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2.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hidePivotFieldList="1" autoCompressPictures="0"/>
  <mc:AlternateContent xmlns:mc="http://schemas.openxmlformats.org/markup-compatibility/2006">
    <mc:Choice Requires="x15">
      <x15ac:absPath xmlns:x15ac="http://schemas.microsoft.com/office/spreadsheetml/2010/11/ac" url="https://americanredcross.sharepoint.com/teams/DCSDoctrineCo-Lab2/Shared Documents/General/Information and Planning/"/>
    </mc:Choice>
  </mc:AlternateContent>
  <xr:revisionPtr revIDLastSave="10" documentId="13_ncr:1_{665DE8E4-ACE5-4292-8526-34C369D1D99F}" xr6:coauthVersionLast="47" xr6:coauthVersionMax="47" xr10:uidLastSave="{A21B7F3D-8BB2-6645-AACB-E26961D20726}"/>
  <bookViews>
    <workbookView xWindow="1340" yWindow="500" windowWidth="26240" windowHeight="16720" tabRatio="817" xr2:uid="{00000000-000D-0000-FFFF-FFFF00000000}"/>
  </bookViews>
  <sheets>
    <sheet name="Instructions" sheetId="31" r:id="rId1"/>
    <sheet name="ChangeLog" sheetId="51" state="hidden" r:id="rId2"/>
    <sheet name="Start Here Statistics" sheetId="30" r:id="rId3"/>
    <sheet name="CountyStateRegions_21" sheetId="42" state="hidden" r:id="rId4"/>
    <sheet name="Government" sheetId="24" r:id="rId5"/>
    <sheet name="Feeding" sheetId="26" r:id="rId6"/>
    <sheet name="Mass Care_DES" sheetId="50" r:id="rId7"/>
    <sheet name="Log_DES" sheetId="10" r:id="rId8"/>
    <sheet name="Staff Wellness" sheetId="6" r:id="rId9"/>
    <sheet name="Staffing" sheetId="49" r:id="rId10"/>
    <sheet name="Log_Vehicles(Pre DTT)" sheetId="52" r:id="rId11"/>
    <sheet name="FSI use tabs &gt;&gt;&gt;" sheetId="41" r:id="rId12"/>
    <sheet name="DSARS DRO County Table" sheetId="53" r:id="rId13"/>
    <sheet name="DSARS DRO County" sheetId="46" r:id="rId14"/>
    <sheet name="DSARS Consolidated" sheetId="47" r:id="rId15"/>
  </sheets>
  <externalReferences>
    <externalReference r:id="rId16"/>
  </externalReferences>
  <definedNames>
    <definedName name="_xlnm._FilterDatabase" localSheetId="3" hidden="1">CountyStateRegions_21!$E$1:$E$3165</definedName>
    <definedName name="_xlnm._FilterDatabase" localSheetId="12" hidden="1">'DSARS DRO County Table'!$C$1:$F$105</definedName>
    <definedName name="_xlnm._FilterDatabase" localSheetId="7" hidden="1">Log_DES!$A$1:$A$5</definedName>
    <definedName name="_xlchart.v5.0" hidden="1">'Start Here Statistics'!$Q$2:$R$2</definedName>
    <definedName name="_xlchart.v5.1" hidden="1">'Start Here Statistics'!$Q$3:$R$211</definedName>
    <definedName name="_xlchart.v5.2" hidden="1">'Start Here Statistics'!$S$2</definedName>
    <definedName name="_xlchart.v5.3" hidden="1">'Start Here Statistics'!$S$3:$S$211</definedName>
    <definedName name="ActiveCntyCol" localSheetId="2">'Start Here Statistics'!$O$5:$O$3165</definedName>
    <definedName name="ActiveRgnCol">'Start Here Statistics'!$I$3:$I$53</definedName>
    <definedName name="ChapterNames" localSheetId="12">'DSARS DRO County Table'!$AG$4:$AG$100</definedName>
    <definedName name="ChapterOrder" localSheetId="12">'DSARS DRO County Table'!$AF$4:$AF$100</definedName>
    <definedName name="ChaptersActive" localSheetId="12">'Start Here Statistics'!$V$4:$V$275</definedName>
    <definedName name="ChaptersActive" localSheetId="6">'Start Here Statistics'!$V$4:$V$275</definedName>
    <definedName name="ChaptersActive">'Start Here Statistics'!$V$4:$V$275</definedName>
    <definedName name="ChaptersCounties" localSheetId="12">'Start Here Statistics'!$X$5:$X$593</definedName>
    <definedName name="ChaptersCounties">'[1]Start Here Statistics'!$X$5:$X$593</definedName>
    <definedName name="ChoiceReptLevel" localSheetId="13">'DSARS DRO County'!$AG$2:$AG$2</definedName>
    <definedName name="ChoiceReptLevel" localSheetId="12">'DSARS DRO County Table'!$AO$2:$AO$2</definedName>
    <definedName name="CountiesActive" localSheetId="12">'Start Here Statistics'!$U$3:$U$3165</definedName>
    <definedName name="CountiesActive">'Start Here Statistics'!$U$3:$U$3165</definedName>
    <definedName name="CountiesInRegion" localSheetId="2">'Start Here Statistics'!$P$4:$P$3165</definedName>
    <definedName name="County_DRO" localSheetId="13">'DSARS DRO County'!$G$2:$I$2</definedName>
    <definedName name="County_DRO" localSheetId="12">'DSARS DRO County Table'!$I$2:$K$2</definedName>
    <definedName name="CountyDropList" localSheetId="12">OFFSET(CountyStateRegions_21!$I$2,0,0,COUNTIF(CountyStateRegions_21!$I:$I,"?*"),1)</definedName>
    <definedName name="CountyDropList" localSheetId="6">OFFSET(CountyStateRegions_21!$I$2,0,0,COUNTIF(CountyStateRegions_21!$I:$I,"?*"),1)</definedName>
    <definedName name="CountyDropList">OFFSET(CountyStateRegions_21!$I$2,0,0,COUNTIF(CountyStateRegions_21!$I:$I,"?*"),1)</definedName>
    <definedName name="CurrDate" localSheetId="13">'DSARS DRO County'!#REF!,!$H$4:$H$30</definedName>
    <definedName name="CurrDate" localSheetId="12">'DSARS DRO County Table'!#REF!,!$H$4:$H$30</definedName>
    <definedName name="DateIndex" localSheetId="12">'DSARS DRO County Table'!$AN$2</definedName>
    <definedName name="DateIndex" localSheetId="6">'DSARS DRO County'!$AF$2</definedName>
    <definedName name="DateIndex">'DSARS DRO County'!$AF$2</definedName>
    <definedName name="DR_Num" localSheetId="12">'Start Here Statistics'!$D$7</definedName>
    <definedName name="DR_Num" localSheetId="6">'Start Here Statistics'!$D$7</definedName>
    <definedName name="DR_Num">'Start Here Statistics'!$D$7</definedName>
    <definedName name="DR_Region" localSheetId="12">'Start Here Statistics'!$D$9:$D$9</definedName>
    <definedName name="DR_Region" localSheetId="6">'Start Here Statistics'!$D$9:$D$9</definedName>
    <definedName name="DR_Region">'Start Here Statistics'!$D$9:$D$9</definedName>
    <definedName name="DV_Govt" localSheetId="12">TRANSPOSE(_xlfn._xlws.FILTER([0]!CountiesActiveOld,ISNUMBER(SEARCH(Government!A8,[0]!CountiesActiveOld)),"Not found"))</definedName>
    <definedName name="DV_Govt" localSheetId="6">TRANSPOSE(_xlfn._xlws.FILTER([0]!CountiesActiveOld,ISNUMBER(SEARCH(Government!A8,[0]!CountiesActiveOld)),"Not found"))</definedName>
    <definedName name="DV_Govt">TRANSPOSE(_xlfn._xlws.FILTER([0]!CountiesActiveOld,ISNUMBER(SEARCH(Government!A8,[0]!CountiesActiveOld)),"Not found"))</definedName>
    <definedName name="Entity" localSheetId="14">'DSARS Consolidated'!$F$4:$F$4</definedName>
    <definedName name="Entity" localSheetId="13">'DSARS DRO County'!$F$4:$F$4</definedName>
    <definedName name="Entity" localSheetId="12">'DSARS DRO County Table'!$H$6:$H$6</definedName>
    <definedName name="L10DateStart" localSheetId="5">Feeding!$E$29</definedName>
    <definedName name="L11_1DateStart" localSheetId="5">Feeding!$E$47</definedName>
    <definedName name="L19DateStart" localSheetId="6">'Mass Care_DES'!#REF!</definedName>
    <definedName name="L22DateStart" localSheetId="6">'Mass Care_DES'!#REF!</definedName>
    <definedName name="L23DateStart" localSheetId="6">'Mass Care_DES'!$E$25</definedName>
    <definedName name="L26DateStart" localSheetId="4">Government!$D$7</definedName>
    <definedName name="L51DateStart" localSheetId="7">Log_DES!#REF!</definedName>
    <definedName name="L53DateStart" localSheetId="7">Log_DES!#REF!</definedName>
    <definedName name="L71DateStart" localSheetId="8">'Staff Wellness'!$C$7</definedName>
    <definedName name="L72DateStart" localSheetId="8">'Staff Wellness'!$C$14</definedName>
    <definedName name="L73DateStart" localSheetId="8">'Staff Wellness'!$C$21</definedName>
    <definedName name="L9DateStart" localSheetId="5">Feeding!$E$8</definedName>
    <definedName name="LstReptLvls" localSheetId="14">CountyStateRegions_21!$N$2:$N$3</definedName>
    <definedName name="LstReptLvls" localSheetId="13">CountyStateRegions_21!$N$2:$N$3</definedName>
    <definedName name="LstReptLvls" localSheetId="12">CountyStateRegions_21!$N$2:$N$3</definedName>
    <definedName name="LstReptLvls">CountyStateRegions_21!$N$2:$N$3</definedName>
    <definedName name="LstRgnNames">'Start Here Statistics'!$J$3:$J$53</definedName>
    <definedName name="PeriodDate" localSheetId="14">'DSARS DRO County'!$H$8</definedName>
    <definedName name="PeriodDate" localSheetId="12">'DSARS DRO County Table'!$AC$1</definedName>
    <definedName name="PeriodDate" localSheetId="6">'DSARS DRO County'!$H$8</definedName>
    <definedName name="PeriodDate">'DSARS DRO County'!$H$8</definedName>
    <definedName name="_xlnm.Print_Area" localSheetId="14">'DSARS Consolidated'!$C$1:$H$41</definedName>
    <definedName name="_xlnm.Print_Area" localSheetId="13">'DSARS DRO County'!$E$1:$U$57</definedName>
    <definedName name="_xlnm.Print_Area" localSheetId="12">'DSARS DRO County Table'!$G$1:$AC$59</definedName>
    <definedName name="_xlnm.Print_Area" localSheetId="6">'Mass Care_DES'!$A$1:$V$14</definedName>
    <definedName name="_xlnm.Print_Titles" localSheetId="5">Feeding!$1:$2</definedName>
    <definedName name="_xlnm.Print_Titles" localSheetId="4">Government!$1:$2</definedName>
    <definedName name="_xlnm.Print_Titles" localSheetId="7">Log_DES!$1:$2</definedName>
    <definedName name="_xlnm.Print_Titles" localSheetId="6">'Mass Care_DES'!$1:$2</definedName>
    <definedName name="_xlnm.Print_Titles" localSheetId="8">'Staff Wellness'!$1:$2</definedName>
    <definedName name="RegionDropList" localSheetId="12">OFFSET(CountyStateRegions_21!$X$2,0,0,COUNTIF(CountyStateRegions_21!$X:$X,"?*"),1)</definedName>
    <definedName name="RegionDropList" localSheetId="6">OFFSET(CountyStateRegions_21!$X$2,0,0,COUNTIF(CountyStateRegions_21!$X:$X,"?*"),1)</definedName>
    <definedName name="RegionDropList">OFFSET(CountyStateRegions_21!$X$2,0,0,COUNTIF(CountyStateRegions_21!$X:$X,"?*"),1)</definedName>
    <definedName name="RegionName" localSheetId="12">CountyStateRegions_21!$F$1</definedName>
    <definedName name="RegionName">CountyStateRegions_21!$F$1</definedName>
    <definedName name="RegionsSelected">'Start Here Statistics'!$M$3:$M$11</definedName>
    <definedName name="Staff_Stuff" localSheetId="13">'DSARS DRO County'!$G$2</definedName>
    <definedName name="Staff_Stuff" localSheetId="12">'DSARS DRO County Table'!$I$2</definedName>
    <definedName name="StartDate" localSheetId="10">'Log_Vehicles(Pre DTT)'!$D$25:$D$25</definedName>
    <definedName name="StartDate" localSheetId="2">'Start Here Statistics'!$D$5</definedName>
    <definedName name="Totals" localSheetId="13">'DSARS DRO County'!$A$58:$A$58</definedName>
    <definedName name="Totals" localSheetId="12">'DSARS DRO County Table'!$C$61:$C$61</definedName>
    <definedName name="UniqueChaptersActive" localSheetId="12">OFFSET('Start Here Statistics'!$W$5,0,0,'Start Here Statistics'!$W$1,1)</definedName>
    <definedName name="UniqueChaptersActive" localSheetId="6">OFFSET('Start Here Statistics'!$W$5,0,0,'Start Here Statistics'!$W$1,1)</definedName>
    <definedName name="UniqueChaptersActive">OFFSET('Start Here Statistics'!$W$5,0,0,'Start Here Statistics'!$W$1,1)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2" i="53" l="1"/>
  <c r="AC1" i="53"/>
  <c r="D1" i="53" l="1"/>
  <c r="E1" i="10" l="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BY1" i="10" s="1"/>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CW1" i="10" s="1"/>
  <c r="CX1" i="10" s="1"/>
  <c r="CY1" i="10" s="1"/>
  <c r="CZ1" i="10" s="1"/>
  <c r="E1" i="50"/>
  <c r="F1" i="50" s="1"/>
  <c r="G1" i="50" s="1"/>
  <c r="H1" i="50" s="1"/>
  <c r="I1" i="50" s="1"/>
  <c r="J1" i="50" s="1"/>
  <c r="K1" i="50" s="1"/>
  <c r="L1" i="50" s="1"/>
  <c r="M1" i="50" s="1"/>
  <c r="N1" i="50" s="1"/>
  <c r="O1" i="50" s="1"/>
  <c r="P1" i="50" s="1"/>
  <c r="Q1" i="50" s="1"/>
  <c r="R1" i="50" s="1"/>
  <c r="S1" i="50" s="1"/>
  <c r="T1" i="50" s="1"/>
  <c r="U1" i="50" s="1"/>
  <c r="V1" i="50" s="1"/>
  <c r="W1" i="50" s="1"/>
  <c r="X1" i="50" s="1"/>
  <c r="Y1" i="50" s="1"/>
  <c r="Z1" i="50" s="1"/>
  <c r="AA1" i="50" s="1"/>
  <c r="AB1" i="50" s="1"/>
  <c r="AC1" i="50" s="1"/>
  <c r="AD1" i="50" s="1"/>
  <c r="AE1" i="50" s="1"/>
  <c r="AF1" i="50" s="1"/>
  <c r="AG1" i="50" s="1"/>
  <c r="AH1" i="50" s="1"/>
  <c r="AI1" i="50" s="1"/>
  <c r="AJ1" i="50" s="1"/>
  <c r="AK1" i="50" s="1"/>
  <c r="AL1" i="50" s="1"/>
  <c r="AM1" i="50" s="1"/>
  <c r="AN1" i="50" s="1"/>
  <c r="AO1" i="50" s="1"/>
  <c r="AP1" i="50" s="1"/>
  <c r="AQ1" i="50" s="1"/>
  <c r="AR1" i="50" s="1"/>
  <c r="AS1" i="50" s="1"/>
  <c r="AT1" i="50" s="1"/>
  <c r="AU1" i="50" s="1"/>
  <c r="AV1" i="50" s="1"/>
  <c r="AW1" i="50" s="1"/>
  <c r="AX1" i="50" s="1"/>
  <c r="AY1" i="50" s="1"/>
  <c r="AZ1" i="50" s="1"/>
  <c r="BA1" i="50" s="1"/>
  <c r="BB1" i="50" s="1"/>
  <c r="BC1" i="50" s="1"/>
  <c r="BD1" i="50" s="1"/>
  <c r="BE1" i="50" s="1"/>
  <c r="BF1" i="50" s="1"/>
  <c r="BG1" i="50" s="1"/>
  <c r="BH1" i="50" s="1"/>
  <c r="BI1" i="50" s="1"/>
  <c r="BJ1" i="50" s="1"/>
  <c r="BK1" i="50" s="1"/>
  <c r="BL1" i="50" s="1"/>
  <c r="BM1" i="50" s="1"/>
  <c r="BN1" i="50" s="1"/>
  <c r="BO1" i="50" s="1"/>
  <c r="BP1" i="50" s="1"/>
  <c r="BQ1" i="50" s="1"/>
  <c r="BR1" i="50" s="1"/>
  <c r="BS1" i="50" s="1"/>
  <c r="BT1" i="50" s="1"/>
  <c r="BU1" i="50" s="1"/>
  <c r="BV1" i="50" s="1"/>
  <c r="BW1" i="50" s="1"/>
  <c r="BX1" i="50" s="1"/>
  <c r="BY1" i="50" s="1"/>
  <c r="BZ1" i="50" s="1"/>
  <c r="CA1" i="50" s="1"/>
  <c r="CB1" i="50" s="1"/>
  <c r="CC1" i="50" s="1"/>
  <c r="CD1" i="50" s="1"/>
  <c r="CE1" i="50" s="1"/>
  <c r="CF1" i="50" s="1"/>
  <c r="CG1" i="50" s="1"/>
  <c r="CH1" i="50" s="1"/>
  <c r="CI1" i="50" s="1"/>
  <c r="CJ1" i="50" s="1"/>
  <c r="CK1" i="50" s="1"/>
  <c r="CL1" i="50" s="1"/>
  <c r="CM1" i="50" s="1"/>
  <c r="CN1" i="50" s="1"/>
  <c r="CO1" i="50" s="1"/>
  <c r="CP1" i="50" s="1"/>
  <c r="CQ1" i="50" s="1"/>
  <c r="CR1" i="50" s="1"/>
  <c r="CS1" i="50" s="1"/>
  <c r="CT1" i="50" s="1"/>
  <c r="CU1" i="50" s="1"/>
  <c r="CV1" i="50" s="1"/>
  <c r="CW1" i="50" s="1"/>
  <c r="CX1" i="50" s="1"/>
  <c r="CY1" i="50" s="1"/>
  <c r="CZ1" i="50" s="1"/>
  <c r="E1" i="26"/>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AI1" i="26" s="1"/>
  <c r="AJ1" i="26" s="1"/>
  <c r="AK1" i="26" s="1"/>
  <c r="AL1" i="26" s="1"/>
  <c r="AM1" i="26" s="1"/>
  <c r="AN1" i="26" s="1"/>
  <c r="AO1" i="26" s="1"/>
  <c r="AP1" i="26" s="1"/>
  <c r="AQ1" i="26" s="1"/>
  <c r="AR1" i="26" s="1"/>
  <c r="AS1" i="26" s="1"/>
  <c r="AT1" i="26" s="1"/>
  <c r="AU1" i="26" s="1"/>
  <c r="AV1" i="26" s="1"/>
  <c r="AW1" i="26" s="1"/>
  <c r="AX1" i="26" s="1"/>
  <c r="AY1" i="26" s="1"/>
  <c r="AZ1" i="26" s="1"/>
  <c r="BA1" i="26" s="1"/>
  <c r="BB1" i="26" s="1"/>
  <c r="BC1" i="26" s="1"/>
  <c r="BD1" i="26" s="1"/>
  <c r="BE1" i="26" s="1"/>
  <c r="BF1" i="26" s="1"/>
  <c r="BG1" i="26" s="1"/>
  <c r="BH1" i="26" s="1"/>
  <c r="BI1" i="26" s="1"/>
  <c r="BJ1" i="26" s="1"/>
  <c r="BK1" i="26" s="1"/>
  <c r="BL1" i="26" s="1"/>
  <c r="BM1" i="26" s="1"/>
  <c r="BN1" i="26" s="1"/>
  <c r="BO1" i="26" s="1"/>
  <c r="BP1" i="26" s="1"/>
  <c r="BQ1" i="26" s="1"/>
  <c r="BR1" i="26" s="1"/>
  <c r="BS1" i="26" s="1"/>
  <c r="BT1" i="26" s="1"/>
  <c r="BU1" i="26" s="1"/>
  <c r="BV1" i="26" s="1"/>
  <c r="BW1" i="26" s="1"/>
  <c r="BX1" i="26" s="1"/>
  <c r="BY1" i="26" s="1"/>
  <c r="BZ1" i="26" s="1"/>
  <c r="CA1" i="26" s="1"/>
  <c r="CB1" i="26" s="1"/>
  <c r="CC1" i="26" s="1"/>
  <c r="CD1" i="26" s="1"/>
  <c r="CE1" i="26" s="1"/>
  <c r="CF1" i="26" s="1"/>
  <c r="CG1" i="26" s="1"/>
  <c r="CH1" i="26" s="1"/>
  <c r="CI1" i="26" s="1"/>
  <c r="CJ1" i="26" s="1"/>
  <c r="CK1" i="26" s="1"/>
  <c r="CL1" i="26" s="1"/>
  <c r="CM1" i="26" s="1"/>
  <c r="CN1" i="26" s="1"/>
  <c r="CO1" i="26" s="1"/>
  <c r="CP1" i="26" s="1"/>
  <c r="CQ1" i="26" s="1"/>
  <c r="CR1" i="26" s="1"/>
  <c r="CS1" i="26" s="1"/>
  <c r="CT1" i="26" s="1"/>
  <c r="CU1" i="26" s="1"/>
  <c r="CV1" i="26" s="1"/>
  <c r="CW1" i="26" s="1"/>
  <c r="CX1" i="26" s="1"/>
  <c r="CY1" i="26" s="1"/>
  <c r="CZ1" i="26" s="1"/>
  <c r="D1" i="24"/>
  <c r="E1" i="24" s="1"/>
  <c r="F1" i="24" s="1"/>
  <c r="G1" i="24" s="1"/>
  <c r="H1" i="24" s="1"/>
  <c r="I1" i="24" s="1"/>
  <c r="J1" i="24" s="1"/>
  <c r="K1" i="24" s="1"/>
  <c r="L1" i="24" s="1"/>
  <c r="M1" i="24" s="1"/>
  <c r="N1" i="24" s="1"/>
  <c r="O1" i="24" s="1"/>
  <c r="P1" i="24" s="1"/>
  <c r="Q1" i="24" s="1"/>
  <c r="R1" i="24" s="1"/>
  <c r="S1" i="24" s="1"/>
  <c r="T1" i="24" s="1"/>
  <c r="U1" i="24" s="1"/>
  <c r="V1" i="24" s="1"/>
  <c r="W1" i="24" s="1"/>
  <c r="X1" i="24" s="1"/>
  <c r="Y1" i="24" s="1"/>
  <c r="Z1" i="24" s="1"/>
  <c r="AA1" i="24" s="1"/>
  <c r="AB1" i="24" s="1"/>
  <c r="AC1" i="24" s="1"/>
  <c r="AD1" i="24" s="1"/>
  <c r="AE1" i="24" s="1"/>
  <c r="AF1" i="24" s="1"/>
  <c r="AG1" i="24" s="1"/>
  <c r="AH1" i="24" s="1"/>
  <c r="AI1" i="24" s="1"/>
  <c r="AJ1" i="24" s="1"/>
  <c r="AK1" i="24" s="1"/>
  <c r="AL1" i="24" s="1"/>
  <c r="AM1" i="24" s="1"/>
  <c r="AN1" i="24" s="1"/>
  <c r="AO1" i="24" s="1"/>
  <c r="AP1" i="24" s="1"/>
  <c r="AQ1" i="24" s="1"/>
  <c r="AR1" i="24" s="1"/>
  <c r="AS1" i="24" s="1"/>
  <c r="AT1" i="24" s="1"/>
  <c r="AU1" i="24" s="1"/>
  <c r="AV1" i="24" s="1"/>
  <c r="AW1" i="24" s="1"/>
  <c r="AX1" i="24" s="1"/>
  <c r="AY1" i="24" s="1"/>
  <c r="AZ1" i="24" s="1"/>
  <c r="BA1" i="24" s="1"/>
  <c r="BB1" i="24" s="1"/>
  <c r="BC1" i="24" s="1"/>
  <c r="BD1" i="24" s="1"/>
  <c r="BE1" i="24" s="1"/>
  <c r="BF1" i="24" s="1"/>
  <c r="BG1" i="24" s="1"/>
  <c r="BH1" i="24" s="1"/>
  <c r="BI1" i="24" s="1"/>
  <c r="BJ1" i="24" s="1"/>
  <c r="BK1" i="24" s="1"/>
  <c r="BL1" i="24" s="1"/>
  <c r="BM1" i="24" s="1"/>
  <c r="BN1" i="24" s="1"/>
  <c r="BO1" i="24" s="1"/>
  <c r="BP1" i="24" s="1"/>
  <c r="BQ1" i="24" s="1"/>
  <c r="BR1" i="24" s="1"/>
  <c r="BS1" i="24" s="1"/>
  <c r="BT1" i="24" s="1"/>
  <c r="BU1" i="24" s="1"/>
  <c r="BV1" i="24" s="1"/>
  <c r="BW1" i="24" s="1"/>
  <c r="BX1" i="24" s="1"/>
  <c r="BY1" i="24" s="1"/>
  <c r="BZ1" i="24" s="1"/>
  <c r="CA1" i="24" s="1"/>
  <c r="CB1" i="24" s="1"/>
  <c r="CC1" i="24" s="1"/>
  <c r="CD1" i="24" s="1"/>
  <c r="CE1" i="24" s="1"/>
  <c r="CF1" i="24" s="1"/>
  <c r="CG1" i="24" s="1"/>
  <c r="CH1" i="24" s="1"/>
  <c r="CI1" i="24" s="1"/>
  <c r="CJ1" i="24" s="1"/>
  <c r="CK1" i="24" s="1"/>
  <c r="CL1" i="24" s="1"/>
  <c r="CM1" i="24" s="1"/>
  <c r="CN1" i="24" s="1"/>
  <c r="CO1" i="24" s="1"/>
  <c r="CP1" i="24" s="1"/>
  <c r="CQ1" i="24" s="1"/>
  <c r="CR1" i="24" s="1"/>
  <c r="CS1" i="24" s="1"/>
  <c r="CT1" i="24" s="1"/>
  <c r="CU1" i="24" s="1"/>
  <c r="CV1" i="24" s="1"/>
  <c r="CW1" i="24" s="1"/>
  <c r="CX1" i="24" s="1"/>
  <c r="CY1" i="24" s="1"/>
  <c r="C84" i="52"/>
  <c r="C85" i="52"/>
  <c r="C59" i="52"/>
  <c r="C60" i="52"/>
  <c r="C61" i="52"/>
  <c r="E19" i="24"/>
  <c r="F19" i="24"/>
  <c r="G19" i="24"/>
  <c r="H19" i="24"/>
  <c r="I19" i="24"/>
  <c r="J19" i="24"/>
  <c r="K19" i="24"/>
  <c r="L19" i="24"/>
  <c r="M19" i="24"/>
  <c r="N19" i="24"/>
  <c r="O19" i="24"/>
  <c r="P19" i="24"/>
  <c r="Q19" i="24"/>
  <c r="R19" i="24"/>
  <c r="S19" i="24"/>
  <c r="T19" i="24"/>
  <c r="U19" i="24"/>
  <c r="V19" i="24"/>
  <c r="W19" i="24"/>
  <c r="X19" i="24"/>
  <c r="Y19" i="24"/>
  <c r="Z19" i="24"/>
  <c r="AA19" i="24"/>
  <c r="AB19" i="24"/>
  <c r="AC19" i="24"/>
  <c r="AD19" i="24"/>
  <c r="AE19" i="24"/>
  <c r="AF19" i="24"/>
  <c r="AG19" i="24"/>
  <c r="AH19" i="24"/>
  <c r="AI19" i="24"/>
  <c r="AJ19" i="24"/>
  <c r="AK19" i="24"/>
  <c r="AL19" i="24"/>
  <c r="AM19" i="24"/>
  <c r="AN19" i="24"/>
  <c r="AO19" i="24"/>
  <c r="AP19" i="24"/>
  <c r="AQ19" i="24"/>
  <c r="AR19" i="24"/>
  <c r="AS19" i="24"/>
  <c r="AT19" i="24"/>
  <c r="AU19" i="24"/>
  <c r="AV19" i="24"/>
  <c r="AW19" i="24"/>
  <c r="AX19" i="24"/>
  <c r="AY19" i="24"/>
  <c r="AZ19" i="24"/>
  <c r="BA19" i="24"/>
  <c r="BB19" i="24"/>
  <c r="BC19" i="24"/>
  <c r="BD19" i="24"/>
  <c r="BE19" i="24"/>
  <c r="BF19" i="24"/>
  <c r="BG19" i="24"/>
  <c r="BH19" i="24"/>
  <c r="BI19" i="24"/>
  <c r="BJ19" i="24"/>
  <c r="BK19" i="24"/>
  <c r="BL19" i="24"/>
  <c r="BM19" i="24"/>
  <c r="BN19" i="24"/>
  <c r="BO19" i="24"/>
  <c r="BP19" i="24"/>
  <c r="BQ19" i="24"/>
  <c r="BR19" i="24"/>
  <c r="BS19" i="24"/>
  <c r="BT19" i="24"/>
  <c r="BU19" i="24"/>
  <c r="BV19" i="24"/>
  <c r="BW19" i="24"/>
  <c r="BX19" i="24"/>
  <c r="BY19" i="24"/>
  <c r="BZ19" i="24"/>
  <c r="CA19" i="24"/>
  <c r="CB19" i="24"/>
  <c r="CC19" i="24"/>
  <c r="CD19" i="24"/>
  <c r="CE19" i="24"/>
  <c r="CF19" i="24"/>
  <c r="CG19" i="24"/>
  <c r="CH19" i="24"/>
  <c r="CI19" i="24"/>
  <c r="CJ19" i="24"/>
  <c r="CK19" i="24"/>
  <c r="CL19" i="24"/>
  <c r="CM19" i="24"/>
  <c r="CN19" i="24"/>
  <c r="CO19" i="24"/>
  <c r="CP19" i="24"/>
  <c r="CQ19" i="24"/>
  <c r="CR19" i="24"/>
  <c r="CS19" i="24"/>
  <c r="CT19" i="24"/>
  <c r="CU19" i="24"/>
  <c r="CV19" i="24"/>
  <c r="CW19" i="24"/>
  <c r="CX19" i="24"/>
  <c r="CY19" i="24"/>
  <c r="D19" i="24"/>
  <c r="I14" i="46"/>
  <c r="I12" i="46"/>
  <c r="D54" i="31"/>
  <c r="D49" i="31"/>
  <c r="D48" i="31"/>
  <c r="H3166" i="42" a="1"/>
  <c r="H3166" i="42" s="1"/>
  <c r="H3167" i="42" a="1"/>
  <c r="H3167" i="42" s="1"/>
  <c r="H3168" i="42" a="1"/>
  <c r="H3168" i="42" s="1"/>
  <c r="H3169" i="42" a="1"/>
  <c r="H3169" i="42" s="1"/>
  <c r="Q3165" i="30"/>
  <c r="R3165" i="30"/>
  <c r="S3165" i="30"/>
  <c r="A4" i="31"/>
  <c r="C37" i="52"/>
  <c r="C31" i="52" l="1"/>
  <c r="C130" i="52"/>
  <c r="M1" i="30" l="1"/>
  <c r="D6" i="24"/>
  <c r="D25" i="52"/>
  <c r="D35" i="52" s="1" a="1"/>
  <c r="D35" i="52" s="1"/>
  <c r="E35" i="52" s="1"/>
  <c r="F35" i="52" s="1"/>
  <c r="G35" i="52" s="1"/>
  <c r="H35" i="52" s="1"/>
  <c r="I35" i="52" s="1"/>
  <c r="J35" i="52" s="1"/>
  <c r="K35" i="52" s="1"/>
  <c r="L35" i="52" s="1"/>
  <c r="M35" i="52" s="1"/>
  <c r="N35" i="52" s="1"/>
  <c r="O35" i="52" s="1"/>
  <c r="P35" i="52" s="1"/>
  <c r="Q35" i="52" s="1"/>
  <c r="R35" i="52" s="1"/>
  <c r="S35" i="52" s="1"/>
  <c r="T35" i="52" s="1"/>
  <c r="U35" i="52" s="1"/>
  <c r="V35" i="52" s="1"/>
  <c r="W35" i="52" s="1"/>
  <c r="X35" i="52" s="1"/>
  <c r="Y35" i="52" s="1"/>
  <c r="Z35" i="52" s="1"/>
  <c r="AA35" i="52" s="1"/>
  <c r="AB35" i="52" s="1"/>
  <c r="AC35" i="52" s="1"/>
  <c r="AD35" i="52" s="1"/>
  <c r="AE35" i="52" s="1"/>
  <c r="AF35" i="52" s="1"/>
  <c r="AG35" i="52" s="1"/>
  <c r="AH35" i="52" s="1"/>
  <c r="AI35" i="52" s="1"/>
  <c r="AJ35" i="52" s="1"/>
  <c r="AK35" i="52" s="1"/>
  <c r="AL35" i="52" s="1"/>
  <c r="AM35" i="52" s="1"/>
  <c r="AN35" i="52" s="1"/>
  <c r="AO35" i="52" s="1"/>
  <c r="AP35" i="52" s="1"/>
  <c r="AQ35" i="52" s="1"/>
  <c r="AR35" i="52" s="1"/>
  <c r="AS35" i="52" s="1"/>
  <c r="AT35" i="52" s="1"/>
  <c r="AU35" i="52" s="1"/>
  <c r="AV35" i="52" s="1"/>
  <c r="AW35" i="52" s="1"/>
  <c r="AX35" i="52" s="1"/>
  <c r="AY35" i="52" s="1"/>
  <c r="AZ35" i="52" s="1"/>
  <c r="BA35" i="52" s="1"/>
  <c r="BB35" i="52" s="1"/>
  <c r="BC35" i="52" s="1"/>
  <c r="BD35" i="52" s="1"/>
  <c r="BE35" i="52" s="1"/>
  <c r="BF35" i="52" s="1"/>
  <c r="BG35" i="52" s="1"/>
  <c r="BH35" i="52" s="1"/>
  <c r="BI35" i="52" s="1"/>
  <c r="BJ35" i="52" s="1"/>
  <c r="BK35" i="52" s="1"/>
  <c r="BL35" i="52" s="1"/>
  <c r="BM35" i="52" s="1"/>
  <c r="BN35" i="52" s="1"/>
  <c r="BO35" i="52" s="1"/>
  <c r="BP35" i="52" s="1"/>
  <c r="BQ35" i="52" s="1"/>
  <c r="BR35" i="52" s="1"/>
  <c r="BS35" i="52" s="1"/>
  <c r="BT35" i="52" s="1"/>
  <c r="BU35" i="52" s="1"/>
  <c r="BV35" i="52" s="1"/>
  <c r="BW35" i="52" s="1"/>
  <c r="BX35" i="52" s="1"/>
  <c r="BY35" i="52" s="1"/>
  <c r="BZ35" i="52" s="1"/>
  <c r="CA35" i="52" s="1"/>
  <c r="CB35" i="52" s="1"/>
  <c r="CC35" i="52" s="1"/>
  <c r="CD35" i="52" s="1"/>
  <c r="CE35" i="52" s="1"/>
  <c r="CF35" i="52" s="1"/>
  <c r="CG35" i="52" s="1"/>
  <c r="CH35" i="52" s="1"/>
  <c r="CI35" i="52" s="1"/>
  <c r="CJ35" i="52" s="1"/>
  <c r="CK35" i="52" s="1"/>
  <c r="CL35" i="52" s="1"/>
  <c r="CM35" i="52" s="1"/>
  <c r="CN35" i="52" s="1"/>
  <c r="CO35" i="52" s="1"/>
  <c r="CP35" i="52" s="1"/>
  <c r="CQ35" i="52" s="1"/>
  <c r="CR35" i="52" s="1"/>
  <c r="CS35" i="52" s="1"/>
  <c r="CT35" i="52" s="1"/>
  <c r="CU35" i="52" s="1"/>
  <c r="CV35" i="52" s="1"/>
  <c r="CW35" i="52" s="1"/>
  <c r="CX35" i="52" s="1"/>
  <c r="CY35" i="52" s="1"/>
  <c r="C27" i="52"/>
  <c r="C28" i="52"/>
  <c r="C29" i="52"/>
  <c r="C30" i="52"/>
  <c r="C38" i="52"/>
  <c r="C39" i="52"/>
  <c r="C40" i="52"/>
  <c r="C41" i="52"/>
  <c r="C42" i="52"/>
  <c r="C43" i="52"/>
  <c r="C44" i="52"/>
  <c r="C45" i="52"/>
  <c r="C46" i="52"/>
  <c r="C47" i="52"/>
  <c r="C48" i="52"/>
  <c r="C49" i="52"/>
  <c r="C50" i="52"/>
  <c r="C51" i="52"/>
  <c r="C52" i="52"/>
  <c r="C53" i="52"/>
  <c r="C62" i="52"/>
  <c r="C63" i="52"/>
  <c r="C64" i="52"/>
  <c r="C65" i="52"/>
  <c r="C66" i="52"/>
  <c r="C67" i="52"/>
  <c r="C68" i="52"/>
  <c r="C69" i="52"/>
  <c r="C70" i="52"/>
  <c r="C71" i="52"/>
  <c r="C72" i="52"/>
  <c r="C73" i="52"/>
  <c r="C74" i="52"/>
  <c r="C75" i="52"/>
  <c r="C76" i="52"/>
  <c r="C77" i="52"/>
  <c r="C78" i="52"/>
  <c r="C86" i="52"/>
  <c r="C87" i="52"/>
  <c r="C88" i="52"/>
  <c r="C89" i="52"/>
  <c r="C90" i="52"/>
  <c r="C91" i="52"/>
  <c r="C92" i="52"/>
  <c r="C93" i="52"/>
  <c r="C94" i="52"/>
  <c r="C100" i="52"/>
  <c r="C101" i="52"/>
  <c r="C102" i="52"/>
  <c r="C103" i="52"/>
  <c r="C104" i="52"/>
  <c r="C105" i="52"/>
  <c r="C106" i="52"/>
  <c r="C107" i="52"/>
  <c r="C108" i="52"/>
  <c r="C109" i="52"/>
  <c r="C110" i="52"/>
  <c r="C111" i="52"/>
  <c r="C112" i="52"/>
  <c r="C113" i="52"/>
  <c r="C114" i="52"/>
  <c r="C115" i="52"/>
  <c r="C116" i="52"/>
  <c r="C117" i="52"/>
  <c r="C118" i="52"/>
  <c r="C119" i="52"/>
  <c r="C120" i="52"/>
  <c r="C121" i="52"/>
  <c r="C122" i="52"/>
  <c r="C123" i="52"/>
  <c r="C124" i="52"/>
  <c r="C125" i="52"/>
  <c r="C126" i="52"/>
  <c r="C127" i="52"/>
  <c r="C128" i="52"/>
  <c r="C129" i="52"/>
  <c r="C131" i="52"/>
  <c r="C137" i="52"/>
  <c r="C138" i="52"/>
  <c r="C139" i="52"/>
  <c r="C140" i="52"/>
  <c r="C141" i="52"/>
  <c r="C142" i="52"/>
  <c r="C143" i="52"/>
  <c r="C144" i="52"/>
  <c r="C145" i="52"/>
  <c r="C146" i="52"/>
  <c r="C147" i="52"/>
  <c r="C148" i="52"/>
  <c r="C149" i="52"/>
  <c r="C150" i="52"/>
  <c r="C151" i="52"/>
  <c r="C152" i="52"/>
  <c r="C153" i="52"/>
  <c r="C154" i="52"/>
  <c r="C160" i="52"/>
  <c r="C161" i="52"/>
  <c r="C162" i="52"/>
  <c r="C163" i="52"/>
  <c r="C164" i="52"/>
  <c r="C165" i="52"/>
  <c r="C166" i="52"/>
  <c r="C167" i="52"/>
  <c r="C168" i="52"/>
  <c r="C169" i="52"/>
  <c r="C170" i="52"/>
  <c r="C171" i="52"/>
  <c r="C177" i="52"/>
  <c r="C178" i="52"/>
  <c r="C179" i="52"/>
  <c r="C180" i="52"/>
  <c r="C181" i="52"/>
  <c r="C182" i="52"/>
  <c r="C183" i="52"/>
  <c r="C184" i="52"/>
  <c r="C190" i="52"/>
  <c r="C191" i="52"/>
  <c r="C192" i="52"/>
  <c r="C193" i="52"/>
  <c r="C194" i="52"/>
  <c r="C195" i="52"/>
  <c r="C196" i="52"/>
  <c r="C197" i="52"/>
  <c r="C198" i="52"/>
  <c r="C199" i="52"/>
  <c r="D158" i="52" l="1" a="1"/>
  <c r="D158" i="52" s="1"/>
  <c r="E158" i="52" s="1"/>
  <c r="F158" i="52" s="1"/>
  <c r="G158" i="52" s="1"/>
  <c r="H158" i="52" s="1"/>
  <c r="I158" i="52" s="1"/>
  <c r="J158" i="52" s="1"/>
  <c r="K158" i="52" s="1"/>
  <c r="L158" i="52" s="1"/>
  <c r="M158" i="52" s="1"/>
  <c r="N158" i="52" s="1"/>
  <c r="O158" i="52" s="1"/>
  <c r="P158" i="52" s="1"/>
  <c r="Q158" i="52" s="1"/>
  <c r="R158" i="52" s="1"/>
  <c r="S158" i="52" s="1"/>
  <c r="T158" i="52" s="1"/>
  <c r="U158" i="52" s="1"/>
  <c r="V158" i="52" s="1"/>
  <c r="W158" i="52" s="1"/>
  <c r="X158" i="52" s="1"/>
  <c r="Y158" i="52" s="1"/>
  <c r="Z158" i="52" s="1"/>
  <c r="AA158" i="52" s="1"/>
  <c r="AB158" i="52" s="1"/>
  <c r="AC158" i="52" s="1"/>
  <c r="AD158" i="52" s="1"/>
  <c r="AE158" i="52" s="1"/>
  <c r="AF158" i="52" s="1"/>
  <c r="AG158" i="52" s="1"/>
  <c r="AH158" i="52" s="1"/>
  <c r="AI158" i="52" s="1"/>
  <c r="AJ158" i="52" s="1"/>
  <c r="AK158" i="52" s="1"/>
  <c r="AL158" i="52" s="1"/>
  <c r="AM158" i="52" s="1"/>
  <c r="AN158" i="52" s="1"/>
  <c r="AO158" i="52" s="1"/>
  <c r="AP158" i="52" s="1"/>
  <c r="AQ158" i="52" s="1"/>
  <c r="AR158" i="52" s="1"/>
  <c r="AS158" i="52" s="1"/>
  <c r="AT158" i="52" s="1"/>
  <c r="AU158" i="52" s="1"/>
  <c r="AV158" i="52" s="1"/>
  <c r="AW158" i="52" s="1"/>
  <c r="AX158" i="52" s="1"/>
  <c r="AY158" i="52" s="1"/>
  <c r="AZ158" i="52" s="1"/>
  <c r="BA158" i="52" s="1"/>
  <c r="BB158" i="52" s="1"/>
  <c r="BC158" i="52" s="1"/>
  <c r="BD158" i="52" s="1"/>
  <c r="BE158" i="52" s="1"/>
  <c r="BF158" i="52" s="1"/>
  <c r="BG158" i="52" s="1"/>
  <c r="BH158" i="52" s="1"/>
  <c r="BI158" i="52" s="1"/>
  <c r="BJ158" i="52" s="1"/>
  <c r="BK158" i="52" s="1"/>
  <c r="BL158" i="52" s="1"/>
  <c r="BM158" i="52" s="1"/>
  <c r="BN158" i="52" s="1"/>
  <c r="BO158" i="52" s="1"/>
  <c r="BP158" i="52" s="1"/>
  <c r="BQ158" i="52" s="1"/>
  <c r="BR158" i="52" s="1"/>
  <c r="BS158" i="52" s="1"/>
  <c r="BT158" i="52" s="1"/>
  <c r="BU158" i="52" s="1"/>
  <c r="BV158" i="52" s="1"/>
  <c r="BW158" i="52" s="1"/>
  <c r="BX158" i="52" s="1"/>
  <c r="BY158" i="52" s="1"/>
  <c r="BZ158" i="52" s="1"/>
  <c r="CA158" i="52" s="1"/>
  <c r="CB158" i="52" s="1"/>
  <c r="CC158" i="52" s="1"/>
  <c r="CD158" i="52" s="1"/>
  <c r="CE158" i="52" s="1"/>
  <c r="CF158" i="52" s="1"/>
  <c r="CG158" i="52" s="1"/>
  <c r="CH158" i="52" s="1"/>
  <c r="CI158" i="52" s="1"/>
  <c r="CJ158" i="52" s="1"/>
  <c r="CK158" i="52" s="1"/>
  <c r="CL158" i="52" s="1"/>
  <c r="CM158" i="52" s="1"/>
  <c r="CN158" i="52" s="1"/>
  <c r="CO158" i="52" s="1"/>
  <c r="CP158" i="52" s="1"/>
  <c r="CQ158" i="52" s="1"/>
  <c r="CR158" i="52" s="1"/>
  <c r="CS158" i="52" s="1"/>
  <c r="CT158" i="52" s="1"/>
  <c r="CU158" i="52" s="1"/>
  <c r="CV158" i="52" s="1"/>
  <c r="CW158" i="52" s="1"/>
  <c r="CX158" i="52" s="1"/>
  <c r="CY158" i="52" s="1"/>
  <c r="D82" i="52" a="1"/>
  <c r="D82" i="52" s="1"/>
  <c r="E82" i="52" s="1"/>
  <c r="F82" i="52" s="1"/>
  <c r="G82" i="52" s="1"/>
  <c r="H82" i="52" s="1"/>
  <c r="I82" i="52" s="1"/>
  <c r="J82" i="52" s="1"/>
  <c r="K82" i="52" s="1"/>
  <c r="L82" i="52" s="1"/>
  <c r="M82" i="52" s="1"/>
  <c r="N82" i="52" s="1"/>
  <c r="O82" i="52" s="1"/>
  <c r="P82" i="52" s="1"/>
  <c r="Q82" i="52" s="1"/>
  <c r="R82" i="52" s="1"/>
  <c r="S82" i="52" s="1"/>
  <c r="T82" i="52" s="1"/>
  <c r="U82" i="52" s="1"/>
  <c r="V82" i="52" s="1"/>
  <c r="W82" i="52" s="1"/>
  <c r="X82" i="52" s="1"/>
  <c r="Y82" i="52" s="1"/>
  <c r="Z82" i="52" s="1"/>
  <c r="AA82" i="52" s="1"/>
  <c r="AB82" i="52" s="1"/>
  <c r="AC82" i="52" s="1"/>
  <c r="AD82" i="52" s="1"/>
  <c r="AE82" i="52" s="1"/>
  <c r="AF82" i="52" s="1"/>
  <c r="AG82" i="52" s="1"/>
  <c r="AH82" i="52" s="1"/>
  <c r="AI82" i="52" s="1"/>
  <c r="AJ82" i="52" s="1"/>
  <c r="AK82" i="52" s="1"/>
  <c r="AL82" i="52" s="1"/>
  <c r="AM82" i="52" s="1"/>
  <c r="AN82" i="52" s="1"/>
  <c r="AO82" i="52" s="1"/>
  <c r="AP82" i="52" s="1"/>
  <c r="AQ82" i="52" s="1"/>
  <c r="AR82" i="52" s="1"/>
  <c r="AS82" i="52" s="1"/>
  <c r="AT82" i="52" s="1"/>
  <c r="AU82" i="52" s="1"/>
  <c r="AV82" i="52" s="1"/>
  <c r="AW82" i="52" s="1"/>
  <c r="AX82" i="52" s="1"/>
  <c r="AY82" i="52" s="1"/>
  <c r="AZ82" i="52" s="1"/>
  <c r="BA82" i="52" s="1"/>
  <c r="BB82" i="52" s="1"/>
  <c r="BC82" i="52" s="1"/>
  <c r="BD82" i="52" s="1"/>
  <c r="BE82" i="52" s="1"/>
  <c r="BF82" i="52" s="1"/>
  <c r="BG82" i="52" s="1"/>
  <c r="BH82" i="52" s="1"/>
  <c r="BI82" i="52" s="1"/>
  <c r="BJ82" i="52" s="1"/>
  <c r="BK82" i="52" s="1"/>
  <c r="BL82" i="52" s="1"/>
  <c r="BM82" i="52" s="1"/>
  <c r="BN82" i="52" s="1"/>
  <c r="BO82" i="52" s="1"/>
  <c r="BP82" i="52" s="1"/>
  <c r="BQ82" i="52" s="1"/>
  <c r="BR82" i="52" s="1"/>
  <c r="BS82" i="52" s="1"/>
  <c r="BT82" i="52" s="1"/>
  <c r="BU82" i="52" s="1"/>
  <c r="BV82" i="52" s="1"/>
  <c r="BW82" i="52" s="1"/>
  <c r="BX82" i="52" s="1"/>
  <c r="BY82" i="52" s="1"/>
  <c r="BZ82" i="52" s="1"/>
  <c r="CA82" i="52" s="1"/>
  <c r="CB82" i="52" s="1"/>
  <c r="CC82" i="52" s="1"/>
  <c r="CD82" i="52" s="1"/>
  <c r="CE82" i="52" s="1"/>
  <c r="CF82" i="52" s="1"/>
  <c r="CG82" i="52" s="1"/>
  <c r="CH82" i="52" s="1"/>
  <c r="CI82" i="52" s="1"/>
  <c r="CJ82" i="52" s="1"/>
  <c r="CK82" i="52" s="1"/>
  <c r="CL82" i="52" s="1"/>
  <c r="CM82" i="52" s="1"/>
  <c r="CN82" i="52" s="1"/>
  <c r="CO82" i="52" s="1"/>
  <c r="CP82" i="52" s="1"/>
  <c r="CQ82" i="52" s="1"/>
  <c r="CR82" i="52" s="1"/>
  <c r="CS82" i="52" s="1"/>
  <c r="CT82" i="52" s="1"/>
  <c r="CU82" i="52" s="1"/>
  <c r="CV82" i="52" s="1"/>
  <c r="CW82" i="52" s="1"/>
  <c r="CX82" i="52" s="1"/>
  <c r="CY82" i="52" s="1"/>
  <c r="D188" i="52" a="1"/>
  <c r="D188" i="52" s="1"/>
  <c r="E188" i="52" s="1"/>
  <c r="F188" i="52" s="1"/>
  <c r="G188" i="52" s="1"/>
  <c r="H188" i="52" s="1"/>
  <c r="I188" i="52" s="1"/>
  <c r="J188" i="52" s="1"/>
  <c r="K188" i="52" s="1"/>
  <c r="L188" i="52" s="1"/>
  <c r="M188" i="52" s="1"/>
  <c r="N188" i="52" s="1"/>
  <c r="O188" i="52" s="1"/>
  <c r="P188" i="52" s="1"/>
  <c r="Q188" i="52" s="1"/>
  <c r="R188" i="52" s="1"/>
  <c r="S188" i="52" s="1"/>
  <c r="T188" i="52" s="1"/>
  <c r="U188" i="52" s="1"/>
  <c r="V188" i="52" s="1"/>
  <c r="W188" i="52" s="1"/>
  <c r="X188" i="52" s="1"/>
  <c r="Y188" i="52" s="1"/>
  <c r="Z188" i="52" s="1"/>
  <c r="AA188" i="52" s="1"/>
  <c r="AB188" i="52" s="1"/>
  <c r="AC188" i="52" s="1"/>
  <c r="AD188" i="52" s="1"/>
  <c r="AE188" i="52" s="1"/>
  <c r="AF188" i="52" s="1"/>
  <c r="AG188" i="52" s="1"/>
  <c r="AH188" i="52" s="1"/>
  <c r="AI188" i="52" s="1"/>
  <c r="AJ188" i="52" s="1"/>
  <c r="AK188" i="52" s="1"/>
  <c r="AL188" i="52" s="1"/>
  <c r="AM188" i="52" s="1"/>
  <c r="AN188" i="52" s="1"/>
  <c r="AO188" i="52" s="1"/>
  <c r="AP188" i="52" s="1"/>
  <c r="AQ188" i="52" s="1"/>
  <c r="AR188" i="52" s="1"/>
  <c r="AS188" i="52" s="1"/>
  <c r="AT188" i="52" s="1"/>
  <c r="AU188" i="52" s="1"/>
  <c r="AV188" i="52" s="1"/>
  <c r="AW188" i="52" s="1"/>
  <c r="AX188" i="52" s="1"/>
  <c r="AY188" i="52" s="1"/>
  <c r="AZ188" i="52" s="1"/>
  <c r="BA188" i="52" s="1"/>
  <c r="BB188" i="52" s="1"/>
  <c r="BC188" i="52" s="1"/>
  <c r="BD188" i="52" s="1"/>
  <c r="BE188" i="52" s="1"/>
  <c r="BF188" i="52" s="1"/>
  <c r="BG188" i="52" s="1"/>
  <c r="BH188" i="52" s="1"/>
  <c r="BI188" i="52" s="1"/>
  <c r="BJ188" i="52" s="1"/>
  <c r="BK188" i="52" s="1"/>
  <c r="BL188" i="52" s="1"/>
  <c r="BM188" i="52" s="1"/>
  <c r="BN188" i="52" s="1"/>
  <c r="BO188" i="52" s="1"/>
  <c r="BP188" i="52" s="1"/>
  <c r="BQ188" i="52" s="1"/>
  <c r="BR188" i="52" s="1"/>
  <c r="BS188" i="52" s="1"/>
  <c r="BT188" i="52" s="1"/>
  <c r="BU188" i="52" s="1"/>
  <c r="BV188" i="52" s="1"/>
  <c r="BW188" i="52" s="1"/>
  <c r="BX188" i="52" s="1"/>
  <c r="BY188" i="52" s="1"/>
  <c r="BZ188" i="52" s="1"/>
  <c r="CA188" i="52" s="1"/>
  <c r="CB188" i="52" s="1"/>
  <c r="CC188" i="52" s="1"/>
  <c r="CD188" i="52" s="1"/>
  <c r="CE188" i="52" s="1"/>
  <c r="CF188" i="52" s="1"/>
  <c r="CG188" i="52" s="1"/>
  <c r="CH188" i="52" s="1"/>
  <c r="CI188" i="52" s="1"/>
  <c r="CJ188" i="52" s="1"/>
  <c r="CK188" i="52" s="1"/>
  <c r="CL188" i="52" s="1"/>
  <c r="CM188" i="52" s="1"/>
  <c r="CN188" i="52" s="1"/>
  <c r="CO188" i="52" s="1"/>
  <c r="CP188" i="52" s="1"/>
  <c r="CQ188" i="52" s="1"/>
  <c r="CR188" i="52" s="1"/>
  <c r="CS188" i="52" s="1"/>
  <c r="CT188" i="52" s="1"/>
  <c r="CU188" i="52" s="1"/>
  <c r="CV188" i="52" s="1"/>
  <c r="CW188" i="52" s="1"/>
  <c r="CX188" i="52" s="1"/>
  <c r="CY188" i="52" s="1"/>
  <c r="D175" i="52" a="1"/>
  <c r="D175" i="52" s="1"/>
  <c r="E175" i="52" s="1"/>
  <c r="F175" i="52" s="1"/>
  <c r="G175" i="52" s="1"/>
  <c r="H175" i="52" s="1"/>
  <c r="I175" i="52" s="1"/>
  <c r="J175" i="52" s="1"/>
  <c r="K175" i="52" s="1"/>
  <c r="L175" i="52" s="1"/>
  <c r="M175" i="52" s="1"/>
  <c r="N175" i="52" s="1"/>
  <c r="O175" i="52" s="1"/>
  <c r="P175" i="52" s="1"/>
  <c r="Q175" i="52" s="1"/>
  <c r="R175" i="52" s="1"/>
  <c r="S175" i="52" s="1"/>
  <c r="T175" i="52" s="1"/>
  <c r="U175" i="52" s="1"/>
  <c r="V175" i="52" s="1"/>
  <c r="W175" i="52" s="1"/>
  <c r="X175" i="52" s="1"/>
  <c r="Y175" i="52" s="1"/>
  <c r="Z175" i="52" s="1"/>
  <c r="AA175" i="52" s="1"/>
  <c r="AB175" i="52" s="1"/>
  <c r="AC175" i="52" s="1"/>
  <c r="AD175" i="52" s="1"/>
  <c r="AE175" i="52" s="1"/>
  <c r="AF175" i="52" s="1"/>
  <c r="AG175" i="52" s="1"/>
  <c r="AH175" i="52" s="1"/>
  <c r="AI175" i="52" s="1"/>
  <c r="AJ175" i="52" s="1"/>
  <c r="AK175" i="52" s="1"/>
  <c r="AL175" i="52" s="1"/>
  <c r="AM175" i="52" s="1"/>
  <c r="AN175" i="52" s="1"/>
  <c r="AO175" i="52" s="1"/>
  <c r="AP175" i="52" s="1"/>
  <c r="AQ175" i="52" s="1"/>
  <c r="AR175" i="52" s="1"/>
  <c r="AS175" i="52" s="1"/>
  <c r="AT175" i="52" s="1"/>
  <c r="AU175" i="52" s="1"/>
  <c r="AV175" i="52" s="1"/>
  <c r="AW175" i="52" s="1"/>
  <c r="AX175" i="52" s="1"/>
  <c r="AY175" i="52" s="1"/>
  <c r="AZ175" i="52" s="1"/>
  <c r="BA175" i="52" s="1"/>
  <c r="BB175" i="52" s="1"/>
  <c r="BC175" i="52" s="1"/>
  <c r="BD175" i="52" s="1"/>
  <c r="BE175" i="52" s="1"/>
  <c r="BF175" i="52" s="1"/>
  <c r="BG175" i="52" s="1"/>
  <c r="BH175" i="52" s="1"/>
  <c r="BI175" i="52" s="1"/>
  <c r="BJ175" i="52" s="1"/>
  <c r="BK175" i="52" s="1"/>
  <c r="BL175" i="52" s="1"/>
  <c r="BM175" i="52" s="1"/>
  <c r="BN175" i="52" s="1"/>
  <c r="BO175" i="52" s="1"/>
  <c r="BP175" i="52" s="1"/>
  <c r="BQ175" i="52" s="1"/>
  <c r="BR175" i="52" s="1"/>
  <c r="BS175" i="52" s="1"/>
  <c r="BT175" i="52" s="1"/>
  <c r="BU175" i="52" s="1"/>
  <c r="BV175" i="52" s="1"/>
  <c r="BW175" i="52" s="1"/>
  <c r="BX175" i="52" s="1"/>
  <c r="BY175" i="52" s="1"/>
  <c r="BZ175" i="52" s="1"/>
  <c r="CA175" i="52" s="1"/>
  <c r="CB175" i="52" s="1"/>
  <c r="CC175" i="52" s="1"/>
  <c r="CD175" i="52" s="1"/>
  <c r="CE175" i="52" s="1"/>
  <c r="CF175" i="52" s="1"/>
  <c r="CG175" i="52" s="1"/>
  <c r="CH175" i="52" s="1"/>
  <c r="CI175" i="52" s="1"/>
  <c r="CJ175" i="52" s="1"/>
  <c r="CK175" i="52" s="1"/>
  <c r="CL175" i="52" s="1"/>
  <c r="CM175" i="52" s="1"/>
  <c r="CN175" i="52" s="1"/>
  <c r="CO175" i="52" s="1"/>
  <c r="CP175" i="52" s="1"/>
  <c r="CQ175" i="52" s="1"/>
  <c r="CR175" i="52" s="1"/>
  <c r="CS175" i="52" s="1"/>
  <c r="CT175" i="52" s="1"/>
  <c r="CU175" i="52" s="1"/>
  <c r="CV175" i="52" s="1"/>
  <c r="CW175" i="52" s="1"/>
  <c r="CX175" i="52" s="1"/>
  <c r="CY175" i="52" s="1"/>
  <c r="E25" i="52"/>
  <c r="F25" i="52" s="1"/>
  <c r="G25" i="52" s="1"/>
  <c r="H25" i="52" s="1"/>
  <c r="I25" i="52" s="1"/>
  <c r="J25" i="52" s="1"/>
  <c r="K25" i="52" s="1"/>
  <c r="L25" i="52" s="1"/>
  <c r="M25" i="52" s="1"/>
  <c r="N25" i="52" s="1"/>
  <c r="O25" i="52" s="1"/>
  <c r="P25" i="52" s="1"/>
  <c r="Q25" i="52" s="1"/>
  <c r="R25" i="52" s="1"/>
  <c r="S25" i="52" s="1"/>
  <c r="T25" i="52" s="1"/>
  <c r="U25" i="52" s="1"/>
  <c r="V25" i="52" s="1"/>
  <c r="W25" i="52" s="1"/>
  <c r="X25" i="52" s="1"/>
  <c r="Y25" i="52" s="1"/>
  <c r="Z25" i="52" s="1"/>
  <c r="AA25" i="52" s="1"/>
  <c r="AB25" i="52" s="1"/>
  <c r="AC25" i="52" s="1"/>
  <c r="AD25" i="52" s="1"/>
  <c r="AE25" i="52" s="1"/>
  <c r="AF25" i="52" s="1"/>
  <c r="AG25" i="52" s="1"/>
  <c r="AH25" i="52" s="1"/>
  <c r="AI25" i="52" s="1"/>
  <c r="AJ25" i="52" s="1"/>
  <c r="AK25" i="52" s="1"/>
  <c r="AL25" i="52" s="1"/>
  <c r="AM25" i="52" s="1"/>
  <c r="AN25" i="52" s="1"/>
  <c r="AO25" i="52" s="1"/>
  <c r="AP25" i="52" s="1"/>
  <c r="AQ25" i="52" s="1"/>
  <c r="AR25" i="52" s="1"/>
  <c r="AS25" i="52" s="1"/>
  <c r="AT25" i="52" s="1"/>
  <c r="AU25" i="52" s="1"/>
  <c r="AV25" i="52" s="1"/>
  <c r="AW25" i="52" s="1"/>
  <c r="AX25" i="52" s="1"/>
  <c r="AY25" i="52" s="1"/>
  <c r="AZ25" i="52" s="1"/>
  <c r="BA25" i="52" s="1"/>
  <c r="BB25" i="52" s="1"/>
  <c r="BC25" i="52" s="1"/>
  <c r="BD25" i="52" s="1"/>
  <c r="BE25" i="52" s="1"/>
  <c r="BF25" i="52" s="1"/>
  <c r="BG25" i="52" s="1"/>
  <c r="BH25" i="52" s="1"/>
  <c r="BI25" i="52" s="1"/>
  <c r="BJ25" i="52" s="1"/>
  <c r="BK25" i="52" s="1"/>
  <c r="BL25" i="52" s="1"/>
  <c r="BM25" i="52" s="1"/>
  <c r="BN25" i="52" s="1"/>
  <c r="BO25" i="52" s="1"/>
  <c r="BP25" i="52" s="1"/>
  <c r="BQ25" i="52" s="1"/>
  <c r="BR25" i="52" s="1"/>
  <c r="BS25" i="52" s="1"/>
  <c r="BT25" i="52" s="1"/>
  <c r="BU25" i="52" s="1"/>
  <c r="BV25" i="52" s="1"/>
  <c r="BW25" i="52" s="1"/>
  <c r="BX25" i="52" s="1"/>
  <c r="BY25" i="52" s="1"/>
  <c r="BZ25" i="52" s="1"/>
  <c r="CA25" i="52" s="1"/>
  <c r="CB25" i="52" s="1"/>
  <c r="CC25" i="52" s="1"/>
  <c r="CD25" i="52" s="1"/>
  <c r="CE25" i="52" s="1"/>
  <c r="CF25" i="52" s="1"/>
  <c r="CG25" i="52" s="1"/>
  <c r="CH25" i="52" s="1"/>
  <c r="CI25" i="52" s="1"/>
  <c r="CJ25" i="52" s="1"/>
  <c r="CK25" i="52" s="1"/>
  <c r="CL25" i="52" s="1"/>
  <c r="CM25" i="52" s="1"/>
  <c r="CN25" i="52" s="1"/>
  <c r="CO25" i="52" s="1"/>
  <c r="CP25" i="52" s="1"/>
  <c r="CQ25" i="52" s="1"/>
  <c r="CR25" i="52" s="1"/>
  <c r="CS25" i="52" s="1"/>
  <c r="CT25" i="52" s="1"/>
  <c r="CU25" i="52" s="1"/>
  <c r="CV25" i="52" s="1"/>
  <c r="CW25" i="52" s="1"/>
  <c r="CX25" i="52" s="1"/>
  <c r="CY25" i="52" s="1"/>
  <c r="D135" i="52" a="1"/>
  <c r="D135" i="52" s="1"/>
  <c r="E135" i="52" s="1"/>
  <c r="F135" i="52" s="1"/>
  <c r="G135" i="52" s="1"/>
  <c r="H135" i="52" s="1"/>
  <c r="I135" i="52" s="1"/>
  <c r="J135" i="52" s="1"/>
  <c r="K135" i="52" s="1"/>
  <c r="L135" i="52" s="1"/>
  <c r="M135" i="52" s="1"/>
  <c r="N135" i="52" s="1"/>
  <c r="O135" i="52" s="1"/>
  <c r="P135" i="52" s="1"/>
  <c r="Q135" i="52" s="1"/>
  <c r="R135" i="52" s="1"/>
  <c r="S135" i="52" s="1"/>
  <c r="T135" i="52" s="1"/>
  <c r="U135" i="52" s="1"/>
  <c r="V135" i="52" s="1"/>
  <c r="W135" i="52" s="1"/>
  <c r="X135" i="52" s="1"/>
  <c r="Y135" i="52" s="1"/>
  <c r="Z135" i="52" s="1"/>
  <c r="AA135" i="52" s="1"/>
  <c r="AB135" i="52" s="1"/>
  <c r="AC135" i="52" s="1"/>
  <c r="AD135" i="52" s="1"/>
  <c r="AE135" i="52" s="1"/>
  <c r="AF135" i="52" s="1"/>
  <c r="AG135" i="52" s="1"/>
  <c r="AH135" i="52" s="1"/>
  <c r="AI135" i="52" s="1"/>
  <c r="AJ135" i="52" s="1"/>
  <c r="AK135" i="52" s="1"/>
  <c r="AL135" i="52" s="1"/>
  <c r="AM135" i="52" s="1"/>
  <c r="AN135" i="52" s="1"/>
  <c r="AO135" i="52" s="1"/>
  <c r="AP135" i="52" s="1"/>
  <c r="AQ135" i="52" s="1"/>
  <c r="AR135" i="52" s="1"/>
  <c r="AS135" i="52" s="1"/>
  <c r="AT135" i="52" s="1"/>
  <c r="AU135" i="52" s="1"/>
  <c r="AV135" i="52" s="1"/>
  <c r="AW135" i="52" s="1"/>
  <c r="AX135" i="52" s="1"/>
  <c r="AY135" i="52" s="1"/>
  <c r="AZ135" i="52" s="1"/>
  <c r="BA135" i="52" s="1"/>
  <c r="BB135" i="52" s="1"/>
  <c r="BC135" i="52" s="1"/>
  <c r="BD135" i="52" s="1"/>
  <c r="BE135" i="52" s="1"/>
  <c r="BF135" i="52" s="1"/>
  <c r="BG135" i="52" s="1"/>
  <c r="BH135" i="52" s="1"/>
  <c r="BI135" i="52" s="1"/>
  <c r="BJ135" i="52" s="1"/>
  <c r="BK135" i="52" s="1"/>
  <c r="BL135" i="52" s="1"/>
  <c r="BM135" i="52" s="1"/>
  <c r="BN135" i="52" s="1"/>
  <c r="BO135" i="52" s="1"/>
  <c r="BP135" i="52" s="1"/>
  <c r="BQ135" i="52" s="1"/>
  <c r="BR135" i="52" s="1"/>
  <c r="BS135" i="52" s="1"/>
  <c r="BT135" i="52" s="1"/>
  <c r="BU135" i="52" s="1"/>
  <c r="BV135" i="52" s="1"/>
  <c r="BW135" i="52" s="1"/>
  <c r="BX135" i="52" s="1"/>
  <c r="BY135" i="52" s="1"/>
  <c r="BZ135" i="52" s="1"/>
  <c r="CA135" i="52" s="1"/>
  <c r="CB135" i="52" s="1"/>
  <c r="CC135" i="52" s="1"/>
  <c r="CD135" i="52" s="1"/>
  <c r="CE135" i="52" s="1"/>
  <c r="CF135" i="52" s="1"/>
  <c r="CG135" i="52" s="1"/>
  <c r="CH135" i="52" s="1"/>
  <c r="CI135" i="52" s="1"/>
  <c r="CJ135" i="52" s="1"/>
  <c r="CK135" i="52" s="1"/>
  <c r="CL135" i="52" s="1"/>
  <c r="CM135" i="52" s="1"/>
  <c r="CN135" i="52" s="1"/>
  <c r="CO135" i="52" s="1"/>
  <c r="CP135" i="52" s="1"/>
  <c r="CQ135" i="52" s="1"/>
  <c r="CR135" i="52" s="1"/>
  <c r="CS135" i="52" s="1"/>
  <c r="CT135" i="52" s="1"/>
  <c r="CU135" i="52" s="1"/>
  <c r="CV135" i="52" s="1"/>
  <c r="CW135" i="52" s="1"/>
  <c r="CX135" i="52" s="1"/>
  <c r="CY135" i="52" s="1"/>
  <c r="D98" i="52" a="1"/>
  <c r="D98" i="52" s="1"/>
  <c r="E98" i="52" s="1"/>
  <c r="F98" i="52" s="1"/>
  <c r="G98" i="52" s="1"/>
  <c r="H98" i="52" s="1"/>
  <c r="I98" i="52" s="1"/>
  <c r="J98" i="52" s="1"/>
  <c r="K98" i="52" s="1"/>
  <c r="L98" i="52" s="1"/>
  <c r="M98" i="52" s="1"/>
  <c r="N98" i="52" s="1"/>
  <c r="O98" i="52" s="1"/>
  <c r="P98" i="52" s="1"/>
  <c r="Q98" i="52" s="1"/>
  <c r="R98" i="52" s="1"/>
  <c r="S98" i="52" s="1"/>
  <c r="T98" i="52" s="1"/>
  <c r="U98" i="52" s="1"/>
  <c r="V98" i="52" s="1"/>
  <c r="W98" i="52" s="1"/>
  <c r="X98" i="52" s="1"/>
  <c r="Y98" i="52" s="1"/>
  <c r="Z98" i="52" s="1"/>
  <c r="AA98" i="52" s="1"/>
  <c r="AB98" i="52" s="1"/>
  <c r="AC98" i="52" s="1"/>
  <c r="AD98" i="52" s="1"/>
  <c r="AE98" i="52" s="1"/>
  <c r="AF98" i="52" s="1"/>
  <c r="AG98" i="52" s="1"/>
  <c r="AH98" i="52" s="1"/>
  <c r="AI98" i="52" s="1"/>
  <c r="AJ98" i="52" s="1"/>
  <c r="AK98" i="52" s="1"/>
  <c r="AL98" i="52" s="1"/>
  <c r="AM98" i="52" s="1"/>
  <c r="AN98" i="52" s="1"/>
  <c r="AO98" i="52" s="1"/>
  <c r="AP98" i="52" s="1"/>
  <c r="AQ98" i="52" s="1"/>
  <c r="AR98" i="52" s="1"/>
  <c r="AS98" i="52" s="1"/>
  <c r="AT98" i="52" s="1"/>
  <c r="AU98" i="52" s="1"/>
  <c r="AV98" i="52" s="1"/>
  <c r="AW98" i="52" s="1"/>
  <c r="AX98" i="52" s="1"/>
  <c r="AY98" i="52" s="1"/>
  <c r="AZ98" i="52" s="1"/>
  <c r="BA98" i="52" s="1"/>
  <c r="BB98" i="52" s="1"/>
  <c r="BC98" i="52" s="1"/>
  <c r="BD98" i="52" s="1"/>
  <c r="BE98" i="52" s="1"/>
  <c r="BF98" i="52" s="1"/>
  <c r="BG98" i="52" s="1"/>
  <c r="BH98" i="52" s="1"/>
  <c r="BI98" i="52" s="1"/>
  <c r="BJ98" i="52" s="1"/>
  <c r="BK98" i="52" s="1"/>
  <c r="BL98" i="52" s="1"/>
  <c r="BM98" i="52" s="1"/>
  <c r="BN98" i="52" s="1"/>
  <c r="BO98" i="52" s="1"/>
  <c r="BP98" i="52" s="1"/>
  <c r="BQ98" i="52" s="1"/>
  <c r="BR98" i="52" s="1"/>
  <c r="BS98" i="52" s="1"/>
  <c r="BT98" i="52" s="1"/>
  <c r="BU98" i="52" s="1"/>
  <c r="BV98" i="52" s="1"/>
  <c r="BW98" i="52" s="1"/>
  <c r="BX98" i="52" s="1"/>
  <c r="BY98" i="52" s="1"/>
  <c r="BZ98" i="52" s="1"/>
  <c r="CA98" i="52" s="1"/>
  <c r="CB98" i="52" s="1"/>
  <c r="CC98" i="52" s="1"/>
  <c r="CD98" i="52" s="1"/>
  <c r="CE98" i="52" s="1"/>
  <c r="CF98" i="52" s="1"/>
  <c r="CG98" i="52" s="1"/>
  <c r="CH98" i="52" s="1"/>
  <c r="CI98" i="52" s="1"/>
  <c r="CJ98" i="52" s="1"/>
  <c r="CK98" i="52" s="1"/>
  <c r="CL98" i="52" s="1"/>
  <c r="CM98" i="52" s="1"/>
  <c r="CN98" i="52" s="1"/>
  <c r="CO98" i="52" s="1"/>
  <c r="CP98" i="52" s="1"/>
  <c r="CQ98" i="52" s="1"/>
  <c r="CR98" i="52" s="1"/>
  <c r="CS98" i="52" s="1"/>
  <c r="CT98" i="52" s="1"/>
  <c r="CU98" i="52" s="1"/>
  <c r="CV98" i="52" s="1"/>
  <c r="CW98" i="52" s="1"/>
  <c r="CX98" i="52" s="1"/>
  <c r="CY98" i="52" s="1"/>
  <c r="D57" i="52" a="1"/>
  <c r="D57" i="52" s="1"/>
  <c r="E57" i="52" s="1"/>
  <c r="F57" i="52" s="1"/>
  <c r="G57" i="52" s="1"/>
  <c r="H57" i="52" s="1"/>
  <c r="I57" i="52" s="1"/>
  <c r="J57" i="52" s="1"/>
  <c r="K57" i="52" s="1"/>
  <c r="L57" i="52" s="1"/>
  <c r="M57" i="52" s="1"/>
  <c r="N57" i="52" s="1"/>
  <c r="O57" i="52" s="1"/>
  <c r="P57" i="52" s="1"/>
  <c r="Q57" i="52" s="1"/>
  <c r="R57" i="52" s="1"/>
  <c r="S57" i="52" s="1"/>
  <c r="T57" i="52" s="1"/>
  <c r="U57" i="52" s="1"/>
  <c r="V57" i="52" s="1"/>
  <c r="W57" i="52" s="1"/>
  <c r="X57" i="52" s="1"/>
  <c r="Y57" i="52" s="1"/>
  <c r="Z57" i="52" s="1"/>
  <c r="AA57" i="52" s="1"/>
  <c r="AB57" i="52" s="1"/>
  <c r="AC57" i="52" s="1"/>
  <c r="AD57" i="52" s="1"/>
  <c r="AE57" i="52" s="1"/>
  <c r="AF57" i="52" s="1"/>
  <c r="AG57" i="52" s="1"/>
  <c r="AH57" i="52" s="1"/>
  <c r="AI57" i="52" s="1"/>
  <c r="AJ57" i="52" s="1"/>
  <c r="AK57" i="52" s="1"/>
  <c r="AL57" i="52" s="1"/>
  <c r="AM57" i="52" s="1"/>
  <c r="AN57" i="52" s="1"/>
  <c r="AO57" i="52" s="1"/>
  <c r="AP57" i="52" s="1"/>
  <c r="AQ57" i="52" s="1"/>
  <c r="AR57" i="52" s="1"/>
  <c r="AS57" i="52" s="1"/>
  <c r="AT57" i="52" s="1"/>
  <c r="AU57" i="52" s="1"/>
  <c r="AV57" i="52" s="1"/>
  <c r="AW57" i="52" s="1"/>
  <c r="AX57" i="52" s="1"/>
  <c r="AY57" i="52" s="1"/>
  <c r="AZ57" i="52" s="1"/>
  <c r="BA57" i="52" s="1"/>
  <c r="BB57" i="52" s="1"/>
  <c r="BC57" i="52" s="1"/>
  <c r="BD57" i="52" s="1"/>
  <c r="BE57" i="52" s="1"/>
  <c r="BF57" i="52" s="1"/>
  <c r="BG57" i="52" s="1"/>
  <c r="BH57" i="52" s="1"/>
  <c r="BI57" i="52" s="1"/>
  <c r="BJ57" i="52" s="1"/>
  <c r="BK57" i="52" s="1"/>
  <c r="BL57" i="52" s="1"/>
  <c r="BM57" i="52" s="1"/>
  <c r="BN57" i="52" s="1"/>
  <c r="BO57" i="52" s="1"/>
  <c r="BP57" i="52" s="1"/>
  <c r="BQ57" i="52" s="1"/>
  <c r="BR57" i="52" s="1"/>
  <c r="BS57" i="52" s="1"/>
  <c r="BT57" i="52" s="1"/>
  <c r="BU57" i="52" s="1"/>
  <c r="BV57" i="52" s="1"/>
  <c r="BW57" i="52" s="1"/>
  <c r="BX57" i="52" s="1"/>
  <c r="BY57" i="52" s="1"/>
  <c r="BZ57" i="52" s="1"/>
  <c r="CA57" i="52" s="1"/>
  <c r="CB57" i="52" s="1"/>
  <c r="CC57" i="52" s="1"/>
  <c r="CD57" i="52" s="1"/>
  <c r="CE57" i="52" s="1"/>
  <c r="CF57" i="52" s="1"/>
  <c r="CG57" i="52" s="1"/>
  <c r="CH57" i="52" s="1"/>
  <c r="CI57" i="52" s="1"/>
  <c r="CJ57" i="52" s="1"/>
  <c r="CK57" i="52" s="1"/>
  <c r="CL57" i="52" s="1"/>
  <c r="CM57" i="52" s="1"/>
  <c r="CN57" i="52" s="1"/>
  <c r="CO57" i="52" s="1"/>
  <c r="CP57" i="52" s="1"/>
  <c r="CQ57" i="52" s="1"/>
  <c r="CR57" i="52" s="1"/>
  <c r="CS57" i="52" s="1"/>
  <c r="CT57" i="52" s="1"/>
  <c r="CU57" i="52" s="1"/>
  <c r="CV57" i="52" s="1"/>
  <c r="CW57" i="52" s="1"/>
  <c r="CX57" i="52" s="1"/>
  <c r="CY57" i="52" s="1"/>
  <c r="K3" i="30"/>
  <c r="K4" i="30" l="1"/>
  <c r="K5" i="30" s="1"/>
  <c r="K6" i="30" s="1"/>
  <c r="K7" i="30" s="1"/>
  <c r="K8" i="30" s="1"/>
  <c r="K9" i="30" s="1"/>
  <c r="K10" i="30" s="1"/>
  <c r="K11" i="30" s="1"/>
  <c r="K12" i="30" s="1"/>
  <c r="K13" i="30" s="1"/>
  <c r="K14" i="30" s="1"/>
  <c r="K15" i="30" s="1"/>
  <c r="K16" i="30" s="1"/>
  <c r="K17" i="30" s="1"/>
  <c r="K18" i="30" s="1"/>
  <c r="K19" i="30" s="1"/>
  <c r="K20" i="30" s="1"/>
  <c r="K21" i="30" s="1"/>
  <c r="K22" i="30" s="1"/>
  <c r="K23" i="30" s="1"/>
  <c r="K24" i="30" s="1"/>
  <c r="K25" i="30" s="1"/>
  <c r="K26" i="30" s="1"/>
  <c r="K27" i="30" s="1"/>
  <c r="K28" i="30" s="1"/>
  <c r="K29" i="30" s="1"/>
  <c r="K30" i="30" s="1"/>
  <c r="K31" i="30" s="1"/>
  <c r="K32" i="30" s="1"/>
  <c r="K33" i="30" s="1"/>
  <c r="K34" i="30" s="1"/>
  <c r="K35" i="30" s="1"/>
  <c r="K36" i="30" s="1"/>
  <c r="K37" i="30" s="1"/>
  <c r="K38" i="30" s="1"/>
  <c r="K39" i="30" s="1"/>
  <c r="K40" i="30" s="1"/>
  <c r="K41" i="30" s="1"/>
  <c r="K42" i="30" s="1"/>
  <c r="K43" i="30" s="1"/>
  <c r="K44" i="30" s="1"/>
  <c r="K45" i="30" s="1"/>
  <c r="K46" i="30" s="1"/>
  <c r="K47" i="30" s="1"/>
  <c r="K48" i="30" s="1"/>
  <c r="K49" i="30" s="1"/>
  <c r="K50" i="30" s="1"/>
  <c r="K51" i="30" s="1"/>
  <c r="K52" i="30" s="1"/>
  <c r="K53" i="30" s="1"/>
  <c r="C17" i="24"/>
  <c r="C16" i="24"/>
  <c r="C15" i="24"/>
  <c r="C14" i="24"/>
  <c r="C13" i="24"/>
  <c r="C12" i="24"/>
  <c r="C11" i="24"/>
  <c r="C10" i="24"/>
  <c r="C9" i="24"/>
  <c r="C8" i="24"/>
  <c r="M17" i="30" l="1"/>
  <c r="M42" i="30"/>
  <c r="M53" i="30"/>
  <c r="M20" i="30"/>
  <c r="M30" i="30"/>
  <c r="M48" i="30"/>
  <c r="M21" i="30"/>
  <c r="M51" i="30"/>
  <c r="M38" i="30"/>
  <c r="M47" i="30"/>
  <c r="M9" i="30"/>
  <c r="M34" i="30"/>
  <c r="M37" i="30"/>
  <c r="M4" i="30"/>
  <c r="M6" i="30"/>
  <c r="M46" i="30"/>
  <c r="M3" i="30"/>
  <c r="M8" i="30"/>
  <c r="M25" i="30"/>
  <c r="M50" i="30"/>
  <c r="M11" i="30"/>
  <c r="M36" i="30"/>
  <c r="M39" i="30"/>
  <c r="M26" i="30"/>
  <c r="M41" i="30"/>
  <c r="M7" i="30"/>
  <c r="M33" i="30"/>
  <c r="M12" i="30"/>
  <c r="M19" i="30"/>
  <c r="M52" i="30"/>
  <c r="M15" i="30"/>
  <c r="M24" i="30"/>
  <c r="M49" i="30"/>
  <c r="M28" i="30"/>
  <c r="M27" i="30"/>
  <c r="M5" i="30"/>
  <c r="M16" i="30"/>
  <c r="M14" i="30"/>
  <c r="M23" i="30"/>
  <c r="M32" i="30"/>
  <c r="M10" i="30"/>
  <c r="M44" i="30"/>
  <c r="M35" i="30"/>
  <c r="M29" i="30"/>
  <c r="M22" i="30"/>
  <c r="M31" i="30"/>
  <c r="M40" i="30"/>
  <c r="M18" i="30"/>
  <c r="M13" i="30"/>
  <c r="M43" i="30"/>
  <c r="M45" i="30"/>
  <c r="C18" i="24"/>
  <c r="C19" i="24" s="1"/>
  <c r="B29" i="6" l="1"/>
  <c r="E27" i="10"/>
  <c r="F27" i="10"/>
  <c r="G27" i="10"/>
  <c r="H27" i="10"/>
  <c r="I27" i="10"/>
  <c r="J27" i="10"/>
  <c r="K27" i="10"/>
  <c r="L27" i="10"/>
  <c r="M27" i="10"/>
  <c r="N27" i="10"/>
  <c r="O27" i="10"/>
  <c r="P27" i="10"/>
  <c r="Q27" i="10"/>
  <c r="R27" i="10"/>
  <c r="S27" i="10"/>
  <c r="T27" i="10"/>
  <c r="U27" i="10"/>
  <c r="V27" i="10"/>
  <c r="W27" i="10"/>
  <c r="X27" i="10"/>
  <c r="Y27" i="10"/>
  <c r="Z27" i="10"/>
  <c r="AA27" i="10"/>
  <c r="AB27" i="10"/>
  <c r="AC27" i="10"/>
  <c r="AD27" i="10"/>
  <c r="AE27" i="10"/>
  <c r="AF27" i="10"/>
  <c r="AG27" i="10"/>
  <c r="AH27" i="10"/>
  <c r="AI27" i="10"/>
  <c r="AJ27" i="10"/>
  <c r="AK27" i="10"/>
  <c r="AL27" i="10"/>
  <c r="AM27" i="10"/>
  <c r="AN27" i="10"/>
  <c r="AO27" i="10"/>
  <c r="AP27" i="10"/>
  <c r="AQ27" i="10"/>
  <c r="AR27" i="10"/>
  <c r="AS27" i="10"/>
  <c r="AT27"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BT27" i="10"/>
  <c r="BU27" i="10"/>
  <c r="BV27" i="10"/>
  <c r="BW27" i="10"/>
  <c r="BX27" i="10"/>
  <c r="BY27" i="10"/>
  <c r="BZ27" i="10"/>
  <c r="CA27" i="10"/>
  <c r="CB27" i="10"/>
  <c r="CC27" i="10"/>
  <c r="CD27" i="10"/>
  <c r="CE27" i="10"/>
  <c r="CF27" i="10"/>
  <c r="CG27" i="10"/>
  <c r="CH27" i="10"/>
  <c r="CI27" i="10"/>
  <c r="CJ27" i="10"/>
  <c r="CK27" i="10"/>
  <c r="CL27" i="10"/>
  <c r="CM27" i="10"/>
  <c r="CN27" i="10"/>
  <c r="CO27" i="10"/>
  <c r="CP27" i="10"/>
  <c r="CQ27" i="10"/>
  <c r="CR27" i="10"/>
  <c r="CS27" i="10"/>
  <c r="CT27" i="10"/>
  <c r="CU27" i="10"/>
  <c r="CV27" i="10"/>
  <c r="CW27" i="10"/>
  <c r="CX27" i="10"/>
  <c r="CY27" i="10"/>
  <c r="CZ27" i="10"/>
  <c r="D26" i="10"/>
  <c r="D25" i="10"/>
  <c r="D24" i="10"/>
  <c r="D23" i="10"/>
  <c r="D22" i="10"/>
  <c r="D21" i="10"/>
  <c r="D20" i="10"/>
  <c r="D19" i="10"/>
  <c r="D18" i="10"/>
  <c r="D17" i="10"/>
  <c r="D27" i="50"/>
  <c r="D28" i="50"/>
  <c r="D29" i="50"/>
  <c r="D30" i="50"/>
  <c r="D31" i="50"/>
  <c r="D32" i="50"/>
  <c r="D33" i="50"/>
  <c r="D26" i="50"/>
  <c r="D9" i="50"/>
  <c r="D10" i="50"/>
  <c r="D11" i="50"/>
  <c r="D12" i="50"/>
  <c r="D13" i="50"/>
  <c r="D8" i="50"/>
  <c r="D10" i="26"/>
  <c r="D11" i="26"/>
  <c r="D12" i="26"/>
  <c r="D13" i="26"/>
  <c r="D14" i="26"/>
  <c r="D15" i="26"/>
  <c r="D16" i="26"/>
  <c r="D17" i="26"/>
  <c r="D18" i="26"/>
  <c r="D19" i="26"/>
  <c r="D20" i="26"/>
  <c r="D21" i="26"/>
  <c r="D22" i="26"/>
  <c r="D23" i="26"/>
  <c r="D9" i="26"/>
  <c r="B23" i="6"/>
  <c r="I27" i="46" s="1"/>
  <c r="B16" i="6"/>
  <c r="I26" i="46" s="1"/>
  <c r="B9" i="6"/>
  <c r="I25" i="46" s="1"/>
  <c r="F14" i="50"/>
  <c r="G14" i="50"/>
  <c r="H14" i="50"/>
  <c r="I14"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E14" i="50"/>
  <c r="E24" i="50"/>
  <c r="E6" i="50"/>
  <c r="C9" i="49"/>
  <c r="G18" i="47" s="1"/>
  <c r="G12" i="47" l="1"/>
  <c r="I28" i="46"/>
  <c r="G24" i="47"/>
  <c r="D6" i="49"/>
  <c r="N5" i="30"/>
  <c r="B15" i="46"/>
  <c r="B16" i="46"/>
  <c r="B17" i="46"/>
  <c r="B18" i="46"/>
  <c r="B19" i="46"/>
  <c r="B20" i="46"/>
  <c r="B21" i="46"/>
  <c r="B22" i="46"/>
  <c r="B23" i="46"/>
  <c r="B24" i="46"/>
  <c r="B25" i="46"/>
  <c r="B26" i="46"/>
  <c r="B27" i="46"/>
  <c r="B28" i="46"/>
  <c r="B29" i="46"/>
  <c r="B30" i="46"/>
  <c r="B31" i="46"/>
  <c r="B32" i="46"/>
  <c r="B33" i="46"/>
  <c r="B34" i="46"/>
  <c r="B35" i="46"/>
  <c r="B36" i="46"/>
  <c r="B37" i="46"/>
  <c r="B38" i="46"/>
  <c r="B39" i="46"/>
  <c r="B40" i="46"/>
  <c r="B41" i="46"/>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AH11" i="10"/>
  <c r="AI11" i="10"/>
  <c r="AJ11" i="10"/>
  <c r="AK11" i="10"/>
  <c r="AL11" i="10"/>
  <c r="AM11" i="10"/>
  <c r="AN11" i="10"/>
  <c r="AO11" i="10"/>
  <c r="AP11" i="10"/>
  <c r="AQ11" i="10"/>
  <c r="AR11" i="10"/>
  <c r="AS11" i="10"/>
  <c r="AT11"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BT11" i="10"/>
  <c r="BU11" i="10"/>
  <c r="BV11" i="10"/>
  <c r="BW11" i="10"/>
  <c r="BX11" i="10"/>
  <c r="BY11" i="10"/>
  <c r="BZ11" i="10"/>
  <c r="CA11" i="10"/>
  <c r="CB11" i="10"/>
  <c r="CC11" i="10"/>
  <c r="CD11" i="10"/>
  <c r="CE11" i="10"/>
  <c r="CF11" i="10"/>
  <c r="CG11" i="10"/>
  <c r="CH11" i="10"/>
  <c r="CI11" i="10"/>
  <c r="CJ11" i="10"/>
  <c r="CK11" i="10"/>
  <c r="CL11" i="10"/>
  <c r="CM11" i="10"/>
  <c r="CN11" i="10"/>
  <c r="CO11" i="10"/>
  <c r="CP11" i="10"/>
  <c r="CQ11" i="10"/>
  <c r="CR11" i="10"/>
  <c r="CS11" i="10"/>
  <c r="CT11" i="10"/>
  <c r="CU11" i="10"/>
  <c r="CV11" i="10"/>
  <c r="CW11" i="10"/>
  <c r="CX11" i="10"/>
  <c r="CY11" i="10"/>
  <c r="CZ11" i="10"/>
  <c r="E11" i="10"/>
  <c r="D9" i="10"/>
  <c r="D10" i="10"/>
  <c r="F6" i="50"/>
  <c r="G6" i="50" s="1"/>
  <c r="H6" i="50" s="1"/>
  <c r="I6" i="50" s="1"/>
  <c r="J6" i="50" s="1"/>
  <c r="K6" i="50" s="1"/>
  <c r="L6" i="50" s="1"/>
  <c r="M6" i="50" s="1"/>
  <c r="N6" i="50" s="1"/>
  <c r="O6" i="50" s="1"/>
  <c r="P6" i="50" s="1"/>
  <c r="Q6" i="50" s="1"/>
  <c r="R6" i="50" s="1"/>
  <c r="S6" i="50" s="1"/>
  <c r="T6" i="50" s="1"/>
  <c r="U6" i="50" s="1"/>
  <c r="V6" i="50" s="1"/>
  <c r="W6" i="50" s="1"/>
  <c r="X6" i="50" s="1"/>
  <c r="Y6" i="50" s="1"/>
  <c r="Z6" i="50" s="1"/>
  <c r="AA6" i="50" s="1"/>
  <c r="AB6" i="50" s="1"/>
  <c r="AC6" i="50" s="1"/>
  <c r="AD6" i="50" s="1"/>
  <c r="AE6" i="50" s="1"/>
  <c r="AF6" i="50" s="1"/>
  <c r="AG6" i="50" s="1"/>
  <c r="AH6" i="50" s="1"/>
  <c r="AI6" i="50" s="1"/>
  <c r="AJ6" i="50" s="1"/>
  <c r="AK6" i="50" s="1"/>
  <c r="AL6" i="50" s="1"/>
  <c r="AM6" i="50" s="1"/>
  <c r="AN6" i="50" s="1"/>
  <c r="AO6" i="50" s="1"/>
  <c r="AP6" i="50" s="1"/>
  <c r="AQ6" i="50" s="1"/>
  <c r="AR6" i="50" s="1"/>
  <c r="AS6" i="50" s="1"/>
  <c r="AT6" i="50" s="1"/>
  <c r="AU6" i="50" s="1"/>
  <c r="AV6" i="50" s="1"/>
  <c r="AW6" i="50" s="1"/>
  <c r="AX6" i="50" s="1"/>
  <c r="AY6" i="50" s="1"/>
  <c r="AZ6" i="50" s="1"/>
  <c r="BA6" i="50" s="1"/>
  <c r="BB6" i="50" s="1"/>
  <c r="BC6" i="50" s="1"/>
  <c r="BD6" i="50" s="1"/>
  <c r="BE6" i="50" s="1"/>
  <c r="BF6" i="50" s="1"/>
  <c r="BG6" i="50" s="1"/>
  <c r="BH6" i="50" s="1"/>
  <c r="BI6" i="50" s="1"/>
  <c r="BJ6" i="50" s="1"/>
  <c r="BK6" i="50" s="1"/>
  <c r="BL6" i="50" s="1"/>
  <c r="BM6" i="50" s="1"/>
  <c r="BN6" i="50" s="1"/>
  <c r="BO6" i="50" s="1"/>
  <c r="BP6" i="50" s="1"/>
  <c r="BQ6" i="50" s="1"/>
  <c r="BR6" i="50" s="1"/>
  <c r="BS6" i="50" s="1"/>
  <c r="BT6" i="50" s="1"/>
  <c r="BU6" i="50" s="1"/>
  <c r="BV6" i="50" s="1"/>
  <c r="BW6" i="50" s="1"/>
  <c r="BX6" i="50" s="1"/>
  <c r="BY6" i="50" s="1"/>
  <c r="BZ6" i="50" s="1"/>
  <c r="CA6" i="50" s="1"/>
  <c r="CB6" i="50" s="1"/>
  <c r="CC6" i="50" s="1"/>
  <c r="CD6" i="50" s="1"/>
  <c r="CE6" i="50" s="1"/>
  <c r="CF6" i="50" s="1"/>
  <c r="CG6" i="50" s="1"/>
  <c r="CH6" i="50" s="1"/>
  <c r="CI6" i="50" s="1"/>
  <c r="CJ6" i="50" s="1"/>
  <c r="CK6" i="50" s="1"/>
  <c r="CL6" i="50" s="1"/>
  <c r="CM6" i="50" s="1"/>
  <c r="CN6" i="50" s="1"/>
  <c r="CO6" i="50" s="1"/>
  <c r="CP6" i="50" s="1"/>
  <c r="CQ6" i="50" s="1"/>
  <c r="CR6" i="50" s="1"/>
  <c r="CS6" i="50" s="1"/>
  <c r="CT6" i="50" s="1"/>
  <c r="CU6" i="50" s="1"/>
  <c r="CV6" i="50" s="1"/>
  <c r="CW6" i="50" s="1"/>
  <c r="CX6" i="50" s="1"/>
  <c r="CY6" i="50" s="1"/>
  <c r="CZ6" i="50" s="1"/>
  <c r="F24" i="50"/>
  <c r="G24" i="50" s="1"/>
  <c r="H24" i="50" s="1"/>
  <c r="I24" i="50" s="1"/>
  <c r="J24" i="50" s="1"/>
  <c r="K24" i="50" s="1"/>
  <c r="L24" i="50" s="1"/>
  <c r="M24" i="50" s="1"/>
  <c r="N24" i="50" s="1"/>
  <c r="O24" i="50" s="1"/>
  <c r="P24" i="50" s="1"/>
  <c r="Q24" i="50" s="1"/>
  <c r="R24" i="50" s="1"/>
  <c r="S24" i="50" s="1"/>
  <c r="T24" i="50" s="1"/>
  <c r="U24" i="50" s="1"/>
  <c r="V24" i="50" s="1"/>
  <c r="W24" i="50" s="1"/>
  <c r="X24" i="50" s="1"/>
  <c r="Y24" i="50" s="1"/>
  <c r="Z24" i="50" s="1"/>
  <c r="AA24" i="50" s="1"/>
  <c r="AB24" i="50" s="1"/>
  <c r="AC24" i="50" s="1"/>
  <c r="AD24" i="50" s="1"/>
  <c r="AE24" i="50" s="1"/>
  <c r="AF24" i="50" s="1"/>
  <c r="AG24" i="50" s="1"/>
  <c r="AH24" i="50" s="1"/>
  <c r="AI24" i="50" s="1"/>
  <c r="AJ24" i="50" s="1"/>
  <c r="AK24" i="50" s="1"/>
  <c r="AL24" i="50" s="1"/>
  <c r="AM24" i="50" s="1"/>
  <c r="AN24" i="50" s="1"/>
  <c r="AO24" i="50" s="1"/>
  <c r="AP24" i="50" s="1"/>
  <c r="AQ24" i="50" s="1"/>
  <c r="AR24" i="50" s="1"/>
  <c r="AS24" i="50" s="1"/>
  <c r="AT24" i="50" s="1"/>
  <c r="AU24" i="50" s="1"/>
  <c r="AV24" i="50" s="1"/>
  <c r="AW24" i="50" s="1"/>
  <c r="AX24" i="50" s="1"/>
  <c r="AY24" i="50" s="1"/>
  <c r="AZ24" i="50" s="1"/>
  <c r="BA24" i="50" s="1"/>
  <c r="BB24" i="50" s="1"/>
  <c r="BC24" i="50" s="1"/>
  <c r="BD24" i="50" s="1"/>
  <c r="BE24" i="50" s="1"/>
  <c r="BF24" i="50" s="1"/>
  <c r="BG24" i="50" s="1"/>
  <c r="BH24" i="50" s="1"/>
  <c r="BI24" i="50" s="1"/>
  <c r="BJ24" i="50" s="1"/>
  <c r="BK24" i="50" s="1"/>
  <c r="BL24" i="50" s="1"/>
  <c r="BM24" i="50" s="1"/>
  <c r="BN24" i="50" s="1"/>
  <c r="BO24" i="50" s="1"/>
  <c r="BP24" i="50" s="1"/>
  <c r="BQ24" i="50" s="1"/>
  <c r="BR24" i="50" s="1"/>
  <c r="BS24" i="50" s="1"/>
  <c r="BT24" i="50" s="1"/>
  <c r="BU24" i="50" s="1"/>
  <c r="BV24" i="50" s="1"/>
  <c r="BW24" i="50" s="1"/>
  <c r="BX24" i="50" s="1"/>
  <c r="BY24" i="50" s="1"/>
  <c r="BZ24" i="50" s="1"/>
  <c r="CA24" i="50" s="1"/>
  <c r="CB24" i="50" s="1"/>
  <c r="CC24" i="50" s="1"/>
  <c r="CD24" i="50" s="1"/>
  <c r="CE24" i="50" s="1"/>
  <c r="CF24" i="50" s="1"/>
  <c r="CG24" i="50" s="1"/>
  <c r="CH24" i="50" s="1"/>
  <c r="CI24" i="50" s="1"/>
  <c r="CJ24" i="50" s="1"/>
  <c r="CK24" i="50" s="1"/>
  <c r="CL24" i="50" s="1"/>
  <c r="CM24" i="50" s="1"/>
  <c r="CN24" i="50" s="1"/>
  <c r="CO24" i="50" s="1"/>
  <c r="CP24" i="50" s="1"/>
  <c r="CQ24" i="50" s="1"/>
  <c r="CR24" i="50" s="1"/>
  <c r="CS24" i="50" s="1"/>
  <c r="CT24" i="50" s="1"/>
  <c r="CU24" i="50" s="1"/>
  <c r="CV24" i="50" s="1"/>
  <c r="CW24" i="50" s="1"/>
  <c r="CX24" i="50" s="1"/>
  <c r="CY24" i="50" s="1"/>
  <c r="CZ24" i="50" s="1"/>
  <c r="E34" i="50"/>
  <c r="F34" i="50"/>
  <c r="G34" i="50"/>
  <c r="H34" i="50"/>
  <c r="I34"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G21" i="47"/>
  <c r="F1" i="42" a="1"/>
  <c r="F1" i="42" s="1"/>
  <c r="D34" i="50" l="1"/>
  <c r="D14" i="50"/>
  <c r="N6" i="30"/>
  <c r="L8" i="42" a="1"/>
  <c r="L8" i="42" s="1"/>
  <c r="G8" i="47"/>
  <c r="N7" i="30" l="1"/>
  <c r="N8" i="30" l="1"/>
  <c r="F42" i="26"/>
  <c r="G42" i="26"/>
  <c r="H42" i="26"/>
  <c r="I42" i="26"/>
  <c r="J42" i="26"/>
  <c r="K42" i="26"/>
  <c r="L42" i="26"/>
  <c r="M42" i="26"/>
  <c r="N42" i="26"/>
  <c r="O42" i="26"/>
  <c r="P42" i="26"/>
  <c r="Q42" i="26"/>
  <c r="R42" i="26"/>
  <c r="S42" i="26"/>
  <c r="T42" i="26"/>
  <c r="U42" i="26"/>
  <c r="V42" i="26"/>
  <c r="W42" i="26"/>
  <c r="X42" i="26"/>
  <c r="Y42" i="26"/>
  <c r="Z42" i="26"/>
  <c r="AA42" i="26"/>
  <c r="AB42" i="26"/>
  <c r="AC42" i="26"/>
  <c r="AD42" i="26"/>
  <c r="AE42" i="26"/>
  <c r="AF42" i="26"/>
  <c r="AG42" i="26"/>
  <c r="AH42" i="26"/>
  <c r="AI42" i="26"/>
  <c r="AJ42" i="26"/>
  <c r="AK42" i="26"/>
  <c r="AL42" i="26"/>
  <c r="AM42" i="26"/>
  <c r="AN42" i="26"/>
  <c r="AO42" i="26"/>
  <c r="AP42" i="26"/>
  <c r="AQ42" i="26"/>
  <c r="AR42" i="26"/>
  <c r="AS42" i="26"/>
  <c r="AT42" i="26"/>
  <c r="AU42" i="26"/>
  <c r="AV42" i="26"/>
  <c r="AW42" i="26"/>
  <c r="AX42" i="26"/>
  <c r="AY42" i="26"/>
  <c r="AZ42" i="26"/>
  <c r="BA42" i="26"/>
  <c r="BB42" i="26"/>
  <c r="BC42" i="26"/>
  <c r="BD42" i="26"/>
  <c r="BE42" i="26"/>
  <c r="BF42" i="26"/>
  <c r="BG42" i="26"/>
  <c r="BH42" i="26"/>
  <c r="BI42" i="26"/>
  <c r="BJ42" i="26"/>
  <c r="BK42" i="26"/>
  <c r="BL42" i="26"/>
  <c r="BM42" i="26"/>
  <c r="BN42" i="26"/>
  <c r="BO42" i="26"/>
  <c r="BP42" i="26"/>
  <c r="BQ42" i="26"/>
  <c r="BR42" i="26"/>
  <c r="BS42" i="26"/>
  <c r="BT42" i="26"/>
  <c r="BU42" i="26"/>
  <c r="BV42" i="26"/>
  <c r="BW42" i="26"/>
  <c r="BX42" i="26"/>
  <c r="BY42" i="26"/>
  <c r="BZ42" i="26"/>
  <c r="CA42" i="26"/>
  <c r="CB42" i="26"/>
  <c r="CC42" i="26"/>
  <c r="CD42" i="26"/>
  <c r="CE42" i="26"/>
  <c r="CF42" i="26"/>
  <c r="CG42" i="26"/>
  <c r="CH42" i="26"/>
  <c r="CI42" i="26"/>
  <c r="CJ42" i="26"/>
  <c r="CK42" i="26"/>
  <c r="CL42" i="26"/>
  <c r="CM42" i="26"/>
  <c r="CN42" i="26"/>
  <c r="CO42" i="26"/>
  <c r="CP42" i="26"/>
  <c r="CQ42" i="26"/>
  <c r="CR42" i="26"/>
  <c r="CS42" i="26"/>
  <c r="CT42" i="26"/>
  <c r="CU42" i="26"/>
  <c r="CV42" i="26"/>
  <c r="CW42" i="26"/>
  <c r="CX42" i="26"/>
  <c r="CY42" i="26"/>
  <c r="CZ42" i="26"/>
  <c r="E42" i="26"/>
  <c r="F63" i="26"/>
  <c r="G63" i="26"/>
  <c r="H63" i="26"/>
  <c r="I63" i="26"/>
  <c r="J63" i="26"/>
  <c r="K63" i="26"/>
  <c r="L63" i="26"/>
  <c r="M63" i="26"/>
  <c r="N63" i="26"/>
  <c r="O63" i="26"/>
  <c r="P63" i="26"/>
  <c r="Q63" i="26"/>
  <c r="R63" i="26"/>
  <c r="S63" i="26"/>
  <c r="T63" i="26"/>
  <c r="U63" i="26"/>
  <c r="V63" i="26"/>
  <c r="W63" i="26"/>
  <c r="X63" i="26"/>
  <c r="Y63" i="26"/>
  <c r="Z63" i="26"/>
  <c r="AA63" i="26"/>
  <c r="AB63" i="26"/>
  <c r="AC63" i="26"/>
  <c r="AD63" i="26"/>
  <c r="AE63" i="26"/>
  <c r="AF63" i="26"/>
  <c r="AG63" i="26"/>
  <c r="AH63" i="26"/>
  <c r="AI63" i="26"/>
  <c r="AJ63" i="26"/>
  <c r="AK63" i="26"/>
  <c r="AL63" i="26"/>
  <c r="AM63" i="26"/>
  <c r="AN63" i="26"/>
  <c r="AO63" i="26"/>
  <c r="AP63" i="26"/>
  <c r="AQ63" i="26"/>
  <c r="AR63" i="26"/>
  <c r="AS63" i="26"/>
  <c r="AT63" i="26"/>
  <c r="AU63" i="26"/>
  <c r="AV63" i="26"/>
  <c r="AW63" i="26"/>
  <c r="AX63" i="26"/>
  <c r="AY63" i="26"/>
  <c r="AZ63" i="26"/>
  <c r="BA63" i="26"/>
  <c r="BB63" i="26"/>
  <c r="BC63" i="26"/>
  <c r="BD63" i="26"/>
  <c r="BE63" i="26"/>
  <c r="BF63" i="26"/>
  <c r="BG63" i="26"/>
  <c r="BH63" i="26"/>
  <c r="BI63" i="26"/>
  <c r="BJ63" i="26"/>
  <c r="BK63" i="26"/>
  <c r="BL63" i="26"/>
  <c r="BM63" i="26"/>
  <c r="BN63" i="26"/>
  <c r="BO63" i="26"/>
  <c r="BP63" i="26"/>
  <c r="BQ63" i="26"/>
  <c r="BR63" i="26"/>
  <c r="BS63" i="26"/>
  <c r="BT63" i="26"/>
  <c r="BU63" i="26"/>
  <c r="BV63" i="26"/>
  <c r="BW63" i="26"/>
  <c r="BX63" i="26"/>
  <c r="BY63" i="26"/>
  <c r="BZ63" i="26"/>
  <c r="CA63" i="26"/>
  <c r="CB63" i="26"/>
  <c r="CC63" i="26"/>
  <c r="CD63" i="26"/>
  <c r="CE63" i="26"/>
  <c r="CF63" i="26"/>
  <c r="CG63" i="26"/>
  <c r="CH63" i="26"/>
  <c r="CI63" i="26"/>
  <c r="CJ63" i="26"/>
  <c r="CK63" i="26"/>
  <c r="CL63" i="26"/>
  <c r="CM63" i="26"/>
  <c r="CN63" i="26"/>
  <c r="CO63" i="26"/>
  <c r="CP63" i="26"/>
  <c r="CQ63" i="26"/>
  <c r="CR63" i="26"/>
  <c r="CS63" i="26"/>
  <c r="CT63" i="26"/>
  <c r="CU63" i="26"/>
  <c r="CV63" i="26"/>
  <c r="CW63" i="26"/>
  <c r="CX63" i="26"/>
  <c r="CY63" i="26"/>
  <c r="CZ63" i="26"/>
  <c r="E63"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AP24" i="26"/>
  <c r="AQ24" i="26"/>
  <c r="AR24" i="26"/>
  <c r="AS24" i="26"/>
  <c r="AT24" i="26"/>
  <c r="AU24" i="26"/>
  <c r="AV24" i="26"/>
  <c r="AW24" i="26"/>
  <c r="AX24" i="26"/>
  <c r="AY24" i="26"/>
  <c r="AZ24" i="26"/>
  <c r="BA24" i="26"/>
  <c r="BB24" i="26"/>
  <c r="BC24" i="26"/>
  <c r="BD24" i="26"/>
  <c r="BE24" i="26"/>
  <c r="BF24" i="26"/>
  <c r="BG24" i="26"/>
  <c r="BH24" i="26"/>
  <c r="BI24" i="26"/>
  <c r="BJ24" i="26"/>
  <c r="BK24" i="26"/>
  <c r="BL24" i="26"/>
  <c r="BM24" i="26"/>
  <c r="BN24" i="26"/>
  <c r="BO24" i="26"/>
  <c r="BP24" i="26"/>
  <c r="BQ24" i="26"/>
  <c r="BR24" i="26"/>
  <c r="BS24" i="26"/>
  <c r="BT24" i="26"/>
  <c r="BU24" i="26"/>
  <c r="BV24" i="26"/>
  <c r="BW24" i="26"/>
  <c r="BX24" i="26"/>
  <c r="BY24" i="26"/>
  <c r="BZ24" i="26"/>
  <c r="CA24" i="26"/>
  <c r="CB24" i="26"/>
  <c r="CC24" i="26"/>
  <c r="CD24" i="26"/>
  <c r="CE24" i="26"/>
  <c r="CF24" i="26"/>
  <c r="CG24" i="26"/>
  <c r="CH24" i="26"/>
  <c r="CI24" i="26"/>
  <c r="CJ24" i="26"/>
  <c r="CK24" i="26"/>
  <c r="CL24" i="26"/>
  <c r="CM24" i="26"/>
  <c r="CN24" i="26"/>
  <c r="CO24" i="26"/>
  <c r="CP24" i="26"/>
  <c r="CQ24" i="26"/>
  <c r="CR24" i="26"/>
  <c r="CS24" i="26"/>
  <c r="CT24" i="26"/>
  <c r="CU24" i="26"/>
  <c r="CV24" i="26"/>
  <c r="CW24" i="26"/>
  <c r="CX24" i="26"/>
  <c r="CY24" i="26"/>
  <c r="CZ24" i="26"/>
  <c r="E24" i="26"/>
  <c r="N9" i="30" l="1"/>
  <c r="Q3" i="30"/>
  <c r="R3" i="30"/>
  <c r="S3" i="30"/>
  <c r="N10" i="30" l="1"/>
  <c r="G23" i="47"/>
  <c r="G22" i="47"/>
  <c r="I24" i="46"/>
  <c r="E6" i="49"/>
  <c r="F6" i="49" s="1"/>
  <c r="G6" i="49" s="1"/>
  <c r="H6" i="49" s="1"/>
  <c r="I6" i="49" s="1"/>
  <c r="J6" i="49" s="1"/>
  <c r="K6" i="49" s="1"/>
  <c r="L6" i="49" s="1"/>
  <c r="M6" i="49" s="1"/>
  <c r="N6" i="49" s="1"/>
  <c r="O6" i="49" s="1"/>
  <c r="P6" i="49" s="1"/>
  <c r="Q6" i="49" s="1"/>
  <c r="R6" i="49" s="1"/>
  <c r="S6" i="49" s="1"/>
  <c r="T6" i="49" s="1"/>
  <c r="U6" i="49" s="1"/>
  <c r="V6" i="49" s="1"/>
  <c r="W6" i="49" s="1"/>
  <c r="X6" i="49" s="1"/>
  <c r="Y6" i="49" s="1"/>
  <c r="Z6" i="49" s="1"/>
  <c r="AA6" i="49" s="1"/>
  <c r="AB6" i="49" s="1"/>
  <c r="AC6" i="49" s="1"/>
  <c r="AD6" i="49" s="1"/>
  <c r="AE6" i="49" s="1"/>
  <c r="AF6" i="49" s="1"/>
  <c r="AG6" i="49" s="1"/>
  <c r="AH6" i="49" s="1"/>
  <c r="AI6" i="49" s="1"/>
  <c r="AJ6" i="49" s="1"/>
  <c r="AK6" i="49" s="1"/>
  <c r="AL6" i="49" s="1"/>
  <c r="AM6" i="49" s="1"/>
  <c r="AN6" i="49" s="1"/>
  <c r="AO6" i="49" s="1"/>
  <c r="AP6" i="49" s="1"/>
  <c r="AQ6" i="49" s="1"/>
  <c r="AR6" i="49" s="1"/>
  <c r="AS6" i="49" s="1"/>
  <c r="AT6" i="49" s="1"/>
  <c r="AU6" i="49" s="1"/>
  <c r="AV6" i="49" s="1"/>
  <c r="AW6" i="49" s="1"/>
  <c r="AX6" i="49" s="1"/>
  <c r="AY6" i="49" s="1"/>
  <c r="AZ6" i="49" s="1"/>
  <c r="BA6" i="49" s="1"/>
  <c r="BB6" i="49" s="1"/>
  <c r="BC6" i="49" s="1"/>
  <c r="BD6" i="49" s="1"/>
  <c r="BE6" i="49" s="1"/>
  <c r="BF6" i="49" s="1"/>
  <c r="BG6" i="49" s="1"/>
  <c r="BH6" i="49" s="1"/>
  <c r="BI6" i="49" s="1"/>
  <c r="BJ6" i="49" s="1"/>
  <c r="BK6" i="49" s="1"/>
  <c r="BL6" i="49" s="1"/>
  <c r="BM6" i="49" s="1"/>
  <c r="BN6" i="49" s="1"/>
  <c r="BO6" i="49" s="1"/>
  <c r="BP6" i="49" s="1"/>
  <c r="BQ6" i="49" s="1"/>
  <c r="BR6" i="49" s="1"/>
  <c r="BS6" i="49" s="1"/>
  <c r="BT6" i="49" s="1"/>
  <c r="BU6" i="49" s="1"/>
  <c r="BV6" i="49" s="1"/>
  <c r="BW6" i="49" s="1"/>
  <c r="BX6" i="49" s="1"/>
  <c r="BY6" i="49" s="1"/>
  <c r="BZ6" i="49" s="1"/>
  <c r="CA6" i="49" s="1"/>
  <c r="CB6" i="49" s="1"/>
  <c r="CC6" i="49" s="1"/>
  <c r="CD6" i="49" s="1"/>
  <c r="CE6" i="49" s="1"/>
  <c r="CF6" i="49" s="1"/>
  <c r="CG6" i="49" s="1"/>
  <c r="CH6" i="49" s="1"/>
  <c r="CI6" i="49" s="1"/>
  <c r="CJ6" i="49" s="1"/>
  <c r="CK6" i="49" s="1"/>
  <c r="CL6" i="49" s="1"/>
  <c r="CM6" i="49" s="1"/>
  <c r="CN6" i="49" s="1"/>
  <c r="CO6" i="49" s="1"/>
  <c r="CP6" i="49" s="1"/>
  <c r="CQ6" i="49" s="1"/>
  <c r="CR6" i="49" s="1"/>
  <c r="CS6" i="49" s="1"/>
  <c r="CT6" i="49" s="1"/>
  <c r="CU6" i="49" s="1"/>
  <c r="CV6" i="49" s="1"/>
  <c r="CW6" i="49" s="1"/>
  <c r="CX6" i="49" s="1"/>
  <c r="CY6" i="49" s="1"/>
  <c r="E15" i="10"/>
  <c r="F15" i="10" s="1"/>
  <c r="G15" i="10" s="1"/>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U15" i="10" s="1"/>
  <c r="AV15" i="10" s="1"/>
  <c r="AW15" i="10" s="1"/>
  <c r="AX15" i="10" s="1"/>
  <c r="AY15" i="10" s="1"/>
  <c r="AZ15" i="10" s="1"/>
  <c r="BA15" i="10" s="1"/>
  <c r="BB15" i="10" s="1"/>
  <c r="BC15" i="10" s="1"/>
  <c r="BD15" i="10" s="1"/>
  <c r="BE15" i="10" s="1"/>
  <c r="BF15" i="10" s="1"/>
  <c r="BG15" i="10" s="1"/>
  <c r="BH15" i="10" s="1"/>
  <c r="BI15" i="10" s="1"/>
  <c r="BJ15" i="10" s="1"/>
  <c r="BK15" i="10" s="1"/>
  <c r="BL15" i="10" s="1"/>
  <c r="BM15" i="10" s="1"/>
  <c r="BN15" i="10" s="1"/>
  <c r="BO15" i="10" s="1"/>
  <c r="BP15" i="10" s="1"/>
  <c r="BQ15" i="10" s="1"/>
  <c r="BR15" i="10" s="1"/>
  <c r="BS15" i="10" s="1"/>
  <c r="BT15" i="10" s="1"/>
  <c r="BU15" i="10" s="1"/>
  <c r="BV15" i="10" s="1"/>
  <c r="BW15" i="10" s="1"/>
  <c r="BX15" i="10" s="1"/>
  <c r="BY15" i="10" s="1"/>
  <c r="BZ15" i="10" s="1"/>
  <c r="CA15" i="10" s="1"/>
  <c r="CB15" i="10" s="1"/>
  <c r="CC15" i="10" s="1"/>
  <c r="CD15" i="10" s="1"/>
  <c r="CE15" i="10" s="1"/>
  <c r="CF15" i="10" s="1"/>
  <c r="CG15" i="10" s="1"/>
  <c r="CH15" i="10" s="1"/>
  <c r="CI15" i="10" s="1"/>
  <c r="CJ15" i="10" s="1"/>
  <c r="CK15" i="10" s="1"/>
  <c r="CL15" i="10" s="1"/>
  <c r="CM15" i="10" s="1"/>
  <c r="CN15" i="10" s="1"/>
  <c r="CO15" i="10" s="1"/>
  <c r="CP15" i="10" s="1"/>
  <c r="CQ15" i="10" s="1"/>
  <c r="CR15" i="10" s="1"/>
  <c r="CS15" i="10" s="1"/>
  <c r="CT15" i="10" s="1"/>
  <c r="CU15" i="10" s="1"/>
  <c r="CV15" i="10" s="1"/>
  <c r="CW15" i="10" s="1"/>
  <c r="CX15" i="10" s="1"/>
  <c r="CY15" i="10" s="1"/>
  <c r="CZ15" i="10" s="1"/>
  <c r="D8" i="10"/>
  <c r="I22" i="46" s="1"/>
  <c r="E6" i="10"/>
  <c r="F6" i="10" s="1"/>
  <c r="G6" i="10" s="1"/>
  <c r="H6" i="10" s="1"/>
  <c r="I6" i="10" s="1"/>
  <c r="J6" i="10" s="1"/>
  <c r="K6" i="10" s="1"/>
  <c r="L6" i="10" s="1"/>
  <c r="M6" i="10" s="1"/>
  <c r="N6" i="10" s="1"/>
  <c r="O6" i="10" s="1"/>
  <c r="P6" i="10" s="1"/>
  <c r="Q6" i="10" s="1"/>
  <c r="R6" i="10" s="1"/>
  <c r="S6" i="10" s="1"/>
  <c r="T6" i="10" s="1"/>
  <c r="U6" i="10" s="1"/>
  <c r="V6" i="10" s="1"/>
  <c r="W6" i="10" s="1"/>
  <c r="X6" i="10" s="1"/>
  <c r="Y6" i="10" s="1"/>
  <c r="Z6" i="10" s="1"/>
  <c r="AA6" i="10" s="1"/>
  <c r="AB6" i="10" s="1"/>
  <c r="AC6" i="10" s="1"/>
  <c r="AD6" i="10" s="1"/>
  <c r="AE6" i="10" s="1"/>
  <c r="AF6" i="10" s="1"/>
  <c r="AG6" i="10" s="1"/>
  <c r="AH6" i="10" s="1"/>
  <c r="AI6" i="10" s="1"/>
  <c r="AJ6" i="10" s="1"/>
  <c r="AK6" i="10" s="1"/>
  <c r="AL6" i="10" s="1"/>
  <c r="AM6" i="10" s="1"/>
  <c r="AN6" i="10" s="1"/>
  <c r="AO6" i="10" s="1"/>
  <c r="AP6" i="10" s="1"/>
  <c r="AQ6" i="10" s="1"/>
  <c r="AR6" i="10" s="1"/>
  <c r="AS6" i="10" s="1"/>
  <c r="AT6" i="10" s="1"/>
  <c r="AU6" i="10" s="1"/>
  <c r="AV6" i="10" s="1"/>
  <c r="AW6" i="10" s="1"/>
  <c r="AX6" i="10" s="1"/>
  <c r="AY6" i="10" s="1"/>
  <c r="AZ6" i="10" s="1"/>
  <c r="BA6" i="10" s="1"/>
  <c r="BB6" i="10" s="1"/>
  <c r="BC6" i="10" s="1"/>
  <c r="BD6" i="10" s="1"/>
  <c r="BE6" i="10" s="1"/>
  <c r="BF6" i="10" s="1"/>
  <c r="BG6" i="10" s="1"/>
  <c r="BH6" i="10" s="1"/>
  <c r="BI6" i="10" s="1"/>
  <c r="BJ6" i="10" s="1"/>
  <c r="BK6" i="10" s="1"/>
  <c r="BL6" i="10" s="1"/>
  <c r="BM6" i="10" s="1"/>
  <c r="BN6" i="10" s="1"/>
  <c r="BO6" i="10" s="1"/>
  <c r="BP6" i="10" s="1"/>
  <c r="BQ6" i="10" s="1"/>
  <c r="BR6" i="10" s="1"/>
  <c r="BS6" i="10" s="1"/>
  <c r="BT6" i="10" s="1"/>
  <c r="BU6" i="10" s="1"/>
  <c r="BV6" i="10" s="1"/>
  <c r="BW6" i="10" s="1"/>
  <c r="BX6" i="10" s="1"/>
  <c r="BY6" i="10" s="1"/>
  <c r="BZ6" i="10" s="1"/>
  <c r="CA6" i="10" s="1"/>
  <c r="CB6" i="10" s="1"/>
  <c r="CC6" i="10" s="1"/>
  <c r="CD6" i="10" s="1"/>
  <c r="CE6" i="10" s="1"/>
  <c r="CF6" i="10" s="1"/>
  <c r="CG6" i="10" s="1"/>
  <c r="CH6" i="10" s="1"/>
  <c r="CI6" i="10" s="1"/>
  <c r="CJ6" i="10" s="1"/>
  <c r="CK6" i="10" s="1"/>
  <c r="CL6" i="10" s="1"/>
  <c r="CM6" i="10" s="1"/>
  <c r="CN6" i="10" s="1"/>
  <c r="CO6" i="10" s="1"/>
  <c r="CP6" i="10" s="1"/>
  <c r="CQ6" i="10" s="1"/>
  <c r="CR6" i="10" s="1"/>
  <c r="CS6" i="10" s="1"/>
  <c r="CT6" i="10" s="1"/>
  <c r="CU6" i="10" s="1"/>
  <c r="CV6" i="10" s="1"/>
  <c r="CW6" i="10" s="1"/>
  <c r="CX6" i="10" s="1"/>
  <c r="CY6" i="10" s="1"/>
  <c r="CZ6" i="10" s="1"/>
  <c r="N11" i="30" l="1"/>
  <c r="I23" i="46"/>
  <c r="G11" i="47"/>
  <c r="D11" i="10"/>
  <c r="G10" i="47"/>
  <c r="D27" i="10"/>
  <c r="AG2" i="46"/>
  <c r="C6" i="6"/>
  <c r="D6" i="6" s="1"/>
  <c r="E6" i="6" s="1"/>
  <c r="F6" i="6" s="1"/>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AD6" i="6" s="1"/>
  <c r="AE6" i="6" s="1"/>
  <c r="AF6" i="6" s="1"/>
  <c r="AG6" i="6" s="1"/>
  <c r="AH6" i="6" s="1"/>
  <c r="AI6" i="6" s="1"/>
  <c r="AJ6" i="6" s="1"/>
  <c r="AK6" i="6" s="1"/>
  <c r="AL6" i="6" s="1"/>
  <c r="AM6" i="6" s="1"/>
  <c r="AN6" i="6" s="1"/>
  <c r="AO6" i="6" s="1"/>
  <c r="AP6" i="6" s="1"/>
  <c r="AQ6" i="6" s="1"/>
  <c r="AR6" i="6" s="1"/>
  <c r="AS6" i="6" s="1"/>
  <c r="AT6" i="6" s="1"/>
  <c r="AU6" i="6" s="1"/>
  <c r="AV6" i="6" s="1"/>
  <c r="AW6" i="6" s="1"/>
  <c r="AX6" i="6" s="1"/>
  <c r="AY6" i="6" s="1"/>
  <c r="AZ6" i="6" s="1"/>
  <c r="BA6" i="6" s="1"/>
  <c r="BB6" i="6" s="1"/>
  <c r="BC6" i="6" s="1"/>
  <c r="BD6" i="6" s="1"/>
  <c r="BE6" i="6" s="1"/>
  <c r="BF6" i="6" s="1"/>
  <c r="BG6" i="6" s="1"/>
  <c r="BH6" i="6" s="1"/>
  <c r="BI6" i="6" s="1"/>
  <c r="BJ6" i="6" s="1"/>
  <c r="BK6" i="6" s="1"/>
  <c r="BL6" i="6" s="1"/>
  <c r="BM6" i="6" s="1"/>
  <c r="BN6" i="6" s="1"/>
  <c r="BO6" i="6" s="1"/>
  <c r="BP6" i="6" s="1"/>
  <c r="BQ6" i="6" s="1"/>
  <c r="BR6" i="6" s="1"/>
  <c r="BS6" i="6" s="1"/>
  <c r="BT6" i="6" s="1"/>
  <c r="BU6" i="6" s="1"/>
  <c r="BV6" i="6" s="1"/>
  <c r="BW6" i="6" s="1"/>
  <c r="BX6" i="6" s="1"/>
  <c r="BY6" i="6" s="1"/>
  <c r="BZ6" i="6" s="1"/>
  <c r="CA6" i="6" s="1"/>
  <c r="CB6" i="6" s="1"/>
  <c r="CC6" i="6" s="1"/>
  <c r="CD6" i="6" s="1"/>
  <c r="CE6" i="6" s="1"/>
  <c r="CF6" i="6" s="1"/>
  <c r="CG6" i="6" s="1"/>
  <c r="CH6" i="6" s="1"/>
  <c r="CI6" i="6" s="1"/>
  <c r="CJ6" i="6" s="1"/>
  <c r="CK6" i="6" s="1"/>
  <c r="CL6" i="6" s="1"/>
  <c r="CM6" i="6" s="1"/>
  <c r="CN6" i="6" s="1"/>
  <c r="CO6" i="6" s="1"/>
  <c r="CP6" i="6" s="1"/>
  <c r="CQ6" i="6" s="1"/>
  <c r="CR6" i="6" s="1"/>
  <c r="CS6" i="6" s="1"/>
  <c r="CT6" i="6" s="1"/>
  <c r="CU6" i="6" s="1"/>
  <c r="CV6" i="6" s="1"/>
  <c r="CW6" i="6" s="1"/>
  <c r="CX6" i="6" s="1"/>
  <c r="C27" i="6"/>
  <c r="D27" i="6" s="1"/>
  <c r="E27" i="6" s="1"/>
  <c r="F27" i="6" s="1"/>
  <c r="G27" i="6" s="1"/>
  <c r="H27" i="6" s="1"/>
  <c r="I27" i="6" s="1"/>
  <c r="J27" i="6" s="1"/>
  <c r="K27" i="6" s="1"/>
  <c r="L27" i="6" s="1"/>
  <c r="M27" i="6" s="1"/>
  <c r="N27" i="6" s="1"/>
  <c r="O27" i="6" s="1"/>
  <c r="P27" i="6" s="1"/>
  <c r="Q27" i="6" s="1"/>
  <c r="R27" i="6" s="1"/>
  <c r="S27" i="6" s="1"/>
  <c r="T27" i="6" s="1"/>
  <c r="U27" i="6" s="1"/>
  <c r="V27" i="6" s="1"/>
  <c r="W27" i="6" s="1"/>
  <c r="X27" i="6" s="1"/>
  <c r="Y27" i="6" s="1"/>
  <c r="Z27" i="6" s="1"/>
  <c r="AA27" i="6" s="1"/>
  <c r="AB27" i="6" s="1"/>
  <c r="AC27" i="6" s="1"/>
  <c r="AD27" i="6" s="1"/>
  <c r="AE27" i="6" s="1"/>
  <c r="AF27" i="6" s="1"/>
  <c r="AG27" i="6" s="1"/>
  <c r="AH27" i="6" s="1"/>
  <c r="AI27" i="6" s="1"/>
  <c r="AJ27" i="6" s="1"/>
  <c r="AK27" i="6" s="1"/>
  <c r="AL27" i="6" s="1"/>
  <c r="AM27" i="6" s="1"/>
  <c r="AN27" i="6" s="1"/>
  <c r="AO27" i="6" s="1"/>
  <c r="AP27" i="6" s="1"/>
  <c r="AQ27" i="6" s="1"/>
  <c r="AR27" i="6" s="1"/>
  <c r="AS27" i="6" s="1"/>
  <c r="AT27" i="6" s="1"/>
  <c r="AU27" i="6" s="1"/>
  <c r="AV27" i="6" s="1"/>
  <c r="AW27" i="6" s="1"/>
  <c r="AX27" i="6" s="1"/>
  <c r="AY27" i="6" s="1"/>
  <c r="AZ27" i="6" s="1"/>
  <c r="BA27" i="6" s="1"/>
  <c r="BB27" i="6" s="1"/>
  <c r="BC27" i="6" s="1"/>
  <c r="BD27" i="6" s="1"/>
  <c r="BE27" i="6" s="1"/>
  <c r="BF27" i="6" s="1"/>
  <c r="BG27" i="6" s="1"/>
  <c r="BH27" i="6" s="1"/>
  <c r="BI27" i="6" s="1"/>
  <c r="BJ27" i="6" s="1"/>
  <c r="BK27" i="6" s="1"/>
  <c r="BL27" i="6" s="1"/>
  <c r="BM27" i="6" s="1"/>
  <c r="BN27" i="6" s="1"/>
  <c r="BO27" i="6" s="1"/>
  <c r="BP27" i="6" s="1"/>
  <c r="BQ27" i="6" s="1"/>
  <c r="BR27" i="6" s="1"/>
  <c r="BS27" i="6" s="1"/>
  <c r="BT27" i="6" s="1"/>
  <c r="BU27" i="6" s="1"/>
  <c r="BV27" i="6" s="1"/>
  <c r="BW27" i="6" s="1"/>
  <c r="BX27" i="6" s="1"/>
  <c r="BY27" i="6" s="1"/>
  <c r="BZ27" i="6" s="1"/>
  <c r="CA27" i="6" s="1"/>
  <c r="CB27" i="6" s="1"/>
  <c r="CC27" i="6" s="1"/>
  <c r="CD27" i="6" s="1"/>
  <c r="CE27" i="6" s="1"/>
  <c r="CF27" i="6" s="1"/>
  <c r="CG27" i="6" s="1"/>
  <c r="CH27" i="6" s="1"/>
  <c r="CI27" i="6" s="1"/>
  <c r="CJ27" i="6" s="1"/>
  <c r="CK27" i="6" s="1"/>
  <c r="CL27" i="6" s="1"/>
  <c r="CM27" i="6" s="1"/>
  <c r="CN27" i="6" s="1"/>
  <c r="CO27" i="6" s="1"/>
  <c r="CP27" i="6" s="1"/>
  <c r="CQ27" i="6" s="1"/>
  <c r="CR27" i="6" s="1"/>
  <c r="CS27" i="6" s="1"/>
  <c r="CT27" i="6" s="1"/>
  <c r="CU27" i="6" s="1"/>
  <c r="CV27" i="6" s="1"/>
  <c r="CW27" i="6" s="1"/>
  <c r="CX27" i="6" s="1"/>
  <c r="N12" i="30" l="1"/>
  <c r="U1" i="30"/>
  <c r="Z1" i="30"/>
  <c r="C1" i="47"/>
  <c r="E3" i="46"/>
  <c r="AA1" i="30" l="1"/>
  <c r="AB1" i="30" s="1"/>
  <c r="AC1" i="30" s="1"/>
  <c r="AD1" i="30" s="1"/>
  <c r="AE1" i="30" s="1"/>
  <c r="AF1" i="30" s="1"/>
  <c r="AG1" i="30" s="1"/>
  <c r="AH1" i="30" s="1"/>
  <c r="AI1" i="30" s="1"/>
  <c r="AJ1" i="30" s="1"/>
  <c r="AK1" i="30" s="1"/>
  <c r="AL1" i="30" s="1"/>
  <c r="AM1" i="30" s="1"/>
  <c r="AN1" i="30" s="1"/>
  <c r="AO1" i="30" s="1"/>
  <c r="AP1" i="30" s="1"/>
  <c r="AQ1" i="30" s="1"/>
  <c r="AR1" i="30" s="1"/>
  <c r="AS1" i="30" s="1"/>
  <c r="AT1" i="30" s="1"/>
  <c r="AU1" i="30" s="1"/>
  <c r="AV1" i="30" s="1"/>
  <c r="AW1" i="30" s="1"/>
  <c r="AX1" i="30" s="1"/>
  <c r="AY1" i="30" s="1"/>
  <c r="AZ1" i="30" s="1"/>
  <c r="BA1" i="30" s="1"/>
  <c r="BB1" i="30" s="1"/>
  <c r="BC1" i="30" s="1"/>
  <c r="BD1" i="30" s="1"/>
  <c r="BE1" i="30" s="1"/>
  <c r="BF1" i="30" s="1"/>
  <c r="BG1" i="30" s="1"/>
  <c r="BH1" i="30" s="1"/>
  <c r="BI1" i="30" s="1"/>
  <c r="BJ1" i="30" s="1"/>
  <c r="BK1" i="30" s="1"/>
  <c r="BL1" i="30" s="1"/>
  <c r="BM1" i="30" s="1"/>
  <c r="BN1" i="30" s="1"/>
  <c r="BO1" i="30" s="1"/>
  <c r="BP1" i="30" s="1"/>
  <c r="BQ1" i="30" s="1"/>
  <c r="BR1" i="30" s="1"/>
  <c r="BS1" i="30" s="1"/>
  <c r="BT1" i="30" s="1"/>
  <c r="BU1" i="30" s="1"/>
  <c r="BV1" i="30" s="1"/>
  <c r="BW1" i="30" s="1"/>
  <c r="BX1" i="30" s="1"/>
  <c r="BY1" i="30" s="1"/>
  <c r="BZ1" i="30" s="1"/>
  <c r="CA1" i="30" s="1"/>
  <c r="CB1" i="30" s="1"/>
  <c r="CC1" i="30" s="1"/>
  <c r="CD1" i="30" s="1"/>
  <c r="CE1" i="30" s="1"/>
  <c r="CF1" i="30" s="1"/>
  <c r="CG1" i="30" s="1"/>
  <c r="CH1" i="30" s="1"/>
  <c r="CI1" i="30" s="1"/>
  <c r="CJ1" i="30" s="1"/>
  <c r="CK1" i="30" s="1"/>
  <c r="CL1" i="30" s="1"/>
  <c r="CM1" i="30" s="1"/>
  <c r="CN1" i="30" s="1"/>
  <c r="CO1" i="30" s="1"/>
  <c r="CP1" i="30" s="1"/>
  <c r="CQ1" i="30" s="1"/>
  <c r="CR1" i="30" s="1"/>
  <c r="CS1" i="30" s="1"/>
  <c r="CT1" i="30" s="1"/>
  <c r="CU1" i="30" s="1"/>
  <c r="CV1" i="30" s="1"/>
  <c r="CW1" i="30" s="1"/>
  <c r="CX1" i="30" s="1"/>
  <c r="CY1" i="30" s="1"/>
  <c r="CZ1" i="30" s="1"/>
  <c r="DA1" i="30" s="1"/>
  <c r="DB1" i="30" s="1"/>
  <c r="DC1" i="30" s="1"/>
  <c r="DD1" i="30" s="1"/>
  <c r="DE1" i="30" s="1"/>
  <c r="DF1" i="30" s="1"/>
  <c r="DG1" i="30" s="1"/>
  <c r="DH1" i="30" s="1"/>
  <c r="DI1" i="30" s="1"/>
  <c r="DJ1" i="30" s="1"/>
  <c r="DK1" i="30" s="1"/>
  <c r="DL1" i="30" s="1"/>
  <c r="DM1" i="30" s="1"/>
  <c r="DN1" i="30" s="1"/>
  <c r="DO1" i="30" s="1"/>
  <c r="DP1" i="30" s="1"/>
  <c r="DQ1" i="30" s="1"/>
  <c r="DR1" i="30" s="1"/>
  <c r="DS1" i="30" s="1"/>
  <c r="DT1" i="30" s="1"/>
  <c r="DU1" i="30" s="1"/>
  <c r="N13" i="30"/>
  <c r="H8" i="46"/>
  <c r="N14" i="30" l="1"/>
  <c r="N15" i="30" s="1"/>
  <c r="N16" i="30" s="1"/>
  <c r="N17" i="30" s="1"/>
  <c r="N18" i="30" s="1"/>
  <c r="N19" i="30" s="1"/>
  <c r="N20" i="30" s="1"/>
  <c r="N21" i="30" s="1"/>
  <c r="N22" i="30" s="1"/>
  <c r="N23" i="30" s="1"/>
  <c r="N24" i="30" s="1"/>
  <c r="N25" i="30" s="1"/>
  <c r="N26" i="30" s="1"/>
  <c r="N27" i="30" s="1"/>
  <c r="N28" i="30" s="1"/>
  <c r="N29" i="30" s="1"/>
  <c r="N30" i="30" s="1"/>
  <c r="N31" i="30" s="1"/>
  <c r="N32" i="30" s="1"/>
  <c r="N33" i="30" s="1"/>
  <c r="N34" i="30" s="1"/>
  <c r="N35" i="30" s="1"/>
  <c r="N36" i="30" s="1"/>
  <c r="N37" i="30" s="1"/>
  <c r="N38" i="30" s="1"/>
  <c r="N39" i="30" s="1"/>
  <c r="N40" i="30" s="1"/>
  <c r="N41" i="30" s="1"/>
  <c r="N42" i="30" s="1"/>
  <c r="N43" i="30" s="1"/>
  <c r="N44" i="30" s="1"/>
  <c r="N45" i="30" s="1"/>
  <c r="N46" i="30" s="1"/>
  <c r="N47" i="30" s="1"/>
  <c r="N48" i="30" s="1"/>
  <c r="N49" i="30" s="1"/>
  <c r="N50" i="30" s="1"/>
  <c r="N51" i="30" s="1"/>
  <c r="N52" i="30" s="1"/>
  <c r="N53" i="30" s="1"/>
  <c r="N54" i="30" s="1"/>
  <c r="N55" i="30" s="1"/>
  <c r="N56" i="30" s="1"/>
  <c r="N57" i="30" s="1"/>
  <c r="N58" i="30" s="1"/>
  <c r="N59" i="30" s="1"/>
  <c r="N60" i="30" s="1"/>
  <c r="N61" i="30" s="1"/>
  <c r="N62" i="30" s="1"/>
  <c r="N63" i="30" s="1"/>
  <c r="N64" i="30" s="1"/>
  <c r="N65" i="30" s="1"/>
  <c r="N66" i="30" s="1"/>
  <c r="N67" i="30" s="1"/>
  <c r="N68" i="30" s="1"/>
  <c r="N69" i="30" s="1"/>
  <c r="N70" i="30" s="1"/>
  <c r="N71" i="30" s="1"/>
  <c r="N72" i="30" s="1"/>
  <c r="N73" i="30" s="1"/>
  <c r="N74" i="30" s="1"/>
  <c r="N75" i="30" s="1"/>
  <c r="N76" i="30" s="1"/>
  <c r="N77" i="30" s="1"/>
  <c r="N78" i="30" s="1"/>
  <c r="N79" i="30" s="1"/>
  <c r="N80" i="30" s="1"/>
  <c r="N81" i="30" s="1"/>
  <c r="N82" i="30" s="1"/>
  <c r="N83" i="30" s="1"/>
  <c r="N84" i="30" s="1"/>
  <c r="N85" i="30" s="1"/>
  <c r="N86" i="30" s="1"/>
  <c r="N87" i="30" s="1"/>
  <c r="N88" i="30" s="1"/>
  <c r="N89" i="30" s="1"/>
  <c r="N90" i="30" s="1"/>
  <c r="N91" i="30" s="1"/>
  <c r="N92" i="30" s="1"/>
  <c r="N93" i="30" s="1"/>
  <c r="N94" i="30" s="1"/>
  <c r="N95" i="30" s="1"/>
  <c r="N96" i="30" s="1"/>
  <c r="N97" i="30" s="1"/>
  <c r="N98" i="30" s="1"/>
  <c r="N99" i="30" s="1"/>
  <c r="N100" i="30" s="1"/>
  <c r="N101" i="30" s="1"/>
  <c r="N102" i="30" s="1"/>
  <c r="N103" i="30" s="1"/>
  <c r="N104" i="30" s="1"/>
  <c r="N105" i="30" s="1"/>
  <c r="N106" i="30" s="1"/>
  <c r="N107" i="30" s="1"/>
  <c r="N108" i="30" s="1"/>
  <c r="N109" i="30" s="1"/>
  <c r="N110" i="30" s="1"/>
  <c r="N111" i="30" s="1"/>
  <c r="N112" i="30" s="1"/>
  <c r="N113" i="30" s="1"/>
  <c r="N114" i="30" s="1"/>
  <c r="N115" i="30" s="1"/>
  <c r="N116" i="30" s="1"/>
  <c r="N117" i="30" s="1"/>
  <c r="N118" i="30" s="1"/>
  <c r="N119" i="30" s="1"/>
  <c r="N120" i="30" s="1"/>
  <c r="N121" i="30" s="1"/>
  <c r="N122" i="30" s="1"/>
  <c r="N123" i="30" s="1"/>
  <c r="N124" i="30" s="1"/>
  <c r="N125" i="30" s="1"/>
  <c r="N126" i="30" s="1"/>
  <c r="N127" i="30" s="1"/>
  <c r="N128" i="30" s="1"/>
  <c r="N129" i="30" s="1"/>
  <c r="N130" i="30" s="1"/>
  <c r="N131" i="30" s="1"/>
  <c r="N132" i="30" s="1"/>
  <c r="N133" i="30" s="1"/>
  <c r="N134" i="30" s="1"/>
  <c r="N135" i="30" s="1"/>
  <c r="N136" i="30" s="1"/>
  <c r="N137" i="30" s="1"/>
  <c r="N138" i="30" s="1"/>
  <c r="N139" i="30" s="1"/>
  <c r="N140" i="30" s="1"/>
  <c r="N141" i="30" s="1"/>
  <c r="N142" i="30" s="1"/>
  <c r="N143" i="30" s="1"/>
  <c r="N144" i="30" s="1"/>
  <c r="N145" i="30" s="1"/>
  <c r="N146" i="30" s="1"/>
  <c r="N147" i="30" s="1"/>
  <c r="N148" i="30" s="1"/>
  <c r="N149" i="30" s="1"/>
  <c r="N150" i="30" s="1"/>
  <c r="N151" i="30" s="1"/>
  <c r="N152" i="30" s="1"/>
  <c r="N153" i="30" s="1"/>
  <c r="N154" i="30" s="1"/>
  <c r="N155" i="30" s="1"/>
  <c r="N156" i="30" s="1"/>
  <c r="N157" i="30" s="1"/>
  <c r="N158" i="30" s="1"/>
  <c r="N159" i="30" s="1"/>
  <c r="N160" i="30" s="1"/>
  <c r="N161" i="30" s="1"/>
  <c r="N162" i="30" s="1"/>
  <c r="N163" i="30" s="1"/>
  <c r="N164" i="30" s="1"/>
  <c r="N165" i="30" s="1"/>
  <c r="N166" i="30" s="1"/>
  <c r="N167" i="30" s="1"/>
  <c r="N168" i="30" s="1"/>
  <c r="N169" i="30" s="1"/>
  <c r="N170" i="30" s="1"/>
  <c r="N171" i="30" s="1"/>
  <c r="N172" i="30" s="1"/>
  <c r="N173" i="30" s="1"/>
  <c r="N174" i="30" s="1"/>
  <c r="N175" i="30" s="1"/>
  <c r="N176" i="30" s="1"/>
  <c r="N177" i="30" s="1"/>
  <c r="N178" i="30" s="1"/>
  <c r="N179" i="30" s="1"/>
  <c r="N180" i="30" s="1"/>
  <c r="N181" i="30" s="1"/>
  <c r="N182" i="30" s="1"/>
  <c r="N183" i="30" s="1"/>
  <c r="N184" i="30" s="1"/>
  <c r="N185" i="30" s="1"/>
  <c r="N186" i="30" s="1"/>
  <c r="N187" i="30" s="1"/>
  <c r="N188" i="30" s="1"/>
  <c r="N189" i="30" s="1"/>
  <c r="N190" i="30" s="1"/>
  <c r="N191" i="30" s="1"/>
  <c r="N192" i="30" s="1"/>
  <c r="N193" i="30" s="1"/>
  <c r="N194" i="30" s="1"/>
  <c r="N195" i="30" s="1"/>
  <c r="N196" i="30" s="1"/>
  <c r="N197" i="30" s="1"/>
  <c r="N198" i="30" s="1"/>
  <c r="N199" i="30" s="1"/>
  <c r="N200" i="30" s="1"/>
  <c r="N201" i="30" s="1"/>
  <c r="N202" i="30" s="1"/>
  <c r="N203" i="30" s="1"/>
  <c r="N204" i="30" s="1"/>
  <c r="N205" i="30" s="1"/>
  <c r="N206" i="30" s="1"/>
  <c r="N207" i="30" s="1"/>
  <c r="N208" i="30" s="1"/>
  <c r="N209" i="30" s="1"/>
  <c r="N210" i="30" s="1"/>
  <c r="N211" i="30" s="1"/>
  <c r="N212" i="30" s="1"/>
  <c r="N213" i="30" s="1"/>
  <c r="N214" i="30" s="1"/>
  <c r="N215" i="30" s="1"/>
  <c r="N216" i="30" s="1"/>
  <c r="N217" i="30" s="1"/>
  <c r="N218" i="30" s="1"/>
  <c r="N219" i="30" s="1"/>
  <c r="N220" i="30" s="1"/>
  <c r="N221" i="30" s="1"/>
  <c r="N222" i="30" s="1"/>
  <c r="N223" i="30" s="1"/>
  <c r="N224" i="30" s="1"/>
  <c r="N225" i="30" s="1"/>
  <c r="N226" i="30" s="1"/>
  <c r="N227" i="30" s="1"/>
  <c r="N228" i="30" s="1"/>
  <c r="N229" i="30" s="1"/>
  <c r="N230" i="30" s="1"/>
  <c r="N231" i="30" s="1"/>
  <c r="N232" i="30" s="1"/>
  <c r="N233" i="30" s="1"/>
  <c r="N234" i="30" s="1"/>
  <c r="N235" i="30" s="1"/>
  <c r="N236" i="30" s="1"/>
  <c r="N237" i="30" s="1"/>
  <c r="N238" i="30" s="1"/>
  <c r="N239" i="30" s="1"/>
  <c r="N240" i="30" s="1"/>
  <c r="N241" i="30" s="1"/>
  <c r="N242" i="30" s="1"/>
  <c r="N243" i="30" s="1"/>
  <c r="N244" i="30" s="1"/>
  <c r="N245" i="30" s="1"/>
  <c r="N246" i="30" s="1"/>
  <c r="N247" i="30" s="1"/>
  <c r="N248" i="30" s="1"/>
  <c r="N249" i="30" s="1"/>
  <c r="N250" i="30" s="1"/>
  <c r="N251" i="30" s="1"/>
  <c r="N252" i="30" s="1"/>
  <c r="N253" i="30" s="1"/>
  <c r="N254" i="30" s="1"/>
  <c r="N255" i="30" s="1"/>
  <c r="N256" i="30" s="1"/>
  <c r="N257" i="30" s="1"/>
  <c r="N258" i="30" s="1"/>
  <c r="N259" i="30" s="1"/>
  <c r="N260" i="30" s="1"/>
  <c r="N261" i="30" s="1"/>
  <c r="N262" i="30" s="1"/>
  <c r="N263" i="30" s="1"/>
  <c r="N264" i="30" s="1"/>
  <c r="N265" i="30" s="1"/>
  <c r="N266" i="30" s="1"/>
  <c r="N267" i="30" s="1"/>
  <c r="N268" i="30" s="1"/>
  <c r="N269" i="30" s="1"/>
  <c r="N270" i="30" s="1"/>
  <c r="N271" i="30" s="1"/>
  <c r="N272" i="30" s="1"/>
  <c r="N273" i="30" s="1"/>
  <c r="N274" i="30" s="1"/>
  <c r="N275" i="30" s="1"/>
  <c r="N276" i="30" s="1"/>
  <c r="N277" i="30" s="1"/>
  <c r="N278" i="30" s="1"/>
  <c r="N279" i="30" s="1"/>
  <c r="N280" i="30" s="1"/>
  <c r="N281" i="30" s="1"/>
  <c r="N282" i="30" s="1"/>
  <c r="N283" i="30" s="1"/>
  <c r="N284" i="30" s="1"/>
  <c r="N285" i="30" s="1"/>
  <c r="N286" i="30" s="1"/>
  <c r="N287" i="30" s="1"/>
  <c r="N288" i="30" s="1"/>
  <c r="N289" i="30" s="1"/>
  <c r="N290" i="30" s="1"/>
  <c r="N291" i="30" s="1"/>
  <c r="N292" i="30" s="1"/>
  <c r="N293" i="30" s="1"/>
  <c r="N294" i="30" s="1"/>
  <c r="N295" i="30" s="1"/>
  <c r="N296" i="30" s="1"/>
  <c r="N297" i="30" s="1"/>
  <c r="N298" i="30" s="1"/>
  <c r="N299" i="30" s="1"/>
  <c r="N300" i="30" s="1"/>
  <c r="N301" i="30" s="1"/>
  <c r="N302" i="30" s="1"/>
  <c r="N303" i="30" s="1"/>
  <c r="N304" i="30" s="1"/>
  <c r="B1" i="46"/>
  <c r="I16" i="46"/>
  <c r="I11" i="46"/>
  <c r="I9" i="46"/>
  <c r="N305" i="30" l="1"/>
  <c r="N306" i="30" s="1"/>
  <c r="N307" i="30" s="1"/>
  <c r="N308" i="30" s="1"/>
  <c r="N309" i="30" s="1"/>
  <c r="N310" i="30" s="1"/>
  <c r="N311" i="30" s="1"/>
  <c r="N312" i="30" s="1"/>
  <c r="N313" i="30" s="1"/>
  <c r="N314" i="30" s="1"/>
  <c r="N315" i="30" s="1"/>
  <c r="N316" i="30" s="1"/>
  <c r="N317" i="30" s="1"/>
  <c r="N318" i="30" s="1"/>
  <c r="N319" i="30" s="1"/>
  <c r="N320" i="30" s="1"/>
  <c r="N321" i="30" s="1"/>
  <c r="N322" i="30" s="1"/>
  <c r="N323" i="30" s="1"/>
  <c r="N324" i="30" s="1"/>
  <c r="N325" i="30" s="1"/>
  <c r="N326" i="30" s="1"/>
  <c r="N327" i="30" s="1"/>
  <c r="N328" i="30" s="1"/>
  <c r="N329" i="30" s="1"/>
  <c r="N330" i="30" s="1"/>
  <c r="N331" i="30" s="1"/>
  <c r="N332" i="30" s="1"/>
  <c r="N333" i="30" s="1"/>
  <c r="N334" i="30" s="1"/>
  <c r="N335" i="30" s="1"/>
  <c r="N336" i="30" s="1"/>
  <c r="N337" i="30" s="1"/>
  <c r="N338" i="30" s="1"/>
  <c r="N339" i="30" s="1"/>
  <c r="N340" i="30" s="1"/>
  <c r="N341" i="30" s="1"/>
  <c r="N342" i="30" s="1"/>
  <c r="N343" i="30" s="1"/>
  <c r="N344" i="30" s="1"/>
  <c r="N345" i="30" s="1"/>
  <c r="N346" i="30" s="1"/>
  <c r="N347" i="30" s="1"/>
  <c r="N348" i="30" s="1"/>
  <c r="N349" i="30" s="1"/>
  <c r="N350" i="30" s="1"/>
  <c r="N351" i="30" s="1"/>
  <c r="N352" i="30" s="1"/>
  <c r="N353" i="30" s="1"/>
  <c r="N354" i="30" s="1"/>
  <c r="N355" i="30" s="1"/>
  <c r="N356" i="30" s="1"/>
  <c r="N357" i="30" s="1"/>
  <c r="N358" i="30" s="1"/>
  <c r="N359" i="30" s="1"/>
  <c r="N360" i="30" s="1"/>
  <c r="N361" i="30" s="1"/>
  <c r="N362" i="30" s="1"/>
  <c r="N363" i="30" s="1"/>
  <c r="N364" i="30" s="1"/>
  <c r="N365" i="30" s="1"/>
  <c r="N366" i="30" s="1"/>
  <c r="N367" i="30" s="1"/>
  <c r="N368" i="30" s="1"/>
  <c r="N369" i="30" s="1"/>
  <c r="N370" i="30" s="1"/>
  <c r="N371" i="30" s="1"/>
  <c r="N372" i="30" s="1"/>
  <c r="N373" i="30" s="1"/>
  <c r="N374" i="30" s="1"/>
  <c r="N375" i="30" s="1"/>
  <c r="N376" i="30" s="1"/>
  <c r="N377" i="30" s="1"/>
  <c r="N378" i="30" s="1"/>
  <c r="N379" i="30" s="1"/>
  <c r="N380" i="30" s="1"/>
  <c r="N381" i="30" s="1"/>
  <c r="N382" i="30" s="1"/>
  <c r="N383" i="30" s="1"/>
  <c r="N384" i="30" s="1"/>
  <c r="N385" i="30" s="1"/>
  <c r="N386" i="30" s="1"/>
  <c r="N387" i="30" s="1"/>
  <c r="N388" i="30" s="1"/>
  <c r="N389" i="30" s="1"/>
  <c r="N390" i="30" s="1"/>
  <c r="N391" i="30" s="1"/>
  <c r="N392" i="30" s="1"/>
  <c r="N393" i="30" s="1"/>
  <c r="N394" i="30" s="1"/>
  <c r="N395" i="30" s="1"/>
  <c r="N396" i="30" s="1"/>
  <c r="N397" i="30" s="1"/>
  <c r="N398" i="30" s="1"/>
  <c r="N399" i="30" s="1"/>
  <c r="N400" i="30" s="1"/>
  <c r="N401" i="30" s="1"/>
  <c r="N402" i="30" s="1"/>
  <c r="N403" i="30" s="1"/>
  <c r="N404" i="30" s="1"/>
  <c r="N405" i="30" s="1"/>
  <c r="N406" i="30" s="1"/>
  <c r="N407" i="30" s="1"/>
  <c r="N408" i="30" s="1"/>
  <c r="N409" i="30" s="1"/>
  <c r="N410" i="30" s="1"/>
  <c r="N411" i="30" s="1"/>
  <c r="N412" i="30" s="1"/>
  <c r="N413" i="30" s="1"/>
  <c r="N414" i="30" s="1"/>
  <c r="N415" i="30" s="1"/>
  <c r="N416" i="30" s="1"/>
  <c r="N417" i="30" s="1"/>
  <c r="N418" i="30" s="1"/>
  <c r="N419" i="30" s="1"/>
  <c r="N420" i="30" s="1"/>
  <c r="N421" i="30" s="1"/>
  <c r="N422" i="30" s="1"/>
  <c r="N423" i="30" s="1"/>
  <c r="N424" i="30" s="1"/>
  <c r="N425" i="30" s="1"/>
  <c r="N426" i="30" s="1"/>
  <c r="N427" i="30" s="1"/>
  <c r="N428" i="30" s="1"/>
  <c r="N429" i="30" s="1"/>
  <c r="N430" i="30" s="1"/>
  <c r="N431" i="30" s="1"/>
  <c r="N432" i="30" s="1"/>
  <c r="N433" i="30" s="1"/>
  <c r="N434" i="30" s="1"/>
  <c r="N435" i="30" s="1"/>
  <c r="N436" i="30" s="1"/>
  <c r="N437" i="30" s="1"/>
  <c r="N438" i="30" s="1"/>
  <c r="N439" i="30" s="1"/>
  <c r="N440" i="30" s="1"/>
  <c r="N441" i="30" s="1"/>
  <c r="N442" i="30" s="1"/>
  <c r="N443" i="30" s="1"/>
  <c r="N444" i="30" s="1"/>
  <c r="N445" i="30" s="1"/>
  <c r="N446" i="30" s="1"/>
  <c r="N447" i="30" s="1"/>
  <c r="N448" i="30" s="1"/>
  <c r="N449" i="30" s="1"/>
  <c r="N450" i="30" s="1"/>
  <c r="N451" i="30" s="1"/>
  <c r="N452" i="30" s="1"/>
  <c r="H21" i="46"/>
  <c r="N453" i="30" l="1"/>
  <c r="F4" i="47"/>
  <c r="N454" i="30" l="1"/>
  <c r="D49" i="26"/>
  <c r="D50" i="26"/>
  <c r="D51" i="26"/>
  <c r="D52" i="26"/>
  <c r="D53" i="26"/>
  <c r="D54" i="26"/>
  <c r="D55" i="26"/>
  <c r="D56" i="26"/>
  <c r="D57" i="26"/>
  <c r="D58" i="26"/>
  <c r="D59" i="26"/>
  <c r="D60" i="26"/>
  <c r="D61" i="26"/>
  <c r="D62" i="26"/>
  <c r="D31" i="26"/>
  <c r="D32" i="26"/>
  <c r="D33" i="26"/>
  <c r="D34" i="26"/>
  <c r="D35" i="26"/>
  <c r="D36" i="26"/>
  <c r="D37" i="26"/>
  <c r="D38" i="26"/>
  <c r="D39" i="26"/>
  <c r="D40" i="26"/>
  <c r="D41" i="26"/>
  <c r="N455" i="30" l="1"/>
  <c r="D24" i="26"/>
  <c r="I13" i="46"/>
  <c r="N456" i="30" l="1"/>
  <c r="E6" i="24"/>
  <c r="F6" i="24" s="1"/>
  <c r="G6" i="24" s="1"/>
  <c r="H6" i="24" s="1"/>
  <c r="I6" i="24" s="1"/>
  <c r="J6" i="24" s="1"/>
  <c r="K6" i="24" s="1"/>
  <c r="L6" i="24" s="1"/>
  <c r="M6" i="24" s="1"/>
  <c r="N6" i="24" s="1"/>
  <c r="O6" i="24" s="1"/>
  <c r="P6" i="24" s="1"/>
  <c r="Q6" i="24" s="1"/>
  <c r="R6" i="24" s="1"/>
  <c r="S6" i="24" s="1"/>
  <c r="T6" i="24" s="1"/>
  <c r="U6" i="24" s="1"/>
  <c r="V6" i="24" s="1"/>
  <c r="W6" i="24" s="1"/>
  <c r="X6" i="24" s="1"/>
  <c r="Y6" i="24" s="1"/>
  <c r="Z6" i="24" s="1"/>
  <c r="AA6" i="24" s="1"/>
  <c r="AB6" i="24" s="1"/>
  <c r="AC6" i="24" s="1"/>
  <c r="AD6" i="24" s="1"/>
  <c r="AE6" i="24" s="1"/>
  <c r="AF6" i="24" s="1"/>
  <c r="AG6" i="24" s="1"/>
  <c r="AH6" i="24" s="1"/>
  <c r="AI6" i="24" s="1"/>
  <c r="AJ6" i="24" s="1"/>
  <c r="AK6" i="24" s="1"/>
  <c r="AL6" i="24" s="1"/>
  <c r="AM6" i="24" s="1"/>
  <c r="AN6" i="24" s="1"/>
  <c r="AO6" i="24" s="1"/>
  <c r="AP6" i="24" s="1"/>
  <c r="AQ6" i="24" s="1"/>
  <c r="AR6" i="24" s="1"/>
  <c r="AS6" i="24" s="1"/>
  <c r="AT6" i="24" s="1"/>
  <c r="AU6" i="24" s="1"/>
  <c r="AV6" i="24" s="1"/>
  <c r="AW6" i="24" s="1"/>
  <c r="AX6" i="24" s="1"/>
  <c r="AY6" i="24" s="1"/>
  <c r="AZ6" i="24" s="1"/>
  <c r="BA6" i="24" s="1"/>
  <c r="BB6" i="24" s="1"/>
  <c r="BC6" i="24" s="1"/>
  <c r="BD6" i="24" s="1"/>
  <c r="BE6" i="24" s="1"/>
  <c r="BF6" i="24" s="1"/>
  <c r="BG6" i="24" s="1"/>
  <c r="BH6" i="24" s="1"/>
  <c r="BI6" i="24" s="1"/>
  <c r="BJ6" i="24" s="1"/>
  <c r="BK6" i="24" s="1"/>
  <c r="BL6" i="24" s="1"/>
  <c r="BM6" i="24" s="1"/>
  <c r="BN6" i="24" s="1"/>
  <c r="BO6" i="24" s="1"/>
  <c r="BP6" i="24" s="1"/>
  <c r="BQ6" i="24" s="1"/>
  <c r="BR6" i="24" s="1"/>
  <c r="BS6" i="24" s="1"/>
  <c r="BT6" i="24" s="1"/>
  <c r="BU6" i="24" s="1"/>
  <c r="BV6" i="24" s="1"/>
  <c r="BW6" i="24" s="1"/>
  <c r="BX6" i="24" s="1"/>
  <c r="BY6" i="24" s="1"/>
  <c r="BZ6" i="24" s="1"/>
  <c r="CA6" i="24" s="1"/>
  <c r="CB6" i="24" s="1"/>
  <c r="CC6" i="24" s="1"/>
  <c r="CD6" i="24" s="1"/>
  <c r="CE6" i="24" s="1"/>
  <c r="CF6" i="24" s="1"/>
  <c r="CG6" i="24" s="1"/>
  <c r="CH6" i="24" s="1"/>
  <c r="CI6" i="24" s="1"/>
  <c r="CJ6" i="24" s="1"/>
  <c r="CK6" i="24" s="1"/>
  <c r="CL6" i="24" s="1"/>
  <c r="CM6" i="24" s="1"/>
  <c r="CN6" i="24" s="1"/>
  <c r="CO6" i="24" s="1"/>
  <c r="CP6" i="24" s="1"/>
  <c r="CQ6" i="24" s="1"/>
  <c r="CR6" i="24" s="1"/>
  <c r="CS6" i="24" s="1"/>
  <c r="CT6" i="24" s="1"/>
  <c r="CU6" i="24" s="1"/>
  <c r="CV6" i="24" s="1"/>
  <c r="CW6" i="24" s="1"/>
  <c r="CX6" i="24" s="1"/>
  <c r="CY6" i="24" s="1"/>
  <c r="C20" i="6"/>
  <c r="D20" i="6" s="1"/>
  <c r="E20" i="6" s="1"/>
  <c r="F20" i="6" s="1"/>
  <c r="G20" i="6" s="1"/>
  <c r="H20" i="6" s="1"/>
  <c r="I20" i="6" s="1"/>
  <c r="J20" i="6" s="1"/>
  <c r="K20" i="6" s="1"/>
  <c r="L20" i="6" s="1"/>
  <c r="M20" i="6" s="1"/>
  <c r="N20" i="6" s="1"/>
  <c r="O20" i="6" s="1"/>
  <c r="P20" i="6" s="1"/>
  <c r="Q20" i="6" s="1"/>
  <c r="R20" i="6" s="1"/>
  <c r="S20" i="6" s="1"/>
  <c r="T20" i="6" s="1"/>
  <c r="U20" i="6" s="1"/>
  <c r="V20" i="6" s="1"/>
  <c r="W20" i="6" s="1"/>
  <c r="X20" i="6" s="1"/>
  <c r="Y20" i="6" s="1"/>
  <c r="Z20" i="6" s="1"/>
  <c r="AA20" i="6" s="1"/>
  <c r="AB20" i="6" s="1"/>
  <c r="AC20" i="6" s="1"/>
  <c r="AD20" i="6" s="1"/>
  <c r="AE20" i="6" s="1"/>
  <c r="AF20" i="6" s="1"/>
  <c r="AG20" i="6" s="1"/>
  <c r="AH20" i="6" s="1"/>
  <c r="AI20" i="6" s="1"/>
  <c r="AJ20" i="6" s="1"/>
  <c r="AK20" i="6" s="1"/>
  <c r="AL20" i="6" s="1"/>
  <c r="AM20" i="6" s="1"/>
  <c r="AN20" i="6" s="1"/>
  <c r="AO20" i="6" s="1"/>
  <c r="AP20" i="6" s="1"/>
  <c r="AQ20" i="6" s="1"/>
  <c r="AR20" i="6" s="1"/>
  <c r="AS20" i="6" s="1"/>
  <c r="AT20" i="6" s="1"/>
  <c r="AU20" i="6" s="1"/>
  <c r="AV20" i="6" s="1"/>
  <c r="AW20" i="6" s="1"/>
  <c r="AX20" i="6" s="1"/>
  <c r="AY20" i="6" s="1"/>
  <c r="AZ20" i="6" s="1"/>
  <c r="BA20" i="6" s="1"/>
  <c r="BB20" i="6" s="1"/>
  <c r="BC20" i="6" s="1"/>
  <c r="BD20" i="6" s="1"/>
  <c r="BE20" i="6" s="1"/>
  <c r="BF20" i="6" s="1"/>
  <c r="BG20" i="6" s="1"/>
  <c r="BH20" i="6" s="1"/>
  <c r="BI20" i="6" s="1"/>
  <c r="BJ20" i="6" s="1"/>
  <c r="BK20" i="6" s="1"/>
  <c r="BL20" i="6" s="1"/>
  <c r="BM20" i="6" s="1"/>
  <c r="BN20" i="6" s="1"/>
  <c r="BO20" i="6" s="1"/>
  <c r="BP20" i="6" s="1"/>
  <c r="BQ20" i="6" s="1"/>
  <c r="BR20" i="6" s="1"/>
  <c r="BS20" i="6" s="1"/>
  <c r="BT20" i="6" s="1"/>
  <c r="BU20" i="6" s="1"/>
  <c r="BV20" i="6" s="1"/>
  <c r="BW20" i="6" s="1"/>
  <c r="BX20" i="6" s="1"/>
  <c r="BY20" i="6" s="1"/>
  <c r="BZ20" i="6" s="1"/>
  <c r="CA20" i="6" s="1"/>
  <c r="CB20" i="6" s="1"/>
  <c r="CC20" i="6" s="1"/>
  <c r="CD20" i="6" s="1"/>
  <c r="CE20" i="6" s="1"/>
  <c r="CF20" i="6" s="1"/>
  <c r="CG20" i="6" s="1"/>
  <c r="CH20" i="6" s="1"/>
  <c r="CI20" i="6" s="1"/>
  <c r="CJ20" i="6" s="1"/>
  <c r="CK20" i="6" s="1"/>
  <c r="CL20" i="6" s="1"/>
  <c r="CM20" i="6" s="1"/>
  <c r="CN20" i="6" s="1"/>
  <c r="CO20" i="6" s="1"/>
  <c r="CP20" i="6" s="1"/>
  <c r="CQ20" i="6" s="1"/>
  <c r="CR20" i="6" s="1"/>
  <c r="CS20" i="6" s="1"/>
  <c r="CT20" i="6" s="1"/>
  <c r="CU20" i="6" s="1"/>
  <c r="CV20" i="6" s="1"/>
  <c r="CW20" i="6" s="1"/>
  <c r="CX20" i="6" s="1"/>
  <c r="C13" i="6"/>
  <c r="D13" i="6" s="1"/>
  <c r="E13" i="6" s="1"/>
  <c r="F13" i="6" s="1"/>
  <c r="G13" i="6" s="1"/>
  <c r="H13" i="6" s="1"/>
  <c r="I13" i="6" s="1"/>
  <c r="J13" i="6" s="1"/>
  <c r="K13" i="6" s="1"/>
  <c r="L13" i="6" s="1"/>
  <c r="M13" i="6" s="1"/>
  <c r="N13" i="6" s="1"/>
  <c r="O13" i="6" s="1"/>
  <c r="P13" i="6" s="1"/>
  <c r="Q13" i="6" s="1"/>
  <c r="R13" i="6" s="1"/>
  <c r="S13" i="6" s="1"/>
  <c r="T13" i="6" s="1"/>
  <c r="U13" i="6" s="1"/>
  <c r="V13" i="6" s="1"/>
  <c r="W13" i="6" s="1"/>
  <c r="X13" i="6" s="1"/>
  <c r="Y13" i="6" s="1"/>
  <c r="Z13" i="6" s="1"/>
  <c r="AA13" i="6" s="1"/>
  <c r="AB13" i="6" s="1"/>
  <c r="AC13" i="6" s="1"/>
  <c r="AD13" i="6" s="1"/>
  <c r="AE13" i="6" s="1"/>
  <c r="AF13" i="6" s="1"/>
  <c r="AG13" i="6" s="1"/>
  <c r="AH13" i="6" s="1"/>
  <c r="AI13" i="6" s="1"/>
  <c r="AJ13" i="6" s="1"/>
  <c r="AK13" i="6" s="1"/>
  <c r="AL13" i="6" s="1"/>
  <c r="AM13" i="6" s="1"/>
  <c r="AN13" i="6" s="1"/>
  <c r="AO13" i="6" s="1"/>
  <c r="AP13" i="6" s="1"/>
  <c r="AQ13" i="6" s="1"/>
  <c r="AR13" i="6" s="1"/>
  <c r="AS13" i="6" s="1"/>
  <c r="AT13" i="6" s="1"/>
  <c r="AU13" i="6" s="1"/>
  <c r="AV13" i="6" s="1"/>
  <c r="AW13" i="6" s="1"/>
  <c r="AX13" i="6" s="1"/>
  <c r="AY13" i="6" s="1"/>
  <c r="AZ13" i="6" s="1"/>
  <c r="BA13" i="6" s="1"/>
  <c r="BB13" i="6" s="1"/>
  <c r="BC13" i="6" s="1"/>
  <c r="BD13" i="6" s="1"/>
  <c r="BE13" i="6" s="1"/>
  <c r="BF13" i="6" s="1"/>
  <c r="BG13" i="6" s="1"/>
  <c r="BH13" i="6" s="1"/>
  <c r="BI13" i="6" s="1"/>
  <c r="BJ13" i="6" s="1"/>
  <c r="BK13" i="6" s="1"/>
  <c r="BL13" i="6" s="1"/>
  <c r="BM13" i="6" s="1"/>
  <c r="BN13" i="6" s="1"/>
  <c r="BO13" i="6" s="1"/>
  <c r="BP13" i="6" s="1"/>
  <c r="BQ13" i="6" s="1"/>
  <c r="BR13" i="6" s="1"/>
  <c r="BS13" i="6" s="1"/>
  <c r="BT13" i="6" s="1"/>
  <c r="BU13" i="6" s="1"/>
  <c r="BV13" i="6" s="1"/>
  <c r="BW13" i="6" s="1"/>
  <c r="BX13" i="6" s="1"/>
  <c r="BY13" i="6" s="1"/>
  <c r="BZ13" i="6" s="1"/>
  <c r="CA13" i="6" s="1"/>
  <c r="CB13" i="6" s="1"/>
  <c r="CC13" i="6" s="1"/>
  <c r="CD13" i="6" s="1"/>
  <c r="CE13" i="6" s="1"/>
  <c r="CF13" i="6" s="1"/>
  <c r="CG13" i="6" s="1"/>
  <c r="CH13" i="6" s="1"/>
  <c r="CI13" i="6" s="1"/>
  <c r="CJ13" i="6" s="1"/>
  <c r="CK13" i="6" s="1"/>
  <c r="CL13" i="6" s="1"/>
  <c r="CM13" i="6" s="1"/>
  <c r="CN13" i="6" s="1"/>
  <c r="CO13" i="6" s="1"/>
  <c r="CP13" i="6" s="1"/>
  <c r="CQ13" i="6" s="1"/>
  <c r="CR13" i="6" s="1"/>
  <c r="CS13" i="6" s="1"/>
  <c r="CT13" i="6" s="1"/>
  <c r="CU13" i="6" s="1"/>
  <c r="CV13" i="6" s="1"/>
  <c r="CW13" i="6" s="1"/>
  <c r="CX13" i="6" s="1"/>
  <c r="E7" i="26"/>
  <c r="F7" i="26" s="1"/>
  <c r="G7" i="26" s="1"/>
  <c r="H7" i="26" s="1"/>
  <c r="I7" i="26" s="1"/>
  <c r="J7" i="26" s="1"/>
  <c r="K7" i="26" s="1"/>
  <c r="L7" i="26" s="1"/>
  <c r="M7" i="26" s="1"/>
  <c r="N7" i="26" s="1"/>
  <c r="O7" i="26" s="1"/>
  <c r="P7" i="26" s="1"/>
  <c r="Q7" i="26" s="1"/>
  <c r="R7" i="26" s="1"/>
  <c r="S7" i="26" s="1"/>
  <c r="T7" i="26" s="1"/>
  <c r="U7" i="26" s="1"/>
  <c r="V7" i="26" s="1"/>
  <c r="W7" i="26" s="1"/>
  <c r="X7" i="26" s="1"/>
  <c r="Y7" i="26" s="1"/>
  <c r="Z7" i="26" s="1"/>
  <c r="AA7" i="26" s="1"/>
  <c r="AB7" i="26" s="1"/>
  <c r="AC7" i="26" s="1"/>
  <c r="AD7" i="26" s="1"/>
  <c r="AE7" i="26" s="1"/>
  <c r="AF7" i="26" s="1"/>
  <c r="AG7" i="26" s="1"/>
  <c r="AH7" i="26" s="1"/>
  <c r="AI7" i="26" s="1"/>
  <c r="AJ7" i="26" s="1"/>
  <c r="AK7" i="26" s="1"/>
  <c r="AL7" i="26" s="1"/>
  <c r="AM7" i="26" s="1"/>
  <c r="AN7" i="26" s="1"/>
  <c r="AO7" i="26" s="1"/>
  <c r="AP7" i="26" s="1"/>
  <c r="AQ7" i="26" s="1"/>
  <c r="AR7" i="26" s="1"/>
  <c r="AS7" i="26" s="1"/>
  <c r="AT7" i="26" s="1"/>
  <c r="AU7" i="26" s="1"/>
  <c r="AV7" i="26" s="1"/>
  <c r="AW7" i="26" s="1"/>
  <c r="AX7" i="26" s="1"/>
  <c r="AY7" i="26" s="1"/>
  <c r="AZ7" i="26" s="1"/>
  <c r="BA7" i="26" s="1"/>
  <c r="BB7" i="26" s="1"/>
  <c r="BC7" i="26" s="1"/>
  <c r="BD7" i="26" s="1"/>
  <c r="BE7" i="26" s="1"/>
  <c r="BF7" i="26" s="1"/>
  <c r="BG7" i="26" s="1"/>
  <c r="BH7" i="26" s="1"/>
  <c r="BI7" i="26" s="1"/>
  <c r="BJ7" i="26" s="1"/>
  <c r="BK7" i="26" s="1"/>
  <c r="BL7" i="26" s="1"/>
  <c r="BM7" i="26" s="1"/>
  <c r="BN7" i="26" s="1"/>
  <c r="BO7" i="26" s="1"/>
  <c r="BP7" i="26" s="1"/>
  <c r="BQ7" i="26" s="1"/>
  <c r="BR7" i="26" s="1"/>
  <c r="BS7" i="26" s="1"/>
  <c r="BT7" i="26" s="1"/>
  <c r="BU7" i="26" s="1"/>
  <c r="BV7" i="26" s="1"/>
  <c r="BW7" i="26" s="1"/>
  <c r="BX7" i="26" s="1"/>
  <c r="BY7" i="26" s="1"/>
  <c r="BZ7" i="26" s="1"/>
  <c r="CA7" i="26" s="1"/>
  <c r="CB7" i="26" s="1"/>
  <c r="CC7" i="26" s="1"/>
  <c r="CD7" i="26" s="1"/>
  <c r="CE7" i="26" s="1"/>
  <c r="CF7" i="26" s="1"/>
  <c r="CG7" i="26" s="1"/>
  <c r="CH7" i="26" s="1"/>
  <c r="CI7" i="26" s="1"/>
  <c r="CJ7" i="26" s="1"/>
  <c r="CK7" i="26" s="1"/>
  <c r="CL7" i="26" s="1"/>
  <c r="CM7" i="26" s="1"/>
  <c r="CN7" i="26" s="1"/>
  <c r="CO7" i="26" s="1"/>
  <c r="CP7" i="26" s="1"/>
  <c r="CQ7" i="26" s="1"/>
  <c r="CR7" i="26" s="1"/>
  <c r="CS7" i="26" s="1"/>
  <c r="CT7" i="26" s="1"/>
  <c r="CU7" i="26" s="1"/>
  <c r="CV7" i="26" s="1"/>
  <c r="CW7" i="26" s="1"/>
  <c r="CX7" i="26" s="1"/>
  <c r="CY7" i="26" s="1"/>
  <c r="CZ7" i="26" s="1"/>
  <c r="E46" i="26"/>
  <c r="F46" i="26" s="1"/>
  <c r="G46" i="26" s="1"/>
  <c r="H46" i="26" s="1"/>
  <c r="I46" i="26" s="1"/>
  <c r="J46" i="26" s="1"/>
  <c r="K46" i="26" s="1"/>
  <c r="L46" i="26" s="1"/>
  <c r="M46" i="26" s="1"/>
  <c r="N46" i="26" s="1"/>
  <c r="O46" i="26" s="1"/>
  <c r="P46" i="26" s="1"/>
  <c r="Q46" i="26" s="1"/>
  <c r="R46" i="26" s="1"/>
  <c r="S46" i="26" s="1"/>
  <c r="T46" i="26" s="1"/>
  <c r="U46" i="26" s="1"/>
  <c r="V46" i="26" s="1"/>
  <c r="W46" i="26" s="1"/>
  <c r="X46" i="26" s="1"/>
  <c r="Y46" i="26" s="1"/>
  <c r="Z46" i="26" s="1"/>
  <c r="AA46" i="26" s="1"/>
  <c r="AB46" i="26" s="1"/>
  <c r="AC46" i="26" s="1"/>
  <c r="AD46" i="26" s="1"/>
  <c r="AE46" i="26" s="1"/>
  <c r="AF46" i="26" s="1"/>
  <c r="AG46" i="26" s="1"/>
  <c r="AH46" i="26" s="1"/>
  <c r="AI46" i="26" s="1"/>
  <c r="AJ46" i="26" s="1"/>
  <c r="AK46" i="26" s="1"/>
  <c r="AL46" i="26" s="1"/>
  <c r="AM46" i="26" s="1"/>
  <c r="AN46" i="26" s="1"/>
  <c r="AO46" i="26" s="1"/>
  <c r="AP46" i="26" s="1"/>
  <c r="AQ46" i="26" s="1"/>
  <c r="AR46" i="26" s="1"/>
  <c r="AS46" i="26" s="1"/>
  <c r="AT46" i="26" s="1"/>
  <c r="AU46" i="26" s="1"/>
  <c r="AV46" i="26" s="1"/>
  <c r="AW46" i="26" s="1"/>
  <c r="AX46" i="26" s="1"/>
  <c r="AY46" i="26" s="1"/>
  <c r="AZ46" i="26" s="1"/>
  <c r="BA46" i="26" s="1"/>
  <c r="BB46" i="26" s="1"/>
  <c r="BC46" i="26" s="1"/>
  <c r="BD46" i="26" s="1"/>
  <c r="BE46" i="26" s="1"/>
  <c r="BF46" i="26" s="1"/>
  <c r="BG46" i="26" s="1"/>
  <c r="BH46" i="26" s="1"/>
  <c r="BI46" i="26" s="1"/>
  <c r="BJ46" i="26" s="1"/>
  <c r="BK46" i="26" s="1"/>
  <c r="BL46" i="26" s="1"/>
  <c r="BM46" i="26" s="1"/>
  <c r="BN46" i="26" s="1"/>
  <c r="BO46" i="26" s="1"/>
  <c r="BP46" i="26" s="1"/>
  <c r="BQ46" i="26" s="1"/>
  <c r="BR46" i="26" s="1"/>
  <c r="BS46" i="26" s="1"/>
  <c r="BT46" i="26" s="1"/>
  <c r="BU46" i="26" s="1"/>
  <c r="BV46" i="26" s="1"/>
  <c r="BW46" i="26" s="1"/>
  <c r="BX46" i="26" s="1"/>
  <c r="BY46" i="26" s="1"/>
  <c r="BZ46" i="26" s="1"/>
  <c r="CA46" i="26" s="1"/>
  <c r="CB46" i="26" s="1"/>
  <c r="CC46" i="26" s="1"/>
  <c r="CD46" i="26" s="1"/>
  <c r="CE46" i="26" s="1"/>
  <c r="CF46" i="26" s="1"/>
  <c r="CG46" i="26" s="1"/>
  <c r="CH46" i="26" s="1"/>
  <c r="CI46" i="26" s="1"/>
  <c r="CJ46" i="26" s="1"/>
  <c r="CK46" i="26" s="1"/>
  <c r="CL46" i="26" s="1"/>
  <c r="CM46" i="26" s="1"/>
  <c r="CN46" i="26" s="1"/>
  <c r="CO46" i="26" s="1"/>
  <c r="CP46" i="26" s="1"/>
  <c r="CQ46" i="26" s="1"/>
  <c r="CR46" i="26" s="1"/>
  <c r="CS46" i="26" s="1"/>
  <c r="CT46" i="26" s="1"/>
  <c r="CU46" i="26" s="1"/>
  <c r="CV46" i="26" s="1"/>
  <c r="CW46" i="26" s="1"/>
  <c r="CX46" i="26" s="1"/>
  <c r="CY46" i="26" s="1"/>
  <c r="CZ46" i="26" s="1"/>
  <c r="E28" i="26"/>
  <c r="F28" i="26" s="1"/>
  <c r="G28" i="26" s="1"/>
  <c r="H28" i="26" s="1"/>
  <c r="I28" i="26" s="1"/>
  <c r="J28" i="26" s="1"/>
  <c r="K28" i="26" s="1"/>
  <c r="L28" i="26" s="1"/>
  <c r="M28" i="26" s="1"/>
  <c r="N28" i="26" s="1"/>
  <c r="O28" i="26" s="1"/>
  <c r="P28" i="26" s="1"/>
  <c r="Q28" i="26" s="1"/>
  <c r="R28" i="26" s="1"/>
  <c r="S28" i="26" s="1"/>
  <c r="T28" i="26" s="1"/>
  <c r="U28" i="26" s="1"/>
  <c r="V28" i="26" s="1"/>
  <c r="W28" i="26" s="1"/>
  <c r="X28" i="26" s="1"/>
  <c r="Y28" i="26" s="1"/>
  <c r="Z28" i="26" s="1"/>
  <c r="AA28" i="26" s="1"/>
  <c r="AB28" i="26" s="1"/>
  <c r="AC28" i="26" s="1"/>
  <c r="AD28" i="26" s="1"/>
  <c r="AE28" i="26" s="1"/>
  <c r="AF28" i="26" s="1"/>
  <c r="AG28" i="26" s="1"/>
  <c r="AH28" i="26" s="1"/>
  <c r="AI28" i="26" s="1"/>
  <c r="AJ28" i="26" s="1"/>
  <c r="AK28" i="26" s="1"/>
  <c r="AL28" i="26" s="1"/>
  <c r="AM28" i="26" s="1"/>
  <c r="AN28" i="26" s="1"/>
  <c r="AO28" i="26" s="1"/>
  <c r="AP28" i="26" s="1"/>
  <c r="AQ28" i="26" s="1"/>
  <c r="AR28" i="26" s="1"/>
  <c r="AS28" i="26" s="1"/>
  <c r="AT28" i="26" s="1"/>
  <c r="AU28" i="26" s="1"/>
  <c r="AV28" i="26" s="1"/>
  <c r="AW28" i="26" s="1"/>
  <c r="AX28" i="26" s="1"/>
  <c r="AY28" i="26" s="1"/>
  <c r="AZ28" i="26" s="1"/>
  <c r="BA28" i="26" s="1"/>
  <c r="BB28" i="26" s="1"/>
  <c r="BC28" i="26" s="1"/>
  <c r="BD28" i="26" s="1"/>
  <c r="BE28" i="26" s="1"/>
  <c r="BF28" i="26" s="1"/>
  <c r="BG28" i="26" s="1"/>
  <c r="BH28" i="26" s="1"/>
  <c r="BI28" i="26" s="1"/>
  <c r="BJ28" i="26" s="1"/>
  <c r="BK28" i="26" s="1"/>
  <c r="BL28" i="26" s="1"/>
  <c r="BM28" i="26" s="1"/>
  <c r="BN28" i="26" s="1"/>
  <c r="BO28" i="26" s="1"/>
  <c r="BP28" i="26" s="1"/>
  <c r="BQ28" i="26" s="1"/>
  <c r="BR28" i="26" s="1"/>
  <c r="BS28" i="26" s="1"/>
  <c r="BT28" i="26" s="1"/>
  <c r="BU28" i="26" s="1"/>
  <c r="BV28" i="26" s="1"/>
  <c r="BW28" i="26" s="1"/>
  <c r="BX28" i="26" s="1"/>
  <c r="BY28" i="26" s="1"/>
  <c r="BZ28" i="26" s="1"/>
  <c r="CA28" i="26" s="1"/>
  <c r="CB28" i="26" s="1"/>
  <c r="CC28" i="26" s="1"/>
  <c r="CD28" i="26" s="1"/>
  <c r="CE28" i="26" s="1"/>
  <c r="CF28" i="26" s="1"/>
  <c r="CG28" i="26" s="1"/>
  <c r="CH28" i="26" s="1"/>
  <c r="CI28" i="26" s="1"/>
  <c r="CJ28" i="26" s="1"/>
  <c r="CK28" i="26" s="1"/>
  <c r="CL28" i="26" s="1"/>
  <c r="CM28" i="26" s="1"/>
  <c r="CN28" i="26" s="1"/>
  <c r="CO28" i="26" s="1"/>
  <c r="CP28" i="26" s="1"/>
  <c r="CQ28" i="26" s="1"/>
  <c r="CR28" i="26" s="1"/>
  <c r="CS28" i="26" s="1"/>
  <c r="CT28" i="26" s="1"/>
  <c r="CU28" i="26" s="1"/>
  <c r="CV28" i="26" s="1"/>
  <c r="CW28" i="26" s="1"/>
  <c r="CX28" i="26" s="1"/>
  <c r="CY28" i="26" s="1"/>
  <c r="CZ28" i="26" s="1"/>
  <c r="N457" i="30" l="1"/>
  <c r="D48" i="26"/>
  <c r="D30" i="26"/>
  <c r="D42" i="26" s="1"/>
  <c r="G5" i="47"/>
  <c r="N458" i="30" l="1"/>
  <c r="G7" i="47"/>
  <c r="G9" i="47" s="1"/>
  <c r="D63" i="26"/>
  <c r="I10" i="46"/>
  <c r="N459" i="30" l="1"/>
  <c r="G6" i="47"/>
  <c r="N460" i="30" l="1"/>
  <c r="G15" i="47"/>
  <c r="N461" i="30" l="1"/>
  <c r="B14" i="46"/>
  <c r="N462" i="30" l="1"/>
  <c r="A3" i="42"/>
  <c r="A3165" i="42"/>
  <c r="A3164" i="42"/>
  <c r="A3163" i="42"/>
  <c r="A3162" i="42"/>
  <c r="A3161" i="42"/>
  <c r="A3160" i="42"/>
  <c r="A3159" i="42"/>
  <c r="A3158" i="42"/>
  <c r="A3157" i="42"/>
  <c r="A3156" i="42"/>
  <c r="A3155" i="42"/>
  <c r="A3154" i="42"/>
  <c r="A3153" i="42"/>
  <c r="A3152" i="42"/>
  <c r="A3151" i="42"/>
  <c r="A3150" i="42"/>
  <c r="A3149" i="42"/>
  <c r="A3148" i="42"/>
  <c r="A3147" i="42"/>
  <c r="A3146" i="42"/>
  <c r="A3145" i="42"/>
  <c r="A3144" i="42"/>
  <c r="A3143" i="42"/>
  <c r="A3142" i="42"/>
  <c r="A3141" i="42"/>
  <c r="A3140" i="42"/>
  <c r="A3139" i="42"/>
  <c r="A3138" i="42"/>
  <c r="A3137" i="42"/>
  <c r="A3136" i="42"/>
  <c r="A3135" i="42"/>
  <c r="A3134" i="42"/>
  <c r="A3133" i="42"/>
  <c r="A3132" i="42"/>
  <c r="A3131" i="42"/>
  <c r="A3130" i="42"/>
  <c r="A3129" i="42"/>
  <c r="A3128" i="42"/>
  <c r="A3127" i="42"/>
  <c r="A3126" i="42"/>
  <c r="A3125" i="42"/>
  <c r="A3124" i="42"/>
  <c r="A3123" i="42"/>
  <c r="A3122" i="42"/>
  <c r="A3121" i="42"/>
  <c r="A3120" i="42"/>
  <c r="A3119" i="42"/>
  <c r="A3118" i="42"/>
  <c r="A3117" i="42"/>
  <c r="A3116" i="42"/>
  <c r="A3115" i="42"/>
  <c r="A3114" i="42"/>
  <c r="A3113" i="42"/>
  <c r="A3112" i="42"/>
  <c r="A3111" i="42"/>
  <c r="A3110" i="42"/>
  <c r="A3109" i="42"/>
  <c r="A3108" i="42"/>
  <c r="A3107" i="42"/>
  <c r="A3106" i="42"/>
  <c r="A3105" i="42"/>
  <c r="A3104" i="42"/>
  <c r="A3103" i="42"/>
  <c r="A3102" i="42"/>
  <c r="A3101" i="42"/>
  <c r="A3100" i="42"/>
  <c r="A3099" i="42"/>
  <c r="A3098" i="42"/>
  <c r="A3097" i="42"/>
  <c r="A3096" i="42"/>
  <c r="A3095" i="42"/>
  <c r="A3094" i="42"/>
  <c r="A3093" i="42"/>
  <c r="A3092" i="42"/>
  <c r="A3091" i="42"/>
  <c r="A3090" i="42"/>
  <c r="A3089" i="42"/>
  <c r="A3088" i="42"/>
  <c r="A3087" i="42"/>
  <c r="A3086" i="42"/>
  <c r="A3085" i="42"/>
  <c r="A3084" i="42"/>
  <c r="A3083" i="42"/>
  <c r="A3082" i="42"/>
  <c r="A3081" i="42"/>
  <c r="A3080" i="42"/>
  <c r="A3079" i="42"/>
  <c r="A3078" i="42"/>
  <c r="A3077" i="42"/>
  <c r="A3076" i="42"/>
  <c r="A3075" i="42"/>
  <c r="A3074" i="42"/>
  <c r="A3073" i="42"/>
  <c r="A3072" i="42"/>
  <c r="A3071" i="42"/>
  <c r="A3070" i="42"/>
  <c r="A3069" i="42"/>
  <c r="A3068" i="42"/>
  <c r="A3067" i="42"/>
  <c r="A3066" i="42"/>
  <c r="A3065" i="42"/>
  <c r="A3064" i="42"/>
  <c r="A3063" i="42"/>
  <c r="A3062" i="42"/>
  <c r="A3061" i="42"/>
  <c r="A3060" i="42"/>
  <c r="A3059" i="42"/>
  <c r="A3058" i="42"/>
  <c r="A3057" i="42"/>
  <c r="A3056" i="42"/>
  <c r="A3055" i="42"/>
  <c r="A3054" i="42"/>
  <c r="A3053" i="42"/>
  <c r="A3052" i="42"/>
  <c r="A3051" i="42"/>
  <c r="A3050" i="42"/>
  <c r="A3049" i="42"/>
  <c r="A3048" i="42"/>
  <c r="A3047" i="42"/>
  <c r="A3046" i="42"/>
  <c r="A3045" i="42"/>
  <c r="A3044" i="42"/>
  <c r="A3043" i="42"/>
  <c r="A3042" i="42"/>
  <c r="A3041" i="42"/>
  <c r="A3040" i="42"/>
  <c r="A3039" i="42"/>
  <c r="A3038" i="42"/>
  <c r="A3037" i="42"/>
  <c r="A3036" i="42"/>
  <c r="A3035" i="42"/>
  <c r="A3034" i="42"/>
  <c r="A3033" i="42"/>
  <c r="A3032" i="42"/>
  <c r="A3031" i="42"/>
  <c r="A3030" i="42"/>
  <c r="A3029" i="42"/>
  <c r="A3028" i="42"/>
  <c r="A3027" i="42"/>
  <c r="A3026" i="42"/>
  <c r="A3025" i="42"/>
  <c r="A3024" i="42"/>
  <c r="A3023" i="42"/>
  <c r="A3022" i="42"/>
  <c r="A3021" i="42"/>
  <c r="A3020" i="42"/>
  <c r="A3019" i="42"/>
  <c r="A3018" i="42"/>
  <c r="A3017" i="42"/>
  <c r="A3016" i="42"/>
  <c r="A3015" i="42"/>
  <c r="A3014" i="42"/>
  <c r="A3013" i="42"/>
  <c r="A3012" i="42"/>
  <c r="A3011" i="42"/>
  <c r="A3010" i="42"/>
  <c r="A3009" i="42"/>
  <c r="A3008" i="42"/>
  <c r="A3007" i="42"/>
  <c r="A3006" i="42"/>
  <c r="A3005" i="42"/>
  <c r="A3004" i="42"/>
  <c r="A3003" i="42"/>
  <c r="A3002" i="42"/>
  <c r="A3001" i="42"/>
  <c r="A3000" i="42"/>
  <c r="A2999" i="42"/>
  <c r="A2998" i="42"/>
  <c r="A2997" i="42"/>
  <c r="A2996" i="42"/>
  <c r="A2995" i="42"/>
  <c r="A2994" i="42"/>
  <c r="A2993" i="42"/>
  <c r="A2992" i="42"/>
  <c r="A2991" i="42"/>
  <c r="A2990" i="42"/>
  <c r="A2989" i="42"/>
  <c r="A2988" i="42"/>
  <c r="A2987" i="42"/>
  <c r="A2986" i="42"/>
  <c r="A2985" i="42"/>
  <c r="A2984" i="42"/>
  <c r="A2983" i="42"/>
  <c r="A2982" i="42"/>
  <c r="A2981" i="42"/>
  <c r="A2980" i="42"/>
  <c r="A2979" i="42"/>
  <c r="A2978" i="42"/>
  <c r="A2977" i="42"/>
  <c r="A2976" i="42"/>
  <c r="A2975" i="42"/>
  <c r="A2974" i="42"/>
  <c r="A2973" i="42"/>
  <c r="A2972" i="42"/>
  <c r="A2971" i="42"/>
  <c r="A2970" i="42"/>
  <c r="A2969" i="42"/>
  <c r="A2968" i="42"/>
  <c r="A2967" i="42"/>
  <c r="A2966" i="42"/>
  <c r="A2965" i="42"/>
  <c r="A2964" i="42"/>
  <c r="A2963" i="42"/>
  <c r="A2962" i="42"/>
  <c r="A2961" i="42"/>
  <c r="A2960" i="42"/>
  <c r="A2959" i="42"/>
  <c r="A2958" i="42"/>
  <c r="A2957" i="42"/>
  <c r="A2956" i="42"/>
  <c r="A2955" i="42"/>
  <c r="A2954" i="42"/>
  <c r="A2953" i="42"/>
  <c r="A2952" i="42"/>
  <c r="A2951" i="42"/>
  <c r="A2950" i="42"/>
  <c r="A2949" i="42"/>
  <c r="A2948" i="42"/>
  <c r="A2947" i="42"/>
  <c r="A2946" i="42"/>
  <c r="A2945" i="42"/>
  <c r="A2944" i="42"/>
  <c r="A2943" i="42"/>
  <c r="A2942" i="42"/>
  <c r="A2941" i="42"/>
  <c r="A2940" i="42"/>
  <c r="A2939" i="42"/>
  <c r="A2938" i="42"/>
  <c r="A2937" i="42"/>
  <c r="A2936" i="42"/>
  <c r="A2935" i="42"/>
  <c r="A2934" i="42"/>
  <c r="A2933" i="42"/>
  <c r="A2932" i="42"/>
  <c r="A2931" i="42"/>
  <c r="A2930" i="42"/>
  <c r="A2929" i="42"/>
  <c r="A2928" i="42"/>
  <c r="A2927" i="42"/>
  <c r="A2926" i="42"/>
  <c r="A2925" i="42"/>
  <c r="A2924" i="42"/>
  <c r="A2923" i="42"/>
  <c r="A2922" i="42"/>
  <c r="A2921" i="42"/>
  <c r="A2920" i="42"/>
  <c r="A2919" i="42"/>
  <c r="A2918" i="42"/>
  <c r="A2917" i="42"/>
  <c r="A2916" i="42"/>
  <c r="A2915" i="42"/>
  <c r="A2914" i="42"/>
  <c r="A2913" i="42"/>
  <c r="A2912" i="42"/>
  <c r="A2911" i="42"/>
  <c r="A2910" i="42"/>
  <c r="A2909" i="42"/>
  <c r="A2908" i="42"/>
  <c r="A2907" i="42"/>
  <c r="A2906" i="42"/>
  <c r="A2905" i="42"/>
  <c r="A2904" i="42"/>
  <c r="A2903" i="42"/>
  <c r="A2902" i="42"/>
  <c r="A2901" i="42"/>
  <c r="A2900" i="42"/>
  <c r="A2899" i="42"/>
  <c r="A2898" i="42"/>
  <c r="A2897" i="42"/>
  <c r="A2896" i="42"/>
  <c r="A2895" i="42"/>
  <c r="A2894" i="42"/>
  <c r="A2893" i="42"/>
  <c r="A2892" i="42"/>
  <c r="A2891" i="42"/>
  <c r="A2890" i="42"/>
  <c r="A2889" i="42"/>
  <c r="A2888" i="42"/>
  <c r="A2887" i="42"/>
  <c r="A2886" i="42"/>
  <c r="A2885" i="42"/>
  <c r="A2884" i="42"/>
  <c r="A2883" i="42"/>
  <c r="A2882" i="42"/>
  <c r="A2881" i="42"/>
  <c r="A2880" i="42"/>
  <c r="A2879" i="42"/>
  <c r="A2878" i="42"/>
  <c r="A2877" i="42"/>
  <c r="A2876" i="42"/>
  <c r="A2875" i="42"/>
  <c r="A2874" i="42"/>
  <c r="A2873" i="42"/>
  <c r="A2872" i="42"/>
  <c r="A2871" i="42"/>
  <c r="A2870" i="42"/>
  <c r="A2869" i="42"/>
  <c r="A2868" i="42"/>
  <c r="A2867" i="42"/>
  <c r="A2866" i="42"/>
  <c r="A2865" i="42"/>
  <c r="A2864" i="42"/>
  <c r="A2863" i="42"/>
  <c r="A2862" i="42"/>
  <c r="A2861" i="42"/>
  <c r="A2860" i="42"/>
  <c r="A2859" i="42"/>
  <c r="A2858" i="42"/>
  <c r="A2857" i="42"/>
  <c r="A2856" i="42"/>
  <c r="A2855" i="42"/>
  <c r="A2854" i="42"/>
  <c r="A2853" i="42"/>
  <c r="A2852" i="42"/>
  <c r="A2851" i="42"/>
  <c r="A2850" i="42"/>
  <c r="A2849" i="42"/>
  <c r="A2848" i="42"/>
  <c r="A2847" i="42"/>
  <c r="A2846" i="42"/>
  <c r="A2845" i="42"/>
  <c r="A2844" i="42"/>
  <c r="A2843" i="42"/>
  <c r="A2842" i="42"/>
  <c r="A2841" i="42"/>
  <c r="A2840" i="42"/>
  <c r="A2839" i="42"/>
  <c r="A2838" i="42"/>
  <c r="A2837" i="42"/>
  <c r="A2836" i="42"/>
  <c r="A2835" i="42"/>
  <c r="A2834" i="42"/>
  <c r="A2833" i="42"/>
  <c r="A2832" i="42"/>
  <c r="A2831" i="42"/>
  <c r="A2830" i="42"/>
  <c r="A2829" i="42"/>
  <c r="A2828" i="42"/>
  <c r="A2827" i="42"/>
  <c r="A2826" i="42"/>
  <c r="A2825" i="42"/>
  <c r="A2824" i="42"/>
  <c r="A2823" i="42"/>
  <c r="A2822" i="42"/>
  <c r="A2821" i="42"/>
  <c r="A2820" i="42"/>
  <c r="A2819" i="42"/>
  <c r="A2818" i="42"/>
  <c r="A2817" i="42"/>
  <c r="A2816" i="42"/>
  <c r="A2815" i="42"/>
  <c r="A2814" i="42"/>
  <c r="A2813" i="42"/>
  <c r="A2812" i="42"/>
  <c r="A2811" i="42"/>
  <c r="A2810" i="42"/>
  <c r="A2809" i="42"/>
  <c r="A2808" i="42"/>
  <c r="A2807" i="42"/>
  <c r="A2806" i="42"/>
  <c r="A2805" i="42"/>
  <c r="A2804" i="42"/>
  <c r="A2803" i="42"/>
  <c r="A2802" i="42"/>
  <c r="A2801" i="42"/>
  <c r="A2800" i="42"/>
  <c r="A2799" i="42"/>
  <c r="A2798" i="42"/>
  <c r="A2797" i="42"/>
  <c r="A2796" i="42"/>
  <c r="A2795" i="42"/>
  <c r="A2794" i="42"/>
  <c r="A2793" i="42"/>
  <c r="A2792" i="42"/>
  <c r="A2791" i="42"/>
  <c r="A2790" i="42"/>
  <c r="A2789" i="42"/>
  <c r="A2788" i="42"/>
  <c r="A2787" i="42"/>
  <c r="A2786" i="42"/>
  <c r="A2785" i="42"/>
  <c r="A2784" i="42"/>
  <c r="A2783" i="42"/>
  <c r="A2782" i="42"/>
  <c r="A2781" i="42"/>
  <c r="A2780" i="42"/>
  <c r="A2779" i="42"/>
  <c r="A2778" i="42"/>
  <c r="A2777" i="42"/>
  <c r="A2776" i="42"/>
  <c r="A2775" i="42"/>
  <c r="A2774" i="42"/>
  <c r="A2773" i="42"/>
  <c r="A2772" i="42"/>
  <c r="A2771" i="42"/>
  <c r="A2770" i="42"/>
  <c r="A2769" i="42"/>
  <c r="A2768" i="42"/>
  <c r="A2767" i="42"/>
  <c r="A2766" i="42"/>
  <c r="A2765" i="42"/>
  <c r="A2764" i="42"/>
  <c r="A2763" i="42"/>
  <c r="A2762" i="42"/>
  <c r="A2761" i="42"/>
  <c r="A2760" i="42"/>
  <c r="A2759" i="42"/>
  <c r="A2758" i="42"/>
  <c r="A2757" i="42"/>
  <c r="A2756" i="42"/>
  <c r="A2755" i="42"/>
  <c r="A2754" i="42"/>
  <c r="A2753" i="42"/>
  <c r="A2752" i="42"/>
  <c r="A2751" i="42"/>
  <c r="A2750" i="42"/>
  <c r="A2749" i="42"/>
  <c r="A2748" i="42"/>
  <c r="A2747" i="42"/>
  <c r="A2746" i="42"/>
  <c r="A2745" i="42"/>
  <c r="A2744" i="42"/>
  <c r="A2743" i="42"/>
  <c r="A2742" i="42"/>
  <c r="A2741" i="42"/>
  <c r="A2740" i="42"/>
  <c r="A2739" i="42"/>
  <c r="A2738" i="42"/>
  <c r="A2737" i="42"/>
  <c r="A2736" i="42"/>
  <c r="A2735" i="42"/>
  <c r="A2734" i="42"/>
  <c r="A2733" i="42"/>
  <c r="A2732" i="42"/>
  <c r="A2731" i="42"/>
  <c r="A2730" i="42"/>
  <c r="A2729" i="42"/>
  <c r="A2728" i="42"/>
  <c r="A2727" i="42"/>
  <c r="A2726" i="42"/>
  <c r="A2725" i="42"/>
  <c r="A2724" i="42"/>
  <c r="A2723" i="42"/>
  <c r="A2722" i="42"/>
  <c r="A2721" i="42"/>
  <c r="A2720" i="42"/>
  <c r="A2719" i="42"/>
  <c r="A2718" i="42"/>
  <c r="A2717" i="42"/>
  <c r="A2716" i="42"/>
  <c r="A2715" i="42"/>
  <c r="A2714" i="42"/>
  <c r="A2713" i="42"/>
  <c r="A2712" i="42"/>
  <c r="A2711" i="42"/>
  <c r="A2710" i="42"/>
  <c r="A2709" i="42"/>
  <c r="A2708" i="42"/>
  <c r="A2707" i="42"/>
  <c r="A2706" i="42"/>
  <c r="A2705" i="42"/>
  <c r="A2704" i="42"/>
  <c r="A2703" i="42"/>
  <c r="A2702" i="42"/>
  <c r="A2701" i="42"/>
  <c r="A2700" i="42"/>
  <c r="A2699" i="42"/>
  <c r="A2698" i="42"/>
  <c r="A2697" i="42"/>
  <c r="A2696" i="42"/>
  <c r="A2695" i="42"/>
  <c r="A2694" i="42"/>
  <c r="A2693" i="42"/>
  <c r="A2692" i="42"/>
  <c r="A2691" i="42"/>
  <c r="A2690" i="42"/>
  <c r="A2689" i="42"/>
  <c r="A2688" i="42"/>
  <c r="A2687" i="42"/>
  <c r="A2686" i="42"/>
  <c r="A2685" i="42"/>
  <c r="A2684" i="42"/>
  <c r="A2683" i="42"/>
  <c r="A2682" i="42"/>
  <c r="A2681" i="42"/>
  <c r="A2680" i="42"/>
  <c r="A2679" i="42"/>
  <c r="A2678" i="42"/>
  <c r="A2677" i="42"/>
  <c r="A2676" i="42"/>
  <c r="A2675" i="42"/>
  <c r="A2674" i="42"/>
  <c r="A2673" i="42"/>
  <c r="A2672" i="42"/>
  <c r="A2671" i="42"/>
  <c r="A2670" i="42"/>
  <c r="A2669" i="42"/>
  <c r="A2668" i="42"/>
  <c r="A2667" i="42"/>
  <c r="A2666" i="42"/>
  <c r="A2665" i="42"/>
  <c r="A2664" i="42"/>
  <c r="A2663" i="42"/>
  <c r="A2662" i="42"/>
  <c r="A2661" i="42"/>
  <c r="A2660" i="42"/>
  <c r="A2659" i="42"/>
  <c r="A2658" i="42"/>
  <c r="A2657" i="42"/>
  <c r="A2656" i="42"/>
  <c r="A2655" i="42"/>
  <c r="A2654" i="42"/>
  <c r="A2653" i="42"/>
  <c r="A2652" i="42"/>
  <c r="A2651" i="42"/>
  <c r="A2650" i="42"/>
  <c r="A2649" i="42"/>
  <c r="A2648" i="42"/>
  <c r="A2647" i="42"/>
  <c r="A2646" i="42"/>
  <c r="A2645" i="42"/>
  <c r="A2644" i="42"/>
  <c r="A2643" i="42"/>
  <c r="A2642" i="42"/>
  <c r="A2641" i="42"/>
  <c r="A2640" i="42"/>
  <c r="A2639" i="42"/>
  <c r="A2638" i="42"/>
  <c r="A2637" i="42"/>
  <c r="A2636" i="42"/>
  <c r="A2635" i="42"/>
  <c r="A2634" i="42"/>
  <c r="A2633" i="42"/>
  <c r="A2632" i="42"/>
  <c r="A2631" i="42"/>
  <c r="A2630" i="42"/>
  <c r="A2629" i="42"/>
  <c r="A2628" i="42"/>
  <c r="A2627" i="42"/>
  <c r="A2626" i="42"/>
  <c r="A2625" i="42"/>
  <c r="A2624" i="42"/>
  <c r="A2623" i="42"/>
  <c r="A2622" i="42"/>
  <c r="A2621" i="42"/>
  <c r="A2620" i="42"/>
  <c r="A2619" i="42"/>
  <c r="A2618" i="42"/>
  <c r="A2617" i="42"/>
  <c r="A2616" i="42"/>
  <c r="A2615" i="42"/>
  <c r="A2614" i="42"/>
  <c r="A2613" i="42"/>
  <c r="A2612" i="42"/>
  <c r="A2611" i="42"/>
  <c r="A2610" i="42"/>
  <c r="A2609" i="42"/>
  <c r="A2608" i="42"/>
  <c r="A2607" i="42"/>
  <c r="A2606" i="42"/>
  <c r="A2605" i="42"/>
  <c r="A2604" i="42"/>
  <c r="A2603" i="42"/>
  <c r="A2602" i="42"/>
  <c r="A2601" i="42"/>
  <c r="A2600" i="42"/>
  <c r="A2599" i="42"/>
  <c r="A2598" i="42"/>
  <c r="A2597" i="42"/>
  <c r="A2596" i="42"/>
  <c r="A2595" i="42"/>
  <c r="A2594" i="42"/>
  <c r="A2593" i="42"/>
  <c r="A2592" i="42"/>
  <c r="A2591" i="42"/>
  <c r="A2590" i="42"/>
  <c r="A2589" i="42"/>
  <c r="A2588" i="42"/>
  <c r="A2587" i="42"/>
  <c r="A2586" i="42"/>
  <c r="A2585" i="42"/>
  <c r="A2584" i="42"/>
  <c r="A2583" i="42"/>
  <c r="A2582" i="42"/>
  <c r="A2581" i="42"/>
  <c r="A2580" i="42"/>
  <c r="A2579" i="42"/>
  <c r="A2578" i="42"/>
  <c r="A2577" i="42"/>
  <c r="A2576" i="42"/>
  <c r="A2575" i="42"/>
  <c r="A2574" i="42"/>
  <c r="A2573" i="42"/>
  <c r="A2572" i="42"/>
  <c r="A2571" i="42"/>
  <c r="A2570" i="42"/>
  <c r="A2569" i="42"/>
  <c r="A2568" i="42"/>
  <c r="A2567" i="42"/>
  <c r="A2566" i="42"/>
  <c r="A2565" i="42"/>
  <c r="A2564" i="42"/>
  <c r="A2563" i="42"/>
  <c r="A2562" i="42"/>
  <c r="A2561" i="42"/>
  <c r="A2560" i="42"/>
  <c r="A2559" i="42"/>
  <c r="A2558" i="42"/>
  <c r="A2557" i="42"/>
  <c r="A2556" i="42"/>
  <c r="A2555" i="42"/>
  <c r="A2554" i="42"/>
  <c r="A2553" i="42"/>
  <c r="A2552" i="42"/>
  <c r="A2551" i="42"/>
  <c r="A2550" i="42"/>
  <c r="A2549" i="42"/>
  <c r="A2548" i="42"/>
  <c r="A2547" i="42"/>
  <c r="A2546" i="42"/>
  <c r="A2545" i="42"/>
  <c r="A2544" i="42"/>
  <c r="A2543" i="42"/>
  <c r="A2542" i="42"/>
  <c r="A2541" i="42"/>
  <c r="A2540" i="42"/>
  <c r="A2539" i="42"/>
  <c r="A2538" i="42"/>
  <c r="A2537" i="42"/>
  <c r="A2536" i="42"/>
  <c r="A2535" i="42"/>
  <c r="A2534" i="42"/>
  <c r="A2533" i="42"/>
  <c r="A2532" i="42"/>
  <c r="A2531" i="42"/>
  <c r="A2530" i="42"/>
  <c r="A2529" i="42"/>
  <c r="A2528" i="42"/>
  <c r="A2527" i="42"/>
  <c r="A2526" i="42"/>
  <c r="A2525" i="42"/>
  <c r="A2524" i="42"/>
  <c r="A2523" i="42"/>
  <c r="A2522" i="42"/>
  <c r="A2521" i="42"/>
  <c r="A2520" i="42"/>
  <c r="A2519" i="42"/>
  <c r="A2518" i="42"/>
  <c r="A2517" i="42"/>
  <c r="A2516" i="42"/>
  <c r="A2515" i="42"/>
  <c r="A2514" i="42"/>
  <c r="A2513" i="42"/>
  <c r="A2512" i="42"/>
  <c r="A2511" i="42"/>
  <c r="A2510" i="42"/>
  <c r="A2509" i="42"/>
  <c r="A2508" i="42"/>
  <c r="A2507" i="42"/>
  <c r="A2506" i="42"/>
  <c r="A2505" i="42"/>
  <c r="A2504" i="42"/>
  <c r="A2503" i="42"/>
  <c r="A2502" i="42"/>
  <c r="A2501" i="42"/>
  <c r="A2500" i="42"/>
  <c r="A2499" i="42"/>
  <c r="A2498" i="42"/>
  <c r="A2497" i="42"/>
  <c r="A2496" i="42"/>
  <c r="A2495" i="42"/>
  <c r="A2494" i="42"/>
  <c r="A2493" i="42"/>
  <c r="A2492" i="42"/>
  <c r="A2491" i="42"/>
  <c r="A2490" i="42"/>
  <c r="A2489" i="42"/>
  <c r="A2488" i="42"/>
  <c r="A2487" i="42"/>
  <c r="A2486" i="42"/>
  <c r="A2485" i="42"/>
  <c r="A2484" i="42"/>
  <c r="A2483" i="42"/>
  <c r="A2482" i="42"/>
  <c r="A2481" i="42"/>
  <c r="A2480" i="42"/>
  <c r="A2479" i="42"/>
  <c r="A2478" i="42"/>
  <c r="A2477" i="42"/>
  <c r="A2476" i="42"/>
  <c r="A2475" i="42"/>
  <c r="A2474" i="42"/>
  <c r="A2473" i="42"/>
  <c r="A2472" i="42"/>
  <c r="A2471" i="42"/>
  <c r="A2470" i="42"/>
  <c r="A2469" i="42"/>
  <c r="A2468" i="42"/>
  <c r="A2467" i="42"/>
  <c r="A2466" i="42"/>
  <c r="A2465" i="42"/>
  <c r="A2464" i="42"/>
  <c r="A2463" i="42"/>
  <c r="A2462" i="42"/>
  <c r="A2461" i="42"/>
  <c r="A2460" i="42"/>
  <c r="A2459" i="42"/>
  <c r="A2458" i="42"/>
  <c r="A2457" i="42"/>
  <c r="A2456" i="42"/>
  <c r="A2455" i="42"/>
  <c r="A2454" i="42"/>
  <c r="A2453" i="42"/>
  <c r="A2452" i="42"/>
  <c r="A2451" i="42"/>
  <c r="A2450" i="42"/>
  <c r="A2449" i="42"/>
  <c r="A2448" i="42"/>
  <c r="A2447" i="42"/>
  <c r="A2446" i="42"/>
  <c r="A2445" i="42"/>
  <c r="A2444" i="42"/>
  <c r="A2443" i="42"/>
  <c r="A2442" i="42"/>
  <c r="A2441" i="42"/>
  <c r="A2440" i="42"/>
  <c r="A2439" i="42"/>
  <c r="A2438" i="42"/>
  <c r="A2437" i="42"/>
  <c r="A2436" i="42"/>
  <c r="A2435" i="42"/>
  <c r="A2434" i="42"/>
  <c r="A2433" i="42"/>
  <c r="A2432" i="42"/>
  <c r="A2431" i="42"/>
  <c r="A2430" i="42"/>
  <c r="A2429" i="42"/>
  <c r="A2428" i="42"/>
  <c r="A2427" i="42"/>
  <c r="A2426" i="42"/>
  <c r="A2425" i="42"/>
  <c r="A2424" i="42"/>
  <c r="A2423" i="42"/>
  <c r="A2422" i="42"/>
  <c r="A2421" i="42"/>
  <c r="A2420" i="42"/>
  <c r="A2419" i="42"/>
  <c r="A2418" i="42"/>
  <c r="A2417" i="42"/>
  <c r="A2416" i="42"/>
  <c r="A2415" i="42"/>
  <c r="A2414" i="42"/>
  <c r="A2413" i="42"/>
  <c r="A2412" i="42"/>
  <c r="A2411" i="42"/>
  <c r="A2410" i="42"/>
  <c r="A2409" i="42"/>
  <c r="A2408" i="42"/>
  <c r="A2407" i="42"/>
  <c r="A2406" i="42"/>
  <c r="A2405" i="42"/>
  <c r="A2404" i="42"/>
  <c r="A2403" i="42"/>
  <c r="A2402" i="42"/>
  <c r="A2401" i="42"/>
  <c r="A2400" i="42"/>
  <c r="A2399" i="42"/>
  <c r="A2398" i="42"/>
  <c r="A2397" i="42"/>
  <c r="A2396" i="42"/>
  <c r="A2395" i="42"/>
  <c r="A2394" i="42"/>
  <c r="A2393" i="42"/>
  <c r="A2392" i="42"/>
  <c r="A2391" i="42"/>
  <c r="A2390" i="42"/>
  <c r="A2389" i="42"/>
  <c r="A2388" i="42"/>
  <c r="A2387" i="42"/>
  <c r="A2386" i="42"/>
  <c r="A2385" i="42"/>
  <c r="A2384" i="42"/>
  <c r="A2383" i="42"/>
  <c r="A2382" i="42"/>
  <c r="A2381" i="42"/>
  <c r="A2380" i="42"/>
  <c r="A2379" i="42"/>
  <c r="A2378" i="42"/>
  <c r="A2377" i="42"/>
  <c r="A2376" i="42"/>
  <c r="A2375" i="42"/>
  <c r="A2374" i="42"/>
  <c r="A2373" i="42"/>
  <c r="A2372" i="42"/>
  <c r="A2371" i="42"/>
  <c r="A2370" i="42"/>
  <c r="A2369" i="42"/>
  <c r="A2368" i="42"/>
  <c r="A2367" i="42"/>
  <c r="A2366" i="42"/>
  <c r="A2365" i="42"/>
  <c r="A2364" i="42"/>
  <c r="A2363" i="42"/>
  <c r="A2362" i="42"/>
  <c r="A2361" i="42"/>
  <c r="A2360" i="42"/>
  <c r="A2359" i="42"/>
  <c r="A2358" i="42"/>
  <c r="A2357" i="42"/>
  <c r="A2356" i="42"/>
  <c r="A2355" i="42"/>
  <c r="A2354" i="42"/>
  <c r="A2353" i="42"/>
  <c r="A2352" i="42"/>
  <c r="A2351" i="42"/>
  <c r="A2350" i="42"/>
  <c r="A2349" i="42"/>
  <c r="A2348" i="42"/>
  <c r="A2347" i="42"/>
  <c r="A2346" i="42"/>
  <c r="A2345" i="42"/>
  <c r="A2344" i="42"/>
  <c r="A2343" i="42"/>
  <c r="A2342" i="42"/>
  <c r="A2341" i="42"/>
  <c r="A2340" i="42"/>
  <c r="A2339" i="42"/>
  <c r="A2338" i="42"/>
  <c r="A2337" i="42"/>
  <c r="A2336" i="42"/>
  <c r="A2335" i="42"/>
  <c r="A2334" i="42"/>
  <c r="A2333" i="42"/>
  <c r="A2332" i="42"/>
  <c r="A2331" i="42"/>
  <c r="A2330" i="42"/>
  <c r="A2329" i="42"/>
  <c r="A2328" i="42"/>
  <c r="A2327" i="42"/>
  <c r="A2326" i="42"/>
  <c r="A2325" i="42"/>
  <c r="A2324" i="42"/>
  <c r="A2323" i="42"/>
  <c r="A2322" i="42"/>
  <c r="A2321" i="42"/>
  <c r="A2320" i="42"/>
  <c r="A2319" i="42"/>
  <c r="A2318" i="42"/>
  <c r="A2317" i="42"/>
  <c r="A2316" i="42"/>
  <c r="A2315" i="42"/>
  <c r="A2314" i="42"/>
  <c r="A2313" i="42"/>
  <c r="A2312" i="42"/>
  <c r="A2311" i="42"/>
  <c r="A2310" i="42"/>
  <c r="A2309" i="42"/>
  <c r="A2308" i="42"/>
  <c r="A2307" i="42"/>
  <c r="A2306" i="42"/>
  <c r="A2305" i="42"/>
  <c r="A2304" i="42"/>
  <c r="A2303" i="42"/>
  <c r="A2302" i="42"/>
  <c r="A2301" i="42"/>
  <c r="A2300" i="42"/>
  <c r="A2299" i="42"/>
  <c r="A2298" i="42"/>
  <c r="A2297" i="42"/>
  <c r="A2296" i="42"/>
  <c r="A2295" i="42"/>
  <c r="A2294" i="42"/>
  <c r="A2293" i="42"/>
  <c r="A2292" i="42"/>
  <c r="A2291" i="42"/>
  <c r="A2290" i="42"/>
  <c r="A2289" i="42"/>
  <c r="A2288" i="42"/>
  <c r="A2287" i="42"/>
  <c r="A2286" i="42"/>
  <c r="A2285" i="42"/>
  <c r="A2284" i="42"/>
  <c r="A2283" i="42"/>
  <c r="A2282" i="42"/>
  <c r="A2281" i="42"/>
  <c r="A2280" i="42"/>
  <c r="A2279" i="42"/>
  <c r="A2278" i="42"/>
  <c r="A2277" i="42"/>
  <c r="A2276" i="42"/>
  <c r="A2275" i="42"/>
  <c r="A2274" i="42"/>
  <c r="A2273" i="42"/>
  <c r="A2272" i="42"/>
  <c r="A2271" i="42"/>
  <c r="A2270" i="42"/>
  <c r="A2269" i="42"/>
  <c r="A2268" i="42"/>
  <c r="A2267" i="42"/>
  <c r="A2266" i="42"/>
  <c r="A2265" i="42"/>
  <c r="A2264" i="42"/>
  <c r="A2263" i="42"/>
  <c r="A2262" i="42"/>
  <c r="A2261" i="42"/>
  <c r="A2260" i="42"/>
  <c r="A2259" i="42"/>
  <c r="A2258" i="42"/>
  <c r="A2257" i="42"/>
  <c r="A2256" i="42"/>
  <c r="A2255" i="42"/>
  <c r="A2254" i="42"/>
  <c r="A2253" i="42"/>
  <c r="A2252" i="42"/>
  <c r="A2251" i="42"/>
  <c r="A2250" i="42"/>
  <c r="A2249" i="42"/>
  <c r="A2248" i="42"/>
  <c r="A2247" i="42"/>
  <c r="A2246" i="42"/>
  <c r="A2245" i="42"/>
  <c r="A2244" i="42"/>
  <c r="A2243" i="42"/>
  <c r="A2242" i="42"/>
  <c r="A2241" i="42"/>
  <c r="A2240" i="42"/>
  <c r="A2239" i="42"/>
  <c r="A2238" i="42"/>
  <c r="A2237" i="42"/>
  <c r="A2236" i="42"/>
  <c r="A2235" i="42"/>
  <c r="A2234" i="42"/>
  <c r="A2233" i="42"/>
  <c r="A2232" i="42"/>
  <c r="A2231" i="42"/>
  <c r="A2230" i="42"/>
  <c r="A2229" i="42"/>
  <c r="A2228" i="42"/>
  <c r="A2227" i="42"/>
  <c r="A2226" i="42"/>
  <c r="A2225" i="42"/>
  <c r="A2224" i="42"/>
  <c r="A2223" i="42"/>
  <c r="A2222" i="42"/>
  <c r="A2221" i="42"/>
  <c r="A2220" i="42"/>
  <c r="A2219" i="42"/>
  <c r="A2218" i="42"/>
  <c r="A2217" i="42"/>
  <c r="A2216" i="42"/>
  <c r="A2215" i="42"/>
  <c r="A2214" i="42"/>
  <c r="A2213" i="42"/>
  <c r="A2212" i="42"/>
  <c r="A2211" i="42"/>
  <c r="A2210" i="42"/>
  <c r="A2209" i="42"/>
  <c r="A2208" i="42"/>
  <c r="A2207" i="42"/>
  <c r="A2206" i="42"/>
  <c r="A2205" i="42"/>
  <c r="A2204" i="42"/>
  <c r="A2203" i="42"/>
  <c r="A2202" i="42"/>
  <c r="A2201" i="42"/>
  <c r="A2200" i="42"/>
  <c r="A2199" i="42"/>
  <c r="A2198" i="42"/>
  <c r="A2197" i="42"/>
  <c r="A2196" i="42"/>
  <c r="A2195" i="42"/>
  <c r="A2194" i="42"/>
  <c r="A2193" i="42"/>
  <c r="A2192" i="42"/>
  <c r="A2191" i="42"/>
  <c r="A2190" i="42"/>
  <c r="A2189" i="42"/>
  <c r="A2188" i="42"/>
  <c r="A2187" i="42"/>
  <c r="A2186" i="42"/>
  <c r="A2185" i="42"/>
  <c r="A2184" i="42"/>
  <c r="A2183" i="42"/>
  <c r="A2182" i="42"/>
  <c r="A2181" i="42"/>
  <c r="A2180" i="42"/>
  <c r="A2179" i="42"/>
  <c r="A2178" i="42"/>
  <c r="A2177" i="42"/>
  <c r="A2176" i="42"/>
  <c r="A2175" i="42"/>
  <c r="A2174" i="42"/>
  <c r="A2173" i="42"/>
  <c r="A2172" i="42"/>
  <c r="A2171" i="42"/>
  <c r="A2170" i="42"/>
  <c r="A2169" i="42"/>
  <c r="A2168" i="42"/>
  <c r="A2167" i="42"/>
  <c r="A2166" i="42"/>
  <c r="A2165" i="42"/>
  <c r="A2164" i="42"/>
  <c r="A2163" i="42"/>
  <c r="A2162" i="42"/>
  <c r="A2161" i="42"/>
  <c r="A2160" i="42"/>
  <c r="A2159" i="42"/>
  <c r="A2158" i="42"/>
  <c r="A2157" i="42"/>
  <c r="A2156" i="42"/>
  <c r="A2155" i="42"/>
  <c r="A2154" i="42"/>
  <c r="A2153" i="42"/>
  <c r="A2152" i="42"/>
  <c r="A2151" i="42"/>
  <c r="A2150" i="42"/>
  <c r="A2149" i="42"/>
  <c r="A2148" i="42"/>
  <c r="A2147" i="42"/>
  <c r="A2146" i="42"/>
  <c r="A2145" i="42"/>
  <c r="A2144" i="42"/>
  <c r="A2143" i="42"/>
  <c r="A2142" i="42"/>
  <c r="A2141" i="42"/>
  <c r="A2140" i="42"/>
  <c r="A2139" i="42"/>
  <c r="A2138" i="42"/>
  <c r="A2137" i="42"/>
  <c r="A2136" i="42"/>
  <c r="A2135" i="42"/>
  <c r="A2134" i="42"/>
  <c r="A2133" i="42"/>
  <c r="A2132" i="42"/>
  <c r="A2131" i="42"/>
  <c r="A2130" i="42"/>
  <c r="A2129" i="42"/>
  <c r="A2128" i="42"/>
  <c r="A2127" i="42"/>
  <c r="A2126" i="42"/>
  <c r="A2125" i="42"/>
  <c r="A2124" i="42"/>
  <c r="A2123" i="42"/>
  <c r="A2122" i="42"/>
  <c r="A2121" i="42"/>
  <c r="A2120" i="42"/>
  <c r="A2119" i="42"/>
  <c r="A2118" i="42"/>
  <c r="A2117" i="42"/>
  <c r="A2116" i="42"/>
  <c r="A2115" i="42"/>
  <c r="A2114" i="42"/>
  <c r="A2113" i="42"/>
  <c r="A2112" i="42"/>
  <c r="A2111" i="42"/>
  <c r="A2110" i="42"/>
  <c r="A2109" i="42"/>
  <c r="A2108" i="42"/>
  <c r="A2107" i="42"/>
  <c r="A2106" i="42"/>
  <c r="A2105" i="42"/>
  <c r="A2104" i="42"/>
  <c r="A2103" i="42"/>
  <c r="A2102" i="42"/>
  <c r="A2101" i="42"/>
  <c r="A2100" i="42"/>
  <c r="A2099" i="42"/>
  <c r="A2098" i="42"/>
  <c r="A2097" i="42"/>
  <c r="A2096" i="42"/>
  <c r="A2095" i="42"/>
  <c r="A2094" i="42"/>
  <c r="A2093" i="42"/>
  <c r="A2092" i="42"/>
  <c r="A2091" i="42"/>
  <c r="A2090" i="42"/>
  <c r="A2089" i="42"/>
  <c r="A2088" i="42"/>
  <c r="A2087" i="42"/>
  <c r="A2086" i="42"/>
  <c r="A2085" i="42"/>
  <c r="A2084" i="42"/>
  <c r="A2083" i="42"/>
  <c r="A2082" i="42"/>
  <c r="A2081" i="42"/>
  <c r="A2080" i="42"/>
  <c r="A2079" i="42"/>
  <c r="A2078" i="42"/>
  <c r="A2077" i="42"/>
  <c r="A2076" i="42"/>
  <c r="A2075" i="42"/>
  <c r="A2074" i="42"/>
  <c r="A2073" i="42"/>
  <c r="A2072" i="42"/>
  <c r="A2071" i="42"/>
  <c r="A2070" i="42"/>
  <c r="A2069" i="42"/>
  <c r="A2068" i="42"/>
  <c r="A2067" i="42"/>
  <c r="A2066" i="42"/>
  <c r="A2065" i="42"/>
  <c r="A2064" i="42"/>
  <c r="A2063" i="42"/>
  <c r="A2062" i="42"/>
  <c r="A2061" i="42"/>
  <c r="A2060" i="42"/>
  <c r="A2059" i="42"/>
  <c r="A2058" i="42"/>
  <c r="A2057" i="42"/>
  <c r="A2056" i="42"/>
  <c r="A2055" i="42"/>
  <c r="A2054" i="42"/>
  <c r="A2053" i="42"/>
  <c r="A2052" i="42"/>
  <c r="A2051" i="42"/>
  <c r="A2050" i="42"/>
  <c r="A2049" i="42"/>
  <c r="A2048" i="42"/>
  <c r="A2047" i="42"/>
  <c r="A2046" i="42"/>
  <c r="A2045" i="42"/>
  <c r="A2044" i="42"/>
  <c r="A2043" i="42"/>
  <c r="A2042" i="42"/>
  <c r="A2041" i="42"/>
  <c r="A2040" i="42"/>
  <c r="A2039" i="42"/>
  <c r="A2038" i="42"/>
  <c r="A2037" i="42"/>
  <c r="A2036" i="42"/>
  <c r="A2035" i="42"/>
  <c r="A2034" i="42"/>
  <c r="A2033" i="42"/>
  <c r="A2032" i="42"/>
  <c r="A2031" i="42"/>
  <c r="A2030" i="42"/>
  <c r="A2029" i="42"/>
  <c r="A2028" i="42"/>
  <c r="A2027" i="42"/>
  <c r="A2026" i="42"/>
  <c r="A2025" i="42"/>
  <c r="A2024" i="42"/>
  <c r="A2023" i="42"/>
  <c r="A2022" i="42"/>
  <c r="A2021" i="42"/>
  <c r="A2020" i="42"/>
  <c r="A2019" i="42"/>
  <c r="A2018" i="42"/>
  <c r="A2017" i="42"/>
  <c r="A2016" i="42"/>
  <c r="A2015" i="42"/>
  <c r="A2014" i="42"/>
  <c r="A2013" i="42"/>
  <c r="A2012" i="42"/>
  <c r="A2011" i="42"/>
  <c r="A2010" i="42"/>
  <c r="A2009" i="42"/>
  <c r="A2008" i="42"/>
  <c r="A2007" i="42"/>
  <c r="A2006" i="42"/>
  <c r="A2005" i="42"/>
  <c r="A2004" i="42"/>
  <c r="A2003" i="42"/>
  <c r="A2002" i="42"/>
  <c r="A2001" i="42"/>
  <c r="A2000" i="42"/>
  <c r="A1999" i="42"/>
  <c r="A1998" i="42"/>
  <c r="A1997" i="42"/>
  <c r="A1996" i="42"/>
  <c r="A1995" i="42"/>
  <c r="A1994" i="42"/>
  <c r="A1993" i="42"/>
  <c r="A1992" i="42"/>
  <c r="A1991" i="42"/>
  <c r="A1990" i="42"/>
  <c r="A1989" i="42"/>
  <c r="A1988" i="42"/>
  <c r="A1987" i="42"/>
  <c r="A1986" i="42"/>
  <c r="A1985" i="42"/>
  <c r="A1984" i="42"/>
  <c r="A1983" i="42"/>
  <c r="A1982" i="42"/>
  <c r="A1981" i="42"/>
  <c r="A1980" i="42"/>
  <c r="A1979" i="42"/>
  <c r="A1978" i="42"/>
  <c r="A1977" i="42"/>
  <c r="A1976" i="42"/>
  <c r="A1975" i="42"/>
  <c r="A1974" i="42"/>
  <c r="A1973" i="42"/>
  <c r="A1972" i="42"/>
  <c r="A1971" i="42"/>
  <c r="A1970" i="42"/>
  <c r="A1969" i="42"/>
  <c r="A1968" i="42"/>
  <c r="A1967" i="42"/>
  <c r="A1966" i="42"/>
  <c r="A1965" i="42"/>
  <c r="A1964" i="42"/>
  <c r="A1963" i="42"/>
  <c r="A1962" i="42"/>
  <c r="A1961" i="42"/>
  <c r="A1960" i="42"/>
  <c r="A1959" i="42"/>
  <c r="A1958" i="42"/>
  <c r="A1957" i="42"/>
  <c r="A1956" i="42"/>
  <c r="A1955" i="42"/>
  <c r="A1954" i="42"/>
  <c r="A1953" i="42"/>
  <c r="A1952" i="42"/>
  <c r="A1951" i="42"/>
  <c r="A1950" i="42"/>
  <c r="A1949" i="42"/>
  <c r="A1948" i="42"/>
  <c r="A1947" i="42"/>
  <c r="A1946" i="42"/>
  <c r="A1945" i="42"/>
  <c r="A1944" i="42"/>
  <c r="A1943" i="42"/>
  <c r="A1942" i="42"/>
  <c r="A1941" i="42"/>
  <c r="A1940" i="42"/>
  <c r="A1939" i="42"/>
  <c r="A1938" i="42"/>
  <c r="A1937" i="42"/>
  <c r="A1936" i="42"/>
  <c r="A1935" i="42"/>
  <c r="A1934" i="42"/>
  <c r="A1933" i="42"/>
  <c r="A1932" i="42"/>
  <c r="A1931" i="42"/>
  <c r="A1930" i="42"/>
  <c r="A1929" i="42"/>
  <c r="A1928" i="42"/>
  <c r="A1927" i="42"/>
  <c r="A1926" i="42"/>
  <c r="A1925" i="42"/>
  <c r="A1924" i="42"/>
  <c r="A1923" i="42"/>
  <c r="A1922" i="42"/>
  <c r="A1921" i="42"/>
  <c r="A1920" i="42"/>
  <c r="A1919" i="42"/>
  <c r="A1918" i="42"/>
  <c r="A1917" i="42"/>
  <c r="A1916" i="42"/>
  <c r="A1915" i="42"/>
  <c r="A1914" i="42"/>
  <c r="A1913" i="42"/>
  <c r="A1912" i="42"/>
  <c r="A1911" i="42"/>
  <c r="A1910" i="42"/>
  <c r="A1909" i="42"/>
  <c r="A1908" i="42"/>
  <c r="A1907" i="42"/>
  <c r="A1906" i="42"/>
  <c r="A1905" i="42"/>
  <c r="A1904" i="42"/>
  <c r="A1903" i="42"/>
  <c r="A1902" i="42"/>
  <c r="A1901" i="42"/>
  <c r="A1900" i="42"/>
  <c r="A1899" i="42"/>
  <c r="A1898" i="42"/>
  <c r="A1897" i="42"/>
  <c r="A1896" i="42"/>
  <c r="A1895" i="42"/>
  <c r="A1894" i="42"/>
  <c r="A1893" i="42"/>
  <c r="A1892" i="42"/>
  <c r="A1891" i="42"/>
  <c r="A1890" i="42"/>
  <c r="A1889" i="42"/>
  <c r="A1888" i="42"/>
  <c r="A1887" i="42"/>
  <c r="A1886" i="42"/>
  <c r="A1885" i="42"/>
  <c r="A1884" i="42"/>
  <c r="A1883" i="42"/>
  <c r="A1882" i="42"/>
  <c r="A1881" i="42"/>
  <c r="A1880" i="42"/>
  <c r="A1879" i="42"/>
  <c r="A1878" i="42"/>
  <c r="A1877" i="42"/>
  <c r="A1876" i="42"/>
  <c r="A1875" i="42"/>
  <c r="A1874" i="42"/>
  <c r="A1873" i="42"/>
  <c r="A1872" i="42"/>
  <c r="A1871" i="42"/>
  <c r="A1870" i="42"/>
  <c r="A1869" i="42"/>
  <c r="A1868" i="42"/>
  <c r="A1867" i="42"/>
  <c r="A1866" i="42"/>
  <c r="A1865" i="42"/>
  <c r="A1864" i="42"/>
  <c r="A1863" i="42"/>
  <c r="A1862" i="42"/>
  <c r="A1861" i="42"/>
  <c r="A1860" i="42"/>
  <c r="A1859" i="42"/>
  <c r="A1858" i="42"/>
  <c r="A1857" i="42"/>
  <c r="A1856" i="42"/>
  <c r="A1855" i="42"/>
  <c r="A1854" i="42"/>
  <c r="A1853" i="42"/>
  <c r="A1852" i="42"/>
  <c r="A1851" i="42"/>
  <c r="A1850" i="42"/>
  <c r="A1849" i="42"/>
  <c r="A1848" i="42"/>
  <c r="A1847" i="42"/>
  <c r="A1846" i="42"/>
  <c r="A1845" i="42"/>
  <c r="A1844" i="42"/>
  <c r="A1843" i="42"/>
  <c r="A1842" i="42"/>
  <c r="A1841" i="42"/>
  <c r="A1840" i="42"/>
  <c r="A1839" i="42"/>
  <c r="A1838" i="42"/>
  <c r="A1837" i="42"/>
  <c r="A1836" i="42"/>
  <c r="A1835" i="42"/>
  <c r="A1834" i="42"/>
  <c r="A1833" i="42"/>
  <c r="A1832" i="42"/>
  <c r="A1831" i="42"/>
  <c r="A1830" i="42"/>
  <c r="A1829" i="42"/>
  <c r="A1828" i="42"/>
  <c r="A1827" i="42"/>
  <c r="A1826" i="42"/>
  <c r="A1825" i="42"/>
  <c r="A1824" i="42"/>
  <c r="A1823" i="42"/>
  <c r="A1822" i="42"/>
  <c r="A1821" i="42"/>
  <c r="A1820" i="42"/>
  <c r="A1819" i="42"/>
  <c r="A1818" i="42"/>
  <c r="A1817" i="42"/>
  <c r="A1816" i="42"/>
  <c r="A1815" i="42"/>
  <c r="A1814" i="42"/>
  <c r="A1813" i="42"/>
  <c r="A1812" i="42"/>
  <c r="A1811" i="42"/>
  <c r="A1810" i="42"/>
  <c r="A1809" i="42"/>
  <c r="A1808" i="42"/>
  <c r="A1807" i="42"/>
  <c r="A1806" i="42"/>
  <c r="A1805" i="42"/>
  <c r="A1804" i="42"/>
  <c r="A1803" i="42"/>
  <c r="A1802" i="42"/>
  <c r="A1801" i="42"/>
  <c r="A1800" i="42"/>
  <c r="A1799" i="42"/>
  <c r="A1798" i="42"/>
  <c r="A1797" i="42"/>
  <c r="A1796" i="42"/>
  <c r="A1795" i="42"/>
  <c r="A1794" i="42"/>
  <c r="A1793" i="42"/>
  <c r="A1792" i="42"/>
  <c r="A1791" i="42"/>
  <c r="A1790" i="42"/>
  <c r="A1789" i="42"/>
  <c r="A1788" i="42"/>
  <c r="A1787" i="42"/>
  <c r="A1786" i="42"/>
  <c r="A1785" i="42"/>
  <c r="A1784" i="42"/>
  <c r="A1783" i="42"/>
  <c r="A1782" i="42"/>
  <c r="A1781" i="42"/>
  <c r="A1780" i="42"/>
  <c r="A1779" i="42"/>
  <c r="A1778" i="42"/>
  <c r="A1777" i="42"/>
  <c r="A1776" i="42"/>
  <c r="A1775" i="42"/>
  <c r="A1774" i="42"/>
  <c r="A1773" i="42"/>
  <c r="A1772" i="42"/>
  <c r="A1771" i="42"/>
  <c r="A1770" i="42"/>
  <c r="A1769" i="42"/>
  <c r="A1768" i="42"/>
  <c r="A1767" i="42"/>
  <c r="A1766" i="42"/>
  <c r="A1765" i="42"/>
  <c r="A1764" i="42"/>
  <c r="A1763" i="42"/>
  <c r="A1762" i="42"/>
  <c r="A1761" i="42"/>
  <c r="A1760" i="42"/>
  <c r="A1759" i="42"/>
  <c r="A1758" i="42"/>
  <c r="A1757" i="42"/>
  <c r="A1756" i="42"/>
  <c r="A1755" i="42"/>
  <c r="A1754" i="42"/>
  <c r="A1753" i="42"/>
  <c r="A1752" i="42"/>
  <c r="A1751" i="42"/>
  <c r="A1750" i="42"/>
  <c r="A1749" i="42"/>
  <c r="A1748" i="42"/>
  <c r="A1747" i="42"/>
  <c r="A1746" i="42"/>
  <c r="A1745" i="42"/>
  <c r="A1744" i="42"/>
  <c r="A1743" i="42"/>
  <c r="A1742" i="42"/>
  <c r="A1741" i="42"/>
  <c r="A1740" i="42"/>
  <c r="A1739" i="42"/>
  <c r="A1738" i="42"/>
  <c r="A1737" i="42"/>
  <c r="A1736" i="42"/>
  <c r="A1735" i="42"/>
  <c r="A1734" i="42"/>
  <c r="A1733" i="42"/>
  <c r="A1732" i="42"/>
  <c r="A1731" i="42"/>
  <c r="A1730" i="42"/>
  <c r="A1729" i="42"/>
  <c r="A1728" i="42"/>
  <c r="A1727" i="42"/>
  <c r="A1726" i="42"/>
  <c r="A1725" i="42"/>
  <c r="A1724" i="42"/>
  <c r="A1723" i="42"/>
  <c r="A1722" i="42"/>
  <c r="A1721" i="42"/>
  <c r="A1720" i="42"/>
  <c r="A1719" i="42"/>
  <c r="A1718" i="42"/>
  <c r="A1717" i="42"/>
  <c r="A1716" i="42"/>
  <c r="A1715" i="42"/>
  <c r="A1714" i="42"/>
  <c r="A1713" i="42"/>
  <c r="A1712" i="42"/>
  <c r="A1711" i="42"/>
  <c r="A1710" i="42"/>
  <c r="A1709" i="42"/>
  <c r="A1708" i="42"/>
  <c r="A1707" i="42"/>
  <c r="A1706" i="42"/>
  <c r="A1705" i="42"/>
  <c r="A1704" i="42"/>
  <c r="A1703" i="42"/>
  <c r="A1702" i="42"/>
  <c r="A1701" i="42"/>
  <c r="A1700" i="42"/>
  <c r="A1699" i="42"/>
  <c r="A1698" i="42"/>
  <c r="A1697" i="42"/>
  <c r="A1696" i="42"/>
  <c r="A1695" i="42"/>
  <c r="A1694" i="42"/>
  <c r="A1693" i="42"/>
  <c r="A1692" i="42"/>
  <c r="A1691" i="42"/>
  <c r="A1690" i="42"/>
  <c r="A1689" i="42"/>
  <c r="A1688" i="42"/>
  <c r="A1687" i="42"/>
  <c r="A1686" i="42"/>
  <c r="A1685" i="42"/>
  <c r="A1684" i="42"/>
  <c r="A1683" i="42"/>
  <c r="A1682" i="42"/>
  <c r="A1681" i="42"/>
  <c r="A1680" i="42"/>
  <c r="A1679" i="42"/>
  <c r="A1678" i="42"/>
  <c r="A1677" i="42"/>
  <c r="A1676" i="42"/>
  <c r="A1675" i="42"/>
  <c r="A1674" i="42"/>
  <c r="A1673" i="42"/>
  <c r="A1672" i="42"/>
  <c r="A1671" i="42"/>
  <c r="A1670" i="42"/>
  <c r="A1669" i="42"/>
  <c r="A1668" i="42"/>
  <c r="A1667" i="42"/>
  <c r="A1666" i="42"/>
  <c r="A1665" i="42"/>
  <c r="A1664" i="42"/>
  <c r="A1663" i="42"/>
  <c r="A1662" i="42"/>
  <c r="A1661" i="42"/>
  <c r="A1660" i="42"/>
  <c r="A1659" i="42"/>
  <c r="A1658" i="42"/>
  <c r="A1657" i="42"/>
  <c r="A1656" i="42"/>
  <c r="A1655" i="42"/>
  <c r="A1654" i="42"/>
  <c r="A1653" i="42"/>
  <c r="A1652" i="42"/>
  <c r="A1651" i="42"/>
  <c r="A1650" i="42"/>
  <c r="A1649" i="42"/>
  <c r="A1648" i="42"/>
  <c r="A1647" i="42"/>
  <c r="A1646" i="42"/>
  <c r="A1645" i="42"/>
  <c r="A1644" i="42"/>
  <c r="A1643" i="42"/>
  <c r="A1642" i="42"/>
  <c r="A1641" i="42"/>
  <c r="A1640" i="42"/>
  <c r="A1639" i="42"/>
  <c r="A1638" i="42"/>
  <c r="A1637" i="42"/>
  <c r="A1636" i="42"/>
  <c r="A1635" i="42"/>
  <c r="A1634" i="42"/>
  <c r="A1633" i="42"/>
  <c r="A1632" i="42"/>
  <c r="A1631" i="42"/>
  <c r="A1630" i="42"/>
  <c r="A1629" i="42"/>
  <c r="A1628" i="42"/>
  <c r="A1627" i="42"/>
  <c r="A1626" i="42"/>
  <c r="A1625" i="42"/>
  <c r="A1624" i="42"/>
  <c r="A1623" i="42"/>
  <c r="A1622" i="42"/>
  <c r="A1621" i="42"/>
  <c r="A1620" i="42"/>
  <c r="A1619" i="42"/>
  <c r="A1618" i="42"/>
  <c r="A1617" i="42"/>
  <c r="A1616" i="42"/>
  <c r="A1615" i="42"/>
  <c r="A1614" i="42"/>
  <c r="A1613" i="42"/>
  <c r="A1612" i="42"/>
  <c r="A1611" i="42"/>
  <c r="A1610" i="42"/>
  <c r="A1609" i="42"/>
  <c r="A1608" i="42"/>
  <c r="A1607" i="42"/>
  <c r="A1606" i="42"/>
  <c r="A1605" i="42"/>
  <c r="A1604" i="42"/>
  <c r="A1603" i="42"/>
  <c r="A1602" i="42"/>
  <c r="A1601" i="42"/>
  <c r="A1600" i="42"/>
  <c r="A1599" i="42"/>
  <c r="A1598" i="42"/>
  <c r="A1597" i="42"/>
  <c r="A1596" i="42"/>
  <c r="A1595" i="42"/>
  <c r="A1594" i="42"/>
  <c r="A1593" i="42"/>
  <c r="A1592" i="42"/>
  <c r="A1591" i="42"/>
  <c r="A1590" i="42"/>
  <c r="A1589" i="42"/>
  <c r="A1588" i="42"/>
  <c r="A1587" i="42"/>
  <c r="A1586" i="42"/>
  <c r="A1585" i="42"/>
  <c r="A1584" i="42"/>
  <c r="A1583" i="42"/>
  <c r="A1582" i="42"/>
  <c r="A1581" i="42"/>
  <c r="A1580" i="42"/>
  <c r="A1579" i="42"/>
  <c r="A1578" i="42"/>
  <c r="A1577" i="42"/>
  <c r="A1576" i="42"/>
  <c r="A1575" i="42"/>
  <c r="A1574" i="42"/>
  <c r="A1573" i="42"/>
  <c r="A1572" i="42"/>
  <c r="A1571" i="42"/>
  <c r="A1570" i="42"/>
  <c r="A1569" i="42"/>
  <c r="A1568" i="42"/>
  <c r="A1567" i="42"/>
  <c r="A1566" i="42"/>
  <c r="A1565" i="42"/>
  <c r="A1564" i="42"/>
  <c r="A1563" i="42"/>
  <c r="A1562" i="42"/>
  <c r="A1561" i="42"/>
  <c r="A1560" i="42"/>
  <c r="A1559" i="42"/>
  <c r="A1558" i="42"/>
  <c r="A1557" i="42"/>
  <c r="A1556" i="42"/>
  <c r="A1555" i="42"/>
  <c r="A1554" i="42"/>
  <c r="A1553" i="42"/>
  <c r="A1552" i="42"/>
  <c r="A1551" i="42"/>
  <c r="A1550" i="42"/>
  <c r="A1549" i="42"/>
  <c r="A1548" i="42"/>
  <c r="A1547" i="42"/>
  <c r="A1546" i="42"/>
  <c r="A1545" i="42"/>
  <c r="A1544" i="42"/>
  <c r="A1543" i="42"/>
  <c r="A1542" i="42"/>
  <c r="A1541" i="42"/>
  <c r="A1540" i="42"/>
  <c r="A1539" i="42"/>
  <c r="A1538" i="42"/>
  <c r="A1537" i="42"/>
  <c r="A1536" i="42"/>
  <c r="A1535" i="42"/>
  <c r="A1534" i="42"/>
  <c r="A1533" i="42"/>
  <c r="A1532" i="42"/>
  <c r="A1531" i="42"/>
  <c r="A1530" i="42"/>
  <c r="A1529" i="42"/>
  <c r="A1528" i="42"/>
  <c r="A1527" i="42"/>
  <c r="A1526" i="42"/>
  <c r="A1525" i="42"/>
  <c r="A1524" i="42"/>
  <c r="A1523" i="42"/>
  <c r="A1522" i="42"/>
  <c r="A1521" i="42"/>
  <c r="A1520" i="42"/>
  <c r="A1519" i="42"/>
  <c r="A1518" i="42"/>
  <c r="A1517" i="42"/>
  <c r="A1516" i="42"/>
  <c r="A1515" i="42"/>
  <c r="A1514" i="42"/>
  <c r="A1513" i="42"/>
  <c r="A1512" i="42"/>
  <c r="A1511" i="42"/>
  <c r="A1510" i="42"/>
  <c r="A1509" i="42"/>
  <c r="A1508" i="42"/>
  <c r="A1507" i="42"/>
  <c r="A1506" i="42"/>
  <c r="A1505" i="42"/>
  <c r="A1504" i="42"/>
  <c r="A1503" i="42"/>
  <c r="A1502" i="42"/>
  <c r="A1501" i="42"/>
  <c r="A1500" i="42"/>
  <c r="A1499" i="42"/>
  <c r="A1498" i="42"/>
  <c r="A1497" i="42"/>
  <c r="A1496" i="42"/>
  <c r="A1495" i="42"/>
  <c r="A1494" i="42"/>
  <c r="A1493" i="42"/>
  <c r="A1492" i="42"/>
  <c r="A1491" i="42"/>
  <c r="A1490" i="42"/>
  <c r="A1489" i="42"/>
  <c r="A1488" i="42"/>
  <c r="A1487" i="42"/>
  <c r="A1486" i="42"/>
  <c r="A1485" i="42"/>
  <c r="A1484" i="42"/>
  <c r="A1483" i="42"/>
  <c r="A1482" i="42"/>
  <c r="A1481" i="42"/>
  <c r="A1480" i="42"/>
  <c r="A1479" i="42"/>
  <c r="A1478" i="42"/>
  <c r="A1477" i="42"/>
  <c r="A1476" i="42"/>
  <c r="A1475" i="42"/>
  <c r="A1474" i="42"/>
  <c r="A1473" i="42"/>
  <c r="A1472" i="42"/>
  <c r="A1471" i="42"/>
  <c r="A1470" i="42"/>
  <c r="A1469" i="42"/>
  <c r="A1468" i="42"/>
  <c r="A1467" i="42"/>
  <c r="A1466" i="42"/>
  <c r="A1465" i="42"/>
  <c r="A1464" i="42"/>
  <c r="A1463" i="42"/>
  <c r="A1462" i="42"/>
  <c r="A1461" i="42"/>
  <c r="A1460" i="42"/>
  <c r="A1459" i="42"/>
  <c r="A1458" i="42"/>
  <c r="A1457" i="42"/>
  <c r="A1456" i="42"/>
  <c r="A1455" i="42"/>
  <c r="A1454" i="42"/>
  <c r="A1453" i="42"/>
  <c r="A1452" i="42"/>
  <c r="A1451" i="42"/>
  <c r="A1450" i="42"/>
  <c r="A1449" i="42"/>
  <c r="A1448" i="42"/>
  <c r="A1447" i="42"/>
  <c r="A1446" i="42"/>
  <c r="A1445" i="42"/>
  <c r="A1444" i="42"/>
  <c r="A1443" i="42"/>
  <c r="A1442" i="42"/>
  <c r="A1441" i="42"/>
  <c r="A1440" i="42"/>
  <c r="A1439" i="42"/>
  <c r="A1438" i="42"/>
  <c r="A1437" i="42"/>
  <c r="A1436" i="42"/>
  <c r="A1435" i="42"/>
  <c r="A1434" i="42"/>
  <c r="A1433" i="42"/>
  <c r="A1432" i="42"/>
  <c r="A1431" i="42"/>
  <c r="A1430" i="42"/>
  <c r="A1429" i="42"/>
  <c r="A1428" i="42"/>
  <c r="A1427" i="42"/>
  <c r="A1426" i="42"/>
  <c r="A1425" i="42"/>
  <c r="A1424" i="42"/>
  <c r="A1423" i="42"/>
  <c r="A1422" i="42"/>
  <c r="A1421" i="42"/>
  <c r="A1420" i="42"/>
  <c r="A1419" i="42"/>
  <c r="A1418" i="42"/>
  <c r="A1417" i="42"/>
  <c r="A1416" i="42"/>
  <c r="A1415" i="42"/>
  <c r="A1414" i="42"/>
  <c r="A1413" i="42"/>
  <c r="A1412" i="42"/>
  <c r="A1411" i="42"/>
  <c r="A1410" i="42"/>
  <c r="A1409" i="42"/>
  <c r="A1408" i="42"/>
  <c r="A1407" i="42"/>
  <c r="A1406" i="42"/>
  <c r="A1405" i="42"/>
  <c r="A1404" i="42"/>
  <c r="A1403" i="42"/>
  <c r="A1402" i="42"/>
  <c r="A1401" i="42"/>
  <c r="A1400" i="42"/>
  <c r="A1399" i="42"/>
  <c r="A1398" i="42"/>
  <c r="A1397" i="42"/>
  <c r="A1396" i="42"/>
  <c r="A1395" i="42"/>
  <c r="A1394" i="42"/>
  <c r="A1393" i="42"/>
  <c r="A1392" i="42"/>
  <c r="A1391" i="42"/>
  <c r="A1390" i="42"/>
  <c r="A1389" i="42"/>
  <c r="A1388" i="42"/>
  <c r="A1387" i="42"/>
  <c r="A1386" i="42"/>
  <c r="A1385" i="42"/>
  <c r="A1384" i="42"/>
  <c r="A1383" i="42"/>
  <c r="A1382" i="42"/>
  <c r="A1381" i="42"/>
  <c r="A1380" i="42"/>
  <c r="A1379" i="42"/>
  <c r="A1378" i="42"/>
  <c r="A1377" i="42"/>
  <c r="A1376" i="42"/>
  <c r="A1375" i="42"/>
  <c r="A1374" i="42"/>
  <c r="A1373" i="42"/>
  <c r="A1372" i="42"/>
  <c r="A1371" i="42"/>
  <c r="A1370" i="42"/>
  <c r="A1369" i="42"/>
  <c r="A1368" i="42"/>
  <c r="A1367" i="42"/>
  <c r="A1366" i="42"/>
  <c r="A1365" i="42"/>
  <c r="A1364" i="42"/>
  <c r="A1363" i="42"/>
  <c r="A1362" i="42"/>
  <c r="A1361" i="42"/>
  <c r="A1360" i="42"/>
  <c r="A1359" i="42"/>
  <c r="A1358" i="42"/>
  <c r="A1357" i="42"/>
  <c r="A1356" i="42"/>
  <c r="A1355" i="42"/>
  <c r="A1354" i="42"/>
  <c r="A1353" i="42"/>
  <c r="A1352" i="42"/>
  <c r="A1351" i="42"/>
  <c r="A1350" i="42"/>
  <c r="A1349" i="42"/>
  <c r="A1348" i="42"/>
  <c r="A1347" i="42"/>
  <c r="A1346" i="42"/>
  <c r="A1345" i="42"/>
  <c r="A1344" i="42"/>
  <c r="A1343" i="42"/>
  <c r="A1342" i="42"/>
  <c r="A1341" i="42"/>
  <c r="A1340" i="42"/>
  <c r="A1339" i="42"/>
  <c r="A1338" i="42"/>
  <c r="A1337" i="42"/>
  <c r="A1336" i="42"/>
  <c r="A1335" i="42"/>
  <c r="A1334" i="42"/>
  <c r="A1333" i="42"/>
  <c r="A1332" i="42"/>
  <c r="A1331" i="42"/>
  <c r="A1330" i="42"/>
  <c r="A1329" i="42"/>
  <c r="A1328" i="42"/>
  <c r="A1327" i="42"/>
  <c r="A1326" i="42"/>
  <c r="A1325" i="42"/>
  <c r="A1324" i="42"/>
  <c r="A1323" i="42"/>
  <c r="A1322" i="42"/>
  <c r="A1321" i="42"/>
  <c r="A1320" i="42"/>
  <c r="A1319" i="42"/>
  <c r="A1318" i="42"/>
  <c r="A1317" i="42"/>
  <c r="A1316" i="42"/>
  <c r="A1315" i="42"/>
  <c r="A1314" i="42"/>
  <c r="A1313" i="42"/>
  <c r="A1312" i="42"/>
  <c r="A1311" i="42"/>
  <c r="A1310" i="42"/>
  <c r="A1309" i="42"/>
  <c r="A1308" i="42"/>
  <c r="A1307" i="42"/>
  <c r="A1306" i="42"/>
  <c r="A1305" i="42"/>
  <c r="A1304" i="42"/>
  <c r="A1303" i="42"/>
  <c r="A1302" i="42"/>
  <c r="A1301" i="42"/>
  <c r="A1300" i="42"/>
  <c r="A1299" i="42"/>
  <c r="A1298" i="42"/>
  <c r="A1297" i="42"/>
  <c r="A1296" i="42"/>
  <c r="A1295" i="42"/>
  <c r="A1294" i="42"/>
  <c r="A1293" i="42"/>
  <c r="A1292" i="42"/>
  <c r="A1291" i="42"/>
  <c r="A1290" i="42"/>
  <c r="A1289" i="42"/>
  <c r="A1288" i="42"/>
  <c r="A1287" i="42"/>
  <c r="A1286" i="42"/>
  <c r="A1285" i="42"/>
  <c r="A1284" i="42"/>
  <c r="A1283" i="42"/>
  <c r="A1282" i="42"/>
  <c r="A1281" i="42"/>
  <c r="A1280" i="42"/>
  <c r="A1279" i="42"/>
  <c r="A1278" i="42"/>
  <c r="A1277" i="42"/>
  <c r="A1276" i="42"/>
  <c r="A1275" i="42"/>
  <c r="A1274" i="42"/>
  <c r="A1273" i="42"/>
  <c r="A1272" i="42"/>
  <c r="A1271" i="42"/>
  <c r="A1270" i="42"/>
  <c r="A1269" i="42"/>
  <c r="A1268" i="42"/>
  <c r="A1267" i="42"/>
  <c r="A1266" i="42"/>
  <c r="A1265" i="42"/>
  <c r="A1264" i="42"/>
  <c r="A1263" i="42"/>
  <c r="A1262" i="42"/>
  <c r="A1261" i="42"/>
  <c r="A1260" i="42"/>
  <c r="A1259" i="42"/>
  <c r="A1258" i="42"/>
  <c r="A1257" i="42"/>
  <c r="A1256" i="42"/>
  <c r="A1255" i="42"/>
  <c r="A1254" i="42"/>
  <c r="A1253" i="42"/>
  <c r="A1252" i="42"/>
  <c r="A1251" i="42"/>
  <c r="A1250" i="42"/>
  <c r="A1249" i="42"/>
  <c r="A1248" i="42"/>
  <c r="A1247" i="42"/>
  <c r="A1246" i="42"/>
  <c r="A1245" i="42"/>
  <c r="A1244" i="42"/>
  <c r="A1243" i="42"/>
  <c r="A1242" i="42"/>
  <c r="A1241" i="42"/>
  <c r="A1240" i="42"/>
  <c r="A1239" i="42"/>
  <c r="A1238" i="42"/>
  <c r="A1237" i="42"/>
  <c r="A1236" i="42"/>
  <c r="A1235" i="42"/>
  <c r="A1234" i="42"/>
  <c r="A1233" i="42"/>
  <c r="A1232" i="42"/>
  <c r="A1231" i="42"/>
  <c r="A1230" i="42"/>
  <c r="A1229" i="42"/>
  <c r="A1228" i="42"/>
  <c r="A1227" i="42"/>
  <c r="A1226" i="42"/>
  <c r="A1225" i="42"/>
  <c r="A1224" i="42"/>
  <c r="A1223" i="42"/>
  <c r="A1222" i="42"/>
  <c r="A1221" i="42"/>
  <c r="A1220" i="42"/>
  <c r="A1219" i="42"/>
  <c r="A1218" i="42"/>
  <c r="A1217" i="42"/>
  <c r="A1216" i="42"/>
  <c r="A1215" i="42"/>
  <c r="A1214" i="42"/>
  <c r="A1213" i="42"/>
  <c r="A1212" i="42"/>
  <c r="A1211" i="42"/>
  <c r="A1210" i="42"/>
  <c r="A1209" i="42"/>
  <c r="A1208" i="42"/>
  <c r="A1207" i="42"/>
  <c r="A1206" i="42"/>
  <c r="A1205" i="42"/>
  <c r="A1204" i="42"/>
  <c r="A1203" i="42"/>
  <c r="A1202" i="42"/>
  <c r="A1201" i="42"/>
  <c r="A1200" i="42"/>
  <c r="A1199" i="42"/>
  <c r="A1198" i="42"/>
  <c r="A1197" i="42"/>
  <c r="A1196" i="42"/>
  <c r="A1195" i="42"/>
  <c r="A1194" i="42"/>
  <c r="A1193" i="42"/>
  <c r="A1192" i="42"/>
  <c r="A1191" i="42"/>
  <c r="A1190" i="42"/>
  <c r="A1189" i="42"/>
  <c r="A1188" i="42"/>
  <c r="A1187" i="42"/>
  <c r="A1186" i="42"/>
  <c r="A1185" i="42"/>
  <c r="A1184" i="42"/>
  <c r="A1183" i="42"/>
  <c r="A1182" i="42"/>
  <c r="A1181" i="42"/>
  <c r="A1180" i="42"/>
  <c r="A1179" i="42"/>
  <c r="A1178" i="42"/>
  <c r="A1177" i="42"/>
  <c r="A1176" i="42"/>
  <c r="A1175" i="42"/>
  <c r="A1174" i="42"/>
  <c r="A1173" i="42"/>
  <c r="A1172" i="42"/>
  <c r="A1171" i="42"/>
  <c r="A1170" i="42"/>
  <c r="A1169" i="42"/>
  <c r="A1168" i="42"/>
  <c r="A1167" i="42"/>
  <c r="A1166" i="42"/>
  <c r="A1165" i="42"/>
  <c r="A1164" i="42"/>
  <c r="A1163" i="42"/>
  <c r="A1162" i="42"/>
  <c r="A1161" i="42"/>
  <c r="A1160" i="42"/>
  <c r="A1159" i="42"/>
  <c r="A1158" i="42"/>
  <c r="A1157" i="42"/>
  <c r="A1156" i="42"/>
  <c r="A1155" i="42"/>
  <c r="A1154" i="42"/>
  <c r="A1153" i="42"/>
  <c r="A1152" i="42"/>
  <c r="A1151" i="42"/>
  <c r="A1150" i="42"/>
  <c r="A1149" i="42"/>
  <c r="A1148" i="42"/>
  <c r="A1147" i="42"/>
  <c r="A1146" i="42"/>
  <c r="A1145" i="42"/>
  <c r="A1144" i="42"/>
  <c r="A1143" i="42"/>
  <c r="A1142" i="42"/>
  <c r="A1141" i="42"/>
  <c r="A1140" i="42"/>
  <c r="A1139" i="42"/>
  <c r="A1138" i="42"/>
  <c r="A1137" i="42"/>
  <c r="A1136" i="42"/>
  <c r="A1135" i="42"/>
  <c r="A1134" i="42"/>
  <c r="A1133" i="42"/>
  <c r="A1132" i="42"/>
  <c r="A1131" i="42"/>
  <c r="A1130" i="42"/>
  <c r="A1129" i="42"/>
  <c r="A1128" i="42"/>
  <c r="A1127" i="42"/>
  <c r="A1126" i="42"/>
  <c r="A1125" i="42"/>
  <c r="A1124" i="42"/>
  <c r="A1123" i="42"/>
  <c r="A1122" i="42"/>
  <c r="A1121" i="42"/>
  <c r="A1120" i="42"/>
  <c r="A1119" i="42"/>
  <c r="A1118" i="42"/>
  <c r="A1117" i="42"/>
  <c r="A1116" i="42"/>
  <c r="A1115" i="42"/>
  <c r="A1114" i="42"/>
  <c r="A1113" i="42"/>
  <c r="A1112" i="42"/>
  <c r="A1111" i="42"/>
  <c r="A1110" i="42"/>
  <c r="A1109" i="42"/>
  <c r="A1108" i="42"/>
  <c r="A1107" i="42"/>
  <c r="A1106" i="42"/>
  <c r="A1105" i="42"/>
  <c r="A1104" i="42"/>
  <c r="A1103" i="42"/>
  <c r="A1102" i="42"/>
  <c r="A1101" i="42"/>
  <c r="A1100" i="42"/>
  <c r="A1099" i="42"/>
  <c r="A1098" i="42"/>
  <c r="A1097" i="42"/>
  <c r="A1096" i="42"/>
  <c r="A1095" i="42"/>
  <c r="A1094" i="42"/>
  <c r="A1093" i="42"/>
  <c r="A1092" i="42"/>
  <c r="A1091" i="42"/>
  <c r="A1090" i="42"/>
  <c r="A1089" i="42"/>
  <c r="A1088" i="42"/>
  <c r="A1087" i="42"/>
  <c r="A1086" i="42"/>
  <c r="A1085" i="42"/>
  <c r="A1084" i="42"/>
  <c r="A1083" i="42"/>
  <c r="A1082" i="42"/>
  <c r="A1081" i="42"/>
  <c r="A1080" i="42"/>
  <c r="A1079" i="42"/>
  <c r="A1078" i="42"/>
  <c r="A1077" i="42"/>
  <c r="A1076" i="42"/>
  <c r="A1075" i="42"/>
  <c r="A1074" i="42"/>
  <c r="A1073" i="42"/>
  <c r="A1072" i="42"/>
  <c r="A1071" i="42"/>
  <c r="A1070" i="42"/>
  <c r="A1069" i="42"/>
  <c r="A1068" i="42"/>
  <c r="A1067" i="42"/>
  <c r="A1066" i="42"/>
  <c r="A1065" i="42"/>
  <c r="A1064" i="42"/>
  <c r="A1063" i="42"/>
  <c r="A1062" i="42"/>
  <c r="A1061" i="42"/>
  <c r="A1060" i="42"/>
  <c r="A1059" i="42"/>
  <c r="A1058" i="42"/>
  <c r="A1057" i="42"/>
  <c r="A1056" i="42"/>
  <c r="A1055" i="42"/>
  <c r="A1054" i="42"/>
  <c r="A1053" i="42"/>
  <c r="A1052" i="42"/>
  <c r="A1051" i="42"/>
  <c r="A1050" i="42"/>
  <c r="A1049" i="42"/>
  <c r="A1048" i="42"/>
  <c r="A1047" i="42"/>
  <c r="A1046" i="42"/>
  <c r="A1045" i="42"/>
  <c r="A1044" i="42"/>
  <c r="A1043" i="42"/>
  <c r="A1042" i="42"/>
  <c r="A1041" i="42"/>
  <c r="A1040" i="42"/>
  <c r="A1039" i="42"/>
  <c r="A1038" i="42"/>
  <c r="A1037" i="42"/>
  <c r="A1036" i="42"/>
  <c r="A1035" i="42"/>
  <c r="A1034" i="42"/>
  <c r="A1033" i="42"/>
  <c r="A1032" i="42"/>
  <c r="A1031" i="42"/>
  <c r="A1030" i="42"/>
  <c r="A1029" i="42"/>
  <c r="A1028" i="42"/>
  <c r="A1027" i="42"/>
  <c r="A1026" i="42"/>
  <c r="A1025" i="42"/>
  <c r="A1024" i="42"/>
  <c r="A1023" i="42"/>
  <c r="A1022" i="42"/>
  <c r="A1021" i="42"/>
  <c r="A1020" i="42"/>
  <c r="A1019" i="42"/>
  <c r="A1018" i="42"/>
  <c r="A1017" i="42"/>
  <c r="A1016" i="42"/>
  <c r="A1015" i="42"/>
  <c r="A1014" i="42"/>
  <c r="A1013" i="42"/>
  <c r="A1012" i="42"/>
  <c r="A1011" i="42"/>
  <c r="A1010" i="42"/>
  <c r="A1009" i="42"/>
  <c r="A1008" i="42"/>
  <c r="A1007" i="42"/>
  <c r="A1006" i="42"/>
  <c r="A1005" i="42"/>
  <c r="A1004" i="42"/>
  <c r="A1003" i="42"/>
  <c r="A1002" i="42"/>
  <c r="A1001" i="42"/>
  <c r="A1000" i="42"/>
  <c r="A999" i="42"/>
  <c r="A998" i="42"/>
  <c r="A997" i="42"/>
  <c r="A996" i="42"/>
  <c r="A995" i="42"/>
  <c r="A994" i="42"/>
  <c r="A993" i="42"/>
  <c r="A992" i="42"/>
  <c r="A991" i="42"/>
  <c r="A990" i="42"/>
  <c r="A989" i="42"/>
  <c r="A988" i="42"/>
  <c r="A987" i="42"/>
  <c r="A986" i="42"/>
  <c r="A985" i="42"/>
  <c r="A984" i="42"/>
  <c r="A983" i="42"/>
  <c r="A982" i="42"/>
  <c r="A981" i="42"/>
  <c r="A980" i="42"/>
  <c r="A979" i="42"/>
  <c r="A978" i="42"/>
  <c r="A977" i="42"/>
  <c r="A976" i="42"/>
  <c r="A975" i="42"/>
  <c r="A974" i="42"/>
  <c r="A973" i="42"/>
  <c r="A972" i="42"/>
  <c r="A971" i="42"/>
  <c r="A970" i="42"/>
  <c r="A969" i="42"/>
  <c r="A968" i="42"/>
  <c r="A967" i="42"/>
  <c r="A966" i="42"/>
  <c r="A965" i="42"/>
  <c r="A964" i="42"/>
  <c r="A963" i="42"/>
  <c r="A962" i="42"/>
  <c r="A961" i="42"/>
  <c r="A960" i="42"/>
  <c r="A959" i="42"/>
  <c r="A958" i="42"/>
  <c r="A957" i="42"/>
  <c r="A956" i="42"/>
  <c r="A955" i="42"/>
  <c r="A954" i="42"/>
  <c r="A953" i="42"/>
  <c r="A952" i="42"/>
  <c r="A951" i="42"/>
  <c r="A950" i="42"/>
  <c r="A949" i="42"/>
  <c r="A948" i="42"/>
  <c r="A947" i="42"/>
  <c r="A946" i="42"/>
  <c r="A945" i="42"/>
  <c r="A944" i="42"/>
  <c r="A943" i="42"/>
  <c r="A942" i="42"/>
  <c r="A941" i="42"/>
  <c r="A940" i="42"/>
  <c r="A939" i="42"/>
  <c r="A938" i="42"/>
  <c r="A937" i="42"/>
  <c r="A936" i="42"/>
  <c r="A935" i="42"/>
  <c r="A934" i="42"/>
  <c r="A933" i="42"/>
  <c r="A932" i="42"/>
  <c r="A931" i="42"/>
  <c r="A930" i="42"/>
  <c r="A929" i="42"/>
  <c r="A928" i="42"/>
  <c r="A927" i="42"/>
  <c r="A926" i="42"/>
  <c r="A925" i="42"/>
  <c r="A924" i="42"/>
  <c r="A923" i="42"/>
  <c r="A922" i="42"/>
  <c r="A921" i="42"/>
  <c r="A920" i="42"/>
  <c r="A919" i="42"/>
  <c r="A918" i="42"/>
  <c r="A917" i="42"/>
  <c r="A916" i="42"/>
  <c r="A915" i="42"/>
  <c r="A914" i="42"/>
  <c r="A913" i="42"/>
  <c r="A912" i="42"/>
  <c r="A911" i="42"/>
  <c r="A910" i="42"/>
  <c r="A909" i="42"/>
  <c r="A908" i="42"/>
  <c r="A907" i="42"/>
  <c r="A906" i="42"/>
  <c r="A905" i="42"/>
  <c r="A904" i="42"/>
  <c r="A903" i="42"/>
  <c r="A902" i="42"/>
  <c r="A901" i="42"/>
  <c r="A900" i="42"/>
  <c r="A899" i="42"/>
  <c r="A898" i="42"/>
  <c r="A897" i="42"/>
  <c r="A896" i="42"/>
  <c r="A895" i="42"/>
  <c r="A894" i="42"/>
  <c r="A893" i="42"/>
  <c r="A892" i="42"/>
  <c r="A891" i="42"/>
  <c r="A890" i="42"/>
  <c r="A889" i="42"/>
  <c r="A888" i="42"/>
  <c r="A887" i="42"/>
  <c r="A886" i="42"/>
  <c r="A885" i="42"/>
  <c r="A884" i="42"/>
  <c r="A883" i="42"/>
  <c r="A882" i="42"/>
  <c r="A881" i="42"/>
  <c r="A880" i="42"/>
  <c r="A879" i="42"/>
  <c r="A878" i="42"/>
  <c r="A877" i="42"/>
  <c r="A876" i="42"/>
  <c r="A875" i="42"/>
  <c r="A874" i="42"/>
  <c r="A873" i="42"/>
  <c r="A872" i="42"/>
  <c r="A871" i="42"/>
  <c r="A870" i="42"/>
  <c r="A869" i="42"/>
  <c r="A868" i="42"/>
  <c r="A867" i="42"/>
  <c r="A866" i="42"/>
  <c r="A865" i="42"/>
  <c r="A864" i="42"/>
  <c r="A863" i="42"/>
  <c r="A862" i="42"/>
  <c r="A861" i="42"/>
  <c r="A860" i="42"/>
  <c r="A859" i="42"/>
  <c r="A858" i="42"/>
  <c r="A857" i="42"/>
  <c r="A856" i="42"/>
  <c r="A855" i="42"/>
  <c r="A854" i="42"/>
  <c r="A853" i="42"/>
  <c r="A852" i="42"/>
  <c r="A851" i="42"/>
  <c r="A850" i="42"/>
  <c r="A849" i="42"/>
  <c r="A848" i="42"/>
  <c r="A847" i="42"/>
  <c r="A846" i="42"/>
  <c r="A845" i="42"/>
  <c r="A844" i="42"/>
  <c r="A843" i="42"/>
  <c r="A842" i="42"/>
  <c r="A841" i="42"/>
  <c r="A840" i="42"/>
  <c r="A839" i="42"/>
  <c r="A838" i="42"/>
  <c r="A837" i="42"/>
  <c r="A836" i="42"/>
  <c r="A835" i="42"/>
  <c r="A834" i="42"/>
  <c r="A833" i="42"/>
  <c r="A832" i="42"/>
  <c r="A831" i="42"/>
  <c r="A830" i="42"/>
  <c r="A829" i="42"/>
  <c r="A828" i="42"/>
  <c r="A827" i="42"/>
  <c r="A826" i="42"/>
  <c r="A825" i="42"/>
  <c r="A824" i="42"/>
  <c r="A823" i="42"/>
  <c r="A822" i="42"/>
  <c r="A821" i="42"/>
  <c r="A820" i="42"/>
  <c r="A819" i="42"/>
  <c r="A818" i="42"/>
  <c r="A817" i="42"/>
  <c r="A816" i="42"/>
  <c r="A815" i="42"/>
  <c r="A814" i="42"/>
  <c r="A813" i="42"/>
  <c r="A812" i="42"/>
  <c r="A811" i="42"/>
  <c r="A810" i="42"/>
  <c r="A809" i="42"/>
  <c r="A808" i="42"/>
  <c r="A807" i="42"/>
  <c r="A806" i="42"/>
  <c r="A805" i="42"/>
  <c r="A804" i="42"/>
  <c r="A803" i="42"/>
  <c r="A802" i="42"/>
  <c r="A801" i="42"/>
  <c r="A800" i="42"/>
  <c r="A799" i="42"/>
  <c r="A798" i="42"/>
  <c r="A797" i="42"/>
  <c r="A796" i="42"/>
  <c r="A795" i="42"/>
  <c r="A794" i="42"/>
  <c r="A793" i="42"/>
  <c r="A792" i="42"/>
  <c r="A791" i="42"/>
  <c r="A790" i="42"/>
  <c r="A789" i="42"/>
  <c r="A788" i="42"/>
  <c r="A787" i="42"/>
  <c r="A786" i="42"/>
  <c r="A785" i="42"/>
  <c r="A784" i="42"/>
  <c r="A783" i="42"/>
  <c r="A782" i="42"/>
  <c r="A781" i="42"/>
  <c r="A780" i="42"/>
  <c r="A779" i="42"/>
  <c r="A778" i="42"/>
  <c r="A777" i="42"/>
  <c r="A776" i="42"/>
  <c r="A775" i="42"/>
  <c r="A774" i="42"/>
  <c r="A773" i="42"/>
  <c r="A772" i="42"/>
  <c r="A771" i="42"/>
  <c r="A770" i="42"/>
  <c r="A769" i="42"/>
  <c r="A768" i="42"/>
  <c r="A767" i="42"/>
  <c r="A766" i="42"/>
  <c r="A765" i="42"/>
  <c r="A764" i="42"/>
  <c r="A763" i="42"/>
  <c r="A762" i="42"/>
  <c r="A761" i="42"/>
  <c r="A760" i="42"/>
  <c r="A759" i="42"/>
  <c r="A758" i="42"/>
  <c r="A757" i="42"/>
  <c r="A756" i="42"/>
  <c r="A755" i="42"/>
  <c r="A754" i="42"/>
  <c r="A753" i="42"/>
  <c r="A752" i="42"/>
  <c r="A751" i="42"/>
  <c r="A750" i="42"/>
  <c r="A749" i="42"/>
  <c r="A748" i="42"/>
  <c r="A747" i="42"/>
  <c r="A746" i="42"/>
  <c r="A745" i="42"/>
  <c r="A744" i="42"/>
  <c r="A743" i="42"/>
  <c r="A742" i="42"/>
  <c r="A741" i="42"/>
  <c r="A740" i="42"/>
  <c r="A739" i="42"/>
  <c r="A738" i="42"/>
  <c r="A737" i="42"/>
  <c r="A736" i="42"/>
  <c r="A735" i="42"/>
  <c r="A734" i="42"/>
  <c r="A733" i="42"/>
  <c r="A732" i="42"/>
  <c r="A731" i="42"/>
  <c r="A730" i="42"/>
  <c r="A729" i="42"/>
  <c r="A728" i="42"/>
  <c r="A727" i="42"/>
  <c r="A726" i="42"/>
  <c r="A725" i="42"/>
  <c r="A724" i="42"/>
  <c r="A723" i="42"/>
  <c r="A722" i="42"/>
  <c r="A721" i="42"/>
  <c r="A720" i="42"/>
  <c r="A719" i="42"/>
  <c r="A718" i="42"/>
  <c r="A717" i="42"/>
  <c r="A716" i="42"/>
  <c r="A715" i="42"/>
  <c r="A714" i="42"/>
  <c r="A713" i="42"/>
  <c r="A712" i="42"/>
  <c r="A711" i="42"/>
  <c r="A710" i="42"/>
  <c r="A709" i="42"/>
  <c r="A708" i="42"/>
  <c r="A707" i="42"/>
  <c r="A706" i="42"/>
  <c r="A705" i="42"/>
  <c r="A704" i="42"/>
  <c r="A703" i="42"/>
  <c r="A702" i="42"/>
  <c r="A701" i="42"/>
  <c r="A700" i="42"/>
  <c r="A699" i="42"/>
  <c r="A698" i="42"/>
  <c r="A697" i="42"/>
  <c r="A696" i="42"/>
  <c r="A695" i="42"/>
  <c r="A694" i="42"/>
  <c r="A693" i="42"/>
  <c r="A692" i="42"/>
  <c r="A691" i="42"/>
  <c r="A690" i="42"/>
  <c r="A689" i="42"/>
  <c r="A688" i="42"/>
  <c r="A687" i="42"/>
  <c r="A686" i="42"/>
  <c r="A685" i="42"/>
  <c r="A684" i="42"/>
  <c r="A683" i="42"/>
  <c r="A682" i="42"/>
  <c r="A681" i="42"/>
  <c r="A680" i="42"/>
  <c r="A679" i="42"/>
  <c r="A678" i="42"/>
  <c r="A677" i="42"/>
  <c r="A676" i="42"/>
  <c r="A675" i="42"/>
  <c r="A674" i="42"/>
  <c r="A673" i="42"/>
  <c r="A672" i="42"/>
  <c r="A671" i="42"/>
  <c r="A670" i="42"/>
  <c r="A669" i="42"/>
  <c r="A668" i="42"/>
  <c r="A667" i="42"/>
  <c r="A666" i="42"/>
  <c r="A665" i="42"/>
  <c r="A664" i="42"/>
  <c r="A663" i="42"/>
  <c r="A662" i="42"/>
  <c r="A661" i="42"/>
  <c r="A660" i="42"/>
  <c r="A659" i="42"/>
  <c r="A658" i="42"/>
  <c r="A657" i="42"/>
  <c r="A656" i="42"/>
  <c r="A655" i="42"/>
  <c r="A654" i="42"/>
  <c r="A653" i="42"/>
  <c r="A652" i="42"/>
  <c r="A651" i="42"/>
  <c r="A650" i="42"/>
  <c r="A649" i="42"/>
  <c r="A648" i="42"/>
  <c r="A647" i="42"/>
  <c r="A646" i="42"/>
  <c r="A645" i="42"/>
  <c r="A644" i="42"/>
  <c r="A643" i="42"/>
  <c r="A642" i="42"/>
  <c r="A641" i="42"/>
  <c r="A640" i="42"/>
  <c r="A639" i="42"/>
  <c r="A638" i="42"/>
  <c r="A637" i="42"/>
  <c r="A636" i="42"/>
  <c r="A635" i="42"/>
  <c r="A634" i="42"/>
  <c r="A633" i="42"/>
  <c r="A632" i="42"/>
  <c r="A631" i="42"/>
  <c r="A630" i="42"/>
  <c r="A629" i="42"/>
  <c r="A628" i="42"/>
  <c r="A627" i="42"/>
  <c r="A626" i="42"/>
  <c r="A625" i="42"/>
  <c r="A624" i="42"/>
  <c r="A623" i="42"/>
  <c r="A622" i="42"/>
  <c r="A621" i="42"/>
  <c r="A620" i="42"/>
  <c r="A619" i="42"/>
  <c r="A618" i="42"/>
  <c r="A617" i="42"/>
  <c r="A616" i="42"/>
  <c r="A615" i="42"/>
  <c r="A614" i="42"/>
  <c r="A613" i="42"/>
  <c r="A612" i="42"/>
  <c r="A611" i="42"/>
  <c r="A610" i="42"/>
  <c r="A609" i="42"/>
  <c r="A608" i="42"/>
  <c r="A607" i="42"/>
  <c r="A606" i="42"/>
  <c r="A605" i="42"/>
  <c r="A604" i="42"/>
  <c r="A603" i="42"/>
  <c r="A602" i="42"/>
  <c r="A601" i="42"/>
  <c r="A600" i="42"/>
  <c r="A599" i="42"/>
  <c r="A598" i="42"/>
  <c r="A597" i="42"/>
  <c r="A596" i="42"/>
  <c r="A595" i="42"/>
  <c r="A594" i="42"/>
  <c r="A593" i="42"/>
  <c r="A592" i="42"/>
  <c r="A591" i="42"/>
  <c r="A590" i="42"/>
  <c r="A589" i="42"/>
  <c r="A588" i="42"/>
  <c r="A587" i="42"/>
  <c r="A586" i="42"/>
  <c r="A585" i="42"/>
  <c r="A584" i="42"/>
  <c r="A583" i="42"/>
  <c r="A582" i="42"/>
  <c r="A581" i="42"/>
  <c r="A580" i="42"/>
  <c r="A579" i="42"/>
  <c r="A578" i="42"/>
  <c r="A577" i="42"/>
  <c r="A576" i="42"/>
  <c r="A575" i="42"/>
  <c r="A574" i="42"/>
  <c r="A573" i="42"/>
  <c r="A572" i="42"/>
  <c r="A571" i="42"/>
  <c r="A570" i="42"/>
  <c r="A569" i="42"/>
  <c r="A568" i="42"/>
  <c r="A567" i="42"/>
  <c r="A566" i="42"/>
  <c r="A565" i="42"/>
  <c r="A564" i="42"/>
  <c r="A563" i="42"/>
  <c r="A562" i="42"/>
  <c r="A561" i="42"/>
  <c r="A560" i="42"/>
  <c r="A559" i="42"/>
  <c r="A558" i="42"/>
  <c r="A557" i="42"/>
  <c r="A556" i="42"/>
  <c r="A555" i="42"/>
  <c r="A554" i="42"/>
  <c r="A553" i="42"/>
  <c r="A552" i="42"/>
  <c r="A551" i="42"/>
  <c r="A550" i="42"/>
  <c r="A549" i="42"/>
  <c r="A548" i="42"/>
  <c r="A547" i="42"/>
  <c r="A546" i="42"/>
  <c r="A545" i="42"/>
  <c r="A544" i="42"/>
  <c r="A543" i="42"/>
  <c r="A542" i="42"/>
  <c r="A541" i="42"/>
  <c r="A540" i="42"/>
  <c r="A539" i="42"/>
  <c r="A538" i="42"/>
  <c r="A537" i="42"/>
  <c r="A536" i="42"/>
  <c r="A535" i="42"/>
  <c r="A534" i="42"/>
  <c r="A533" i="42"/>
  <c r="A532" i="42"/>
  <c r="A531" i="42"/>
  <c r="A530" i="42"/>
  <c r="A529" i="42"/>
  <c r="A528" i="42"/>
  <c r="A527" i="42"/>
  <c r="A526" i="42"/>
  <c r="A525" i="42"/>
  <c r="A524" i="42"/>
  <c r="A523" i="42"/>
  <c r="A522" i="42"/>
  <c r="A521" i="42"/>
  <c r="A520" i="42"/>
  <c r="A519" i="42"/>
  <c r="A518" i="42"/>
  <c r="A517" i="42"/>
  <c r="A516" i="42"/>
  <c r="A515" i="42"/>
  <c r="A514" i="42"/>
  <c r="A513" i="42"/>
  <c r="A512" i="42"/>
  <c r="A511" i="42"/>
  <c r="A510" i="42"/>
  <c r="A509" i="42"/>
  <c r="A508" i="42"/>
  <c r="A507" i="42"/>
  <c r="A506" i="42"/>
  <c r="A505" i="42"/>
  <c r="A504" i="42"/>
  <c r="A503" i="42"/>
  <c r="A502" i="42"/>
  <c r="A501" i="42"/>
  <c r="A500" i="42"/>
  <c r="A499" i="42"/>
  <c r="A498" i="42"/>
  <c r="A497" i="42"/>
  <c r="A496" i="42"/>
  <c r="A495" i="42"/>
  <c r="A494" i="42"/>
  <c r="A493" i="42"/>
  <c r="A492" i="42"/>
  <c r="A491" i="42"/>
  <c r="A490" i="42"/>
  <c r="A489" i="42"/>
  <c r="A488" i="42"/>
  <c r="A487" i="42"/>
  <c r="A486" i="42"/>
  <c r="A485" i="42"/>
  <c r="A484" i="42"/>
  <c r="A483" i="42"/>
  <c r="A482" i="42"/>
  <c r="A481" i="42"/>
  <c r="A480" i="42"/>
  <c r="A479" i="42"/>
  <c r="A478" i="42"/>
  <c r="A477" i="42"/>
  <c r="A476" i="42"/>
  <c r="A475" i="42"/>
  <c r="A474" i="42"/>
  <c r="A473" i="42"/>
  <c r="A472" i="42"/>
  <c r="A471" i="42"/>
  <c r="A470" i="42"/>
  <c r="A469" i="42"/>
  <c r="A468" i="42"/>
  <c r="A467" i="42"/>
  <c r="A466" i="42"/>
  <c r="A465" i="42"/>
  <c r="A464" i="42"/>
  <c r="A463" i="42"/>
  <c r="A462" i="42"/>
  <c r="A461" i="42"/>
  <c r="A460" i="42"/>
  <c r="A459" i="42"/>
  <c r="A458" i="42"/>
  <c r="A457" i="42"/>
  <c r="A456" i="42"/>
  <c r="A455" i="42"/>
  <c r="A454" i="42"/>
  <c r="A453" i="42"/>
  <c r="A452" i="42"/>
  <c r="A451" i="42"/>
  <c r="A450" i="42"/>
  <c r="A449" i="42"/>
  <c r="A448" i="42"/>
  <c r="A447" i="42"/>
  <c r="A446" i="42"/>
  <c r="A445" i="42"/>
  <c r="A444" i="42"/>
  <c r="A443" i="42"/>
  <c r="A442" i="42"/>
  <c r="A441" i="42"/>
  <c r="A440" i="42"/>
  <c r="A439" i="42"/>
  <c r="A438" i="42"/>
  <c r="A437" i="42"/>
  <c r="A436" i="42"/>
  <c r="A435" i="42"/>
  <c r="A434" i="42"/>
  <c r="A433" i="42"/>
  <c r="A432" i="42"/>
  <c r="A431" i="42"/>
  <c r="A430" i="42"/>
  <c r="A429" i="42"/>
  <c r="A428" i="42"/>
  <c r="A427" i="42"/>
  <c r="A426" i="42"/>
  <c r="A425" i="42"/>
  <c r="A424" i="42"/>
  <c r="A423" i="42"/>
  <c r="A422" i="42"/>
  <c r="A421" i="42"/>
  <c r="A420" i="42"/>
  <c r="A419" i="42"/>
  <c r="A418" i="42"/>
  <c r="A417" i="42"/>
  <c r="A416" i="42"/>
  <c r="A415" i="42"/>
  <c r="A414" i="42"/>
  <c r="A413" i="42"/>
  <c r="A412" i="42"/>
  <c r="A411" i="42"/>
  <c r="A410" i="42"/>
  <c r="A409" i="42"/>
  <c r="A408" i="42"/>
  <c r="A407" i="42"/>
  <c r="A406" i="42"/>
  <c r="A405" i="42"/>
  <c r="A404" i="42"/>
  <c r="A403" i="42"/>
  <c r="A402" i="42"/>
  <c r="A401" i="42"/>
  <c r="A400" i="42"/>
  <c r="A399" i="42"/>
  <c r="A398" i="42"/>
  <c r="A397" i="42"/>
  <c r="A396" i="42"/>
  <c r="A395" i="42"/>
  <c r="A394" i="42"/>
  <c r="A393" i="42"/>
  <c r="A392" i="42"/>
  <c r="A391" i="42"/>
  <c r="A390" i="42"/>
  <c r="A389" i="42"/>
  <c r="A388" i="42"/>
  <c r="A387" i="42"/>
  <c r="A386" i="42"/>
  <c r="A385" i="42"/>
  <c r="A384" i="42"/>
  <c r="A383" i="42"/>
  <c r="A382" i="42"/>
  <c r="A381" i="42"/>
  <c r="A380" i="42"/>
  <c r="A379" i="42"/>
  <c r="A378" i="42"/>
  <c r="A377" i="42"/>
  <c r="A376" i="42"/>
  <c r="A375" i="42"/>
  <c r="A374" i="42"/>
  <c r="A373" i="42"/>
  <c r="A372" i="42"/>
  <c r="A371" i="42"/>
  <c r="A370" i="42"/>
  <c r="A369" i="42"/>
  <c r="A368" i="42"/>
  <c r="A367" i="42"/>
  <c r="A366" i="42"/>
  <c r="A365" i="42"/>
  <c r="A364" i="42"/>
  <c r="A363" i="42"/>
  <c r="A362" i="42"/>
  <c r="A361" i="42"/>
  <c r="A360" i="42"/>
  <c r="A359" i="42"/>
  <c r="A358" i="42"/>
  <c r="A357" i="42"/>
  <c r="A356" i="42"/>
  <c r="A355" i="42"/>
  <c r="A354" i="42"/>
  <c r="A353" i="42"/>
  <c r="A352" i="42"/>
  <c r="A351" i="42"/>
  <c r="A350" i="42"/>
  <c r="A349" i="42"/>
  <c r="A348" i="42"/>
  <c r="A347" i="42"/>
  <c r="A346" i="42"/>
  <c r="A345" i="42"/>
  <c r="A344" i="42"/>
  <c r="A343" i="42"/>
  <c r="A342" i="42"/>
  <c r="A341" i="42"/>
  <c r="A340" i="42"/>
  <c r="A339" i="42"/>
  <c r="A338" i="42"/>
  <c r="A337" i="42"/>
  <c r="A336" i="42"/>
  <c r="A335" i="42"/>
  <c r="A334" i="42"/>
  <c r="A333" i="42"/>
  <c r="A332" i="42"/>
  <c r="A331" i="42"/>
  <c r="A330" i="42"/>
  <c r="A329" i="42"/>
  <c r="A328" i="42"/>
  <c r="A327" i="42"/>
  <c r="A326" i="42"/>
  <c r="A325" i="42"/>
  <c r="A324" i="42"/>
  <c r="A323" i="42"/>
  <c r="A322" i="42"/>
  <c r="A321" i="42"/>
  <c r="A320" i="42"/>
  <c r="A319" i="42"/>
  <c r="A318" i="42"/>
  <c r="A317" i="42"/>
  <c r="A316" i="42"/>
  <c r="A315" i="42"/>
  <c r="A314" i="42"/>
  <c r="A313" i="42"/>
  <c r="A312" i="42"/>
  <c r="A311" i="42"/>
  <c r="A310" i="42"/>
  <c r="A309" i="42"/>
  <c r="A308" i="42"/>
  <c r="A307" i="42"/>
  <c r="A306" i="42"/>
  <c r="A305" i="42"/>
  <c r="A304" i="42"/>
  <c r="A303" i="42"/>
  <c r="A302" i="42"/>
  <c r="A301" i="42"/>
  <c r="A300" i="42"/>
  <c r="A299" i="42"/>
  <c r="A298" i="42"/>
  <c r="A297" i="42"/>
  <c r="A296" i="42"/>
  <c r="A295" i="42"/>
  <c r="A294" i="42"/>
  <c r="A293" i="42"/>
  <c r="A292" i="42"/>
  <c r="A291" i="42"/>
  <c r="A290" i="42"/>
  <c r="A289" i="42"/>
  <c r="A288" i="42"/>
  <c r="A287" i="42"/>
  <c r="A286" i="42"/>
  <c r="A285" i="42"/>
  <c r="A284" i="42"/>
  <c r="A283" i="42"/>
  <c r="A282" i="42"/>
  <c r="A281" i="42"/>
  <c r="A280" i="42"/>
  <c r="A279" i="42"/>
  <c r="A278" i="42"/>
  <c r="A277" i="42"/>
  <c r="A276" i="42"/>
  <c r="A275" i="42"/>
  <c r="A274" i="42"/>
  <c r="A273" i="42"/>
  <c r="A272" i="42"/>
  <c r="A271" i="42"/>
  <c r="A270" i="42"/>
  <c r="A269" i="42"/>
  <c r="A268" i="42"/>
  <c r="A267" i="42"/>
  <c r="A266" i="42"/>
  <c r="A265" i="42"/>
  <c r="A264" i="42"/>
  <c r="A263" i="42"/>
  <c r="A262" i="42"/>
  <c r="A261" i="42"/>
  <c r="A260" i="42"/>
  <c r="A259" i="42"/>
  <c r="A258" i="42"/>
  <c r="A257" i="42"/>
  <c r="A256" i="42"/>
  <c r="A255" i="42"/>
  <c r="A254" i="42"/>
  <c r="A253" i="42"/>
  <c r="A252" i="42"/>
  <c r="A251" i="42"/>
  <c r="A250" i="42"/>
  <c r="A249" i="42"/>
  <c r="A248" i="42"/>
  <c r="A247" i="42"/>
  <c r="A246" i="42"/>
  <c r="A245" i="42"/>
  <c r="A244" i="42"/>
  <c r="A243" i="42"/>
  <c r="A242" i="42"/>
  <c r="A241" i="42"/>
  <c r="A240" i="42"/>
  <c r="A239" i="42"/>
  <c r="A238" i="42"/>
  <c r="A237" i="42"/>
  <c r="A236" i="42"/>
  <c r="A235" i="42"/>
  <c r="A234" i="42"/>
  <c r="A233" i="42"/>
  <c r="A232" i="42"/>
  <c r="A231" i="42"/>
  <c r="A230" i="42"/>
  <c r="A229" i="42"/>
  <c r="A228" i="42"/>
  <c r="A227" i="42"/>
  <c r="A226" i="42"/>
  <c r="A225" i="42"/>
  <c r="A224" i="42"/>
  <c r="A223" i="42"/>
  <c r="A222" i="42"/>
  <c r="A221" i="42"/>
  <c r="A220" i="42"/>
  <c r="A219" i="42"/>
  <c r="A218" i="42"/>
  <c r="A217" i="42"/>
  <c r="A216" i="42"/>
  <c r="A215" i="42"/>
  <c r="A214" i="42"/>
  <c r="A213" i="42"/>
  <c r="A212" i="42"/>
  <c r="A211" i="42"/>
  <c r="A210" i="42"/>
  <c r="A209" i="42"/>
  <c r="A208" i="42"/>
  <c r="A207" i="42"/>
  <c r="A206" i="42"/>
  <c r="A205" i="42"/>
  <c r="A204" i="42"/>
  <c r="A203" i="42"/>
  <c r="A202" i="42"/>
  <c r="A201" i="42"/>
  <c r="A200" i="42"/>
  <c r="A199" i="42"/>
  <c r="A198" i="42"/>
  <c r="A197" i="42"/>
  <c r="A196" i="42"/>
  <c r="A195" i="42"/>
  <c r="A194" i="42"/>
  <c r="A193" i="42"/>
  <c r="A192" i="42"/>
  <c r="A191" i="42"/>
  <c r="A190" i="42"/>
  <c r="A189" i="42"/>
  <c r="A188" i="42"/>
  <c r="A187" i="42"/>
  <c r="A186" i="42"/>
  <c r="A185" i="42"/>
  <c r="A184" i="42"/>
  <c r="A183" i="42"/>
  <c r="A182" i="42"/>
  <c r="A181" i="42"/>
  <c r="A180" i="42"/>
  <c r="A179" i="42"/>
  <c r="A178" i="42"/>
  <c r="A177" i="42"/>
  <c r="A176" i="42"/>
  <c r="A175" i="42"/>
  <c r="A174" i="42"/>
  <c r="A173" i="42"/>
  <c r="A172" i="42"/>
  <c r="A171" i="42"/>
  <c r="A170" i="42"/>
  <c r="A169" i="42"/>
  <c r="A168" i="42"/>
  <c r="A167" i="42"/>
  <c r="A166" i="42"/>
  <c r="A165" i="42"/>
  <c r="A164" i="42"/>
  <c r="A163" i="42"/>
  <c r="A162" i="42"/>
  <c r="A161" i="42"/>
  <c r="A160" i="42"/>
  <c r="A159" i="42"/>
  <c r="A158" i="42"/>
  <c r="A157" i="42"/>
  <c r="A156" i="42"/>
  <c r="A155" i="42"/>
  <c r="A154" i="42"/>
  <c r="A153" i="42"/>
  <c r="A152" i="42"/>
  <c r="A151" i="42"/>
  <c r="A150" i="42"/>
  <c r="A149" i="42"/>
  <c r="A148" i="42"/>
  <c r="A147" i="42"/>
  <c r="A146" i="42"/>
  <c r="A145" i="42"/>
  <c r="A144" i="42"/>
  <c r="A143" i="42"/>
  <c r="A142" i="42"/>
  <c r="A141" i="42"/>
  <c r="A140" i="42"/>
  <c r="A139" i="42"/>
  <c r="A138" i="42"/>
  <c r="A137" i="42"/>
  <c r="A136" i="42"/>
  <c r="A135" i="42"/>
  <c r="A134" i="42"/>
  <c r="A133" i="42"/>
  <c r="A132" i="42"/>
  <c r="A131" i="42"/>
  <c r="A130" i="42"/>
  <c r="A129" i="42"/>
  <c r="A128" i="42"/>
  <c r="A127" i="42"/>
  <c r="A126" i="42"/>
  <c r="A125" i="42"/>
  <c r="A124" i="42"/>
  <c r="A123" i="42"/>
  <c r="A122" i="42"/>
  <c r="A121" i="42"/>
  <c r="A120" i="42"/>
  <c r="A119" i="42"/>
  <c r="A118" i="42"/>
  <c r="A117" i="42"/>
  <c r="A116" i="42"/>
  <c r="A115" i="42"/>
  <c r="A114" i="42"/>
  <c r="A113" i="42"/>
  <c r="A112" i="42"/>
  <c r="A111" i="42"/>
  <c r="A110" i="42"/>
  <c r="A109" i="42"/>
  <c r="A108" i="42"/>
  <c r="A107" i="42"/>
  <c r="A106" i="42"/>
  <c r="A105" i="42"/>
  <c r="A104" i="42"/>
  <c r="A103" i="42"/>
  <c r="A102" i="42"/>
  <c r="A101" i="42"/>
  <c r="A100" i="42"/>
  <c r="A99" i="42"/>
  <c r="A98" i="42"/>
  <c r="A97" i="42"/>
  <c r="A96" i="42"/>
  <c r="A95" i="42"/>
  <c r="A94" i="42"/>
  <c r="A93" i="42"/>
  <c r="A92" i="42"/>
  <c r="A91" i="42"/>
  <c r="A90" i="42"/>
  <c r="A89" i="42"/>
  <c r="A88" i="42"/>
  <c r="A87" i="42"/>
  <c r="A86" i="42"/>
  <c r="A85" i="42"/>
  <c r="A84" i="42"/>
  <c r="A83" i="42"/>
  <c r="A82" i="42"/>
  <c r="A81" i="42"/>
  <c r="A80" i="42"/>
  <c r="A79" i="42"/>
  <c r="A78" i="42"/>
  <c r="A77" i="42"/>
  <c r="A76" i="42"/>
  <c r="A75" i="42"/>
  <c r="A74" i="42"/>
  <c r="A73" i="42"/>
  <c r="A72" i="42"/>
  <c r="A71" i="42"/>
  <c r="A70" i="42"/>
  <c r="A69" i="42"/>
  <c r="A68" i="42"/>
  <c r="A67" i="42"/>
  <c r="A66" i="42"/>
  <c r="A65" i="42"/>
  <c r="A64" i="42"/>
  <c r="A63" i="42"/>
  <c r="A62" i="42"/>
  <c r="A61" i="42"/>
  <c r="A60" i="42"/>
  <c r="A59" i="42"/>
  <c r="A58" i="42"/>
  <c r="A57" i="42"/>
  <c r="A56" i="42"/>
  <c r="A55" i="42"/>
  <c r="A54" i="42"/>
  <c r="A53" i="42"/>
  <c r="A52" i="42"/>
  <c r="A51" i="42"/>
  <c r="A50" i="42"/>
  <c r="A49" i="42"/>
  <c r="A48" i="42"/>
  <c r="A47" i="42"/>
  <c r="A46" i="42"/>
  <c r="A45" i="42"/>
  <c r="A44" i="42"/>
  <c r="A43" i="42"/>
  <c r="A42" i="42"/>
  <c r="A41" i="42"/>
  <c r="A40" i="42"/>
  <c r="A39" i="42"/>
  <c r="A38" i="42"/>
  <c r="A37" i="42"/>
  <c r="A36" i="42"/>
  <c r="A35" i="42"/>
  <c r="A34" i="42"/>
  <c r="A33" i="42"/>
  <c r="A32" i="42"/>
  <c r="A31" i="42"/>
  <c r="A30" i="42"/>
  <c r="A29" i="42"/>
  <c r="A28" i="42"/>
  <c r="A27" i="42"/>
  <c r="A26" i="42"/>
  <c r="A25" i="42"/>
  <c r="A24" i="42"/>
  <c r="A23" i="42"/>
  <c r="A22" i="42"/>
  <c r="A21" i="42"/>
  <c r="A20" i="42"/>
  <c r="A19" i="42"/>
  <c r="A18" i="42"/>
  <c r="A17" i="42"/>
  <c r="A16" i="42"/>
  <c r="A15" i="42"/>
  <c r="A14" i="42"/>
  <c r="A13" i="42"/>
  <c r="A12" i="42"/>
  <c r="A11" i="42"/>
  <c r="A10" i="42"/>
  <c r="A9" i="42"/>
  <c r="A8" i="42"/>
  <c r="A7" i="42"/>
  <c r="A6" i="42"/>
  <c r="A5" i="42"/>
  <c r="A4" i="42"/>
  <c r="A2" i="42"/>
  <c r="E2" i="42" s="1"/>
  <c r="N463" i="30" l="1"/>
  <c r="N464" i="30" s="1"/>
  <c r="N465" i="30" s="1"/>
  <c r="N466" i="30" s="1"/>
  <c r="N467" i="30" s="1"/>
  <c r="N468" i="30" s="1"/>
  <c r="N469" i="30" s="1"/>
  <c r="N470" i="30" s="1"/>
  <c r="N471" i="30" s="1"/>
  <c r="N472" i="30" s="1"/>
  <c r="N473" i="30" s="1"/>
  <c r="N474" i="30" s="1"/>
  <c r="N475" i="30" s="1"/>
  <c r="N476" i="30" s="1"/>
  <c r="N477" i="30" s="1"/>
  <c r="N478" i="30" s="1"/>
  <c r="N479" i="30" s="1"/>
  <c r="N480" i="30" s="1"/>
  <c r="N481" i="30" s="1"/>
  <c r="N482" i="30" s="1"/>
  <c r="N483" i="30" s="1"/>
  <c r="N484" i="30" s="1"/>
  <c r="N485" i="30" s="1"/>
  <c r="N486" i="30" s="1"/>
  <c r="N487" i="30" s="1"/>
  <c r="N488" i="30" s="1"/>
  <c r="N489" i="30" s="1"/>
  <c r="N490" i="30" s="1"/>
  <c r="N491" i="30" s="1"/>
  <c r="N492" i="30" s="1"/>
  <c r="N493" i="30" s="1"/>
  <c r="N494" i="30" s="1"/>
  <c r="N495" i="30" s="1"/>
  <c r="N496" i="30" s="1"/>
  <c r="N497" i="30" s="1"/>
  <c r="N498" i="30" s="1"/>
  <c r="N499" i="30" s="1"/>
  <c r="N500" i="30" s="1"/>
  <c r="N501" i="30" s="1"/>
  <c r="N502" i="30" s="1"/>
  <c r="N503" i="30" s="1"/>
  <c r="N504" i="30" s="1"/>
  <c r="N505" i="30" s="1"/>
  <c r="N506" i="30" s="1"/>
  <c r="N507" i="30" s="1"/>
  <c r="N508" i="30" s="1"/>
  <c r="N509" i="30" s="1"/>
  <c r="N510" i="30" s="1"/>
  <c r="N511" i="30" s="1"/>
  <c r="N512" i="30" s="1"/>
  <c r="N513" i="30" s="1"/>
  <c r="N514" i="30" s="1"/>
  <c r="N515" i="30" s="1"/>
  <c r="N516" i="30" s="1"/>
  <c r="N517" i="30" s="1"/>
  <c r="N518" i="30" s="1"/>
  <c r="N519" i="30" s="1"/>
  <c r="N520" i="30" s="1"/>
  <c r="N521" i="30" s="1"/>
  <c r="N522" i="30" s="1"/>
  <c r="N523" i="30" s="1"/>
  <c r="N524" i="30" s="1"/>
  <c r="N525" i="30" s="1"/>
  <c r="N526" i="30" s="1"/>
  <c r="N527" i="30" s="1"/>
  <c r="N528" i="30" s="1"/>
  <c r="N529" i="30" s="1"/>
  <c r="N530" i="30" s="1"/>
  <c r="N531" i="30" s="1"/>
  <c r="N532" i="30" s="1"/>
  <c r="N533" i="30" s="1"/>
  <c r="N534" i="30" s="1"/>
  <c r="N535" i="30" s="1"/>
  <c r="N536" i="30" s="1"/>
  <c r="N537" i="30" s="1"/>
  <c r="N538" i="30" s="1"/>
  <c r="N539" i="30" s="1"/>
  <c r="N540" i="30" s="1"/>
  <c r="N541" i="30" s="1"/>
  <c r="N542" i="30" s="1"/>
  <c r="N543" i="30" s="1"/>
  <c r="N544" i="30" s="1"/>
  <c r="N545" i="30" s="1"/>
  <c r="N546" i="30" s="1"/>
  <c r="N547" i="30" s="1"/>
  <c r="N548" i="30" s="1"/>
  <c r="N549" i="30" s="1"/>
  <c r="N550" i="30" s="1"/>
  <c r="N551" i="30" s="1"/>
  <c r="N552" i="30" s="1"/>
  <c r="N553" i="30" s="1"/>
  <c r="N554" i="30" s="1"/>
  <c r="N555" i="30" s="1"/>
  <c r="N556" i="30" s="1"/>
  <c r="N557" i="30" s="1"/>
  <c r="N558" i="30" s="1"/>
  <c r="N559" i="30" s="1"/>
  <c r="N560" i="30" s="1"/>
  <c r="N561" i="30" s="1"/>
  <c r="N562" i="30" s="1"/>
  <c r="N563" i="30" s="1"/>
  <c r="N564" i="30" s="1"/>
  <c r="N565" i="30" s="1"/>
  <c r="N566" i="30" s="1"/>
  <c r="N567" i="30" s="1"/>
  <c r="N568" i="30" s="1"/>
  <c r="N569" i="30" s="1"/>
  <c r="N570" i="30" s="1"/>
  <c r="N571" i="30" s="1"/>
  <c r="N572" i="30" s="1"/>
  <c r="N573" i="30" s="1"/>
  <c r="N574" i="30" s="1"/>
  <c r="N575" i="30" s="1"/>
  <c r="N576" i="30" s="1"/>
  <c r="N577" i="30" s="1"/>
  <c r="N578" i="30" s="1"/>
  <c r="N579" i="30" s="1"/>
  <c r="N580" i="30" s="1"/>
  <c r="N581" i="30" s="1"/>
  <c r="N582" i="30" s="1"/>
  <c r="N583" i="30" s="1"/>
  <c r="N584" i="30" s="1"/>
  <c r="N585" i="30" s="1"/>
  <c r="N586" i="30" s="1"/>
  <c r="N587" i="30" s="1"/>
  <c r="N588" i="30" s="1"/>
  <c r="N589" i="30" s="1"/>
  <c r="N590" i="30" s="1"/>
  <c r="N591" i="30" s="1"/>
  <c r="N592" i="30" s="1"/>
  <c r="N593" i="30" s="1"/>
  <c r="N594" i="30" s="1"/>
  <c r="N595" i="30" s="1"/>
  <c r="N596" i="30" s="1"/>
  <c r="N597" i="30" s="1"/>
  <c r="N598" i="30" s="1"/>
  <c r="N599" i="30" s="1"/>
  <c r="N600" i="30" s="1"/>
  <c r="N601" i="30" s="1"/>
  <c r="N602" i="30" s="1"/>
  <c r="N603" i="30" s="1"/>
  <c r="N604" i="30" s="1"/>
  <c r="N605" i="30" s="1"/>
  <c r="N606" i="30" s="1"/>
  <c r="N607" i="30" s="1"/>
  <c r="N608" i="30" s="1"/>
  <c r="N609" i="30" s="1"/>
  <c r="N610" i="30" s="1"/>
  <c r="N611" i="30" s="1"/>
  <c r="N612" i="30" s="1"/>
  <c r="N613" i="30" s="1"/>
  <c r="N614" i="30" s="1"/>
  <c r="N615" i="30" s="1"/>
  <c r="N616" i="30" s="1"/>
  <c r="N617" i="30" s="1"/>
  <c r="N618" i="30" s="1"/>
  <c r="N619" i="30" s="1"/>
  <c r="N620" i="30" s="1"/>
  <c r="N621" i="30" s="1"/>
  <c r="N622" i="30" s="1"/>
  <c r="N623" i="30" s="1"/>
  <c r="N624" i="30" s="1"/>
  <c r="N625" i="30" s="1"/>
  <c r="N626" i="30" s="1"/>
  <c r="N627" i="30" s="1"/>
  <c r="N628" i="30" s="1"/>
  <c r="N629" i="30" s="1"/>
  <c r="N630" i="30" s="1"/>
  <c r="N631" i="30" s="1"/>
  <c r="N632" i="30" s="1"/>
  <c r="N633" i="30" s="1"/>
  <c r="N634" i="30" s="1"/>
  <c r="N635" i="30" s="1"/>
  <c r="N636" i="30" s="1"/>
  <c r="N637" i="30" s="1"/>
  <c r="N638" i="30" s="1"/>
  <c r="N639" i="30" s="1"/>
  <c r="N640" i="30" s="1"/>
  <c r="N641" i="30" s="1"/>
  <c r="N642" i="30" s="1"/>
  <c r="N643" i="30" s="1"/>
  <c r="N644" i="30" s="1"/>
  <c r="N645" i="30" s="1"/>
  <c r="N646" i="30" s="1"/>
  <c r="N647" i="30" s="1"/>
  <c r="N648" i="30" s="1"/>
  <c r="N649" i="30" s="1"/>
  <c r="N650" i="30" s="1"/>
  <c r="N651" i="30" s="1"/>
  <c r="N652" i="30" s="1"/>
  <c r="N653" i="30" s="1"/>
  <c r="N654" i="30" s="1"/>
  <c r="N655" i="30" s="1"/>
  <c r="N656" i="30" s="1"/>
  <c r="N657" i="30" s="1"/>
  <c r="N658" i="30" s="1"/>
  <c r="N659" i="30" s="1"/>
  <c r="N660" i="30" s="1"/>
  <c r="N661" i="30" s="1"/>
  <c r="N662" i="30" s="1"/>
  <c r="N663" i="30" s="1"/>
  <c r="N664" i="30" s="1"/>
  <c r="N665" i="30" s="1"/>
  <c r="N666" i="30" s="1"/>
  <c r="N667" i="30" s="1"/>
  <c r="N668" i="30" s="1"/>
  <c r="N669" i="30" s="1"/>
  <c r="N670" i="30" s="1"/>
  <c r="N671" i="30" s="1"/>
  <c r="N672" i="30" s="1"/>
  <c r="N673" i="30" s="1"/>
  <c r="N674" i="30" s="1"/>
  <c r="N675" i="30" s="1"/>
  <c r="N676" i="30" s="1"/>
  <c r="N677" i="30" s="1"/>
  <c r="N678" i="30" s="1"/>
  <c r="N679" i="30" s="1"/>
  <c r="N680" i="30" s="1"/>
  <c r="N681" i="30" s="1"/>
  <c r="N682" i="30" s="1"/>
  <c r="N683" i="30" s="1"/>
  <c r="N684" i="30" s="1"/>
  <c r="N685" i="30" s="1"/>
  <c r="N686" i="30" s="1"/>
  <c r="N687" i="30" s="1"/>
  <c r="N688" i="30" s="1"/>
  <c r="N689" i="30" s="1"/>
  <c r="N690" i="30" s="1"/>
  <c r="N691" i="30" s="1"/>
  <c r="N692" i="30" s="1"/>
  <c r="N693" i="30" s="1"/>
  <c r="N694" i="30" s="1"/>
  <c r="N695" i="30" s="1"/>
  <c r="N696" i="30" s="1"/>
  <c r="N697" i="30" s="1"/>
  <c r="N698" i="30" s="1"/>
  <c r="N699" i="30" s="1"/>
  <c r="N700" i="30" s="1"/>
  <c r="N701" i="30" s="1"/>
  <c r="N702" i="30" s="1"/>
  <c r="N703" i="30" s="1"/>
  <c r="N704" i="30" s="1"/>
  <c r="N705" i="30" s="1"/>
  <c r="N706" i="30" s="1"/>
  <c r="N707" i="30" s="1"/>
  <c r="N708" i="30" s="1"/>
  <c r="N709" i="30" s="1"/>
  <c r="N710" i="30" s="1"/>
  <c r="N711" i="30" s="1"/>
  <c r="N712" i="30" s="1"/>
  <c r="N713" i="30" s="1"/>
  <c r="N714" i="30" s="1"/>
  <c r="N715" i="30" s="1"/>
  <c r="N716" i="30" s="1"/>
  <c r="N717" i="30" s="1"/>
  <c r="N718" i="30" s="1"/>
  <c r="N719" i="30" s="1"/>
  <c r="N720" i="30" s="1"/>
  <c r="N721" i="30" s="1"/>
  <c r="N722" i="30" s="1"/>
  <c r="N723" i="30" s="1"/>
  <c r="N724" i="30" s="1"/>
  <c r="N725" i="30" s="1"/>
  <c r="N726" i="30" s="1"/>
  <c r="N727" i="30" s="1"/>
  <c r="N728" i="30" s="1"/>
  <c r="N729" i="30" s="1"/>
  <c r="N730" i="30" s="1"/>
  <c r="N731" i="30" s="1"/>
  <c r="N732" i="30" s="1"/>
  <c r="N733" i="30" s="1"/>
  <c r="N734" i="30" s="1"/>
  <c r="N735" i="30" s="1"/>
  <c r="N736" i="30" s="1"/>
  <c r="N737" i="30" s="1"/>
  <c r="N738" i="30" s="1"/>
  <c r="N739" i="30" s="1"/>
  <c r="N740" i="30" s="1"/>
  <c r="N741" i="30" s="1"/>
  <c r="N742" i="30" s="1"/>
  <c r="N743" i="30" s="1"/>
  <c r="N744" i="30" s="1"/>
  <c r="N745" i="30" s="1"/>
  <c r="N746" i="30" s="1"/>
  <c r="N747" i="30" s="1"/>
  <c r="N748" i="30" s="1"/>
  <c r="N749" i="30" s="1"/>
  <c r="N750" i="30" s="1"/>
  <c r="N751" i="30" s="1"/>
  <c r="N752" i="30" s="1"/>
  <c r="N753" i="30" s="1"/>
  <c r="N754" i="30" s="1"/>
  <c r="N755" i="30" s="1"/>
  <c r="N756" i="30" s="1"/>
  <c r="N757" i="30" s="1"/>
  <c r="N758" i="30" s="1"/>
  <c r="N759" i="30" s="1"/>
  <c r="N760" i="30" s="1"/>
  <c r="N761" i="30" s="1"/>
  <c r="N762" i="30" s="1"/>
  <c r="N763" i="30" s="1"/>
  <c r="N764" i="30" s="1"/>
  <c r="N765" i="30" s="1"/>
  <c r="N766" i="30" s="1"/>
  <c r="N767" i="30" s="1"/>
  <c r="N768" i="30" s="1"/>
  <c r="N769" i="30" s="1"/>
  <c r="N770" i="30" s="1"/>
  <c r="N771" i="30" s="1"/>
  <c r="N772" i="30" s="1"/>
  <c r="N773" i="30" s="1"/>
  <c r="N774" i="30" s="1"/>
  <c r="N775" i="30" s="1"/>
  <c r="N776" i="30" s="1"/>
  <c r="N777" i="30" s="1"/>
  <c r="N778" i="30" s="1"/>
  <c r="N779" i="30" s="1"/>
  <c r="N780" i="30" s="1"/>
  <c r="N781" i="30" s="1"/>
  <c r="N782" i="30" s="1"/>
  <c r="N783" i="30" s="1"/>
  <c r="N784" i="30" s="1"/>
  <c r="N785" i="30" s="1"/>
  <c r="N786" i="30" s="1"/>
  <c r="N787" i="30" s="1"/>
  <c r="N788" i="30" s="1"/>
  <c r="N789" i="30" s="1"/>
  <c r="N790" i="30" s="1"/>
  <c r="N791" i="30" s="1"/>
  <c r="N792" i="30" s="1"/>
  <c r="N793" i="30" s="1"/>
  <c r="N794" i="30" s="1"/>
  <c r="N795" i="30" s="1"/>
  <c r="N796" i="30" s="1"/>
  <c r="N797" i="30" s="1"/>
  <c r="N798" i="30" s="1"/>
  <c r="N799" i="30" s="1"/>
  <c r="N800" i="30" s="1"/>
  <c r="N801" i="30" s="1"/>
  <c r="N802" i="30" s="1"/>
  <c r="N803" i="30" s="1"/>
  <c r="N804" i="30" s="1"/>
  <c r="N805" i="30" s="1"/>
  <c r="N806" i="30" s="1"/>
  <c r="N807" i="30" s="1"/>
  <c r="N808" i="30" s="1"/>
  <c r="N809" i="30" s="1"/>
  <c r="N810" i="30" s="1"/>
  <c r="N811" i="30" s="1"/>
  <c r="N812" i="30" s="1"/>
  <c r="N813" i="30" s="1"/>
  <c r="N814" i="30" s="1"/>
  <c r="N815" i="30" s="1"/>
  <c r="N816" i="30" s="1"/>
  <c r="N817" i="30" s="1"/>
  <c r="N818" i="30" s="1"/>
  <c r="N819" i="30" s="1"/>
  <c r="N820" i="30" s="1"/>
  <c r="N821" i="30" s="1"/>
  <c r="N822" i="30" s="1"/>
  <c r="N823" i="30" s="1"/>
  <c r="N824" i="30" s="1"/>
  <c r="N825" i="30" s="1"/>
  <c r="N826" i="30" s="1"/>
  <c r="N827" i="30" s="1"/>
  <c r="N828" i="30" s="1"/>
  <c r="N829" i="30" s="1"/>
  <c r="N830" i="30" s="1"/>
  <c r="N831" i="30" s="1"/>
  <c r="N832" i="30" s="1"/>
  <c r="N833" i="30" s="1"/>
  <c r="N834" i="30" s="1"/>
  <c r="N835" i="30" s="1"/>
  <c r="N836" i="30" s="1"/>
  <c r="N837" i="30" s="1"/>
  <c r="N838" i="30" s="1"/>
  <c r="N839" i="30" s="1"/>
  <c r="N840" i="30" s="1"/>
  <c r="N841" i="30" s="1"/>
  <c r="N842" i="30" s="1"/>
  <c r="N843" i="30" s="1"/>
  <c r="N844" i="30" s="1"/>
  <c r="N845" i="30" s="1"/>
  <c r="N846" i="30" s="1"/>
  <c r="N847" i="30" s="1"/>
  <c r="N848" i="30" s="1"/>
  <c r="N849" i="30" s="1"/>
  <c r="N850" i="30" s="1"/>
  <c r="N851" i="30" s="1"/>
  <c r="N852" i="30" s="1"/>
  <c r="N853" i="30" s="1"/>
  <c r="N854" i="30" s="1"/>
  <c r="N855" i="30" s="1"/>
  <c r="N856" i="30" s="1"/>
  <c r="N857" i="30" s="1"/>
  <c r="N858" i="30" s="1"/>
  <c r="N859" i="30" s="1"/>
  <c r="N860" i="30" s="1"/>
  <c r="N861" i="30" s="1"/>
  <c r="N862" i="30" s="1"/>
  <c r="N863" i="30" s="1"/>
  <c r="N864" i="30" s="1"/>
  <c r="N865" i="30" s="1"/>
  <c r="N866" i="30" s="1"/>
  <c r="N867" i="30" s="1"/>
  <c r="N868" i="30" s="1"/>
  <c r="N869" i="30" s="1"/>
  <c r="N870" i="30" s="1"/>
  <c r="N871" i="30" s="1"/>
  <c r="N872" i="30" s="1"/>
  <c r="N873" i="30" s="1"/>
  <c r="N874" i="30" s="1"/>
  <c r="N875" i="30" s="1"/>
  <c r="N876" i="30" s="1"/>
  <c r="N877" i="30" s="1"/>
  <c r="N878" i="30" s="1"/>
  <c r="N879" i="30" s="1"/>
  <c r="N880" i="30" s="1"/>
  <c r="N881" i="30" s="1"/>
  <c r="N882" i="30" s="1"/>
  <c r="N883" i="30" s="1"/>
  <c r="N884" i="30" s="1"/>
  <c r="N885" i="30" s="1"/>
  <c r="N886" i="30" s="1"/>
  <c r="N887" i="30" s="1"/>
  <c r="N888" i="30" s="1"/>
  <c r="N889" i="30" s="1"/>
  <c r="N890" i="30" s="1"/>
  <c r="N891" i="30" s="1"/>
  <c r="N892" i="30" s="1"/>
  <c r="N893" i="30" s="1"/>
  <c r="N894" i="30" s="1"/>
  <c r="N895" i="30" s="1"/>
  <c r="N896" i="30" s="1"/>
  <c r="N897" i="30" s="1"/>
  <c r="N898" i="30" s="1"/>
  <c r="N899" i="30" s="1"/>
  <c r="N900" i="30" s="1"/>
  <c r="N901" i="30" s="1"/>
  <c r="N902" i="30" s="1"/>
  <c r="N903" i="30" s="1"/>
  <c r="N904" i="30" s="1"/>
  <c r="N905" i="30" s="1"/>
  <c r="N906" i="30" s="1"/>
  <c r="N907" i="30" s="1"/>
  <c r="N908" i="30" s="1"/>
  <c r="N909" i="30" s="1"/>
  <c r="N910" i="30" s="1"/>
  <c r="N911" i="30" s="1"/>
  <c r="N912" i="30" s="1"/>
  <c r="N913" i="30" s="1"/>
  <c r="N914" i="30" s="1"/>
  <c r="N915" i="30" s="1"/>
  <c r="N916" i="30" s="1"/>
  <c r="N917" i="30" s="1"/>
  <c r="N918" i="30" s="1"/>
  <c r="N919" i="30" s="1"/>
  <c r="N920" i="30" s="1"/>
  <c r="N921" i="30" s="1"/>
  <c r="N922" i="30" s="1"/>
  <c r="N923" i="30" s="1"/>
  <c r="N924" i="30" s="1"/>
  <c r="N925" i="30" s="1"/>
  <c r="N926" i="30" s="1"/>
  <c r="N927" i="30" s="1"/>
  <c r="N928" i="30" s="1"/>
  <c r="N929" i="30" s="1"/>
  <c r="N930" i="30" s="1"/>
  <c r="N931" i="30" s="1"/>
  <c r="N932" i="30" s="1"/>
  <c r="N933" i="30" s="1"/>
  <c r="N934" i="30" s="1"/>
  <c r="N935" i="30" s="1"/>
  <c r="N936" i="30" s="1"/>
  <c r="N937" i="30" s="1"/>
  <c r="N938" i="30" s="1"/>
  <c r="N939" i="30" s="1"/>
  <c r="N940" i="30" s="1"/>
  <c r="N941" i="30" s="1"/>
  <c r="N942" i="30" s="1"/>
  <c r="N943" i="30" s="1"/>
  <c r="N944" i="30" s="1"/>
  <c r="N945" i="30" s="1"/>
  <c r="N946" i="30" s="1"/>
  <c r="N947" i="30" s="1"/>
  <c r="N948" i="30" s="1"/>
  <c r="N949" i="30" s="1"/>
  <c r="N950" i="30" s="1"/>
  <c r="N951" i="30" s="1"/>
  <c r="N952" i="30" s="1"/>
  <c r="N953" i="30" s="1"/>
  <c r="N954" i="30" s="1"/>
  <c r="N955" i="30" s="1"/>
  <c r="N956" i="30" s="1"/>
  <c r="N957" i="30" s="1"/>
  <c r="N958" i="30" s="1"/>
  <c r="N959" i="30" s="1"/>
  <c r="N960" i="30" s="1"/>
  <c r="N961" i="30" s="1"/>
  <c r="N962" i="30" s="1"/>
  <c r="N963" i="30" s="1"/>
  <c r="N964" i="30" s="1"/>
  <c r="N965" i="30" s="1"/>
  <c r="N966" i="30" s="1"/>
  <c r="N967" i="30" s="1"/>
  <c r="N968" i="30" s="1"/>
  <c r="N969" i="30" s="1"/>
  <c r="N970" i="30" s="1"/>
  <c r="N971" i="30" s="1"/>
  <c r="N972" i="30" s="1"/>
  <c r="N973" i="30" s="1"/>
  <c r="N974" i="30" s="1"/>
  <c r="N975" i="30" s="1"/>
  <c r="N976" i="30" s="1"/>
  <c r="N977" i="30" s="1"/>
  <c r="N978" i="30" s="1"/>
  <c r="N979" i="30" s="1"/>
  <c r="N980" i="30" s="1"/>
  <c r="N981" i="30" s="1"/>
  <c r="N982" i="30" s="1"/>
  <c r="N983" i="30" s="1"/>
  <c r="N984" i="30" s="1"/>
  <c r="N985" i="30" s="1"/>
  <c r="N986" i="30" s="1"/>
  <c r="N987" i="30" s="1"/>
  <c r="N988" i="30" s="1"/>
  <c r="N989" i="30" s="1"/>
  <c r="N990" i="30" s="1"/>
  <c r="N991" i="30" s="1"/>
  <c r="N992" i="30" s="1"/>
  <c r="N993" i="30" s="1"/>
  <c r="N994" i="30" s="1"/>
  <c r="N995" i="30" s="1"/>
  <c r="N996" i="30" s="1"/>
  <c r="N997" i="30" s="1"/>
  <c r="N998" i="30" s="1"/>
  <c r="N999" i="30" s="1"/>
  <c r="N1000" i="30" s="1"/>
  <c r="N1001" i="30" s="1"/>
  <c r="N1002" i="30" s="1"/>
  <c r="N1003" i="30" s="1"/>
  <c r="N1004" i="30" s="1"/>
  <c r="N1005" i="30" s="1"/>
  <c r="N1006" i="30" s="1"/>
  <c r="N1007" i="30" s="1"/>
  <c r="N1008" i="30" s="1"/>
  <c r="N1009" i="30" s="1"/>
  <c r="N1010" i="30" s="1"/>
  <c r="N1011" i="30" s="1"/>
  <c r="N1012" i="30" s="1"/>
  <c r="N1013" i="30" s="1"/>
  <c r="N1014" i="30" s="1"/>
  <c r="N1015" i="30" s="1"/>
  <c r="N1016" i="30" s="1"/>
  <c r="N1017" i="30" s="1"/>
  <c r="N1018" i="30" s="1"/>
  <c r="N1019" i="30" s="1"/>
  <c r="N1020" i="30" s="1"/>
  <c r="N1021" i="30" s="1"/>
  <c r="N1022" i="30" s="1"/>
  <c r="N1023" i="30" s="1"/>
  <c r="N1024" i="30" s="1"/>
  <c r="N1025" i="30" s="1"/>
  <c r="N1026" i="30" s="1"/>
  <c r="N1027" i="30" s="1"/>
  <c r="N1028" i="30" s="1"/>
  <c r="N1029" i="30" s="1"/>
  <c r="N1030" i="30" s="1"/>
  <c r="N1031" i="30" s="1"/>
  <c r="N1032" i="30" s="1"/>
  <c r="N1033" i="30" s="1"/>
  <c r="N1034" i="30" s="1"/>
  <c r="N1035" i="30" s="1"/>
  <c r="N1036" i="30" s="1"/>
  <c r="N1037" i="30" s="1"/>
  <c r="N1038" i="30" s="1"/>
  <c r="N1039" i="30" s="1"/>
  <c r="N1040" i="30" s="1"/>
  <c r="N1041" i="30" s="1"/>
  <c r="N1042" i="30" s="1"/>
  <c r="N1043" i="30" s="1"/>
  <c r="N1044" i="30" s="1"/>
  <c r="N1045" i="30" s="1"/>
  <c r="N1046" i="30" s="1"/>
  <c r="N1047" i="30" s="1"/>
  <c r="N1048" i="30" s="1"/>
  <c r="N1049" i="30" s="1"/>
  <c r="N1050" i="30" s="1"/>
  <c r="N1051" i="30" s="1"/>
  <c r="N1052" i="30" s="1"/>
  <c r="N1053" i="30" s="1"/>
  <c r="N1054" i="30" s="1"/>
  <c r="N1055" i="30" s="1"/>
  <c r="N1056" i="30" s="1"/>
  <c r="N1057" i="30" s="1"/>
  <c r="N1058" i="30" s="1"/>
  <c r="N1059" i="30" s="1"/>
  <c r="N1060" i="30" s="1"/>
  <c r="N1061" i="30" s="1"/>
  <c r="N1062" i="30" s="1"/>
  <c r="N1063" i="30" s="1"/>
  <c r="N1064" i="30" s="1"/>
  <c r="N1065" i="30" s="1"/>
  <c r="N1066" i="30" s="1"/>
  <c r="N1067" i="30" s="1"/>
  <c r="N1068" i="30" s="1"/>
  <c r="N1069" i="30" s="1"/>
  <c r="N1070" i="30" s="1"/>
  <c r="N1071" i="30" s="1"/>
  <c r="N1072" i="30" s="1"/>
  <c r="N1073" i="30" s="1"/>
  <c r="N1074" i="30" s="1"/>
  <c r="N1075" i="30" s="1"/>
  <c r="N1076" i="30" s="1"/>
  <c r="N1077" i="30" s="1"/>
  <c r="N1078" i="30" s="1"/>
  <c r="N1079" i="30" s="1"/>
  <c r="N1080" i="30" s="1"/>
  <c r="N1081" i="30" s="1"/>
  <c r="N1082" i="30" s="1"/>
  <c r="N1083" i="30" s="1"/>
  <c r="N1084" i="30" s="1"/>
  <c r="N1085" i="30" s="1"/>
  <c r="N1086" i="30" s="1"/>
  <c r="N1087" i="30" s="1"/>
  <c r="N1088" i="30" s="1"/>
  <c r="N1089" i="30" s="1"/>
  <c r="N1090" i="30" s="1"/>
  <c r="N1091" i="30" s="1"/>
  <c r="N1092" i="30" s="1"/>
  <c r="N1093" i="30" s="1"/>
  <c r="N1094" i="30" s="1"/>
  <c r="N1095" i="30" s="1"/>
  <c r="N1096" i="30" s="1"/>
  <c r="N1097" i="30" s="1"/>
  <c r="N1098" i="30" s="1"/>
  <c r="N1099" i="30" s="1"/>
  <c r="N1100" i="30" s="1"/>
  <c r="N1101" i="30" s="1"/>
  <c r="N1102" i="30" s="1"/>
  <c r="N1103" i="30" s="1"/>
  <c r="N1104" i="30" s="1"/>
  <c r="N1105" i="30" s="1"/>
  <c r="N1106" i="30" s="1"/>
  <c r="N1107" i="30" s="1"/>
  <c r="N1108" i="30" s="1"/>
  <c r="N1109" i="30" s="1"/>
  <c r="N1110" i="30" s="1"/>
  <c r="N1111" i="30" s="1"/>
  <c r="N1112" i="30" s="1"/>
  <c r="N1113" i="30" s="1"/>
  <c r="N1114" i="30" s="1"/>
  <c r="N1115" i="30" s="1"/>
  <c r="N1116" i="30" s="1"/>
  <c r="N1117" i="30" s="1"/>
  <c r="N1118" i="30" s="1"/>
  <c r="N1119" i="30" s="1"/>
  <c r="N1120" i="30" s="1"/>
  <c r="N1121" i="30" s="1"/>
  <c r="N1122" i="30" s="1"/>
  <c r="N1123" i="30" s="1"/>
  <c r="N1124" i="30" s="1"/>
  <c r="N1125" i="30" s="1"/>
  <c r="N1126" i="30" s="1"/>
  <c r="N1127" i="30" s="1"/>
  <c r="N1128" i="30" s="1"/>
  <c r="N1129" i="30" s="1"/>
  <c r="N1130" i="30" s="1"/>
  <c r="N1131" i="30" s="1"/>
  <c r="N1132" i="30" s="1"/>
  <c r="N1133" i="30" s="1"/>
  <c r="N1134" i="30" s="1"/>
  <c r="N1135" i="30" s="1"/>
  <c r="N1136" i="30" s="1"/>
  <c r="N1137" i="30" s="1"/>
  <c r="N1138" i="30" s="1"/>
  <c r="N1139" i="30" s="1"/>
  <c r="N1140" i="30" s="1"/>
  <c r="N1141" i="30" s="1"/>
  <c r="N1142" i="30" s="1"/>
  <c r="N1143" i="30" s="1"/>
  <c r="N1144" i="30" s="1"/>
  <c r="N1145" i="30" s="1"/>
  <c r="N1146" i="30" s="1"/>
  <c r="N1147" i="30" s="1"/>
  <c r="N1148" i="30" s="1"/>
  <c r="N1149" i="30" s="1"/>
  <c r="N1150" i="30" s="1"/>
  <c r="N1151" i="30" s="1"/>
  <c r="N1152" i="30" s="1"/>
  <c r="N1153" i="30" s="1"/>
  <c r="N1154" i="30" s="1"/>
  <c r="N1155" i="30" s="1"/>
  <c r="N1156" i="30" s="1"/>
  <c r="N1157" i="30" s="1"/>
  <c r="N1158" i="30" s="1"/>
  <c r="N1159" i="30" s="1"/>
  <c r="N1160" i="30" s="1"/>
  <c r="N1161" i="30" s="1"/>
  <c r="N1162" i="30" s="1"/>
  <c r="N1163" i="30" s="1"/>
  <c r="N1164" i="30" s="1"/>
  <c r="N1165" i="30" s="1"/>
  <c r="N1166" i="30" s="1"/>
  <c r="N1167" i="30" s="1"/>
  <c r="N1168" i="30" s="1"/>
  <c r="N1169" i="30" s="1"/>
  <c r="N1170" i="30" s="1"/>
  <c r="N1171" i="30" s="1"/>
  <c r="N1172" i="30" s="1"/>
  <c r="N1173" i="30" s="1"/>
  <c r="N1174" i="30" s="1"/>
  <c r="N1175" i="30" s="1"/>
  <c r="N1176" i="30" s="1"/>
  <c r="N1177" i="30" s="1"/>
  <c r="N1178" i="30" s="1"/>
  <c r="N1179" i="30" s="1"/>
  <c r="N1180" i="30" s="1"/>
  <c r="N1181" i="30" s="1"/>
  <c r="N1182" i="30" s="1"/>
  <c r="N1183" i="30" s="1"/>
  <c r="N1184" i="30" s="1"/>
  <c r="N1185" i="30" s="1"/>
  <c r="N1186" i="30" s="1"/>
  <c r="N1187" i="30" s="1"/>
  <c r="N1188" i="30" s="1"/>
  <c r="N1189" i="30" s="1"/>
  <c r="N1190" i="30" s="1"/>
  <c r="N1191" i="30" s="1"/>
  <c r="N1192" i="30" s="1"/>
  <c r="N1193" i="30" s="1"/>
  <c r="N1194" i="30" s="1"/>
  <c r="N1195" i="30" s="1"/>
  <c r="N1196" i="30" s="1"/>
  <c r="N1197" i="30" s="1"/>
  <c r="N1198" i="30" s="1"/>
  <c r="N1199" i="30" s="1"/>
  <c r="N1200" i="30" s="1"/>
  <c r="N1201" i="30" s="1"/>
  <c r="N1202" i="30" s="1"/>
  <c r="N1203" i="30" s="1"/>
  <c r="N1204" i="30" s="1"/>
  <c r="N1205" i="30" s="1"/>
  <c r="N1206" i="30" s="1"/>
  <c r="N1207" i="30" s="1"/>
  <c r="N1208" i="30" s="1"/>
  <c r="N1209" i="30" s="1"/>
  <c r="N1210" i="30" s="1"/>
  <c r="N1211" i="30" s="1"/>
  <c r="N1212" i="30" s="1"/>
  <c r="N1213" i="30" s="1"/>
  <c r="N1214" i="30" s="1"/>
  <c r="N1215" i="30" s="1"/>
  <c r="N1216" i="30" s="1"/>
  <c r="N1217" i="30" s="1"/>
  <c r="N1218" i="30" s="1"/>
  <c r="N1219" i="30" s="1"/>
  <c r="N1220" i="30" s="1"/>
  <c r="N1221" i="30" s="1"/>
  <c r="N1222" i="30" s="1"/>
  <c r="N1223" i="30" s="1"/>
  <c r="N1224" i="30" s="1"/>
  <c r="N1225" i="30" s="1"/>
  <c r="N1226" i="30" s="1"/>
  <c r="N1227" i="30" s="1"/>
  <c r="N1228" i="30" s="1"/>
  <c r="N1229" i="30" s="1"/>
  <c r="N1230" i="30" s="1"/>
  <c r="N1231" i="30" s="1"/>
  <c r="N1232" i="30" s="1"/>
  <c r="N1233" i="30" s="1"/>
  <c r="N1234" i="30" s="1"/>
  <c r="N1235" i="30" s="1"/>
  <c r="N1236" i="30" s="1"/>
  <c r="N1237" i="30" s="1"/>
  <c r="N1238" i="30" s="1"/>
  <c r="N1239" i="30" s="1"/>
  <c r="N1240" i="30" s="1"/>
  <c r="N1241" i="30" s="1"/>
  <c r="N1242" i="30" s="1"/>
  <c r="N1243" i="30" s="1"/>
  <c r="N1244" i="30" s="1"/>
  <c r="N1245" i="30" s="1"/>
  <c r="N1246" i="30" s="1"/>
  <c r="N1247" i="30" s="1"/>
  <c r="N1248" i="30" s="1"/>
  <c r="N1249" i="30" s="1"/>
  <c r="N1250" i="30" s="1"/>
  <c r="N1251" i="30" s="1"/>
  <c r="N1252" i="30" s="1"/>
  <c r="N1253" i="30" s="1"/>
  <c r="N1254" i="30" s="1"/>
  <c r="N1255" i="30" s="1"/>
  <c r="N1256" i="30" s="1"/>
  <c r="N1257" i="30" s="1"/>
  <c r="N1258" i="30" s="1"/>
  <c r="N1259" i="30" s="1"/>
  <c r="N1260" i="30" s="1"/>
  <c r="N1261" i="30" s="1"/>
  <c r="N1262" i="30" s="1"/>
  <c r="N1263" i="30" s="1"/>
  <c r="N1264" i="30" s="1"/>
  <c r="N1265" i="30" s="1"/>
  <c r="N1266" i="30" s="1"/>
  <c r="N1267" i="30" s="1"/>
  <c r="N1268" i="30" s="1"/>
  <c r="N1269" i="30" s="1"/>
  <c r="N1270" i="30" s="1"/>
  <c r="N1271" i="30" s="1"/>
  <c r="N1272" i="30" s="1"/>
  <c r="N1273" i="30" s="1"/>
  <c r="N1274" i="30" s="1"/>
  <c r="N1275" i="30" s="1"/>
  <c r="N1276" i="30" s="1"/>
  <c r="N1277" i="30" s="1"/>
  <c r="N1278" i="30" s="1"/>
  <c r="N1279" i="30" s="1"/>
  <c r="N1280" i="30" s="1"/>
  <c r="N1281" i="30" s="1"/>
  <c r="N1282" i="30" s="1"/>
  <c r="N1283" i="30" s="1"/>
  <c r="N1284" i="30" s="1"/>
  <c r="N1285" i="30" s="1"/>
  <c r="N1286" i="30" s="1"/>
  <c r="N1287" i="30" s="1"/>
  <c r="N1288" i="30" s="1"/>
  <c r="N1289" i="30" s="1"/>
  <c r="N1290" i="30" s="1"/>
  <c r="N1291" i="30" s="1"/>
  <c r="N1292" i="30" s="1"/>
  <c r="N1293" i="30" s="1"/>
  <c r="N1294" i="30" s="1"/>
  <c r="N1295" i="30" s="1"/>
  <c r="N1296" i="30" s="1"/>
  <c r="N1297" i="30" s="1"/>
  <c r="N1298" i="30" s="1"/>
  <c r="N1299" i="30" s="1"/>
  <c r="N1300" i="30" s="1"/>
  <c r="N1301" i="30" s="1"/>
  <c r="N1302" i="30" s="1"/>
  <c r="N1303" i="30" s="1"/>
  <c r="N1304" i="30" s="1"/>
  <c r="N1305" i="30" s="1"/>
  <c r="N1306" i="30" s="1"/>
  <c r="N1307" i="30" s="1"/>
  <c r="N1308" i="30" s="1"/>
  <c r="N1309" i="30" s="1"/>
  <c r="N1310" i="30" s="1"/>
  <c r="N1311" i="30" s="1"/>
  <c r="N1312" i="30" s="1"/>
  <c r="N1313" i="30" s="1"/>
  <c r="N1314" i="30" s="1"/>
  <c r="N1315" i="30" s="1"/>
  <c r="N1316" i="30" s="1"/>
  <c r="N1317" i="30" s="1"/>
  <c r="N1318" i="30" s="1"/>
  <c r="N1319" i="30" s="1"/>
  <c r="N1320" i="30" s="1"/>
  <c r="N1321" i="30" s="1"/>
  <c r="N1322" i="30" s="1"/>
  <c r="N1323" i="30" s="1"/>
  <c r="N1324" i="30" s="1"/>
  <c r="N1325" i="30" s="1"/>
  <c r="N1326" i="30" s="1"/>
  <c r="N1327" i="30" s="1"/>
  <c r="N1328" i="30" s="1"/>
  <c r="N1329" i="30" s="1"/>
  <c r="N1330" i="30" s="1"/>
  <c r="N1331" i="30" s="1"/>
  <c r="N1332" i="30" s="1"/>
  <c r="N1333" i="30" s="1"/>
  <c r="N1334" i="30" s="1"/>
  <c r="N1335" i="30" s="1"/>
  <c r="N1336" i="30" s="1"/>
  <c r="N1337" i="30" s="1"/>
  <c r="N1338" i="30" s="1"/>
  <c r="N1339" i="30" s="1"/>
  <c r="N1340" i="30" s="1"/>
  <c r="N1341" i="30" s="1"/>
  <c r="N1342" i="30" s="1"/>
  <c r="N1343" i="30" s="1"/>
  <c r="N1344" i="30" s="1"/>
  <c r="N1345" i="30" s="1"/>
  <c r="N1346" i="30" s="1"/>
  <c r="N1347" i="30" s="1"/>
  <c r="N1348" i="30" s="1"/>
  <c r="N1349" i="30" s="1"/>
  <c r="N1350" i="30" s="1"/>
  <c r="N1351" i="30" s="1"/>
  <c r="N1352" i="30" s="1"/>
  <c r="N1353" i="30" s="1"/>
  <c r="N1354" i="30" s="1"/>
  <c r="N1355" i="30" s="1"/>
  <c r="N1356" i="30" s="1"/>
  <c r="N1357" i="30" s="1"/>
  <c r="N1358" i="30" s="1"/>
  <c r="N1359" i="30" s="1"/>
  <c r="N1360" i="30" s="1"/>
  <c r="N1361" i="30" s="1"/>
  <c r="N1362" i="30" s="1"/>
  <c r="N1363" i="30" s="1"/>
  <c r="N1364" i="30" s="1"/>
  <c r="N1365" i="30" s="1"/>
  <c r="N1366" i="30" s="1"/>
  <c r="N1367" i="30" s="1"/>
  <c r="N1368" i="30" s="1"/>
  <c r="N1369" i="30" s="1"/>
  <c r="N1370" i="30" s="1"/>
  <c r="N1371" i="30" s="1"/>
  <c r="N1372" i="30" s="1"/>
  <c r="N1373" i="30" s="1"/>
  <c r="N1374" i="30" s="1"/>
  <c r="N1375" i="30" s="1"/>
  <c r="N1376" i="30" s="1"/>
  <c r="N1377" i="30" s="1"/>
  <c r="N1378" i="30" s="1"/>
  <c r="N1379" i="30" s="1"/>
  <c r="N1380" i="30" s="1"/>
  <c r="N1381" i="30" s="1"/>
  <c r="N1382" i="30" s="1"/>
  <c r="N1383" i="30" s="1"/>
  <c r="N1384" i="30" s="1"/>
  <c r="N1385" i="30" s="1"/>
  <c r="N1386" i="30" s="1"/>
  <c r="N1387" i="30" s="1"/>
  <c r="N1388" i="30" s="1"/>
  <c r="N1389" i="30" s="1"/>
  <c r="N1390" i="30" s="1"/>
  <c r="N1391" i="30" s="1"/>
  <c r="N1392" i="30" s="1"/>
  <c r="N1393" i="30" s="1"/>
  <c r="N1394" i="30" s="1"/>
  <c r="N1395" i="30" s="1"/>
  <c r="N1396" i="30" s="1"/>
  <c r="N1397" i="30" s="1"/>
  <c r="N1398" i="30" s="1"/>
  <c r="N1399" i="30" s="1"/>
  <c r="N1400" i="30" s="1"/>
  <c r="N1401" i="30" s="1"/>
  <c r="N1402" i="30" s="1"/>
  <c r="N1403" i="30" s="1"/>
  <c r="N1404" i="30" s="1"/>
  <c r="N1405" i="30" s="1"/>
  <c r="N1406" i="30" s="1"/>
  <c r="N1407" i="30" s="1"/>
  <c r="N1408" i="30" s="1"/>
  <c r="N1409" i="30" s="1"/>
  <c r="N1410" i="30" s="1"/>
  <c r="N1411" i="30" s="1"/>
  <c r="N1412" i="30" s="1"/>
  <c r="N1413" i="30" s="1"/>
  <c r="N1414" i="30" s="1"/>
  <c r="N1415" i="30" s="1"/>
  <c r="N1416" i="30" s="1"/>
  <c r="N1417" i="30" s="1"/>
  <c r="N1418" i="30" s="1"/>
  <c r="N1419" i="30" s="1"/>
  <c r="N1420" i="30" s="1"/>
  <c r="N1421" i="30" s="1"/>
  <c r="N1422" i="30" s="1"/>
  <c r="N1423" i="30" s="1"/>
  <c r="N1424" i="30" s="1"/>
  <c r="N1425" i="30" s="1"/>
  <c r="N1426" i="30" s="1"/>
  <c r="N1427" i="30" s="1"/>
  <c r="N1428" i="30" s="1"/>
  <c r="N1429" i="30" s="1"/>
  <c r="N1430" i="30" s="1"/>
  <c r="N1431" i="30" s="1"/>
  <c r="N1432" i="30" s="1"/>
  <c r="N1433" i="30" s="1"/>
  <c r="N1434" i="30" s="1"/>
  <c r="N1435" i="30" s="1"/>
  <c r="N1436" i="30" s="1"/>
  <c r="N1437" i="30" s="1"/>
  <c r="N1438" i="30" s="1"/>
  <c r="N1439" i="30" s="1"/>
  <c r="N1440" i="30" s="1"/>
  <c r="N1441" i="30" s="1"/>
  <c r="N1442" i="30" s="1"/>
  <c r="N1443" i="30" s="1"/>
  <c r="N1444" i="30" s="1"/>
  <c r="N1445" i="30" s="1"/>
  <c r="N1446" i="30" s="1"/>
  <c r="N1447" i="30" s="1"/>
  <c r="N1448" i="30" s="1"/>
  <c r="N1449" i="30" s="1"/>
  <c r="N1450" i="30" s="1"/>
  <c r="N1451" i="30" s="1"/>
  <c r="N1452" i="30" s="1"/>
  <c r="N1453" i="30" s="1"/>
  <c r="N1454" i="30" s="1"/>
  <c r="N1455" i="30" s="1"/>
  <c r="N1456" i="30" s="1"/>
  <c r="N1457" i="30" s="1"/>
  <c r="N1458" i="30" s="1"/>
  <c r="N1459" i="30" s="1"/>
  <c r="N1460" i="30" s="1"/>
  <c r="N1461" i="30" s="1"/>
  <c r="N1462" i="30" s="1"/>
  <c r="N1463" i="30" s="1"/>
  <c r="N1464" i="30" s="1"/>
  <c r="N1465" i="30" s="1"/>
  <c r="N1466" i="30" s="1"/>
  <c r="N1467" i="30" s="1"/>
  <c r="N1468" i="30" s="1"/>
  <c r="N1469" i="30" s="1"/>
  <c r="N1470" i="30" s="1"/>
  <c r="N1471" i="30" s="1"/>
  <c r="N1472" i="30" s="1"/>
  <c r="N1473" i="30" s="1"/>
  <c r="N1474" i="30" s="1"/>
  <c r="N1475" i="30" s="1"/>
  <c r="N1476" i="30" s="1"/>
  <c r="N1477" i="30" s="1"/>
  <c r="N1478" i="30" s="1"/>
  <c r="N1479" i="30" s="1"/>
  <c r="N1480" i="30" s="1"/>
  <c r="N1481" i="30" s="1"/>
  <c r="N1482" i="30" s="1"/>
  <c r="N1483" i="30" s="1"/>
  <c r="N1484" i="30" s="1"/>
  <c r="N1485" i="30" s="1"/>
  <c r="N1486" i="30" s="1"/>
  <c r="N1487" i="30" s="1"/>
  <c r="N1488" i="30" s="1"/>
  <c r="N1489" i="30" s="1"/>
  <c r="N1490" i="30" s="1"/>
  <c r="N1491" i="30" s="1"/>
  <c r="N1492" i="30" s="1"/>
  <c r="N1493" i="30" s="1"/>
  <c r="N1494" i="30" s="1"/>
  <c r="N1495" i="30" s="1"/>
  <c r="N1496" i="30" s="1"/>
  <c r="N1497" i="30" s="1"/>
  <c r="N1498" i="30" s="1"/>
  <c r="N1499" i="30" s="1"/>
  <c r="N1500" i="30" s="1"/>
  <c r="N1501" i="30" s="1"/>
  <c r="N1502" i="30" s="1"/>
  <c r="N1503" i="30" s="1"/>
  <c r="N1504" i="30" s="1"/>
  <c r="N1505" i="30" s="1"/>
  <c r="N1506" i="30" s="1"/>
  <c r="N1507" i="30" s="1"/>
  <c r="N1508" i="30" s="1"/>
  <c r="N1509" i="30" s="1"/>
  <c r="N1510" i="30" s="1"/>
  <c r="N1511" i="30" s="1"/>
  <c r="N1512" i="30" s="1"/>
  <c r="N1513" i="30" s="1"/>
  <c r="N1514" i="30" s="1"/>
  <c r="N1515" i="30" s="1"/>
  <c r="N1516" i="30" s="1"/>
  <c r="N1517" i="30" s="1"/>
  <c r="N1518" i="30" s="1"/>
  <c r="N1519" i="30" s="1"/>
  <c r="N1520" i="30" s="1"/>
  <c r="N1521" i="30" s="1"/>
  <c r="N1522" i="30" s="1"/>
  <c r="N1523" i="30" s="1"/>
  <c r="N1524" i="30" s="1"/>
  <c r="N1525" i="30" s="1"/>
  <c r="N1526" i="30" s="1"/>
  <c r="N1527" i="30" s="1"/>
  <c r="N1528" i="30" s="1"/>
  <c r="N1529" i="30" s="1"/>
  <c r="N1530" i="30" s="1"/>
  <c r="N1531" i="30" s="1"/>
  <c r="N1532" i="30" s="1"/>
  <c r="N1533" i="30" s="1"/>
  <c r="N1534" i="30" s="1"/>
  <c r="N1535" i="30" s="1"/>
  <c r="N1536" i="30" s="1"/>
  <c r="N1537" i="30" s="1"/>
  <c r="N1538" i="30" s="1"/>
  <c r="N1539" i="30" s="1"/>
  <c r="N1540" i="30" s="1"/>
  <c r="N1541" i="30" s="1"/>
  <c r="N1542" i="30" s="1"/>
  <c r="N1543" i="30" s="1"/>
  <c r="N1544" i="30" s="1"/>
  <c r="N1545" i="30" s="1"/>
  <c r="N1546" i="30" s="1"/>
  <c r="N1547" i="30" s="1"/>
  <c r="N1548" i="30" s="1"/>
  <c r="N1549" i="30" s="1"/>
  <c r="N1550" i="30" s="1"/>
  <c r="N1551" i="30" s="1"/>
  <c r="N1552" i="30" s="1"/>
  <c r="N1553" i="30" s="1"/>
  <c r="N1554" i="30" s="1"/>
  <c r="N1555" i="30" s="1"/>
  <c r="N1556" i="30" s="1"/>
  <c r="N1557" i="30" s="1"/>
  <c r="N1558" i="30" s="1"/>
  <c r="N1559" i="30" s="1"/>
  <c r="N1560" i="30" s="1"/>
  <c r="N1561" i="30" s="1"/>
  <c r="N1562" i="30" s="1"/>
  <c r="N1563" i="30" s="1"/>
  <c r="N1564" i="30" s="1"/>
  <c r="N1565" i="30" s="1"/>
  <c r="N1566" i="30" s="1"/>
  <c r="N1567" i="30" s="1"/>
  <c r="N1568" i="30" s="1"/>
  <c r="N1569" i="30" s="1"/>
  <c r="N1570" i="30" s="1"/>
  <c r="N1571" i="30" s="1"/>
  <c r="N1572" i="30" s="1"/>
  <c r="N1573" i="30" s="1"/>
  <c r="N1574" i="30" s="1"/>
  <c r="N1575" i="30" s="1"/>
  <c r="N1576" i="30" s="1"/>
  <c r="N1577" i="30" s="1"/>
  <c r="N1578" i="30" s="1"/>
  <c r="N1579" i="30" s="1"/>
  <c r="N1580" i="30" s="1"/>
  <c r="N1581" i="30" s="1"/>
  <c r="N1582" i="30" s="1"/>
  <c r="N1583" i="30" s="1"/>
  <c r="N1584" i="30" s="1"/>
  <c r="N1585" i="30" s="1"/>
  <c r="N1586" i="30" s="1"/>
  <c r="N1587" i="30" s="1"/>
  <c r="N1588" i="30" s="1"/>
  <c r="N1589" i="30" s="1"/>
  <c r="N1590" i="30" s="1"/>
  <c r="N1591" i="30" s="1"/>
  <c r="N1592" i="30" s="1"/>
  <c r="N1593" i="30" s="1"/>
  <c r="N1594" i="30" s="1"/>
  <c r="N1595" i="30" s="1"/>
  <c r="N1596" i="30" s="1"/>
  <c r="N1597" i="30" s="1"/>
  <c r="N1598" i="30" s="1"/>
  <c r="N1599" i="30" s="1"/>
  <c r="N1600" i="30" s="1"/>
  <c r="N1601" i="30" s="1"/>
  <c r="N1602" i="30" s="1"/>
  <c r="N1603" i="30" s="1"/>
  <c r="N1604" i="30" s="1"/>
  <c r="N1605" i="30" s="1"/>
  <c r="N1606" i="30" s="1"/>
  <c r="N1607" i="30" s="1"/>
  <c r="N1608" i="30" s="1"/>
  <c r="N1609" i="30" s="1"/>
  <c r="N1610" i="30" s="1"/>
  <c r="N1611" i="30" s="1"/>
  <c r="N1612" i="30" s="1"/>
  <c r="N1613" i="30" s="1"/>
  <c r="N1614" i="30" s="1"/>
  <c r="N1615" i="30" s="1"/>
  <c r="N1616" i="30" s="1"/>
  <c r="N1617" i="30" s="1"/>
  <c r="N1618" i="30" s="1"/>
  <c r="N1619" i="30" s="1"/>
  <c r="N1620" i="30" s="1"/>
  <c r="N1621" i="30" s="1"/>
  <c r="N1622" i="30" s="1"/>
  <c r="N1623" i="30" s="1"/>
  <c r="N1624" i="30" s="1"/>
  <c r="N1625" i="30" s="1"/>
  <c r="N1626" i="30" s="1"/>
  <c r="N1627" i="30" s="1"/>
  <c r="N1628" i="30" s="1"/>
  <c r="N1629" i="30" s="1"/>
  <c r="N1630" i="30" s="1"/>
  <c r="N1631" i="30" s="1"/>
  <c r="N1632" i="30" s="1"/>
  <c r="N1633" i="30" s="1"/>
  <c r="N1634" i="30" s="1"/>
  <c r="N1635" i="30" s="1"/>
  <c r="N1636" i="30" s="1"/>
  <c r="N1637" i="30" s="1"/>
  <c r="N1638" i="30" s="1"/>
  <c r="N1639" i="30" s="1"/>
  <c r="N1640" i="30" s="1"/>
  <c r="N1641" i="30" s="1"/>
  <c r="N1642" i="30" s="1"/>
  <c r="N1643" i="30" s="1"/>
  <c r="N1644" i="30" s="1"/>
  <c r="N1645" i="30" s="1"/>
  <c r="N1646" i="30" s="1"/>
  <c r="N1647" i="30" s="1"/>
  <c r="N1648" i="30" s="1"/>
  <c r="N1649" i="30" s="1"/>
  <c r="N1650" i="30" s="1"/>
  <c r="N1651" i="30" s="1"/>
  <c r="N1652" i="30" s="1"/>
  <c r="N1653" i="30" s="1"/>
  <c r="N1654" i="30" s="1"/>
  <c r="N1655" i="30" s="1"/>
  <c r="N1656" i="30" s="1"/>
  <c r="N1657" i="30" s="1"/>
  <c r="N1658" i="30" s="1"/>
  <c r="N1659" i="30" s="1"/>
  <c r="N1660" i="30" s="1"/>
  <c r="N1661" i="30" s="1"/>
  <c r="N1662" i="30" s="1"/>
  <c r="N1663" i="30" s="1"/>
  <c r="N1664" i="30" s="1"/>
  <c r="N1665" i="30" s="1"/>
  <c r="N1666" i="30" s="1"/>
  <c r="N1667" i="30" s="1"/>
  <c r="N1668" i="30" s="1"/>
  <c r="N1669" i="30" s="1"/>
  <c r="N1670" i="30" s="1"/>
  <c r="N1671" i="30" s="1"/>
  <c r="N1672" i="30" s="1"/>
  <c r="N1673" i="30" s="1"/>
  <c r="N1674" i="30" s="1"/>
  <c r="N1675" i="30" s="1"/>
  <c r="N1676" i="30" s="1"/>
  <c r="N1677" i="30" s="1"/>
  <c r="N1678" i="30" s="1"/>
  <c r="N1679" i="30" s="1"/>
  <c r="N1680" i="30" s="1"/>
  <c r="N1681" i="30" s="1"/>
  <c r="N1682" i="30" s="1"/>
  <c r="N1683" i="30" s="1"/>
  <c r="N1684" i="30" s="1"/>
  <c r="N1685" i="30" s="1"/>
  <c r="N1686" i="30" s="1"/>
  <c r="N1687" i="30" s="1"/>
  <c r="N1688" i="30" s="1"/>
  <c r="N1689" i="30" s="1"/>
  <c r="N1690" i="30" s="1"/>
  <c r="N1691" i="30" s="1"/>
  <c r="N1692" i="30" s="1"/>
  <c r="N1693" i="30" s="1"/>
  <c r="N1694" i="30" s="1"/>
  <c r="N1695" i="30" s="1"/>
  <c r="N1696" i="30" s="1"/>
  <c r="N1697" i="30" s="1"/>
  <c r="N1698" i="30" s="1"/>
  <c r="N1699" i="30" s="1"/>
  <c r="N1700" i="30" s="1"/>
  <c r="N1701" i="30" s="1"/>
  <c r="N1702" i="30" s="1"/>
  <c r="N1703" i="30" s="1"/>
  <c r="N1704" i="30" s="1"/>
  <c r="N1705" i="30" s="1"/>
  <c r="N1706" i="30" s="1"/>
  <c r="N1707" i="30" s="1"/>
  <c r="N1708" i="30" s="1"/>
  <c r="N1709" i="30" s="1"/>
  <c r="N1710" i="30" s="1"/>
  <c r="N1711" i="30" s="1"/>
  <c r="N1712" i="30" s="1"/>
  <c r="N1713" i="30" s="1"/>
  <c r="N1714" i="30" s="1"/>
  <c r="N1715" i="30" s="1"/>
  <c r="N1716" i="30" s="1"/>
  <c r="N1717" i="30" s="1"/>
  <c r="N1718" i="30" s="1"/>
  <c r="N1719" i="30" s="1"/>
  <c r="N1720" i="30" s="1"/>
  <c r="N1721" i="30" s="1"/>
  <c r="N1722" i="30" s="1"/>
  <c r="N1723" i="30" s="1"/>
  <c r="N1724" i="30" s="1"/>
  <c r="N1725" i="30" s="1"/>
  <c r="N1726" i="30" s="1"/>
  <c r="N1727" i="30" s="1"/>
  <c r="N1728" i="30" s="1"/>
  <c r="N1729" i="30" s="1"/>
  <c r="N1730" i="30" s="1"/>
  <c r="N1731" i="30" s="1"/>
  <c r="N1732" i="30" s="1"/>
  <c r="N1733" i="30" s="1"/>
  <c r="N1734" i="30" s="1"/>
  <c r="N1735" i="30" s="1"/>
  <c r="N1736" i="30" s="1"/>
  <c r="N1737" i="30" s="1"/>
  <c r="N1738" i="30" s="1"/>
  <c r="N1739" i="30" s="1"/>
  <c r="N1740" i="30" s="1"/>
  <c r="N1741" i="30" s="1"/>
  <c r="N1742" i="30" s="1"/>
  <c r="N1743" i="30" s="1"/>
  <c r="N1744" i="30" s="1"/>
  <c r="N1745" i="30" s="1"/>
  <c r="N1746" i="30" s="1"/>
  <c r="N1747" i="30" s="1"/>
  <c r="N1748" i="30" s="1"/>
  <c r="N1749" i="30" s="1"/>
  <c r="N1750" i="30" s="1"/>
  <c r="N1751" i="30" s="1"/>
  <c r="N1752" i="30" s="1"/>
  <c r="N1753" i="30" s="1"/>
  <c r="N1754" i="30" s="1"/>
  <c r="N1755" i="30" s="1"/>
  <c r="N1756" i="30" s="1"/>
  <c r="N1757" i="30" s="1"/>
  <c r="N1758" i="30" s="1"/>
  <c r="N1759" i="30" s="1"/>
  <c r="N1760" i="30" s="1"/>
  <c r="N1761" i="30" s="1"/>
  <c r="N1762" i="30" s="1"/>
  <c r="N1763" i="30" s="1"/>
  <c r="N1764" i="30" s="1"/>
  <c r="N1765" i="30" s="1"/>
  <c r="N1766" i="30" s="1"/>
  <c r="N1767" i="30" s="1"/>
  <c r="N1768" i="30" s="1"/>
  <c r="N1769" i="30" s="1"/>
  <c r="N1770" i="30" s="1"/>
  <c r="N1771" i="30" s="1"/>
  <c r="N1772" i="30" s="1"/>
  <c r="N1773" i="30" s="1"/>
  <c r="N1774" i="30" s="1"/>
  <c r="N1775" i="30" s="1"/>
  <c r="N1776" i="30" s="1"/>
  <c r="N1777" i="30" s="1"/>
  <c r="N1778" i="30" s="1"/>
  <c r="N1779" i="30" s="1"/>
  <c r="N1780" i="30" s="1"/>
  <c r="N1781" i="30" s="1"/>
  <c r="N1782" i="30" s="1"/>
  <c r="N1783" i="30" s="1"/>
  <c r="N1784" i="30" s="1"/>
  <c r="N1785" i="30" s="1"/>
  <c r="N1786" i="30" s="1"/>
  <c r="N1787" i="30" s="1"/>
  <c r="N1788" i="30" s="1"/>
  <c r="N1789" i="30" s="1"/>
  <c r="N1790" i="30" s="1"/>
  <c r="N1791" i="30" s="1"/>
  <c r="N1792" i="30" s="1"/>
  <c r="N1793" i="30" s="1"/>
  <c r="N1794" i="30" s="1"/>
  <c r="N1795" i="30" s="1"/>
  <c r="N1796" i="30" s="1"/>
  <c r="N1797" i="30" s="1"/>
  <c r="N1798" i="30" s="1"/>
  <c r="N1799" i="30" s="1"/>
  <c r="N1800" i="30" s="1"/>
  <c r="N1801" i="30" s="1"/>
  <c r="N1802" i="30" s="1"/>
  <c r="N1803" i="30" s="1"/>
  <c r="N1804" i="30" s="1"/>
  <c r="N1805" i="30" s="1"/>
  <c r="N1806" i="30" s="1"/>
  <c r="N1807" i="30" s="1"/>
  <c r="N1808" i="30" s="1"/>
  <c r="N1809" i="30" s="1"/>
  <c r="N1810" i="30" s="1"/>
  <c r="N1811" i="30" s="1"/>
  <c r="N1812" i="30" s="1"/>
  <c r="N1813" i="30" s="1"/>
  <c r="N1814" i="30" s="1"/>
  <c r="N1815" i="30" s="1"/>
  <c r="N1816" i="30" s="1"/>
  <c r="N1817" i="30" s="1"/>
  <c r="N1818" i="30" s="1"/>
  <c r="N1819" i="30" s="1"/>
  <c r="N1820" i="30" s="1"/>
  <c r="N1821" i="30" s="1"/>
  <c r="N1822" i="30" s="1"/>
  <c r="N1823" i="30" s="1"/>
  <c r="N1824" i="30" s="1"/>
  <c r="N1825" i="30" s="1"/>
  <c r="N1826" i="30" s="1"/>
  <c r="N1827" i="30" s="1"/>
  <c r="N1828" i="30" s="1"/>
  <c r="N1829" i="30" s="1"/>
  <c r="N1830" i="30" s="1"/>
  <c r="N1831" i="30" s="1"/>
  <c r="N1832" i="30" s="1"/>
  <c r="N1833" i="30" s="1"/>
  <c r="N1834" i="30" s="1"/>
  <c r="N1835" i="30" s="1"/>
  <c r="N1836" i="30" s="1"/>
  <c r="N1837" i="30" s="1"/>
  <c r="N1838" i="30" s="1"/>
  <c r="N1839" i="30" s="1"/>
  <c r="N1840" i="30" s="1"/>
  <c r="N1841" i="30" s="1"/>
  <c r="N1842" i="30" s="1"/>
  <c r="N1843" i="30" s="1"/>
  <c r="N1844" i="30" s="1"/>
  <c r="N1845" i="30" s="1"/>
  <c r="N1846" i="30" s="1"/>
  <c r="N1847" i="30" s="1"/>
  <c r="N1848" i="30" s="1"/>
  <c r="N1849" i="30" s="1"/>
  <c r="N1850" i="30" s="1"/>
  <c r="N1851" i="30" s="1"/>
  <c r="N1852" i="30" s="1"/>
  <c r="N1853" i="30" s="1"/>
  <c r="N1854" i="30" s="1"/>
  <c r="N1855" i="30" s="1"/>
  <c r="N1856" i="30" s="1"/>
  <c r="N1857" i="30" s="1"/>
  <c r="N1858" i="30" s="1"/>
  <c r="N1859" i="30" s="1"/>
  <c r="N1860" i="30" s="1"/>
  <c r="N1861" i="30" s="1"/>
  <c r="N1862" i="30" s="1"/>
  <c r="N1863" i="30" s="1"/>
  <c r="N1864" i="30" s="1"/>
  <c r="N1865" i="30" s="1"/>
  <c r="N1866" i="30" s="1"/>
  <c r="N1867" i="30" s="1"/>
  <c r="N1868" i="30" s="1"/>
  <c r="N1869" i="30" s="1"/>
  <c r="N1870" i="30" s="1"/>
  <c r="N1871" i="30" s="1"/>
  <c r="N1872" i="30" s="1"/>
  <c r="N1873" i="30" s="1"/>
  <c r="N1874" i="30" s="1"/>
  <c r="N1875" i="30" s="1"/>
  <c r="N1876" i="30" s="1"/>
  <c r="N1877" i="30" s="1"/>
  <c r="N1878" i="30" s="1"/>
  <c r="N1879" i="30" s="1"/>
  <c r="N1880" i="30" s="1"/>
  <c r="N1881" i="30" s="1"/>
  <c r="N1882" i="30" s="1"/>
  <c r="N1883" i="30" s="1"/>
  <c r="N1884" i="30" s="1"/>
  <c r="N1885" i="30" s="1"/>
  <c r="N1886" i="30" s="1"/>
  <c r="N1887" i="30" s="1"/>
  <c r="N1888" i="30" s="1"/>
  <c r="N1889" i="30" s="1"/>
  <c r="N1890" i="30" s="1"/>
  <c r="N1891" i="30" s="1"/>
  <c r="N1892" i="30" s="1"/>
  <c r="N1893" i="30" s="1"/>
  <c r="N1894" i="30" s="1"/>
  <c r="N1895" i="30" s="1"/>
  <c r="N1896" i="30" s="1"/>
  <c r="N1897" i="30" s="1"/>
  <c r="N1898" i="30" s="1"/>
  <c r="N1899" i="30" s="1"/>
  <c r="N1900" i="30" s="1"/>
  <c r="N1901" i="30" s="1"/>
  <c r="N1902" i="30" s="1"/>
  <c r="N1903" i="30" s="1"/>
  <c r="N1904" i="30" s="1"/>
  <c r="N1905" i="30" s="1"/>
  <c r="N1906" i="30" s="1"/>
  <c r="N1907" i="30" s="1"/>
  <c r="N1908" i="30" s="1"/>
  <c r="N1909" i="30" s="1"/>
  <c r="N1910" i="30" s="1"/>
  <c r="N1911" i="30" s="1"/>
  <c r="N1912" i="30" s="1"/>
  <c r="N1913" i="30" s="1"/>
  <c r="N1914" i="30" s="1"/>
  <c r="N1915" i="30" s="1"/>
  <c r="N1916" i="30" s="1"/>
  <c r="N1917" i="30" s="1"/>
  <c r="N1918" i="30" s="1"/>
  <c r="N1919" i="30" s="1"/>
  <c r="N1920" i="30" s="1"/>
  <c r="N1921" i="30" s="1"/>
  <c r="N1922" i="30" s="1"/>
  <c r="N1923" i="30" s="1"/>
  <c r="N1924" i="30" s="1"/>
  <c r="N1925" i="30" s="1"/>
  <c r="N1926" i="30" s="1"/>
  <c r="N1927" i="30" s="1"/>
  <c r="N1928" i="30" s="1"/>
  <c r="N1929" i="30" s="1"/>
  <c r="N1930" i="30" s="1"/>
  <c r="N1931" i="30" s="1"/>
  <c r="N1932" i="30" s="1"/>
  <c r="N1933" i="30" s="1"/>
  <c r="N1934" i="30" s="1"/>
  <c r="N1935" i="30" s="1"/>
  <c r="N1936" i="30" s="1"/>
  <c r="N1937" i="30" s="1"/>
  <c r="N1938" i="30" s="1"/>
  <c r="N1939" i="30" s="1"/>
  <c r="N1940" i="30" s="1"/>
  <c r="N1941" i="30" s="1"/>
  <c r="N1942" i="30" s="1"/>
  <c r="N1943" i="30" s="1"/>
  <c r="N1944" i="30" s="1"/>
  <c r="N1945" i="30" s="1"/>
  <c r="N1946" i="30" s="1"/>
  <c r="N1947" i="30" s="1"/>
  <c r="N1948" i="30" s="1"/>
  <c r="N1949" i="30" s="1"/>
  <c r="N1950" i="30" s="1"/>
  <c r="N1951" i="30" s="1"/>
  <c r="N1952" i="30" s="1"/>
  <c r="N1953" i="30" s="1"/>
  <c r="N1954" i="30" s="1"/>
  <c r="N1955" i="30" s="1"/>
  <c r="N1956" i="30" s="1"/>
  <c r="N1957" i="30" s="1"/>
  <c r="N1958" i="30" s="1"/>
  <c r="N1959" i="30" s="1"/>
  <c r="N1960" i="30" s="1"/>
  <c r="N1961" i="30" s="1"/>
  <c r="N1962" i="30" s="1"/>
  <c r="N1963" i="30" s="1"/>
  <c r="N1964" i="30" s="1"/>
  <c r="N1965" i="30" s="1"/>
  <c r="N1966" i="30" s="1"/>
  <c r="N1967" i="30" s="1"/>
  <c r="N1968" i="30" s="1"/>
  <c r="N1969" i="30" s="1"/>
  <c r="N1970" i="30" s="1"/>
  <c r="N1971" i="30" s="1"/>
  <c r="N1972" i="30" s="1"/>
  <c r="N1973" i="30" s="1"/>
  <c r="N1974" i="30" s="1"/>
  <c r="N1975" i="30" s="1"/>
  <c r="N1976" i="30" s="1"/>
  <c r="N1977" i="30" s="1"/>
  <c r="N1978" i="30" s="1"/>
  <c r="N1979" i="30" s="1"/>
  <c r="N1980" i="30" s="1"/>
  <c r="N1981" i="30" s="1"/>
  <c r="N1982" i="30" s="1"/>
  <c r="N1983" i="30" s="1"/>
  <c r="N1984" i="30" s="1"/>
  <c r="N1985" i="30" s="1"/>
  <c r="N1986" i="30" s="1"/>
  <c r="N1987" i="30" s="1"/>
  <c r="N1988" i="30" s="1"/>
  <c r="N1989" i="30" s="1"/>
  <c r="N1990" i="30" s="1"/>
  <c r="N1991" i="30" s="1"/>
  <c r="N1992" i="30" s="1"/>
  <c r="N1993" i="30" s="1"/>
  <c r="N1994" i="30" s="1"/>
  <c r="N1995" i="30" s="1"/>
  <c r="N1996" i="30" s="1"/>
  <c r="N1997" i="30" s="1"/>
  <c r="N1998" i="30" s="1"/>
  <c r="N1999" i="30" s="1"/>
  <c r="N2000" i="30" s="1"/>
  <c r="N2001" i="30" s="1"/>
  <c r="N2002" i="30" s="1"/>
  <c r="N2003" i="30" s="1"/>
  <c r="N2004" i="30" s="1"/>
  <c r="N2005" i="30" s="1"/>
  <c r="N2006" i="30" s="1"/>
  <c r="N2007" i="30" s="1"/>
  <c r="N2008" i="30" s="1"/>
  <c r="N2009" i="30" s="1"/>
  <c r="N2010" i="30" s="1"/>
  <c r="N2011" i="30" s="1"/>
  <c r="N2012" i="30" s="1"/>
  <c r="N2013" i="30" s="1"/>
  <c r="N2014" i="30" s="1"/>
  <c r="N2015" i="30" s="1"/>
  <c r="N2016" i="30" s="1"/>
  <c r="N2017" i="30" s="1"/>
  <c r="N2018" i="30" s="1"/>
  <c r="N2019" i="30" s="1"/>
  <c r="N2020" i="30" s="1"/>
  <c r="N2021" i="30" s="1"/>
  <c r="N2022" i="30" s="1"/>
  <c r="N2023" i="30" s="1"/>
  <c r="N2024" i="30" s="1"/>
  <c r="N2025" i="30" s="1"/>
  <c r="N2026" i="30" s="1"/>
  <c r="N2027" i="30" s="1"/>
  <c r="N2028" i="30" s="1"/>
  <c r="N2029" i="30" s="1"/>
  <c r="N2030" i="30" s="1"/>
  <c r="N2031" i="30" s="1"/>
  <c r="N2032" i="30" s="1"/>
  <c r="N2033" i="30" s="1"/>
  <c r="N2034" i="30" s="1"/>
  <c r="N2035" i="30" s="1"/>
  <c r="N2036" i="30" s="1"/>
  <c r="N2037" i="30" s="1"/>
  <c r="N2038" i="30" s="1"/>
  <c r="N2039" i="30" s="1"/>
  <c r="N2040" i="30" s="1"/>
  <c r="N2041" i="30" s="1"/>
  <c r="N2042" i="30" s="1"/>
  <c r="N2043" i="30" s="1"/>
  <c r="N2044" i="30" s="1"/>
  <c r="N2045" i="30" s="1"/>
  <c r="N2046" i="30" s="1"/>
  <c r="N2047" i="30" s="1"/>
  <c r="N2048" i="30" s="1"/>
  <c r="N2049" i="30" s="1"/>
  <c r="N2050" i="30" s="1"/>
  <c r="N2051" i="30" s="1"/>
  <c r="N2052" i="30" s="1"/>
  <c r="N2053" i="30" s="1"/>
  <c r="N2054" i="30" s="1"/>
  <c r="N2055" i="30" s="1"/>
  <c r="N2056" i="30" s="1"/>
  <c r="N2057" i="30" s="1"/>
  <c r="N2058" i="30" s="1"/>
  <c r="N2059" i="30" s="1"/>
  <c r="N2060" i="30" s="1"/>
  <c r="N2061" i="30" s="1"/>
  <c r="N2062" i="30" s="1"/>
  <c r="N2063" i="30" s="1"/>
  <c r="N2064" i="30" s="1"/>
  <c r="N2065" i="30" s="1"/>
  <c r="N2066" i="30" s="1"/>
  <c r="N2067" i="30" s="1"/>
  <c r="N2068" i="30" s="1"/>
  <c r="N2069" i="30" s="1"/>
  <c r="N2070" i="30" s="1"/>
  <c r="N2071" i="30" s="1"/>
  <c r="N2072" i="30" s="1"/>
  <c r="N2073" i="30" s="1"/>
  <c r="N2074" i="30" s="1"/>
  <c r="N2075" i="30" s="1"/>
  <c r="N2076" i="30" s="1"/>
  <c r="N2077" i="30" s="1"/>
  <c r="N2078" i="30" s="1"/>
  <c r="N2079" i="30" s="1"/>
  <c r="N2080" i="30" s="1"/>
  <c r="N2081" i="30" s="1"/>
  <c r="N2082" i="30" s="1"/>
  <c r="N2083" i="30" s="1"/>
  <c r="N2084" i="30" s="1"/>
  <c r="N2085" i="30" s="1"/>
  <c r="N2086" i="30" s="1"/>
  <c r="N2087" i="30" s="1"/>
  <c r="N2088" i="30" s="1"/>
  <c r="N2089" i="30" s="1"/>
  <c r="N2090" i="30" s="1"/>
  <c r="N2091" i="30" s="1"/>
  <c r="N2092" i="30" s="1"/>
  <c r="N2093" i="30" s="1"/>
  <c r="N2094" i="30" s="1"/>
  <c r="N2095" i="30" s="1"/>
  <c r="N2096" i="30" s="1"/>
  <c r="N2097" i="30" s="1"/>
  <c r="N2098" i="30" s="1"/>
  <c r="N2099" i="30" s="1"/>
  <c r="N2100" i="30" s="1"/>
  <c r="N2101" i="30" s="1"/>
  <c r="N2102" i="30" s="1"/>
  <c r="N2103" i="30" s="1"/>
  <c r="N2104" i="30" s="1"/>
  <c r="N2105" i="30" s="1"/>
  <c r="N2106" i="30" s="1"/>
  <c r="N2107" i="30" s="1"/>
  <c r="N2108" i="30" s="1"/>
  <c r="N2109" i="30" s="1"/>
  <c r="N2110" i="30" s="1"/>
  <c r="N2111" i="30" s="1"/>
  <c r="N2112" i="30" s="1"/>
  <c r="N2113" i="30" s="1"/>
  <c r="N2114" i="30" s="1"/>
  <c r="N2115" i="30" s="1"/>
  <c r="N2116" i="30" s="1"/>
  <c r="N2117" i="30" s="1"/>
  <c r="N2118" i="30" s="1"/>
  <c r="N2119" i="30" s="1"/>
  <c r="N2120" i="30" s="1"/>
  <c r="N2121" i="30" s="1"/>
  <c r="N2122" i="30" s="1"/>
  <c r="N2123" i="30" s="1"/>
  <c r="N2124" i="30" s="1"/>
  <c r="N2125" i="30" s="1"/>
  <c r="N2126" i="30" s="1"/>
  <c r="N2127" i="30" s="1"/>
  <c r="N2128" i="30" s="1"/>
  <c r="N2129" i="30" s="1"/>
  <c r="N2130" i="30" s="1"/>
  <c r="N2131" i="30" s="1"/>
  <c r="N2132" i="30" s="1"/>
  <c r="N2133" i="30" s="1"/>
  <c r="N2134" i="30" s="1"/>
  <c r="N2135" i="30" s="1"/>
  <c r="N2136" i="30" s="1"/>
  <c r="N2137" i="30" s="1"/>
  <c r="N2138" i="30" s="1"/>
  <c r="N2139" i="30" s="1"/>
  <c r="N2140" i="30" s="1"/>
  <c r="N2141" i="30" s="1"/>
  <c r="N2142" i="30" s="1"/>
  <c r="N2143" i="30" s="1"/>
  <c r="N2144" i="30" s="1"/>
  <c r="N2145" i="30" s="1"/>
  <c r="N2146" i="30" s="1"/>
  <c r="N2147" i="30" s="1"/>
  <c r="N2148" i="30" s="1"/>
  <c r="N2149" i="30" s="1"/>
  <c r="N2150" i="30" s="1"/>
  <c r="N2151" i="30" s="1"/>
  <c r="N2152" i="30" s="1"/>
  <c r="N2153" i="30" s="1"/>
  <c r="N2154" i="30" s="1"/>
  <c r="N2155" i="30" s="1"/>
  <c r="N2156" i="30" s="1"/>
  <c r="N2157" i="30" s="1"/>
  <c r="N2158" i="30" s="1"/>
  <c r="N2159" i="30" s="1"/>
  <c r="N2160" i="30" s="1"/>
  <c r="N2161" i="30" s="1"/>
  <c r="N2162" i="30" s="1"/>
  <c r="N2163" i="30" s="1"/>
  <c r="N2164" i="30" s="1"/>
  <c r="N2165" i="30" s="1"/>
  <c r="N2166" i="30" s="1"/>
  <c r="N2167" i="30" s="1"/>
  <c r="N2168" i="30" s="1"/>
  <c r="N2169" i="30" s="1"/>
  <c r="N2170" i="30" s="1"/>
  <c r="N2171" i="30" s="1"/>
  <c r="N2172" i="30" s="1"/>
  <c r="N2173" i="30" s="1"/>
  <c r="N2174" i="30" s="1"/>
  <c r="N2175" i="30" s="1"/>
  <c r="N2176" i="30" s="1"/>
  <c r="N2177" i="30" s="1"/>
  <c r="N2178" i="30" s="1"/>
  <c r="N2179" i="30" s="1"/>
  <c r="N2180" i="30" s="1"/>
  <c r="N2181" i="30" s="1"/>
  <c r="N2182" i="30" s="1"/>
  <c r="N2183" i="30" s="1"/>
  <c r="N2184" i="30" s="1"/>
  <c r="N2185" i="30" s="1"/>
  <c r="N2186" i="30" s="1"/>
  <c r="N2187" i="30" s="1"/>
  <c r="N2188" i="30" s="1"/>
  <c r="N2189" i="30" s="1"/>
  <c r="N2190" i="30" s="1"/>
  <c r="N2191" i="30" s="1"/>
  <c r="N2192" i="30" s="1"/>
  <c r="N2193" i="30" s="1"/>
  <c r="N2194" i="30" s="1"/>
  <c r="N2195" i="30" s="1"/>
  <c r="N2196" i="30" s="1"/>
  <c r="N2197" i="30" s="1"/>
  <c r="N2198" i="30" s="1"/>
  <c r="N2199" i="30" s="1"/>
  <c r="N2200" i="30" s="1"/>
  <c r="N2201" i="30" s="1"/>
  <c r="N2202" i="30" s="1"/>
  <c r="N2203" i="30" s="1"/>
  <c r="N2204" i="30" s="1"/>
  <c r="N2205" i="30" s="1"/>
  <c r="N2206" i="30" s="1"/>
  <c r="N2207" i="30" s="1"/>
  <c r="N2208" i="30" s="1"/>
  <c r="N2209" i="30" s="1"/>
  <c r="N2210" i="30" s="1"/>
  <c r="N2211" i="30" s="1"/>
  <c r="N2212" i="30" s="1"/>
  <c r="N2213" i="30" s="1"/>
  <c r="N2214" i="30" s="1"/>
  <c r="N2215" i="30" s="1"/>
  <c r="N2216" i="30" s="1"/>
  <c r="N2217" i="30" s="1"/>
  <c r="N2218" i="30" s="1"/>
  <c r="N2219" i="30" s="1"/>
  <c r="N2220" i="30" s="1"/>
  <c r="N2221" i="30" s="1"/>
  <c r="N2222" i="30" s="1"/>
  <c r="N2223" i="30" s="1"/>
  <c r="N2224" i="30" s="1"/>
  <c r="N2225" i="30" s="1"/>
  <c r="N2226" i="30" s="1"/>
  <c r="N2227" i="30" s="1"/>
  <c r="N2228" i="30" s="1"/>
  <c r="N2229" i="30" s="1"/>
  <c r="N2230" i="30" s="1"/>
  <c r="N2231" i="30" s="1"/>
  <c r="N2232" i="30" s="1"/>
  <c r="N2233" i="30" s="1"/>
  <c r="N2234" i="30" s="1"/>
  <c r="N2235" i="30" s="1"/>
  <c r="N2236" i="30" s="1"/>
  <c r="N2237" i="30" s="1"/>
  <c r="N2238" i="30" s="1"/>
  <c r="N2239" i="30" s="1"/>
  <c r="N2240" i="30" s="1"/>
  <c r="N2241" i="30" s="1"/>
  <c r="N2242" i="30" s="1"/>
  <c r="N2243" i="30" s="1"/>
  <c r="N2244" i="30" s="1"/>
  <c r="N2245" i="30" s="1"/>
  <c r="N2246" i="30" s="1"/>
  <c r="N2247" i="30" s="1"/>
  <c r="N2248" i="30" s="1"/>
  <c r="N2249" i="30" s="1"/>
  <c r="N2250" i="30" s="1"/>
  <c r="N2251" i="30" s="1"/>
  <c r="N2252" i="30" s="1"/>
  <c r="N2253" i="30" s="1"/>
  <c r="N2254" i="30" s="1"/>
  <c r="N2255" i="30" s="1"/>
  <c r="N2256" i="30" s="1"/>
  <c r="N2257" i="30" s="1"/>
  <c r="N2258" i="30" s="1"/>
  <c r="N2259" i="30" s="1"/>
  <c r="N2260" i="30" s="1"/>
  <c r="N2261" i="30" s="1"/>
  <c r="N2262" i="30" s="1"/>
  <c r="N2263" i="30" s="1"/>
  <c r="N2264" i="30" s="1"/>
  <c r="N2265" i="30" s="1"/>
  <c r="N2266" i="30" s="1"/>
  <c r="N2267" i="30" s="1"/>
  <c r="N2268" i="30" s="1"/>
  <c r="N2269" i="30" s="1"/>
  <c r="N2270" i="30" s="1"/>
  <c r="N2271" i="30" s="1"/>
  <c r="N2272" i="30" s="1"/>
  <c r="N2273" i="30" s="1"/>
  <c r="N2274" i="30" s="1"/>
  <c r="N2275" i="30" s="1"/>
  <c r="N2276" i="30" s="1"/>
  <c r="N2277" i="30" s="1"/>
  <c r="N2278" i="30" s="1"/>
  <c r="N2279" i="30" s="1"/>
  <c r="N2280" i="30" s="1"/>
  <c r="N2281" i="30" s="1"/>
  <c r="N2282" i="30" s="1"/>
  <c r="N2283" i="30" s="1"/>
  <c r="N2284" i="30" s="1"/>
  <c r="N2285" i="30" s="1"/>
  <c r="N2286" i="30" s="1"/>
  <c r="N2287" i="30" s="1"/>
  <c r="N2288" i="30" s="1"/>
  <c r="N2289" i="30" s="1"/>
  <c r="N2290" i="30" s="1"/>
  <c r="N2291" i="30" s="1"/>
  <c r="N2292" i="30" s="1"/>
  <c r="N2293" i="30" s="1"/>
  <c r="N2294" i="30" s="1"/>
  <c r="N2295" i="30" s="1"/>
  <c r="N2296" i="30" s="1"/>
  <c r="N2297" i="30" s="1"/>
  <c r="N2298" i="30" s="1"/>
  <c r="N2299" i="30" s="1"/>
  <c r="N2300" i="30" s="1"/>
  <c r="N2301" i="30" s="1"/>
  <c r="N2302" i="30" s="1"/>
  <c r="N2303" i="30" s="1"/>
  <c r="N2304" i="30" s="1"/>
  <c r="N2305" i="30" s="1"/>
  <c r="N2306" i="30" s="1"/>
  <c r="N2307" i="30" s="1"/>
  <c r="N2308" i="30" s="1"/>
  <c r="N2309" i="30" s="1"/>
  <c r="N2310" i="30" s="1"/>
  <c r="N2311" i="30" s="1"/>
  <c r="N2312" i="30" s="1"/>
  <c r="N2313" i="30" s="1"/>
  <c r="N2314" i="30" s="1"/>
  <c r="N2315" i="30" s="1"/>
  <c r="N2316" i="30" s="1"/>
  <c r="N2317" i="30" s="1"/>
  <c r="N2318" i="30" s="1"/>
  <c r="N2319" i="30" s="1"/>
  <c r="N2320" i="30" s="1"/>
  <c r="N2321" i="30" s="1"/>
  <c r="N2322" i="30" s="1"/>
  <c r="N2323" i="30" s="1"/>
  <c r="N2324" i="30" s="1"/>
  <c r="N2325" i="30" s="1"/>
  <c r="N2326" i="30" s="1"/>
  <c r="N2327" i="30" s="1"/>
  <c r="N2328" i="30" s="1"/>
  <c r="N2329" i="30" s="1"/>
  <c r="N2330" i="30" s="1"/>
  <c r="N2331" i="30" s="1"/>
  <c r="N2332" i="30" s="1"/>
  <c r="N2333" i="30" s="1"/>
  <c r="N2334" i="30" s="1"/>
  <c r="N2335" i="30" s="1"/>
  <c r="N2336" i="30" s="1"/>
  <c r="N2337" i="30" s="1"/>
  <c r="N2338" i="30" s="1"/>
  <c r="N2339" i="30" s="1"/>
  <c r="N2340" i="30" s="1"/>
  <c r="N2341" i="30" s="1"/>
  <c r="N2342" i="30" s="1"/>
  <c r="N2343" i="30" s="1"/>
  <c r="N2344" i="30" s="1"/>
  <c r="N2345" i="30" s="1"/>
  <c r="N2346" i="30" s="1"/>
  <c r="N2347" i="30" s="1"/>
  <c r="N2348" i="30" s="1"/>
  <c r="N2349" i="30" s="1"/>
  <c r="N2350" i="30" s="1"/>
  <c r="N2351" i="30" s="1"/>
  <c r="N2352" i="30" s="1"/>
  <c r="N2353" i="30" s="1"/>
  <c r="N2354" i="30" s="1"/>
  <c r="N2355" i="30" s="1"/>
  <c r="N2356" i="30" s="1"/>
  <c r="N2357" i="30" s="1"/>
  <c r="N2358" i="30" s="1"/>
  <c r="N2359" i="30" s="1"/>
  <c r="N2360" i="30" s="1"/>
  <c r="N2361" i="30" s="1"/>
  <c r="N2362" i="30" s="1"/>
  <c r="N2363" i="30" s="1"/>
  <c r="N2364" i="30" s="1"/>
  <c r="N2365" i="30" s="1"/>
  <c r="N2366" i="30" s="1"/>
  <c r="N2367" i="30" s="1"/>
  <c r="N2368" i="30" s="1"/>
  <c r="N2369" i="30" s="1"/>
  <c r="N2370" i="30" s="1"/>
  <c r="N2371" i="30" s="1"/>
  <c r="N2372" i="30" s="1"/>
  <c r="N2373" i="30" s="1"/>
  <c r="N2374" i="30" s="1"/>
  <c r="N2375" i="30" s="1"/>
  <c r="N2376" i="30" s="1"/>
  <c r="N2377" i="30" s="1"/>
  <c r="N2378" i="30" s="1"/>
  <c r="N2379" i="30" s="1"/>
  <c r="N2380" i="30" s="1"/>
  <c r="N2381" i="30" s="1"/>
  <c r="N2382" i="30" s="1"/>
  <c r="N2383" i="30" s="1"/>
  <c r="N2384" i="30" s="1"/>
  <c r="N2385" i="30" s="1"/>
  <c r="N2386" i="30" s="1"/>
  <c r="N2387" i="30" s="1"/>
  <c r="N2388" i="30" s="1"/>
  <c r="N2389" i="30" s="1"/>
  <c r="N2390" i="30" s="1"/>
  <c r="N2391" i="30" s="1"/>
  <c r="N2392" i="30" s="1"/>
  <c r="N2393" i="30" s="1"/>
  <c r="N2394" i="30" s="1"/>
  <c r="N2395" i="30" s="1"/>
  <c r="N2396" i="30" s="1"/>
  <c r="N2397" i="30" s="1"/>
  <c r="N2398" i="30" s="1"/>
  <c r="N2399" i="30" s="1"/>
  <c r="N2400" i="30" s="1"/>
  <c r="N2401" i="30" s="1"/>
  <c r="N2402" i="30" s="1"/>
  <c r="N2403" i="30" s="1"/>
  <c r="N2404" i="30" s="1"/>
  <c r="N2405" i="30" s="1"/>
  <c r="N2406" i="30" s="1"/>
  <c r="N2407" i="30" s="1"/>
  <c r="N2408" i="30" s="1"/>
  <c r="N2409" i="30" s="1"/>
  <c r="N2410" i="30" s="1"/>
  <c r="N2411" i="30" s="1"/>
  <c r="N2412" i="30" s="1"/>
  <c r="N2413" i="30" s="1"/>
  <c r="N2414" i="30" s="1"/>
  <c r="N2415" i="30" s="1"/>
  <c r="N2416" i="30" s="1"/>
  <c r="N2417" i="30" s="1"/>
  <c r="N2418" i="30" s="1"/>
  <c r="N2419" i="30" s="1"/>
  <c r="N2420" i="30" s="1"/>
  <c r="N2421" i="30" s="1"/>
  <c r="N2422" i="30" s="1"/>
  <c r="N2423" i="30" s="1"/>
  <c r="N2424" i="30" s="1"/>
  <c r="N2425" i="30" s="1"/>
  <c r="N2426" i="30" s="1"/>
  <c r="N2427" i="30" s="1"/>
  <c r="N2428" i="30" s="1"/>
  <c r="N2429" i="30" s="1"/>
  <c r="N2430" i="30" s="1"/>
  <c r="N2431" i="30" s="1"/>
  <c r="N2432" i="30" s="1"/>
  <c r="N2433" i="30" s="1"/>
  <c r="N2434" i="30" s="1"/>
  <c r="N2435" i="30" s="1"/>
  <c r="N2436" i="30" s="1"/>
  <c r="N2437" i="30" s="1"/>
  <c r="N2438" i="30" s="1"/>
  <c r="N2439" i="30" s="1"/>
  <c r="N2440" i="30" s="1"/>
  <c r="N2441" i="30" s="1"/>
  <c r="N2442" i="30" s="1"/>
  <c r="N2443" i="30" s="1"/>
  <c r="N2444" i="30" s="1"/>
  <c r="N2445" i="30" s="1"/>
  <c r="N2446" i="30" s="1"/>
  <c r="N2447" i="30" s="1"/>
  <c r="N2448" i="30" s="1"/>
  <c r="N2449" i="30" s="1"/>
  <c r="N2450" i="30" s="1"/>
  <c r="N2451" i="30" s="1"/>
  <c r="N2452" i="30" s="1"/>
  <c r="N2453" i="30" s="1"/>
  <c r="N2454" i="30" s="1"/>
  <c r="N2455" i="30" s="1"/>
  <c r="N2456" i="30" s="1"/>
  <c r="N2457" i="30" s="1"/>
  <c r="N2458" i="30" s="1"/>
  <c r="N2459" i="30" s="1"/>
  <c r="N2460" i="30" s="1"/>
  <c r="N2461" i="30" s="1"/>
  <c r="N2462" i="30" s="1"/>
  <c r="N2463" i="30" s="1"/>
  <c r="N2464" i="30" s="1"/>
  <c r="N2465" i="30" s="1"/>
  <c r="N2466" i="30" s="1"/>
  <c r="N2467" i="30" s="1"/>
  <c r="N2468" i="30" s="1"/>
  <c r="N2469" i="30" s="1"/>
  <c r="N2470" i="30" s="1"/>
  <c r="N2471" i="30" s="1"/>
  <c r="N2472" i="30" s="1"/>
  <c r="N2473" i="30" s="1"/>
  <c r="N2474" i="30" s="1"/>
  <c r="N2475" i="30" s="1"/>
  <c r="N2476" i="30" s="1"/>
  <c r="N2477" i="30" s="1"/>
  <c r="N2478" i="30" s="1"/>
  <c r="N2479" i="30" s="1"/>
  <c r="N2480" i="30" s="1"/>
  <c r="N2481" i="30" s="1"/>
  <c r="N2482" i="30" s="1"/>
  <c r="N2483" i="30" s="1"/>
  <c r="N2484" i="30" s="1"/>
  <c r="N2485" i="30" s="1"/>
  <c r="N2486" i="30" s="1"/>
  <c r="N2487" i="30" s="1"/>
  <c r="N2488" i="30" s="1"/>
  <c r="N2489" i="30" s="1"/>
  <c r="N2490" i="30" s="1"/>
  <c r="N2491" i="30" s="1"/>
  <c r="N2492" i="30" s="1"/>
  <c r="N2493" i="30" s="1"/>
  <c r="N2494" i="30" s="1"/>
  <c r="N2495" i="30" s="1"/>
  <c r="N2496" i="30" s="1"/>
  <c r="N2497" i="30" s="1"/>
  <c r="N2498" i="30" s="1"/>
  <c r="N2499" i="30" s="1"/>
  <c r="N2500" i="30" s="1"/>
  <c r="N2501" i="30" s="1"/>
  <c r="N2502" i="30" s="1"/>
  <c r="N2503" i="30" s="1"/>
  <c r="N2504" i="30" s="1"/>
  <c r="N2505" i="30" s="1"/>
  <c r="N2506" i="30" s="1"/>
  <c r="N2507" i="30" s="1"/>
  <c r="N2508" i="30" s="1"/>
  <c r="N2509" i="30" s="1"/>
  <c r="N2510" i="30" s="1"/>
  <c r="N2511" i="30" s="1"/>
  <c r="N2512" i="30" s="1"/>
  <c r="N2513" i="30" s="1"/>
  <c r="N2514" i="30" s="1"/>
  <c r="N2515" i="30" s="1"/>
  <c r="N2516" i="30" s="1"/>
  <c r="N2517" i="30" s="1"/>
  <c r="N2518" i="30" s="1"/>
  <c r="N2519" i="30" s="1"/>
  <c r="N2520" i="30" s="1"/>
  <c r="N2521" i="30" s="1"/>
  <c r="N2522" i="30" s="1"/>
  <c r="N2523" i="30" s="1"/>
  <c r="N2524" i="30" s="1"/>
  <c r="N2525" i="30" s="1"/>
  <c r="N2526" i="30" s="1"/>
  <c r="N2527" i="30" s="1"/>
  <c r="N2528" i="30" s="1"/>
  <c r="N2529" i="30" s="1"/>
  <c r="N2530" i="30" s="1"/>
  <c r="N2531" i="30" s="1"/>
  <c r="N2532" i="30" s="1"/>
  <c r="N2533" i="30" s="1"/>
  <c r="N2534" i="30" s="1"/>
  <c r="N2535" i="30" s="1"/>
  <c r="N2536" i="30" s="1"/>
  <c r="N2537" i="30" s="1"/>
  <c r="N2538" i="30" s="1"/>
  <c r="N2539" i="30" s="1"/>
  <c r="N2540" i="30" s="1"/>
  <c r="N2541" i="30" s="1"/>
  <c r="N2542" i="30" s="1"/>
  <c r="N2543" i="30" s="1"/>
  <c r="N2544" i="30" s="1"/>
  <c r="N2545" i="30" s="1"/>
  <c r="N2546" i="30" s="1"/>
  <c r="N2547" i="30" s="1"/>
  <c r="N2548" i="30" s="1"/>
  <c r="N2549" i="30" s="1"/>
  <c r="N2550" i="30" s="1"/>
  <c r="N2551" i="30" s="1"/>
  <c r="N2552" i="30" s="1"/>
  <c r="N2553" i="30" s="1"/>
  <c r="N2554" i="30" s="1"/>
  <c r="N2555" i="30" s="1"/>
  <c r="N2556" i="30" s="1"/>
  <c r="N2557" i="30" s="1"/>
  <c r="N2558" i="30" s="1"/>
  <c r="N2559" i="30" s="1"/>
  <c r="N2560" i="30" s="1"/>
  <c r="N2561" i="30" s="1"/>
  <c r="N2562" i="30" s="1"/>
  <c r="N2563" i="30" s="1"/>
  <c r="N2564" i="30" s="1"/>
  <c r="N2565" i="30" s="1"/>
  <c r="N2566" i="30" s="1"/>
  <c r="N2567" i="30" s="1"/>
  <c r="N2568" i="30" s="1"/>
  <c r="N2569" i="30" s="1"/>
  <c r="N2570" i="30" s="1"/>
  <c r="N2571" i="30" s="1"/>
  <c r="N2572" i="30" s="1"/>
  <c r="N2573" i="30" s="1"/>
  <c r="N2574" i="30" s="1"/>
  <c r="N2575" i="30" s="1"/>
  <c r="N2576" i="30" s="1"/>
  <c r="N2577" i="30" s="1"/>
  <c r="N2578" i="30" s="1"/>
  <c r="N2579" i="30" s="1"/>
  <c r="N2580" i="30" s="1"/>
  <c r="N2581" i="30" s="1"/>
  <c r="N2582" i="30" s="1"/>
  <c r="N2583" i="30" s="1"/>
  <c r="N2584" i="30" s="1"/>
  <c r="N2585" i="30" s="1"/>
  <c r="N2586" i="30" s="1"/>
  <c r="N2587" i="30" s="1"/>
  <c r="N2588" i="30" s="1"/>
  <c r="N2589" i="30" s="1"/>
  <c r="N2590" i="30" s="1"/>
  <c r="N2591" i="30" s="1"/>
  <c r="N2592" i="30" s="1"/>
  <c r="N2593" i="30" s="1"/>
  <c r="N2594" i="30" s="1"/>
  <c r="N2595" i="30" s="1"/>
  <c r="N2596" i="30" s="1"/>
  <c r="N2597" i="30" s="1"/>
  <c r="N2598" i="30" s="1"/>
  <c r="N2599" i="30" s="1"/>
  <c r="N2600" i="30" s="1"/>
  <c r="N2601" i="30" s="1"/>
  <c r="N2602" i="30" s="1"/>
  <c r="N2603" i="30" s="1"/>
  <c r="N2604" i="30" s="1"/>
  <c r="N2605" i="30" s="1"/>
  <c r="N2606" i="30" s="1"/>
  <c r="N2607" i="30" s="1"/>
  <c r="N2608" i="30" s="1"/>
  <c r="N2609" i="30" s="1"/>
  <c r="N2610" i="30" s="1"/>
  <c r="N2611" i="30" s="1"/>
  <c r="N2612" i="30" s="1"/>
  <c r="N2613" i="30" s="1"/>
  <c r="N2614" i="30" s="1"/>
  <c r="N2615" i="30" s="1"/>
  <c r="N2616" i="30" s="1"/>
  <c r="N2617" i="30" s="1"/>
  <c r="N2618" i="30" s="1"/>
  <c r="N2619" i="30" s="1"/>
  <c r="N2620" i="30" s="1"/>
  <c r="N2621" i="30" s="1"/>
  <c r="N2622" i="30" s="1"/>
  <c r="N2623" i="30" s="1"/>
  <c r="N2624" i="30" s="1"/>
  <c r="N2625" i="30" s="1"/>
  <c r="N2626" i="30" s="1"/>
  <c r="N2627" i="30" s="1"/>
  <c r="N2628" i="30" s="1"/>
  <c r="N2629" i="30" s="1"/>
  <c r="N2630" i="30" s="1"/>
  <c r="N2631" i="30" s="1"/>
  <c r="N2632" i="30" s="1"/>
  <c r="N2633" i="30" s="1"/>
  <c r="N2634" i="30" s="1"/>
  <c r="N2635" i="30" s="1"/>
  <c r="N2636" i="30" s="1"/>
  <c r="N2637" i="30" s="1"/>
  <c r="N2638" i="30" s="1"/>
  <c r="N2639" i="30" s="1"/>
  <c r="N2640" i="30" s="1"/>
  <c r="N2641" i="30" s="1"/>
  <c r="N2642" i="30" s="1"/>
  <c r="N2643" i="30" s="1"/>
  <c r="N2644" i="30" s="1"/>
  <c r="N2645" i="30" s="1"/>
  <c r="N2646" i="30" s="1"/>
  <c r="N2647" i="30" s="1"/>
  <c r="N2648" i="30" s="1"/>
  <c r="N2649" i="30" s="1"/>
  <c r="N2650" i="30" s="1"/>
  <c r="N2651" i="30" s="1"/>
  <c r="N2652" i="30" s="1"/>
  <c r="N2653" i="30" s="1"/>
  <c r="N2654" i="30" s="1"/>
  <c r="N2655" i="30" s="1"/>
  <c r="N2656" i="30" s="1"/>
  <c r="N2657" i="30" s="1"/>
  <c r="N2658" i="30" s="1"/>
  <c r="N2659" i="30" s="1"/>
  <c r="N2660" i="30" s="1"/>
  <c r="N2661" i="30" s="1"/>
  <c r="N2662" i="30" s="1"/>
  <c r="N2663" i="30" s="1"/>
  <c r="N2664" i="30" s="1"/>
  <c r="N2665" i="30" s="1"/>
  <c r="N2666" i="30" s="1"/>
  <c r="N2667" i="30" s="1"/>
  <c r="N2668" i="30" s="1"/>
  <c r="N2669" i="30" s="1"/>
  <c r="N2670" i="30" s="1"/>
  <c r="N2671" i="30" s="1"/>
  <c r="N2672" i="30" s="1"/>
  <c r="N2673" i="30" s="1"/>
  <c r="N2674" i="30" s="1"/>
  <c r="N2675" i="30" s="1"/>
  <c r="N2676" i="30" s="1"/>
  <c r="N2677" i="30" s="1"/>
  <c r="N2678" i="30" s="1"/>
  <c r="N2679" i="30" s="1"/>
  <c r="N2680" i="30" s="1"/>
  <c r="N2681" i="30" s="1"/>
  <c r="N2682" i="30" s="1"/>
  <c r="N2683" i="30" s="1"/>
  <c r="N2684" i="30" s="1"/>
  <c r="N2685" i="30" s="1"/>
  <c r="N2686" i="30" s="1"/>
  <c r="N2687" i="30" s="1"/>
  <c r="N2688" i="30" s="1"/>
  <c r="N2689" i="30" s="1"/>
  <c r="N2690" i="30" s="1"/>
  <c r="N2691" i="30" s="1"/>
  <c r="N2692" i="30" s="1"/>
  <c r="N2693" i="30" s="1"/>
  <c r="N2694" i="30" s="1"/>
  <c r="N2695" i="30" s="1"/>
  <c r="N2696" i="30" s="1"/>
  <c r="N2697" i="30" s="1"/>
  <c r="N2698" i="30" s="1"/>
  <c r="N2699" i="30" s="1"/>
  <c r="N2700" i="30" s="1"/>
  <c r="N2701" i="30" s="1"/>
  <c r="N2702" i="30" s="1"/>
  <c r="N2703" i="30" s="1"/>
  <c r="N2704" i="30" s="1"/>
  <c r="N2705" i="30" s="1"/>
  <c r="N2706" i="30" s="1"/>
  <c r="N2707" i="30" s="1"/>
  <c r="N2708" i="30" s="1"/>
  <c r="N2709" i="30" s="1"/>
  <c r="N2710" i="30" s="1"/>
  <c r="N2711" i="30" s="1"/>
  <c r="N2712" i="30" s="1"/>
  <c r="N2713" i="30" s="1"/>
  <c r="N2714" i="30" s="1"/>
  <c r="N2715" i="30" s="1"/>
  <c r="N2716" i="30" s="1"/>
  <c r="N2717" i="30" s="1"/>
  <c r="N2718" i="30" s="1"/>
  <c r="N2719" i="30" s="1"/>
  <c r="N2720" i="30" s="1"/>
  <c r="N2721" i="30" s="1"/>
  <c r="N2722" i="30" s="1"/>
  <c r="N2723" i="30" s="1"/>
  <c r="N2724" i="30" s="1"/>
  <c r="N2725" i="30" s="1"/>
  <c r="N2726" i="30" s="1"/>
  <c r="N2727" i="30" s="1"/>
  <c r="N2728" i="30" s="1"/>
  <c r="N2729" i="30" s="1"/>
  <c r="N2730" i="30" s="1"/>
  <c r="N2731" i="30" s="1"/>
  <c r="N2732" i="30" s="1"/>
  <c r="N2733" i="30" s="1"/>
  <c r="N2734" i="30" s="1"/>
  <c r="N2735" i="30" s="1"/>
  <c r="N2736" i="30" s="1"/>
  <c r="N2737" i="30" s="1"/>
  <c r="N2738" i="30" s="1"/>
  <c r="N2739" i="30" s="1"/>
  <c r="N2740" i="30" s="1"/>
  <c r="N2741" i="30" s="1"/>
  <c r="N2742" i="30" s="1"/>
  <c r="N2743" i="30" s="1"/>
  <c r="N2744" i="30" s="1"/>
  <c r="N2745" i="30" s="1"/>
  <c r="N2746" i="30" s="1"/>
  <c r="N2747" i="30" s="1"/>
  <c r="N2748" i="30" s="1"/>
  <c r="N2749" i="30" s="1"/>
  <c r="N2750" i="30" s="1"/>
  <c r="N2751" i="30" s="1"/>
  <c r="N2752" i="30" s="1"/>
  <c r="N2753" i="30" s="1"/>
  <c r="N2754" i="30" s="1"/>
  <c r="N2755" i="30" s="1"/>
  <c r="N2756" i="30" s="1"/>
  <c r="N2757" i="30" s="1"/>
  <c r="N2758" i="30" s="1"/>
  <c r="N2759" i="30" s="1"/>
  <c r="N2760" i="30" s="1"/>
  <c r="N2761" i="30" s="1"/>
  <c r="N2762" i="30" s="1"/>
  <c r="N2763" i="30" s="1"/>
  <c r="N2764" i="30" s="1"/>
  <c r="N2765" i="30" s="1"/>
  <c r="N2766" i="30" s="1"/>
  <c r="N2767" i="30" s="1"/>
  <c r="N2768" i="30" s="1"/>
  <c r="N2769" i="30" s="1"/>
  <c r="N2770" i="30" s="1"/>
  <c r="N2771" i="30" s="1"/>
  <c r="N2772" i="30" s="1"/>
  <c r="N2773" i="30" s="1"/>
  <c r="N2774" i="30" s="1"/>
  <c r="N2775" i="30" s="1"/>
  <c r="N2776" i="30" s="1"/>
  <c r="N2777" i="30" s="1"/>
  <c r="N2778" i="30" s="1"/>
  <c r="N2779" i="30" s="1"/>
  <c r="N2780" i="30" s="1"/>
  <c r="N2781" i="30" s="1"/>
  <c r="N2782" i="30" s="1"/>
  <c r="N2783" i="30" s="1"/>
  <c r="N2784" i="30" s="1"/>
  <c r="N2785" i="30" s="1"/>
  <c r="N2786" i="30" s="1"/>
  <c r="N2787" i="30" s="1"/>
  <c r="N2788" i="30" s="1"/>
  <c r="N2789" i="30" s="1"/>
  <c r="N2790" i="30" s="1"/>
  <c r="N2791" i="30" s="1"/>
  <c r="N2792" i="30" s="1"/>
  <c r="N2793" i="30" s="1"/>
  <c r="N2794" i="30" s="1"/>
  <c r="N2795" i="30" s="1"/>
  <c r="N2796" i="30" s="1"/>
  <c r="N2797" i="30" s="1"/>
  <c r="N2798" i="30" s="1"/>
  <c r="N2799" i="30" s="1"/>
  <c r="N2800" i="30" s="1"/>
  <c r="N2801" i="30" s="1"/>
  <c r="N2802" i="30" s="1"/>
  <c r="N2803" i="30" s="1"/>
  <c r="N2804" i="30" s="1"/>
  <c r="N2805" i="30" s="1"/>
  <c r="N2806" i="30" s="1"/>
  <c r="N2807" i="30" s="1"/>
  <c r="N2808" i="30" s="1"/>
  <c r="N2809" i="30" s="1"/>
  <c r="N2810" i="30" s="1"/>
  <c r="N2811" i="30" s="1"/>
  <c r="N2812" i="30" s="1"/>
  <c r="N2813" i="30" s="1"/>
  <c r="N2814" i="30" s="1"/>
  <c r="N2815" i="30" s="1"/>
  <c r="N2816" i="30" s="1"/>
  <c r="N2817" i="30" s="1"/>
  <c r="N2818" i="30" s="1"/>
  <c r="N2819" i="30" s="1"/>
  <c r="N2820" i="30" s="1"/>
  <c r="N2821" i="30" s="1"/>
  <c r="N2822" i="30" s="1"/>
  <c r="N2823" i="30" s="1"/>
  <c r="N2824" i="30" s="1"/>
  <c r="N2825" i="30" s="1"/>
  <c r="N2826" i="30" s="1"/>
  <c r="N2827" i="30" s="1"/>
  <c r="N2828" i="30" s="1"/>
  <c r="N2829" i="30" s="1"/>
  <c r="N2830" i="30" s="1"/>
  <c r="N2831" i="30" s="1"/>
  <c r="N2832" i="30" s="1"/>
  <c r="N2833" i="30" s="1"/>
  <c r="N2834" i="30" s="1"/>
  <c r="N2835" i="30" s="1"/>
  <c r="N2836" i="30" s="1"/>
  <c r="N2837" i="30" s="1"/>
  <c r="N2838" i="30" s="1"/>
  <c r="N2839" i="30" s="1"/>
  <c r="N2840" i="30" s="1"/>
  <c r="N2841" i="30" s="1"/>
  <c r="N2842" i="30" s="1"/>
  <c r="N2843" i="30" s="1"/>
  <c r="N2844" i="30" s="1"/>
  <c r="N2845" i="30" s="1"/>
  <c r="N2846" i="30" s="1"/>
  <c r="N2847" i="30" s="1"/>
  <c r="N2848" i="30" s="1"/>
  <c r="N2849" i="30" s="1"/>
  <c r="N2850" i="30" s="1"/>
  <c r="N2851" i="30" s="1"/>
  <c r="N2852" i="30" s="1"/>
  <c r="N2853" i="30" s="1"/>
  <c r="N2854" i="30" s="1"/>
  <c r="N2855" i="30" s="1"/>
  <c r="N2856" i="30" s="1"/>
  <c r="N2857" i="30" s="1"/>
  <c r="N2858" i="30" s="1"/>
  <c r="N2859" i="30" s="1"/>
  <c r="N2860" i="30" s="1"/>
  <c r="N2861" i="30" s="1"/>
  <c r="N2862" i="30" s="1"/>
  <c r="N2863" i="30" s="1"/>
  <c r="N2864" i="30" s="1"/>
  <c r="N2865" i="30" s="1"/>
  <c r="N2866" i="30" s="1"/>
  <c r="N2867" i="30" s="1"/>
  <c r="N2868" i="30" s="1"/>
  <c r="N2869" i="30" s="1"/>
  <c r="N2870" i="30" s="1"/>
  <c r="N2871" i="30" s="1"/>
  <c r="N2872" i="30" s="1"/>
  <c r="N2873" i="30" s="1"/>
  <c r="N2874" i="30" s="1"/>
  <c r="N2875" i="30" s="1"/>
  <c r="N2876" i="30" s="1"/>
  <c r="N2877" i="30" s="1"/>
  <c r="N2878" i="30" s="1"/>
  <c r="N2879" i="30" s="1"/>
  <c r="N2880" i="30" s="1"/>
  <c r="N2881" i="30" s="1"/>
  <c r="N2882" i="30" s="1"/>
  <c r="N2883" i="30" s="1"/>
  <c r="N2884" i="30" s="1"/>
  <c r="N2885" i="30" s="1"/>
  <c r="N2886" i="30" s="1"/>
  <c r="N2887" i="30" s="1"/>
  <c r="N2888" i="30" s="1"/>
  <c r="N2889" i="30" s="1"/>
  <c r="N2890" i="30" s="1"/>
  <c r="N2891" i="30" s="1"/>
  <c r="N2892" i="30" s="1"/>
  <c r="N2893" i="30" s="1"/>
  <c r="N2894" i="30" s="1"/>
  <c r="N2895" i="30" s="1"/>
  <c r="N2896" i="30" s="1"/>
  <c r="N2897" i="30" s="1"/>
  <c r="N2898" i="30" s="1"/>
  <c r="N2899" i="30" s="1"/>
  <c r="N2900" i="30" s="1"/>
  <c r="N2901" i="30" s="1"/>
  <c r="N2902" i="30" s="1"/>
  <c r="N2903" i="30" s="1"/>
  <c r="N2904" i="30" s="1"/>
  <c r="N2905" i="30" s="1"/>
  <c r="N2906" i="30" s="1"/>
  <c r="N2907" i="30" s="1"/>
  <c r="N2908" i="30" s="1"/>
  <c r="N2909" i="30" s="1"/>
  <c r="N2910" i="30" s="1"/>
  <c r="N2911" i="30" s="1"/>
  <c r="N2912" i="30" s="1"/>
  <c r="N2913" i="30" s="1"/>
  <c r="N2914" i="30" s="1"/>
  <c r="N2915" i="30" s="1"/>
  <c r="N2916" i="30" s="1"/>
  <c r="N2917" i="30" s="1"/>
  <c r="N2918" i="30" s="1"/>
  <c r="N2919" i="30" s="1"/>
  <c r="N2920" i="30" s="1"/>
  <c r="N2921" i="30" s="1"/>
  <c r="N2922" i="30" s="1"/>
  <c r="N2923" i="30" s="1"/>
  <c r="N2924" i="30" s="1"/>
  <c r="N2925" i="30" s="1"/>
  <c r="N2926" i="30" s="1"/>
  <c r="N2927" i="30" s="1"/>
  <c r="N2928" i="30" s="1"/>
  <c r="N2929" i="30" s="1"/>
  <c r="N2930" i="30" s="1"/>
  <c r="N2931" i="30" s="1"/>
  <c r="N2932" i="30" s="1"/>
  <c r="N2933" i="30" s="1"/>
  <c r="N2934" i="30" s="1"/>
  <c r="N2935" i="30" s="1"/>
  <c r="N2936" i="30" s="1"/>
  <c r="N2937" i="30" s="1"/>
  <c r="N2938" i="30" s="1"/>
  <c r="N2939" i="30" s="1"/>
  <c r="N2940" i="30" s="1"/>
  <c r="N2941" i="30" s="1"/>
  <c r="N2942" i="30" s="1"/>
  <c r="N2943" i="30" s="1"/>
  <c r="N2944" i="30" s="1"/>
  <c r="N2945" i="30" s="1"/>
  <c r="N2946" i="30" s="1"/>
  <c r="N2947" i="30" s="1"/>
  <c r="N2948" i="30" s="1"/>
  <c r="N2949" i="30" s="1"/>
  <c r="N2950" i="30" s="1"/>
  <c r="N2951" i="30" s="1"/>
  <c r="N2952" i="30" s="1"/>
  <c r="N2953" i="30" s="1"/>
  <c r="N2954" i="30" s="1"/>
  <c r="N2955" i="30" s="1"/>
  <c r="N2956" i="30" s="1"/>
  <c r="N2957" i="30" s="1"/>
  <c r="N2958" i="30" s="1"/>
  <c r="N2959" i="30" s="1"/>
  <c r="N2960" i="30" s="1"/>
  <c r="N2961" i="30" s="1"/>
  <c r="N2962" i="30" s="1"/>
  <c r="N2963" i="30" s="1"/>
  <c r="N2964" i="30" s="1"/>
  <c r="N2965" i="30" s="1"/>
  <c r="N2966" i="30" s="1"/>
  <c r="N2967" i="30" s="1"/>
  <c r="N2968" i="30" s="1"/>
  <c r="N2969" i="30" s="1"/>
  <c r="N2970" i="30" s="1"/>
  <c r="N2971" i="30" s="1"/>
  <c r="N2972" i="30" s="1"/>
  <c r="N2973" i="30" s="1"/>
  <c r="N2974" i="30" s="1"/>
  <c r="N2975" i="30" s="1"/>
  <c r="N2976" i="30" s="1"/>
  <c r="N2977" i="30" s="1"/>
  <c r="N2978" i="30" s="1"/>
  <c r="N2979" i="30" s="1"/>
  <c r="N2980" i="30" s="1"/>
  <c r="N2981" i="30" s="1"/>
  <c r="N2982" i="30" s="1"/>
  <c r="N2983" i="30" s="1"/>
  <c r="N2984" i="30" s="1"/>
  <c r="N2985" i="30" s="1"/>
  <c r="N2986" i="30" s="1"/>
  <c r="N2987" i="30" s="1"/>
  <c r="N2988" i="30" s="1"/>
  <c r="N2989" i="30" s="1"/>
  <c r="N2990" i="30" s="1"/>
  <c r="N2991" i="30" s="1"/>
  <c r="N2992" i="30" s="1"/>
  <c r="N2993" i="30" s="1"/>
  <c r="N2994" i="30" s="1"/>
  <c r="N2995" i="30" s="1"/>
  <c r="N2996" i="30" s="1"/>
  <c r="N2997" i="30" s="1"/>
  <c r="N2998" i="30" s="1"/>
  <c r="N2999" i="30" s="1"/>
  <c r="N3000" i="30" s="1"/>
  <c r="N3001" i="30" s="1"/>
  <c r="N3002" i="30" s="1"/>
  <c r="N3003" i="30" s="1"/>
  <c r="N3004" i="30" s="1"/>
  <c r="N3005" i="30" s="1"/>
  <c r="N3006" i="30" s="1"/>
  <c r="N3007" i="30" s="1"/>
  <c r="N3008" i="30" s="1"/>
  <c r="N3009" i="30" s="1"/>
  <c r="N3010" i="30" s="1"/>
  <c r="N3011" i="30" s="1"/>
  <c r="N3012" i="30" s="1"/>
  <c r="N3013" i="30" s="1"/>
  <c r="N3014" i="30" s="1"/>
  <c r="N3015" i="30" s="1"/>
  <c r="N3016" i="30" s="1"/>
  <c r="N3017" i="30" s="1"/>
  <c r="N3018" i="30" s="1"/>
  <c r="N3019" i="30" s="1"/>
  <c r="N3020" i="30" s="1"/>
  <c r="N3021" i="30" s="1"/>
  <c r="N3022" i="30" s="1"/>
  <c r="N3023" i="30" s="1"/>
  <c r="N3024" i="30" s="1"/>
  <c r="N3025" i="30" s="1"/>
  <c r="N3026" i="30" s="1"/>
  <c r="N3027" i="30" s="1"/>
  <c r="N3028" i="30" s="1"/>
  <c r="N3029" i="30" s="1"/>
  <c r="N3030" i="30" s="1"/>
  <c r="N3031" i="30" s="1"/>
  <c r="N3032" i="30" s="1"/>
  <c r="N3033" i="30" s="1"/>
  <c r="N3034" i="30" s="1"/>
  <c r="N3035" i="30" s="1"/>
  <c r="N3036" i="30" s="1"/>
  <c r="N3037" i="30" s="1"/>
  <c r="N3038" i="30" s="1"/>
  <c r="N3039" i="30" s="1"/>
  <c r="N3040" i="30" s="1"/>
  <c r="N3041" i="30" s="1"/>
  <c r="N3042" i="30" s="1"/>
  <c r="N3043" i="30" s="1"/>
  <c r="N3044" i="30" s="1"/>
  <c r="N3045" i="30" s="1"/>
  <c r="N3046" i="30" s="1"/>
  <c r="N3047" i="30" s="1"/>
  <c r="N3048" i="30" s="1"/>
  <c r="N3049" i="30" s="1"/>
  <c r="N3050" i="30" s="1"/>
  <c r="N3051" i="30" s="1"/>
  <c r="N3052" i="30" s="1"/>
  <c r="N3053" i="30" s="1"/>
  <c r="N3054" i="30" s="1"/>
  <c r="N3055" i="30" s="1"/>
  <c r="N3056" i="30" s="1"/>
  <c r="N3057" i="30" s="1"/>
  <c r="N3058" i="30" s="1"/>
  <c r="N3059" i="30" s="1"/>
  <c r="N3060" i="30" s="1"/>
  <c r="N3061" i="30" s="1"/>
  <c r="N3062" i="30" s="1"/>
  <c r="N3063" i="30" s="1"/>
  <c r="N3064" i="30" s="1"/>
  <c r="N3065" i="30" s="1"/>
  <c r="N3066" i="30" s="1"/>
  <c r="N3067" i="30" s="1"/>
  <c r="N3068" i="30" s="1"/>
  <c r="N3069" i="30" s="1"/>
  <c r="N3070" i="30" s="1"/>
  <c r="N3071" i="30" s="1"/>
  <c r="N3072" i="30" s="1"/>
  <c r="N3073" i="30" s="1"/>
  <c r="N3074" i="30" s="1"/>
  <c r="N3075" i="30" s="1"/>
  <c r="N3076" i="30" s="1"/>
  <c r="N3077" i="30" s="1"/>
  <c r="N3078" i="30" s="1"/>
  <c r="N3079" i="30" s="1"/>
  <c r="N3080" i="30" s="1"/>
  <c r="N3081" i="30" s="1"/>
  <c r="N3082" i="30" s="1"/>
  <c r="N3083" i="30" s="1"/>
  <c r="N3084" i="30" s="1"/>
  <c r="N3085" i="30" s="1"/>
  <c r="N3086" i="30" s="1"/>
  <c r="N3087" i="30" s="1"/>
  <c r="N3088" i="30" s="1"/>
  <c r="N3089" i="30" s="1"/>
  <c r="N3090" i="30" s="1"/>
  <c r="N3091" i="30" s="1"/>
  <c r="N3092" i="30" s="1"/>
  <c r="N3093" i="30" s="1"/>
  <c r="N3094" i="30" s="1"/>
  <c r="N3095" i="30" s="1"/>
  <c r="N3096" i="30" s="1"/>
  <c r="N3097" i="30" s="1"/>
  <c r="N3098" i="30" s="1"/>
  <c r="N3099" i="30" s="1"/>
  <c r="N3100" i="30" s="1"/>
  <c r="N3101" i="30" s="1"/>
  <c r="N3102" i="30" s="1"/>
  <c r="N3103" i="30" s="1"/>
  <c r="N3104" i="30" s="1"/>
  <c r="N3105" i="30" s="1"/>
  <c r="N3106" i="30" s="1"/>
  <c r="N3107" i="30" s="1"/>
  <c r="N3108" i="30" s="1"/>
  <c r="N3109" i="30" s="1"/>
  <c r="N3110" i="30" s="1"/>
  <c r="N3111" i="30" s="1"/>
  <c r="N3112" i="30" s="1"/>
  <c r="N3113" i="30" s="1"/>
  <c r="N3114" i="30" s="1"/>
  <c r="N3115" i="30" s="1"/>
  <c r="N3116" i="30" s="1"/>
  <c r="N3117" i="30" s="1"/>
  <c r="N3118" i="30" s="1"/>
  <c r="N3119" i="30" s="1"/>
  <c r="N3120" i="30" s="1"/>
  <c r="N3121" i="30" s="1"/>
  <c r="N3122" i="30" s="1"/>
  <c r="N3123" i="30" s="1"/>
  <c r="N3124" i="30" s="1"/>
  <c r="N3125" i="30" s="1"/>
  <c r="N3126" i="30" s="1"/>
  <c r="N3127" i="30" s="1"/>
  <c r="N3128" i="30" s="1"/>
  <c r="N3129" i="30" s="1"/>
  <c r="N3130" i="30" s="1"/>
  <c r="N3131" i="30" s="1"/>
  <c r="N3132" i="30" s="1"/>
  <c r="N3133" i="30" s="1"/>
  <c r="N3134" i="30" s="1"/>
  <c r="N3135" i="30" s="1"/>
  <c r="N3136" i="30" s="1"/>
  <c r="N3137" i="30" s="1"/>
  <c r="N3138" i="30" s="1"/>
  <c r="N3139" i="30" s="1"/>
  <c r="N3140" i="30" s="1"/>
  <c r="N3141" i="30" s="1"/>
  <c r="N3142" i="30" s="1"/>
  <c r="N3143" i="30" s="1"/>
  <c r="N3144" i="30" s="1"/>
  <c r="N3145" i="30" s="1"/>
  <c r="N3146" i="30" s="1"/>
  <c r="N3147" i="30" s="1"/>
  <c r="N3148" i="30" s="1"/>
  <c r="N3149" i="30" s="1"/>
  <c r="N3150" i="30" s="1"/>
  <c r="N3151" i="30" s="1"/>
  <c r="N3152" i="30" s="1"/>
  <c r="N3153" i="30" s="1"/>
  <c r="N3154" i="30" s="1"/>
  <c r="N3155" i="30" s="1"/>
  <c r="N3156" i="30" s="1"/>
  <c r="N3157" i="30" s="1"/>
  <c r="N3158" i="30" s="1"/>
  <c r="N3159" i="30" s="1"/>
  <c r="N3160" i="30" s="1"/>
  <c r="N3161" i="30" s="1"/>
  <c r="N3162" i="30" s="1"/>
  <c r="N3163" i="30" s="1"/>
  <c r="N3164" i="30" s="1"/>
  <c r="N3165" i="30" s="1"/>
  <c r="U1543" i="30" s="1"/>
  <c r="E3" i="42"/>
  <c r="U1726" i="30" l="1"/>
  <c r="U1633" i="30"/>
  <c r="U1817" i="30"/>
  <c r="U2835" i="30"/>
  <c r="U708" i="30"/>
  <c r="U2942" i="30"/>
  <c r="U2742" i="30"/>
  <c r="U863" i="30"/>
  <c r="U803" i="30"/>
  <c r="U2282" i="30"/>
  <c r="U1389" i="30"/>
  <c r="U1615" i="30"/>
  <c r="U1802" i="30"/>
  <c r="U1244" i="30"/>
  <c r="U519" i="30"/>
  <c r="U1201" i="30"/>
  <c r="V1201" i="30" s="1"/>
  <c r="U1001" i="30"/>
  <c r="U2710" i="30"/>
  <c r="U1455" i="30"/>
  <c r="U1783" i="30"/>
  <c r="U2651" i="30"/>
  <c r="U1756" i="30"/>
  <c r="U91" i="30"/>
  <c r="U2301" i="30"/>
  <c r="V2301" i="30" s="1"/>
  <c r="U1128" i="30"/>
  <c r="U1017" i="30"/>
  <c r="U450" i="30"/>
  <c r="U3165" i="30"/>
  <c r="U2159" i="30"/>
  <c r="U2415" i="30"/>
  <c r="U1779" i="30"/>
  <c r="U1074" i="30"/>
  <c r="V1074" i="30" s="1"/>
  <c r="U95" i="30"/>
  <c r="U395" i="30"/>
  <c r="U2247" i="30"/>
  <c r="U1672" i="30"/>
  <c r="U1309" i="30"/>
  <c r="U2667" i="30"/>
  <c r="U2932" i="30"/>
  <c r="U2731" i="30"/>
  <c r="V2731" i="30" s="1"/>
  <c r="U3159" i="30"/>
  <c r="U1041" i="30"/>
  <c r="U1067" i="30"/>
  <c r="U2151" i="30"/>
  <c r="U175" i="30"/>
  <c r="U2083" i="30"/>
  <c r="U2195" i="30"/>
  <c r="U2338" i="30"/>
  <c r="V2338" i="30" s="1"/>
  <c r="U2865" i="30"/>
  <c r="U1407" i="30"/>
  <c r="U1015" i="30"/>
  <c r="U237" i="30"/>
  <c r="U858" i="30"/>
  <c r="U1433" i="30"/>
  <c r="U1645" i="30"/>
  <c r="U2160" i="30"/>
  <c r="V2160" i="30" s="1"/>
  <c r="U2093" i="30"/>
  <c r="U2163" i="30"/>
  <c r="U2305" i="30"/>
  <c r="U39" i="30"/>
  <c r="U885" i="30"/>
  <c r="U602" i="30"/>
  <c r="U2808" i="30"/>
  <c r="U2049" i="30"/>
  <c r="V2049" i="30" s="1"/>
  <c r="U1403" i="30"/>
  <c r="U566" i="30"/>
  <c r="U1732" i="30"/>
  <c r="U975" i="30"/>
  <c r="U2406" i="30"/>
  <c r="U2969" i="30"/>
  <c r="U2649" i="30"/>
  <c r="U2551" i="30"/>
  <c r="V2551" i="30" s="1"/>
  <c r="U2192" i="30"/>
  <c r="U1483" i="30"/>
  <c r="U585" i="30"/>
  <c r="U2231" i="30"/>
  <c r="U1040" i="30"/>
  <c r="U1273" i="30"/>
  <c r="U2876" i="30"/>
  <c r="U116" i="30"/>
  <c r="V116" i="30" s="1"/>
  <c r="U1690" i="30"/>
  <c r="U2092" i="30"/>
  <c r="U835" i="30"/>
  <c r="U1378" i="30"/>
  <c r="U2491" i="30"/>
  <c r="U2805" i="30"/>
  <c r="U2588" i="30"/>
  <c r="U457" i="30"/>
  <c r="V457" i="30" s="1"/>
  <c r="U393" i="30"/>
  <c r="U3144" i="30"/>
  <c r="U3054" i="30"/>
  <c r="U931" i="30"/>
  <c r="U2346" i="30"/>
  <c r="U2156" i="30"/>
  <c r="U926" i="30"/>
  <c r="U2745" i="30"/>
  <c r="V2745" i="30" s="1"/>
  <c r="U1765" i="30"/>
  <c r="U658" i="30"/>
  <c r="U2394" i="30"/>
  <c r="U951" i="30"/>
  <c r="U114" i="30"/>
  <c r="U1257" i="30"/>
  <c r="U2105" i="30"/>
  <c r="U2980" i="30"/>
  <c r="V2980" i="30" s="1"/>
  <c r="U949" i="30"/>
  <c r="U2753" i="30"/>
  <c r="U2249" i="30"/>
  <c r="U1838" i="30"/>
  <c r="U1098" i="30"/>
  <c r="U422" i="30"/>
  <c r="U1291" i="30"/>
  <c r="U1468" i="30"/>
  <c r="V1468" i="30" s="1"/>
  <c r="U710" i="30"/>
  <c r="U3050" i="30"/>
  <c r="U1574" i="30"/>
  <c r="U1508" i="30"/>
  <c r="U2559" i="30"/>
  <c r="U904" i="30"/>
  <c r="U3154" i="30"/>
  <c r="U3081" i="30"/>
  <c r="V3081" i="30" s="1"/>
  <c r="U2912" i="30"/>
  <c r="U2583" i="30"/>
  <c r="U474" i="30"/>
  <c r="V474" i="30" s="1"/>
  <c r="U1861" i="30"/>
  <c r="U850" i="30"/>
  <c r="V850" i="30" s="1"/>
  <c r="U1347" i="30"/>
  <c r="U2281" i="30"/>
  <c r="U657" i="30"/>
  <c r="V657" i="30" s="1"/>
  <c r="U964" i="30"/>
  <c r="U288" i="30"/>
  <c r="U1833" i="30"/>
  <c r="U2947" i="30"/>
  <c r="U105" i="30"/>
  <c r="V105" i="30" s="1"/>
  <c r="U638" i="30"/>
  <c r="U2693" i="30"/>
  <c r="U3149" i="30"/>
  <c r="V3149" i="30" s="1"/>
  <c r="U291" i="30"/>
  <c r="U2107" i="30"/>
  <c r="U2905" i="30"/>
  <c r="U1688" i="30"/>
  <c r="U2553" i="30"/>
  <c r="V2553" i="30" s="1"/>
  <c r="U2609" i="30"/>
  <c r="U2877" i="30"/>
  <c r="V2877" i="30" s="1"/>
  <c r="U2447" i="30"/>
  <c r="V2447" i="30" s="1"/>
  <c r="U1647" i="30"/>
  <c r="U1411" i="30"/>
  <c r="U2564" i="30"/>
  <c r="V2564" i="30" s="1"/>
  <c r="U1480" i="30"/>
  <c r="U3111" i="30"/>
  <c r="V3111" i="30" s="1"/>
  <c r="U574" i="30"/>
  <c r="U1705" i="30"/>
  <c r="V1705" i="30" s="1"/>
  <c r="U2773" i="30"/>
  <c r="V2773" i="30" s="1"/>
  <c r="U2044" i="30"/>
  <c r="U901" i="30"/>
  <c r="U2441" i="30"/>
  <c r="U2690" i="30"/>
  <c r="U1318" i="30"/>
  <c r="V1318" i="30" s="1"/>
  <c r="U2840" i="30"/>
  <c r="U1271" i="30"/>
  <c r="U1786" i="30"/>
  <c r="V1786" i="30" s="1"/>
  <c r="U1019" i="30"/>
  <c r="U920" i="30"/>
  <c r="U133" i="30"/>
  <c r="U3082" i="30"/>
  <c r="U2099" i="30"/>
  <c r="V2099" i="30" s="1"/>
  <c r="U723" i="30"/>
  <c r="U1356" i="30"/>
  <c r="U1535" i="30"/>
  <c r="V1535" i="30" s="1"/>
  <c r="U501" i="30"/>
  <c r="U479" i="30"/>
  <c r="U2767" i="30"/>
  <c r="U1218" i="30"/>
  <c r="U136" i="30"/>
  <c r="V136" i="30" s="1"/>
  <c r="U1545" i="30"/>
  <c r="U44" i="30"/>
  <c r="V44" i="30" s="1"/>
  <c r="U2582" i="30"/>
  <c r="V2582" i="30" s="1"/>
  <c r="U3076" i="30"/>
  <c r="V3076" i="30" s="1"/>
  <c r="U66" i="30"/>
  <c r="U3153" i="30"/>
  <c r="U795" i="30"/>
  <c r="U2720" i="30"/>
  <c r="V2720" i="30" s="1"/>
  <c r="U2040" i="30"/>
  <c r="U2891" i="30"/>
  <c r="V2891" i="30" s="1"/>
  <c r="U1644" i="30"/>
  <c r="V1644" i="30" s="1"/>
  <c r="U460" i="30"/>
  <c r="U856" i="30"/>
  <c r="V856" i="30" s="1"/>
  <c r="U2858" i="30"/>
  <c r="U2875" i="30"/>
  <c r="U2605" i="30"/>
  <c r="V2605" i="30" s="1"/>
  <c r="U396" i="30"/>
  <c r="U1758" i="30"/>
  <c r="V1758" i="30" s="1"/>
  <c r="U2530" i="30"/>
  <c r="V2530" i="30" s="1"/>
  <c r="U2817" i="30"/>
  <c r="U984" i="30"/>
  <c r="U180" i="30"/>
  <c r="V180" i="30" s="1"/>
  <c r="U2448" i="30"/>
  <c r="U607" i="30"/>
  <c r="V607" i="30" s="1"/>
  <c r="U1167" i="30"/>
  <c r="U3108" i="30"/>
  <c r="V3108" i="30" s="1"/>
  <c r="U2080" i="30"/>
  <c r="V2080" i="30" s="1"/>
  <c r="U1443" i="30"/>
  <c r="U558" i="30"/>
  <c r="U449" i="30"/>
  <c r="U1664" i="30"/>
  <c r="U423" i="30"/>
  <c r="V423" i="30" s="1"/>
  <c r="U2377" i="30"/>
  <c r="U610" i="30"/>
  <c r="V610" i="30" s="1"/>
  <c r="U1803" i="30"/>
  <c r="V1803" i="30" s="1"/>
  <c r="U62" i="30"/>
  <c r="U2411" i="30"/>
  <c r="U2882" i="30"/>
  <c r="U2889" i="30"/>
  <c r="U1973" i="30"/>
  <c r="U2144" i="30"/>
  <c r="U481" i="30"/>
  <c r="V481" i="30" s="1"/>
  <c r="U2754" i="30"/>
  <c r="V2754" i="30" s="1"/>
  <c r="U3162" i="30"/>
  <c r="U1221" i="30"/>
  <c r="U425" i="30"/>
  <c r="U3046" i="30"/>
  <c r="U1035" i="30"/>
  <c r="V1035" i="30" s="1"/>
  <c r="U2748" i="30"/>
  <c r="U2367" i="30"/>
  <c r="U1775" i="30"/>
  <c r="V1775" i="30" s="1"/>
  <c r="U1326" i="30"/>
  <c r="U1888" i="30"/>
  <c r="U1185" i="30"/>
  <c r="U37" i="30"/>
  <c r="U2212" i="30"/>
  <c r="V2212" i="30" s="1"/>
  <c r="U263" i="30"/>
  <c r="U3127" i="30"/>
  <c r="U2390" i="30"/>
  <c r="V2390" i="30" s="1"/>
  <c r="U1676" i="30"/>
  <c r="U3089" i="30"/>
  <c r="U2287" i="30"/>
  <c r="U2184" i="30"/>
  <c r="U2355" i="30"/>
  <c r="V2355" i="30" s="1"/>
  <c r="U542" i="30"/>
  <c r="V542" i="30" s="1"/>
  <c r="U1588" i="30"/>
  <c r="V1588" i="30" s="1"/>
  <c r="U1863" i="30"/>
  <c r="V1863" i="30" s="1"/>
  <c r="U2927" i="30"/>
  <c r="U260" i="30"/>
  <c r="U1037" i="30"/>
  <c r="U2634" i="30"/>
  <c r="U2627" i="30"/>
  <c r="V2627" i="30" s="1"/>
  <c r="U1175" i="30"/>
  <c r="U680" i="30"/>
  <c r="U743" i="30"/>
  <c r="V743" i="30" s="1"/>
  <c r="U1005" i="30"/>
  <c r="V1005" i="30" s="1"/>
  <c r="U2322" i="30"/>
  <c r="U1312" i="30"/>
  <c r="U2427" i="30"/>
  <c r="U2860" i="30"/>
  <c r="V2860" i="30" s="1"/>
  <c r="U56" i="30"/>
  <c r="U818" i="30"/>
  <c r="V818" i="30" s="1"/>
  <c r="U3112" i="30"/>
  <c r="V3112" i="30" s="1"/>
  <c r="U989" i="30"/>
  <c r="U2479" i="30"/>
  <c r="U1668" i="30"/>
  <c r="U802" i="30"/>
  <c r="U184" i="30"/>
  <c r="V184" i="30" s="1"/>
  <c r="U2043" i="30"/>
  <c r="U1844" i="30"/>
  <c r="U697" i="30"/>
  <c r="V697" i="30" s="1"/>
  <c r="U1158" i="30"/>
  <c r="V1158" i="30" s="1"/>
  <c r="U961" i="30"/>
  <c r="U213" i="30"/>
  <c r="V213" i="30" s="1"/>
  <c r="U706" i="30"/>
  <c r="U551" i="30"/>
  <c r="V551" i="30" s="1"/>
  <c r="U2465" i="30"/>
  <c r="V2465" i="30" s="1"/>
  <c r="U2641" i="30"/>
  <c r="V2641" i="30" s="1"/>
  <c r="U2836" i="30"/>
  <c r="V2836" i="30" s="1"/>
  <c r="U1009" i="30"/>
  <c r="V1009" i="30" s="1"/>
  <c r="U2793" i="30"/>
  <c r="U2779" i="30"/>
  <c r="V2779" i="30" s="1"/>
  <c r="U2008" i="30"/>
  <c r="U2810" i="30"/>
  <c r="V2810" i="30" s="1"/>
  <c r="U2546" i="30"/>
  <c r="U3131" i="30"/>
  <c r="U2908" i="30"/>
  <c r="V2908" i="30" s="1"/>
  <c r="U2845" i="30"/>
  <c r="U2038" i="30"/>
  <c r="U2719" i="30"/>
  <c r="V2719" i="30" s="1"/>
  <c r="U3045" i="30"/>
  <c r="U3158" i="30"/>
  <c r="V3158" i="30" s="1"/>
  <c r="U1797" i="30"/>
  <c r="U472" i="30"/>
  <c r="V472" i="30" s="1"/>
  <c r="U2230" i="30"/>
  <c r="V2230" i="30" s="1"/>
  <c r="U1842" i="30"/>
  <c r="U2478" i="30"/>
  <c r="U2488" i="30"/>
  <c r="U1319" i="30"/>
  <c r="U1976" i="30"/>
  <c r="V1976" i="30" s="1"/>
  <c r="U2956" i="30"/>
  <c r="U2345" i="30"/>
  <c r="V2345" i="30" s="1"/>
  <c r="U2058" i="30"/>
  <c r="V2058" i="30" s="1"/>
  <c r="U2207" i="30"/>
  <c r="V2207" i="30" s="1"/>
  <c r="U2013" i="30"/>
  <c r="U2430" i="30"/>
  <c r="U2704" i="30"/>
  <c r="U3138" i="30"/>
  <c r="V3138" i="30" s="1"/>
  <c r="U2304" i="30"/>
  <c r="U1348" i="30"/>
  <c r="V1348" i="30" s="1"/>
  <c r="U628" i="30"/>
  <c r="V628" i="30" s="1"/>
  <c r="U3010" i="30"/>
  <c r="U2830" i="30"/>
  <c r="U1431" i="30"/>
  <c r="U163" i="30"/>
  <c r="U533" i="30"/>
  <c r="V533" i="30" s="1"/>
  <c r="U2176" i="30"/>
  <c r="U2852" i="30"/>
  <c r="V2852" i="30" s="1"/>
  <c r="U1871" i="30"/>
  <c r="V1871" i="30" s="1"/>
  <c r="U682" i="30"/>
  <c r="V682" i="30" s="1"/>
  <c r="U3051" i="30"/>
  <c r="V3051" i="30" s="1"/>
  <c r="U902" i="30"/>
  <c r="U2549" i="30"/>
  <c r="U1004" i="30"/>
  <c r="V1004" i="30" s="1"/>
  <c r="U2396" i="30"/>
  <c r="U2660" i="30"/>
  <c r="V2660" i="30" s="1"/>
  <c r="U410" i="30"/>
  <c r="V410" i="30" s="1"/>
  <c r="U3004" i="30"/>
  <c r="U1568" i="30"/>
  <c r="U1895" i="30"/>
  <c r="V1895" i="30" s="1"/>
  <c r="U314" i="30"/>
  <c r="U3052" i="30"/>
  <c r="V3052" i="30" s="1"/>
  <c r="U3133" i="30"/>
  <c r="U477" i="30"/>
  <c r="V477" i="30" s="1"/>
  <c r="U762" i="30"/>
  <c r="V762" i="30" s="1"/>
  <c r="U1086" i="30"/>
  <c r="U2902" i="30"/>
  <c r="U1924" i="30"/>
  <c r="U358" i="30"/>
  <c r="V358" i="30" s="1"/>
  <c r="U26" i="30"/>
  <c r="V26" i="30" s="1"/>
  <c r="U2921" i="30"/>
  <c r="U2926" i="30"/>
  <c r="V2926" i="30" s="1"/>
  <c r="U1190" i="30"/>
  <c r="V1190" i="30" s="1"/>
  <c r="U2241" i="30"/>
  <c r="V2241" i="30" s="1"/>
  <c r="U465" i="30"/>
  <c r="U150" i="30"/>
  <c r="U2960" i="30"/>
  <c r="U2126" i="30"/>
  <c r="V2126" i="30" s="1"/>
  <c r="U142" i="30"/>
  <c r="V142" i="30" s="1"/>
  <c r="U1694" i="30"/>
  <c r="V1694" i="30" s="1"/>
  <c r="U2580" i="30"/>
  <c r="V2580" i="30" s="1"/>
  <c r="U744" i="30"/>
  <c r="U2907" i="30"/>
  <c r="V2907" i="30" s="1"/>
  <c r="U1157" i="30"/>
  <c r="U2213" i="30"/>
  <c r="U1503" i="30"/>
  <c r="V1503" i="30" s="1"/>
  <c r="U2263" i="30"/>
  <c r="U2386" i="30"/>
  <c r="V2386" i="30" s="1"/>
  <c r="U1945" i="30"/>
  <c r="V1945" i="30" s="1"/>
  <c r="U2484" i="30"/>
  <c r="V2484" i="30" s="1"/>
  <c r="U1392" i="30"/>
  <c r="U3077" i="30"/>
  <c r="U889" i="30"/>
  <c r="U138" i="30"/>
  <c r="V138" i="30" s="1"/>
  <c r="U1933" i="30"/>
  <c r="U517" i="30"/>
  <c r="V517" i="30" s="1"/>
  <c r="U2180" i="30"/>
  <c r="V2180" i="30" s="1"/>
  <c r="U2952" i="30"/>
  <c r="U2526" i="30"/>
  <c r="U2424" i="30"/>
  <c r="V2424" i="30" s="1"/>
  <c r="U2674" i="30"/>
  <c r="U67" i="30"/>
  <c r="V67" i="30" s="1"/>
  <c r="U623" i="30"/>
  <c r="V623" i="30" s="1"/>
  <c r="U1614" i="30"/>
  <c r="V1614" i="30" s="1"/>
  <c r="U1199" i="30"/>
  <c r="V1199" i="30" s="1"/>
  <c r="U1166" i="30"/>
  <c r="V1166" i="30" s="1"/>
  <c r="U2869" i="30"/>
  <c r="V2869" i="30" s="1"/>
  <c r="U1248" i="30"/>
  <c r="V1248" i="30" s="1"/>
  <c r="U195" i="30"/>
  <c r="U2473" i="30"/>
  <c r="V2473" i="30" s="1"/>
  <c r="U1376" i="30"/>
  <c r="U925" i="30"/>
  <c r="V925" i="30" s="1"/>
  <c r="U283" i="30"/>
  <c r="V283" i="30" s="1"/>
  <c r="U2383" i="30"/>
  <c r="U1132" i="30"/>
  <c r="U1076" i="30"/>
  <c r="V1076" i="30" s="1"/>
  <c r="U1853" i="30"/>
  <c r="U3037" i="30"/>
  <c r="V3037" i="30" s="1"/>
  <c r="U3068" i="30"/>
  <c r="U3092" i="30"/>
  <c r="V3092" i="30" s="1"/>
  <c r="U359" i="30"/>
  <c r="V359" i="30" s="1"/>
  <c r="U19" i="30"/>
  <c r="U1993" i="30"/>
  <c r="V1993" i="30" s="1"/>
  <c r="U1903" i="30"/>
  <c r="V1903" i="30" s="1"/>
  <c r="U1384" i="30"/>
  <c r="U1761" i="30"/>
  <c r="V1761" i="30" s="1"/>
  <c r="U1967" i="30"/>
  <c r="U1410" i="30"/>
  <c r="V1410" i="30" s="1"/>
  <c r="U218" i="30"/>
  <c r="V218" i="30" s="1"/>
  <c r="U20" i="30"/>
  <c r="U1272" i="30"/>
  <c r="U2449" i="30"/>
  <c r="U2104" i="30"/>
  <c r="U2847" i="30"/>
  <c r="V2847" i="30" s="1"/>
  <c r="U1256" i="30"/>
  <c r="U267" i="30"/>
  <c r="V267" i="30" s="1"/>
  <c r="U2542" i="30"/>
  <c r="V2542" i="30" s="1"/>
  <c r="U3117" i="30"/>
  <c r="U1792" i="30"/>
  <c r="U2897" i="30"/>
  <c r="V2897" i="30" s="1"/>
  <c r="U406" i="30"/>
  <c r="U1533" i="30"/>
  <c r="V1533" i="30" s="1"/>
  <c r="U2938" i="30"/>
  <c r="U962" i="30"/>
  <c r="V962" i="30" s="1"/>
  <c r="U1044" i="30"/>
  <c r="V1044" i="30" s="1"/>
  <c r="U1413" i="30"/>
  <c r="U257" i="30"/>
  <c r="U1858" i="30"/>
  <c r="V1858" i="30" s="1"/>
  <c r="U1776" i="30"/>
  <c r="U240" i="30"/>
  <c r="V240" i="30" s="1"/>
  <c r="U2678" i="30"/>
  <c r="U659" i="30"/>
  <c r="V659" i="30" s="1"/>
  <c r="U1036" i="30"/>
  <c r="V1036" i="30" s="1"/>
  <c r="U1131" i="30"/>
  <c r="U2328" i="30"/>
  <c r="U681" i="30"/>
  <c r="U2251" i="30"/>
  <c r="U127" i="30"/>
  <c r="V127" i="30" s="1"/>
  <c r="U2113" i="30"/>
  <c r="U997" i="30"/>
  <c r="V997" i="30" s="1"/>
  <c r="U2112" i="30"/>
  <c r="V2112" i="30" s="1"/>
  <c r="U560" i="30"/>
  <c r="V560" i="30" s="1"/>
  <c r="U1141" i="30"/>
  <c r="V1141" i="30" s="1"/>
  <c r="U1011" i="30"/>
  <c r="V1011" i="30" s="1"/>
  <c r="U928" i="30"/>
  <c r="U843" i="30"/>
  <c r="V843" i="30" s="1"/>
  <c r="U1806" i="30"/>
  <c r="U791" i="30"/>
  <c r="V791" i="30" s="1"/>
  <c r="U2356" i="30"/>
  <c r="V2356" i="30" s="1"/>
  <c r="U1617" i="30"/>
  <c r="U1813" i="30"/>
  <c r="U2801" i="30"/>
  <c r="U2940" i="30"/>
  <c r="U1670" i="30"/>
  <c r="V1670" i="30" s="1"/>
  <c r="U2467" i="30"/>
  <c r="U1251" i="30"/>
  <c r="V1251" i="30" s="1"/>
  <c r="U318" i="30"/>
  <c r="V318" i="30" s="1"/>
  <c r="U214" i="30"/>
  <c r="U1854" i="30"/>
  <c r="U689" i="30"/>
  <c r="V689" i="30" s="1"/>
  <c r="U1464" i="30"/>
  <c r="U2557" i="30"/>
  <c r="V2557" i="30" s="1"/>
  <c r="U616" i="30"/>
  <c r="U392" i="30"/>
  <c r="V392" i="30" s="1"/>
  <c r="U1355" i="30"/>
  <c r="V1355" i="30" s="1"/>
  <c r="U1949" i="30"/>
  <c r="U1996" i="30"/>
  <c r="U1925" i="30"/>
  <c r="V1925" i="30" s="1"/>
  <c r="U2434" i="30"/>
  <c r="U2312" i="30"/>
  <c r="V2312" i="30" s="1"/>
  <c r="U1569" i="30"/>
  <c r="U1592" i="30"/>
  <c r="V1592" i="30" s="1"/>
  <c r="U280" i="30"/>
  <c r="V280" i="30" s="1"/>
  <c r="U2788" i="30"/>
  <c r="V2788" i="30" s="1"/>
  <c r="U2034" i="30"/>
  <c r="U1139" i="30"/>
  <c r="U1240" i="30"/>
  <c r="U662" i="30"/>
  <c r="V662" i="30" s="1"/>
  <c r="U2337" i="30"/>
  <c r="U1662" i="30"/>
  <c r="V1662" i="30" s="1"/>
  <c r="U768" i="30"/>
  <c r="V768" i="30" s="1"/>
  <c r="U2078" i="30"/>
  <c r="U2816" i="30"/>
  <c r="V2816" i="30" s="1"/>
  <c r="U2770" i="30"/>
  <c r="V2770" i="30" s="1"/>
  <c r="U2067" i="30"/>
  <c r="U3017" i="30"/>
  <c r="V3017" i="30" s="1"/>
  <c r="U3152" i="30"/>
  <c r="V3152" i="30" s="1"/>
  <c r="U269" i="30"/>
  <c r="V269" i="30" s="1"/>
  <c r="U650" i="30"/>
  <c r="V650" i="30" s="1"/>
  <c r="U1872" i="30"/>
  <c r="U2194" i="30"/>
  <c r="U248" i="30"/>
  <c r="V248" i="30" s="1"/>
  <c r="U2806" i="30"/>
  <c r="U181" i="30"/>
  <c r="V181" i="30" s="1"/>
  <c r="U2573" i="30"/>
  <c r="V2573" i="30" s="1"/>
  <c r="U2746" i="30"/>
  <c r="V2746" i="30" s="1"/>
  <c r="U1110" i="30"/>
  <c r="V1110" i="30" s="1"/>
  <c r="U1807" i="30"/>
  <c r="U952" i="30"/>
  <c r="U379" i="30"/>
  <c r="V379" i="30" s="1"/>
  <c r="U2060" i="30"/>
  <c r="U999" i="30"/>
  <c r="V999" i="30" s="1"/>
  <c r="U711" i="30"/>
  <c r="U2009" i="30"/>
  <c r="V2009" i="30" s="1"/>
  <c r="U2399" i="30"/>
  <c r="V2399" i="30" s="1"/>
  <c r="U2581" i="30"/>
  <c r="U1741" i="30"/>
  <c r="U1038" i="30"/>
  <c r="U2728" i="30"/>
  <c r="U2061" i="30"/>
  <c r="V2061" i="30" s="1"/>
  <c r="U49" i="30"/>
  <c r="U2620" i="30"/>
  <c r="V2620" i="30" s="1"/>
  <c r="U834" i="30"/>
  <c r="V834" i="30" s="1"/>
  <c r="U703" i="30"/>
  <c r="U1719" i="30"/>
  <c r="U418" i="30"/>
  <c r="U2772" i="30"/>
  <c r="U523" i="30"/>
  <c r="V523" i="30" s="1"/>
  <c r="U2777" i="30"/>
  <c r="U2642" i="30"/>
  <c r="V2642" i="30" s="1"/>
  <c r="U2639" i="30"/>
  <c r="V2639" i="30" s="1"/>
  <c r="U1163" i="30"/>
  <c r="U1840" i="30"/>
  <c r="U2832" i="30"/>
  <c r="U2866" i="30"/>
  <c r="U1760" i="30"/>
  <c r="V1760" i="30" s="1"/>
  <c r="U1856" i="30"/>
  <c r="U2211" i="30"/>
  <c r="V2211" i="30" s="1"/>
  <c r="U720" i="30"/>
  <c r="V720" i="30" s="1"/>
  <c r="U2922" i="30"/>
  <c r="V2922" i="30" s="1"/>
  <c r="U1436" i="30"/>
  <c r="U343" i="30"/>
  <c r="V343" i="30" s="1"/>
  <c r="U2201" i="30"/>
  <c r="U2545" i="30"/>
  <c r="V2545" i="30" s="1"/>
  <c r="U2024" i="30"/>
  <c r="U2178" i="30"/>
  <c r="V2178" i="30" s="1"/>
  <c r="U2994" i="30"/>
  <c r="V2994" i="30" s="1"/>
  <c r="U1311" i="30"/>
  <c r="U1972" i="30"/>
  <c r="U1607" i="30"/>
  <c r="V1607" i="30" s="1"/>
  <c r="U547" i="30"/>
  <c r="U2125" i="30"/>
  <c r="V2125" i="30" s="1"/>
  <c r="U2134" i="30"/>
  <c r="U2689" i="30"/>
  <c r="V2689" i="30" s="1"/>
  <c r="U2366" i="30"/>
  <c r="V2366" i="30" s="1"/>
  <c r="U1923" i="30"/>
  <c r="U362" i="30"/>
  <c r="U2262" i="30"/>
  <c r="V2262" i="30" s="1"/>
  <c r="U1975" i="30"/>
  <c r="U1706" i="30"/>
  <c r="V1706" i="30" s="1"/>
  <c r="U1682" i="30"/>
  <c r="U647" i="30"/>
  <c r="V647" i="30" s="1"/>
  <c r="U135" i="30"/>
  <c r="V135" i="30" s="1"/>
  <c r="U963" i="30"/>
  <c r="U223" i="30"/>
  <c r="U2819" i="30"/>
  <c r="V2819" i="30" s="1"/>
  <c r="U484" i="30"/>
  <c r="U2841" i="30"/>
  <c r="V2841" i="30" s="1"/>
  <c r="U1737" i="30"/>
  <c r="U1739" i="30"/>
  <c r="V1739" i="30" s="1"/>
  <c r="U1772" i="30"/>
  <c r="V1772" i="30" s="1"/>
  <c r="U372" i="30"/>
  <c r="V372" i="30" s="1"/>
  <c r="U1697" i="30"/>
  <c r="U1642" i="30"/>
  <c r="U99" i="30"/>
  <c r="U855" i="30"/>
  <c r="V855" i="30" s="1"/>
  <c r="U780" i="30"/>
  <c r="U2540" i="30"/>
  <c r="V2540" i="30" s="1"/>
  <c r="U580" i="30"/>
  <c r="V580" i="30" s="1"/>
  <c r="U2879" i="30"/>
  <c r="U2037" i="30"/>
  <c r="U793" i="30"/>
  <c r="U1471" i="30"/>
  <c r="U1385" i="30"/>
  <c r="V1385" i="30" s="1"/>
  <c r="U1570" i="30"/>
  <c r="U2255" i="30"/>
  <c r="V2255" i="30" s="1"/>
  <c r="U1254" i="30"/>
  <c r="V1254" i="30" s="1"/>
  <c r="U2470" i="30"/>
  <c r="U1003" i="30"/>
  <c r="U1544" i="30"/>
  <c r="U1681" i="30"/>
  <c r="U2428" i="30"/>
  <c r="V2428" i="30" s="1"/>
  <c r="U2616" i="30"/>
  <c r="U978" i="30"/>
  <c r="V978" i="30" s="1"/>
  <c r="U785" i="30"/>
  <c r="V785" i="30" s="1"/>
  <c r="U983" i="30"/>
  <c r="U1763" i="30"/>
  <c r="U1724" i="30"/>
  <c r="U2172" i="30"/>
  <c r="U2221" i="30"/>
  <c r="V2221" i="30" s="1"/>
  <c r="U2336" i="30"/>
  <c r="U2576" i="30"/>
  <c r="V2576" i="30" s="1"/>
  <c r="U2459" i="30"/>
  <c r="V2459" i="30" s="1"/>
  <c r="U1825" i="30"/>
  <c r="U266" i="30"/>
  <c r="U1418" i="30"/>
  <c r="V1418" i="30" s="1"/>
  <c r="U2147" i="30"/>
  <c r="U262" i="30"/>
  <c r="V262" i="30" s="1"/>
  <c r="U3030" i="30"/>
  <c r="U1159" i="30"/>
  <c r="V1159" i="30" s="1"/>
  <c r="U1798" i="30"/>
  <c r="V1798" i="30" s="1"/>
  <c r="U1366" i="30"/>
  <c r="U1831" i="30"/>
  <c r="V1831" i="30" s="1"/>
  <c r="U2646" i="30"/>
  <c r="V2646" i="30" s="1"/>
  <c r="U2716" i="30"/>
  <c r="U2256" i="30"/>
  <c r="V2256" i="30" s="1"/>
  <c r="U1594" i="30"/>
  <c r="U1980" i="30"/>
  <c r="V1980" i="30" s="1"/>
  <c r="U636" i="30"/>
  <c r="V636" i="30" s="1"/>
  <c r="U1021" i="30"/>
  <c r="U208" i="30"/>
  <c r="U591" i="30"/>
  <c r="V591" i="30" s="1"/>
  <c r="U258" i="30"/>
  <c r="U32" i="30"/>
  <c r="V32" i="30" s="1"/>
  <c r="U1259" i="30"/>
  <c r="U921" i="30"/>
  <c r="V921" i="30" s="1"/>
  <c r="U2420" i="30"/>
  <c r="V2420" i="30" s="1"/>
  <c r="U3032" i="30"/>
  <c r="U2477" i="30"/>
  <c r="V2477" i="30" s="1"/>
  <c r="U1075" i="30"/>
  <c r="U2219" i="30"/>
  <c r="U3002" i="30"/>
  <c r="V3002" i="30" s="1"/>
  <c r="U2495" i="30"/>
  <c r="U2198" i="30"/>
  <c r="V2198" i="30" s="1"/>
  <c r="U1242" i="30"/>
  <c r="V1242" i="30" s="1"/>
  <c r="U405" i="30"/>
  <c r="U1584" i="30"/>
  <c r="U3137" i="30"/>
  <c r="V3137" i="30" s="1"/>
  <c r="U614" i="30"/>
  <c r="U1963" i="30"/>
  <c r="V1963" i="30" s="1"/>
  <c r="U1665" i="30"/>
  <c r="U259" i="30"/>
  <c r="V259" i="30" s="1"/>
  <c r="U2362" i="30"/>
  <c r="V2362" i="30" s="1"/>
  <c r="U656" i="30"/>
  <c r="V656" i="30" s="1"/>
  <c r="U3016" i="30"/>
  <c r="U17" i="30"/>
  <c r="V17" i="30" s="1"/>
  <c r="U2315" i="30"/>
  <c r="U521" i="30"/>
  <c r="V521" i="30" s="1"/>
  <c r="U2705" i="30"/>
  <c r="U1122" i="30"/>
  <c r="V1122" i="30" s="1"/>
  <c r="U1449" i="30"/>
  <c r="V1449" i="30" s="1"/>
  <c r="U2934" i="30"/>
  <c r="U1953" i="30"/>
  <c r="U1557" i="30"/>
  <c r="V1557" i="30" s="1"/>
  <c r="U431" i="30"/>
  <c r="U2170" i="30"/>
  <c r="V2170" i="30" s="1"/>
  <c r="U2923" i="30"/>
  <c r="U1467" i="30"/>
  <c r="V1467" i="30" s="1"/>
  <c r="U3073" i="30"/>
  <c r="V3073" i="30" s="1"/>
  <c r="U3107" i="30"/>
  <c r="U311" i="30"/>
  <c r="U2169" i="30"/>
  <c r="V2169" i="30" s="1"/>
  <c r="U2724" i="30"/>
  <c r="U3078" i="30"/>
  <c r="V3078" i="30" s="1"/>
  <c r="U503" i="30"/>
  <c r="U1321" i="30"/>
  <c r="V1321" i="30" s="1"/>
  <c r="U1381" i="30"/>
  <c r="V1381" i="30" s="1"/>
  <c r="U2071" i="30"/>
  <c r="V2071" i="30" s="1"/>
  <c r="U1146" i="30"/>
  <c r="V1146" i="30" s="1"/>
  <c r="U2880" i="30"/>
  <c r="V2880" i="30" s="1"/>
  <c r="U2910" i="30"/>
  <c r="U2502" i="30"/>
  <c r="V2502" i="30" s="1"/>
  <c r="U2056" i="30"/>
  <c r="V2056" i="30" s="1"/>
  <c r="U3116" i="30"/>
  <c r="V3116" i="30" s="1"/>
  <c r="U2023" i="30"/>
  <c r="V2023" i="30" s="1"/>
  <c r="U222" i="30"/>
  <c r="V222" i="30" s="1"/>
  <c r="U1941" i="30"/>
  <c r="V1941" i="30" s="1"/>
  <c r="U1104" i="30"/>
  <c r="V1104" i="30" s="1"/>
  <c r="U2235" i="30"/>
  <c r="U2217" i="30"/>
  <c r="V2217" i="30" s="1"/>
  <c r="U1880" i="30"/>
  <c r="V1880" i="30" s="1"/>
  <c r="U469" i="30"/>
  <c r="V469" i="30" s="1"/>
  <c r="U2292" i="30"/>
  <c r="V2292" i="30" s="1"/>
  <c r="U427" i="30"/>
  <c r="U1691" i="30"/>
  <c r="V1691" i="30" s="1"/>
  <c r="U398" i="30"/>
  <c r="V398" i="30" s="1"/>
  <c r="U3018" i="30"/>
  <c r="U2324" i="30"/>
  <c r="V2324" i="30" s="1"/>
  <c r="U3098" i="30"/>
  <c r="U2928" i="30"/>
  <c r="V2928" i="30" s="1"/>
  <c r="U388" i="30"/>
  <c r="V388" i="30" s="1"/>
  <c r="U2485" i="30"/>
  <c r="U1764" i="30"/>
  <c r="U319" i="30"/>
  <c r="U2592" i="30"/>
  <c r="U1506" i="30"/>
  <c r="V1506" i="30" s="1"/>
  <c r="U3096" i="30"/>
  <c r="V3096" i="30" s="1"/>
  <c r="U2204" i="30"/>
  <c r="V2204" i="30" s="1"/>
  <c r="U401" i="30"/>
  <c r="V401" i="30" s="1"/>
  <c r="U2626" i="30"/>
  <c r="U424" i="30"/>
  <c r="U1454" i="30"/>
  <c r="V1454" i="30" s="1"/>
  <c r="U1718" i="30"/>
  <c r="U58" i="30"/>
  <c r="V58" i="30" s="1"/>
  <c r="U3114" i="30"/>
  <c r="U1751" i="30"/>
  <c r="V1751" i="30" s="1"/>
  <c r="U1885" i="30"/>
  <c r="V1885" i="30" s="1"/>
  <c r="U549" i="30"/>
  <c r="U1699" i="30"/>
  <c r="V1699" i="30" s="1"/>
  <c r="U857" i="30"/>
  <c r="V857" i="30" s="1"/>
  <c r="U2472" i="30"/>
  <c r="U2236" i="30"/>
  <c r="V2236" i="30" s="1"/>
  <c r="U1659" i="30"/>
  <c r="U1230" i="30"/>
  <c r="V1230" i="30" s="1"/>
  <c r="U1849" i="30"/>
  <c r="V1849" i="30" s="1"/>
  <c r="U1748" i="30"/>
  <c r="V1748" i="30" s="1"/>
  <c r="U376" i="30"/>
  <c r="V376" i="30" s="1"/>
  <c r="U839" i="30"/>
  <c r="V839" i="30" s="1"/>
  <c r="U1497" i="30"/>
  <c r="U2486" i="30"/>
  <c r="V2486" i="30" s="1"/>
  <c r="U327" i="30"/>
  <c r="V327" i="30" s="1"/>
  <c r="U915" i="30"/>
  <c r="V915" i="30" s="1"/>
  <c r="U698" i="30"/>
  <c r="V698" i="30" s="1"/>
  <c r="U1725" i="30"/>
  <c r="U1947" i="30"/>
  <c r="V1947" i="30" s="1"/>
  <c r="U1650" i="30"/>
  <c r="U1539" i="30"/>
  <c r="U2445" i="30"/>
  <c r="V2445" i="30" s="1"/>
  <c r="U443" i="30"/>
  <c r="V443" i="30" s="1"/>
  <c r="U1486" i="30"/>
  <c r="V1486" i="30" s="1"/>
  <c r="U1530" i="30"/>
  <c r="V1530" i="30" s="1"/>
  <c r="U2053" i="30"/>
  <c r="V2053" i="30" s="1"/>
  <c r="U655" i="30"/>
  <c r="V655" i="30" s="1"/>
  <c r="U1516" i="30"/>
  <c r="V1516" i="30" s="1"/>
  <c r="U2457" i="30"/>
  <c r="U2744" i="30"/>
  <c r="V2744" i="30" s="1"/>
  <c r="U2074" i="30"/>
  <c r="U528" i="30"/>
  <c r="V528" i="30" s="1"/>
  <c r="U579" i="30"/>
  <c r="V579" i="30" s="1"/>
  <c r="U2171" i="30"/>
  <c r="V2171" i="30" s="1"/>
  <c r="U1345" i="30"/>
  <c r="V1345" i="30" s="1"/>
  <c r="U1476" i="30"/>
  <c r="U496" i="30"/>
  <c r="U2264" i="30"/>
  <c r="V2264" i="30" s="1"/>
  <c r="U2914" i="30"/>
  <c r="V2914" i="30" s="1"/>
  <c r="U1460" i="30"/>
  <c r="V1460" i="30" s="1"/>
  <c r="U294" i="30"/>
  <c r="V294" i="30" s="1"/>
  <c r="U1397" i="30"/>
  <c r="U2892" i="30"/>
  <c r="U146" i="30"/>
  <c r="U1560" i="30"/>
  <c r="U666" i="30"/>
  <c r="V666" i="30" s="1"/>
  <c r="U2392" i="30"/>
  <c r="V2392" i="30" s="1"/>
  <c r="U3056" i="30"/>
  <c r="V3056" i="30" s="1"/>
  <c r="U1886" i="30"/>
  <c r="V1886" i="30" s="1"/>
  <c r="U2807" i="30"/>
  <c r="U2334" i="30"/>
  <c r="U702" i="30"/>
  <c r="V702" i="30" s="1"/>
  <c r="U2516" i="30"/>
  <c r="U1883" i="30"/>
  <c r="V1883" i="30" s="1"/>
  <c r="U2433" i="30"/>
  <c r="U471" i="30"/>
  <c r="V471" i="30" s="1"/>
  <c r="U2874" i="30"/>
  <c r="V2874" i="30" s="1"/>
  <c r="U2100" i="30"/>
  <c r="U2372" i="30"/>
  <c r="V2372" i="30" s="1"/>
  <c r="U2768" i="30"/>
  <c r="V2768" i="30" s="1"/>
  <c r="U1081" i="30"/>
  <c r="U139" i="30"/>
  <c r="V139" i="30" s="1"/>
  <c r="U2587" i="30"/>
  <c r="V2587" i="30" s="1"/>
  <c r="U1469" i="30"/>
  <c r="V1469" i="30" s="1"/>
  <c r="U2505" i="30"/>
  <c r="V2505" i="30" s="1"/>
  <c r="U1517" i="30"/>
  <c r="U2114" i="30"/>
  <c r="V2114" i="30" s="1"/>
  <c r="U1736" i="30"/>
  <c r="V1736" i="30" s="1"/>
  <c r="U1834" i="30"/>
  <c r="U346" i="30"/>
  <c r="V346" i="30" s="1"/>
  <c r="U867" i="30"/>
  <c r="V867" i="30" s="1"/>
  <c r="U1025" i="30"/>
  <c r="V1025" i="30" s="1"/>
  <c r="U2401" i="30"/>
  <c r="V2401" i="30" s="1"/>
  <c r="U2963" i="30"/>
  <c r="U979" i="30"/>
  <c r="V979" i="30" s="1"/>
  <c r="U606" i="30"/>
  <c r="U453" i="30"/>
  <c r="U582" i="30"/>
  <c r="V582" i="30" s="1"/>
  <c r="U1522" i="30"/>
  <c r="V1522" i="30" s="1"/>
  <c r="U132" i="30"/>
  <c r="V132" i="30" s="1"/>
  <c r="U313" i="30"/>
  <c r="V313" i="30" s="1"/>
  <c r="U1958" i="30"/>
  <c r="U225" i="30"/>
  <c r="V225" i="30" s="1"/>
  <c r="U1635" i="30"/>
  <c r="V1635" i="30" s="1"/>
  <c r="U2111" i="30"/>
  <c r="U28" i="30"/>
  <c r="V28" i="30" s="1"/>
  <c r="U2209" i="30"/>
  <c r="U866" i="30"/>
  <c r="V866" i="30" s="1"/>
  <c r="U1472" i="30"/>
  <c r="V1472" i="30" s="1"/>
  <c r="U2254" i="30"/>
  <c r="V2254" i="30" s="1"/>
  <c r="U2602" i="30"/>
  <c r="U2604" i="30"/>
  <c r="V2604" i="30" s="1"/>
  <c r="U2508" i="30"/>
  <c r="U3049" i="30"/>
  <c r="V3049" i="30" s="1"/>
  <c r="U2097" i="30"/>
  <c r="U2368" i="30"/>
  <c r="V2368" i="30" s="1"/>
  <c r="U297" i="30"/>
  <c r="V297" i="30" s="1"/>
  <c r="U634" i="30"/>
  <c r="V634" i="30" s="1"/>
  <c r="U1399" i="30"/>
  <c r="U2155" i="30"/>
  <c r="V2155" i="30" s="1"/>
  <c r="U2139" i="30"/>
  <c r="U1033" i="30"/>
  <c r="V1033" i="30" s="1"/>
  <c r="U2743" i="30"/>
  <c r="U1388" i="30"/>
  <c r="V1388" i="30" s="1"/>
  <c r="U1342" i="30"/>
  <c r="V1342" i="30" s="1"/>
  <c r="U282" i="30"/>
  <c r="V282" i="30" s="1"/>
  <c r="U911" i="30"/>
  <c r="V911" i="30" s="1"/>
  <c r="U2643" i="30"/>
  <c r="U2529" i="30"/>
  <c r="U1841" i="30"/>
  <c r="V1841" i="30" s="1"/>
  <c r="U2146" i="30"/>
  <c r="U2504" i="30"/>
  <c r="V2504" i="30" s="1"/>
  <c r="U305" i="30"/>
  <c r="V305" i="30" s="1"/>
  <c r="U1823" i="30"/>
  <c r="V1823" i="30" s="1"/>
  <c r="U2216" i="30"/>
  <c r="V2216" i="30" s="1"/>
  <c r="U126" i="30"/>
  <c r="U196" i="30"/>
  <c r="U912" i="30"/>
  <c r="V912" i="30" s="1"/>
  <c r="U435" i="30"/>
  <c r="V435" i="30" s="1"/>
  <c r="U953" i="30"/>
  <c r="V953" i="30" s="1"/>
  <c r="U2961" i="30"/>
  <c r="V2961" i="30" s="1"/>
  <c r="U1860" i="30"/>
  <c r="V1860" i="30" s="1"/>
  <c r="U2376" i="30"/>
  <c r="V2376" i="30" s="1"/>
  <c r="U2145" i="30"/>
  <c r="V2145" i="30" s="1"/>
  <c r="U1235" i="30"/>
  <c r="U1090" i="30"/>
  <c r="V1090" i="30" s="1"/>
  <c r="U3006" i="30"/>
  <c r="U1810" i="30"/>
  <c r="V1810" i="30" s="1"/>
  <c r="U1314" i="30"/>
  <c r="V1314" i="30" s="1"/>
  <c r="U1012" i="30"/>
  <c r="V1012" i="30" s="1"/>
  <c r="U2673" i="30"/>
  <c r="V2673" i="30" s="1"/>
  <c r="U1619" i="30"/>
  <c r="V1619" i="30" s="1"/>
  <c r="U2842" i="30"/>
  <c r="U2855" i="30"/>
  <c r="V2855" i="30" s="1"/>
  <c r="U1657" i="30"/>
  <c r="V1657" i="30" s="1"/>
  <c r="U1961" i="30"/>
  <c r="V1961" i="30" s="1"/>
  <c r="U2325" i="30"/>
  <c r="V2325" i="30" s="1"/>
  <c r="U2895" i="30"/>
  <c r="V2895" i="30" s="1"/>
  <c r="U1930" i="30"/>
  <c r="U1625" i="30"/>
  <c r="V1625" i="30" s="1"/>
  <c r="U1784" i="30"/>
  <c r="U1261" i="30"/>
  <c r="V1261" i="30" s="1"/>
  <c r="U1916" i="30"/>
  <c r="V1916" i="30" s="1"/>
  <c r="U2519" i="30"/>
  <c r="V2519" i="30" s="1"/>
  <c r="U3161" i="30"/>
  <c r="V3161" i="30" s="1"/>
  <c r="U76" i="30"/>
  <c r="V76" i="30" s="1"/>
  <c r="U1499" i="30"/>
  <c r="V1499" i="30" s="1"/>
  <c r="U1910" i="30"/>
  <c r="V1910" i="30" s="1"/>
  <c r="U2622" i="30"/>
  <c r="U639" i="30"/>
  <c r="V639" i="30" s="1"/>
  <c r="U2665" i="30"/>
  <c r="V2665" i="30" s="1"/>
  <c r="U317" i="30"/>
  <c r="V317" i="30" s="1"/>
  <c r="U2018" i="30"/>
  <c r="V2018" i="30" s="1"/>
  <c r="U553" i="30"/>
  <c r="U2319" i="30"/>
  <c r="V2319" i="30" s="1"/>
  <c r="U2158" i="30"/>
  <c r="V2158" i="30" s="1"/>
  <c r="U887" i="30"/>
  <c r="U992" i="30"/>
  <c r="V992" i="30" s="1"/>
  <c r="U968" i="30"/>
  <c r="V968" i="30" s="1"/>
  <c r="U1264" i="30"/>
  <c r="V1264" i="30" s="1"/>
  <c r="U1957" i="30"/>
  <c r="V1957" i="30" s="1"/>
  <c r="U489" i="30"/>
  <c r="V489" i="30" s="1"/>
  <c r="U2997" i="30"/>
  <c r="V2997" i="30" s="1"/>
  <c r="U874" i="30"/>
  <c r="V874" i="30" s="1"/>
  <c r="U552" i="30"/>
  <c r="U2468" i="30"/>
  <c r="V2468" i="30" s="1"/>
  <c r="U1596" i="30"/>
  <c r="V1596" i="30" s="1"/>
  <c r="U2727" i="30"/>
  <c r="V2727" i="30" s="1"/>
  <c r="U3105" i="30"/>
  <c r="V3105" i="30" s="1"/>
  <c r="U2886" i="30"/>
  <c r="V2886" i="30" s="1"/>
  <c r="U1096" i="30"/>
  <c r="V1096" i="30" s="1"/>
  <c r="U2714" i="30"/>
  <c r="V2714" i="30" s="1"/>
  <c r="U594" i="30"/>
  <c r="U2809" i="30"/>
  <c r="V2809" i="30" s="1"/>
  <c r="U1546" i="30"/>
  <c r="V1546" i="30" s="1"/>
  <c r="U1908" i="30"/>
  <c r="V1908" i="30" s="1"/>
  <c r="U2863" i="30"/>
  <c r="V2863" i="30" s="1"/>
  <c r="U3065" i="30"/>
  <c r="V3065" i="30" s="1"/>
  <c r="U2265" i="30"/>
  <c r="V2265" i="30" s="1"/>
  <c r="U2987" i="30"/>
  <c r="V2987" i="30" s="1"/>
  <c r="U216" i="30"/>
  <c r="U212" i="30"/>
  <c r="V212" i="30" s="1"/>
  <c r="U334" i="30"/>
  <c r="V334" i="30" s="1"/>
  <c r="U2818" i="30"/>
  <c r="V2818" i="30" s="1"/>
  <c r="U2154" i="30"/>
  <c r="V2154" i="30" s="1"/>
  <c r="U2538" i="30"/>
  <c r="V2538" i="30" s="1"/>
  <c r="U545" i="30"/>
  <c r="V545" i="30" s="1"/>
  <c r="U158" i="30"/>
  <c r="V158" i="30" s="1"/>
  <c r="U2550" i="30"/>
  <c r="U2917" i="30"/>
  <c r="V2917" i="30" s="1"/>
  <c r="U2333" i="30"/>
  <c r="V2333" i="30" s="1"/>
  <c r="U412" i="30"/>
  <c r="V412" i="30" s="1"/>
  <c r="U1458" i="30"/>
  <c r="V1458" i="30" s="1"/>
  <c r="U83" i="30"/>
  <c r="V83" i="30" s="1"/>
  <c r="U895" i="30"/>
  <c r="V895" i="30" s="1"/>
  <c r="U690" i="30"/>
  <c r="V690" i="30" s="1"/>
  <c r="U45" i="30"/>
  <c r="U2506" i="30"/>
  <c r="V2506" i="30" s="1"/>
  <c r="U2127" i="30"/>
  <c r="V2127" i="30" s="1"/>
  <c r="U2257" i="30"/>
  <c r="V2257" i="30" s="1"/>
  <c r="U649" i="30"/>
  <c r="V649" i="30" s="1"/>
  <c r="U420" i="30"/>
  <c r="V420" i="30" s="1"/>
  <c r="U1753" i="30"/>
  <c r="V1753" i="30" s="1"/>
  <c r="U1252" i="30"/>
  <c r="V1252" i="30" s="1"/>
  <c r="U1484" i="30"/>
  <c r="U192" i="30"/>
  <c r="V192" i="30" s="1"/>
  <c r="U1812" i="30"/>
  <c r="V1812" i="30" s="1"/>
  <c r="U2391" i="30"/>
  <c r="V2391" i="30" s="1"/>
  <c r="U1424" i="30"/>
  <c r="V1424" i="30" s="1"/>
  <c r="U1636" i="30"/>
  <c r="V1636" i="30" s="1"/>
  <c r="U2165" i="30"/>
  <c r="V2165" i="30" s="1"/>
  <c r="U923" i="30"/>
  <c r="V923" i="30" s="1"/>
  <c r="U140" i="30"/>
  <c r="U492" i="30"/>
  <c r="V492" i="30" s="1"/>
  <c r="U1655" i="30"/>
  <c r="V1655" i="30" s="1"/>
  <c r="U1555" i="30"/>
  <c r="V1555" i="30" s="1"/>
  <c r="U2962" i="30"/>
  <c r="V2962" i="30" s="1"/>
  <c r="U2015" i="30"/>
  <c r="V2015" i="30" s="1"/>
  <c r="U861" i="30"/>
  <c r="V861" i="30" s="1"/>
  <c r="U700" i="30"/>
  <c r="V700" i="30" s="1"/>
  <c r="U1094" i="30"/>
  <c r="U2778" i="30"/>
  <c r="V2778" i="30" s="1"/>
  <c r="U2650" i="30"/>
  <c r="V2650" i="30" s="1"/>
  <c r="U329" i="30"/>
  <c r="V329" i="30" s="1"/>
  <c r="U2591" i="30"/>
  <c r="V2591" i="30" s="1"/>
  <c r="U1108" i="30"/>
  <c r="V1108" i="30" s="1"/>
  <c r="U3113" i="30"/>
  <c r="V3113" i="30" s="1"/>
  <c r="U1542" i="30"/>
  <c r="V1542" i="30" s="1"/>
  <c r="U482" i="30"/>
  <c r="U851" i="30"/>
  <c r="V851" i="30" s="1"/>
  <c r="U510" i="30"/>
  <c r="V510" i="30" s="1"/>
  <c r="U23" i="30"/>
  <c r="V23" i="30" s="1"/>
  <c r="U1777" i="30"/>
  <c r="V1777" i="30" s="1"/>
  <c r="U590" i="30"/>
  <c r="V590" i="30" s="1"/>
  <c r="U651" i="30"/>
  <c r="V651" i="30" s="1"/>
  <c r="U2437" i="30"/>
  <c r="V2437" i="30" s="1"/>
  <c r="U2357" i="30"/>
  <c r="U568" i="30"/>
  <c r="V568" i="30" s="1"/>
  <c r="U980" i="30"/>
  <c r="V980" i="30" s="1"/>
  <c r="U2608" i="30"/>
  <c r="V2608" i="30" s="1"/>
  <c r="U2521" i="30"/>
  <c r="V2521" i="30" s="1"/>
  <c r="U1053" i="30"/>
  <c r="V1053" i="30" s="1"/>
  <c r="U2565" i="30"/>
  <c r="V2565" i="30" s="1"/>
  <c r="U1149" i="30"/>
  <c r="V1149" i="30" s="1"/>
  <c r="U2250" i="30"/>
  <c r="U1362" i="30"/>
  <c r="V1362" i="30" s="1"/>
  <c r="U1932" i="30"/>
  <c r="U1325" i="30"/>
  <c r="V1325" i="30" s="1"/>
  <c r="U976" i="30"/>
  <c r="V976" i="30" s="1"/>
  <c r="U1620" i="30"/>
  <c r="V1620" i="30" s="1"/>
  <c r="U1804" i="30"/>
  <c r="V1804" i="30" s="1"/>
  <c r="U2695" i="30"/>
  <c r="V2695" i="30" s="1"/>
  <c r="U919" i="30"/>
  <c r="U2149" i="30"/>
  <c r="V2149" i="30" s="1"/>
  <c r="U774" i="30"/>
  <c r="V774" i="30" s="1"/>
  <c r="U2089" i="30"/>
  <c r="V2089" i="30" s="1"/>
  <c r="U2851" i="30"/>
  <c r="V2851" i="30" s="1"/>
  <c r="U154" i="30"/>
  <c r="V154" i="30" s="1"/>
  <c r="U1268" i="30"/>
  <c r="V1268" i="30" s="1"/>
  <c r="U2615" i="30"/>
  <c r="V2615" i="30" s="1"/>
  <c r="U2476" i="30"/>
  <c r="U3064" i="30"/>
  <c r="V3064" i="30" s="1"/>
  <c r="U1597" i="30"/>
  <c r="V1597" i="30" s="1"/>
  <c r="U143" i="30"/>
  <c r="V143" i="30" s="1"/>
  <c r="U1120" i="30"/>
  <c r="V1120" i="30" s="1"/>
  <c r="U2633" i="30"/>
  <c r="V2633" i="30" s="1"/>
  <c r="U2121" i="30"/>
  <c r="U2258" i="30"/>
  <c r="V2258" i="30" s="1"/>
  <c r="U1891" i="30"/>
  <c r="U749" i="30"/>
  <c r="V749" i="30" s="1"/>
  <c r="U1661" i="30"/>
  <c r="V1661" i="30" s="1"/>
  <c r="U2971" i="30"/>
  <c r="V2971" i="30" s="1"/>
  <c r="U1430" i="30"/>
  <c r="V1430" i="30" s="1"/>
  <c r="U986" i="30"/>
  <c r="V986" i="30" s="1"/>
  <c r="U2016" i="30"/>
  <c r="V2016" i="30" s="1"/>
  <c r="U2001" i="30"/>
  <c r="V2001" i="30" s="1"/>
  <c r="U281" i="30"/>
  <c r="U1876" i="30"/>
  <c r="V1876" i="30" s="1"/>
  <c r="U2579" i="30"/>
  <c r="V2579" i="30" s="1"/>
  <c r="U670" i="30"/>
  <c r="V670" i="30" s="1"/>
  <c r="U3028" i="30"/>
  <c r="V3028" i="30" s="1"/>
  <c r="U303" i="30"/>
  <c r="V303" i="30" s="1"/>
  <c r="U892" i="30"/>
  <c r="V892" i="30" s="1"/>
  <c r="U2197" i="30"/>
  <c r="V2197" i="30" s="1"/>
  <c r="U320" i="30"/>
  <c r="U1398" i="30"/>
  <c r="V1398" i="30" s="1"/>
  <c r="U3001" i="30"/>
  <c r="U1915" i="30"/>
  <c r="V1915" i="30" s="1"/>
  <c r="U189" i="30"/>
  <c r="V189" i="30" s="1"/>
  <c r="U2898" i="30"/>
  <c r="V2898" i="30" s="1"/>
  <c r="U781" i="30"/>
  <c r="U2373" i="30"/>
  <c r="V2373" i="30" s="1"/>
  <c r="U1061" i="30"/>
  <c r="U1344" i="30"/>
  <c r="V1344" i="30" s="1"/>
  <c r="U644" i="30"/>
  <c r="V644" i="30" s="1"/>
  <c r="U3058" i="30"/>
  <c r="V3058" i="30" s="1"/>
  <c r="U1222" i="30"/>
  <c r="V1222" i="30" s="1"/>
  <c r="U738" i="30"/>
  <c r="V738" i="30" s="1"/>
  <c r="U70" i="30"/>
  <c r="V70" i="30" s="1"/>
  <c r="U2717" i="30"/>
  <c r="V2717" i="30" s="1"/>
  <c r="U2800" i="30"/>
  <c r="U2397" i="30"/>
  <c r="V2397" i="30" s="1"/>
  <c r="U3062" i="30"/>
  <c r="V3062" i="30" s="1"/>
  <c r="U1715" i="30"/>
  <c r="V1715" i="30" s="1"/>
  <c r="U2267" i="30"/>
  <c r="V2267" i="30" s="1"/>
  <c r="U332" i="30"/>
  <c r="V332" i="30" s="1"/>
  <c r="U873" i="30"/>
  <c r="V873" i="30" s="1"/>
  <c r="U1440" i="30"/>
  <c r="V1440" i="30" s="1"/>
  <c r="U2177" i="30"/>
  <c r="U1278" i="30"/>
  <c r="V1278" i="30" s="1"/>
  <c r="U1320" i="30"/>
  <c r="V1320" i="30" s="1"/>
  <c r="U3118" i="30"/>
  <c r="V3118" i="30" s="1"/>
  <c r="U1962" i="30"/>
  <c r="V1962" i="30" s="1"/>
  <c r="U3156" i="30"/>
  <c r="V3156" i="30" s="1"/>
  <c r="U1133" i="30"/>
  <c r="V1133" i="30" s="1"/>
  <c r="U767" i="30"/>
  <c r="V767" i="30" s="1"/>
  <c r="U740" i="30"/>
  <c r="U355" i="30"/>
  <c r="V355" i="30" s="1"/>
  <c r="U2227" i="30"/>
  <c r="V2227" i="30" s="1"/>
  <c r="U1964" i="30"/>
  <c r="V1964" i="30" s="1"/>
  <c r="U1027" i="30"/>
  <c r="V1027" i="30" s="1"/>
  <c r="U3088" i="30"/>
  <c r="V3088" i="30" s="1"/>
  <c r="U2381" i="30"/>
  <c r="V2381" i="30" s="1"/>
  <c r="U1768" i="30"/>
  <c r="V1768" i="30" s="1"/>
  <c r="U2682" i="30"/>
  <c r="U1334" i="30"/>
  <c r="V1334" i="30" s="1"/>
  <c r="U437" i="30"/>
  <c r="V437" i="30" s="1"/>
  <c r="U1301" i="30"/>
  <c r="V1301" i="30" s="1"/>
  <c r="U1162" i="30"/>
  <c r="V1162" i="30" s="1"/>
  <c r="U2614" i="30"/>
  <c r="V2614" i="30" s="1"/>
  <c r="U694" i="30"/>
  <c r="V694" i="30" s="1"/>
  <c r="U2513" i="30"/>
  <c r="V2513" i="30" s="1"/>
  <c r="U1438" i="30"/>
  <c r="U672" i="30"/>
  <c r="V672" i="30" s="1"/>
  <c r="U2644" i="30"/>
  <c r="V2644" i="30" s="1"/>
  <c r="U1882" i="30"/>
  <c r="V1882" i="30" s="1"/>
  <c r="U399" i="30"/>
  <c r="V399" i="30" s="1"/>
  <c r="U1417" i="30"/>
  <c r="V1417" i="30" s="1"/>
  <c r="U3033" i="30"/>
  <c r="V3033" i="30" s="1"/>
  <c r="U169" i="30"/>
  <c r="V169" i="30" s="1"/>
  <c r="U637" i="30"/>
  <c r="U52" i="30"/>
  <c r="V52" i="30" s="1"/>
  <c r="U1742" i="30"/>
  <c r="V1742" i="30" s="1"/>
  <c r="U888" i="30"/>
  <c r="V888" i="30" s="1"/>
  <c r="U1866" i="30"/>
  <c r="V1866" i="30" s="1"/>
  <c r="U2795" i="30"/>
  <c r="V2795" i="30" s="1"/>
  <c r="U2374" i="30"/>
  <c r="V2374" i="30" s="1"/>
  <c r="U758" i="30"/>
  <c r="V758" i="30" s="1"/>
  <c r="U536" i="30"/>
  <c r="U2787" i="30"/>
  <c r="V2787" i="30" s="1"/>
  <c r="U2297" i="30"/>
  <c r="V2297" i="30" s="1"/>
  <c r="U870" i="30"/>
  <c r="V870" i="30" s="1"/>
  <c r="U25" i="30"/>
  <c r="V25" i="30" s="1"/>
  <c r="U1593" i="30"/>
  <c r="V1593" i="30" s="1"/>
  <c r="U679" i="30"/>
  <c r="U742" i="30"/>
  <c r="V742" i="30" s="1"/>
  <c r="U1805" i="30"/>
  <c r="U182" i="30"/>
  <c r="V182" i="30" s="1"/>
  <c r="U1920" i="30"/>
  <c r="V1920" i="30" s="1"/>
  <c r="U2629" i="30"/>
  <c r="V2629" i="30" s="1"/>
  <c r="U2708" i="30"/>
  <c r="V2708" i="30" s="1"/>
  <c r="U2784" i="30"/>
  <c r="V2784" i="30" s="1"/>
  <c r="U440" i="30"/>
  <c r="V440" i="30" s="1"/>
  <c r="U1494" i="30"/>
  <c r="V1494" i="30" s="1"/>
  <c r="U894" i="30"/>
  <c r="U1648" i="30"/>
  <c r="V1648" i="30" s="1"/>
  <c r="U1461" i="30"/>
  <c r="V1461" i="30" s="1"/>
  <c r="U2371" i="30"/>
  <c r="V2371" i="30" s="1"/>
  <c r="U2781" i="30"/>
  <c r="V2781" i="30" s="1"/>
  <c r="U848" i="30"/>
  <c r="V848" i="30" s="1"/>
  <c r="U1226" i="30"/>
  <c r="V1226" i="30" s="1"/>
  <c r="U61" i="30"/>
  <c r="V61" i="30" s="1"/>
  <c r="U2792" i="30"/>
  <c r="U2541" i="30"/>
  <c r="V2541" i="30" s="1"/>
  <c r="U1563" i="30"/>
  <c r="V1563" i="30" s="1"/>
  <c r="U414" i="30"/>
  <c r="V414" i="30" s="1"/>
  <c r="U955" i="30"/>
  <c r="V955" i="30" s="1"/>
  <c r="U1206" i="30"/>
  <c r="V1206" i="30" s="1"/>
  <c r="U1310" i="30"/>
  <c r="V1310" i="30" s="1"/>
  <c r="U2715" i="30"/>
  <c r="V2715" i="30" s="1"/>
  <c r="U101" i="30"/>
  <c r="U323" i="30"/>
  <c r="V323" i="30" s="1"/>
  <c r="U2088" i="30"/>
  <c r="V2088" i="30" s="1"/>
  <c r="U1329" i="30"/>
  <c r="V1329" i="30" s="1"/>
  <c r="U1474" i="30"/>
  <c r="V1474" i="30" s="1"/>
  <c r="U2988" i="30"/>
  <c r="V2988" i="30" s="1"/>
  <c r="U1902" i="30"/>
  <c r="V1902" i="30" s="1"/>
  <c r="U1550" i="30"/>
  <c r="V1550" i="30" s="1"/>
  <c r="U1528" i="30"/>
  <c r="U2206" i="30"/>
  <c r="V2206" i="30" s="1"/>
  <c r="U2417" i="30"/>
  <c r="V2417" i="30" s="1"/>
  <c r="U1709" i="30"/>
  <c r="V1709" i="30" s="1"/>
  <c r="U1977" i="30"/>
  <c r="V1977" i="30" s="1"/>
  <c r="U1303" i="30"/>
  <c r="V1303" i="30" s="1"/>
  <c r="U250" i="30"/>
  <c r="V250" i="30" s="1"/>
  <c r="U1475" i="30"/>
  <c r="V1475" i="30" s="1"/>
  <c r="U2087" i="30"/>
  <c r="U2972" i="30"/>
  <c r="V2972" i="30" s="1"/>
  <c r="U841" i="30"/>
  <c r="V841" i="30" s="1"/>
  <c r="U3019" i="30"/>
  <c r="V3019" i="30" s="1"/>
  <c r="U2480" i="30"/>
  <c r="V2480" i="30" s="1"/>
  <c r="U732" i="30"/>
  <c r="V732" i="30" s="1"/>
  <c r="U2007" i="30"/>
  <c r="V2007" i="30" s="1"/>
  <c r="U632" i="30"/>
  <c r="V632" i="30" s="1"/>
  <c r="U1790" i="30"/>
  <c r="U2894" i="30"/>
  <c r="V2894" i="30" s="1"/>
  <c r="U1169" i="30"/>
  <c r="V1169" i="30" s="1"/>
  <c r="U3061" i="30"/>
  <c r="V3061" i="30" s="1"/>
  <c r="U103" i="30"/>
  <c r="V103" i="30" s="1"/>
  <c r="U2548" i="30"/>
  <c r="V2548" i="30" s="1"/>
  <c r="U1006" i="30"/>
  <c r="V1006" i="30" s="1"/>
  <c r="U1873" i="30"/>
  <c r="V1873" i="30" s="1"/>
  <c r="U527" i="30"/>
  <c r="U739" i="30"/>
  <c r="V739" i="30" s="1"/>
  <c r="U1391" i="30"/>
  <c r="V1391" i="30" s="1"/>
  <c r="U2829" i="30"/>
  <c r="V2829" i="30" s="1"/>
  <c r="U382" i="30"/>
  <c r="V382" i="30" s="1"/>
  <c r="U2358" i="30"/>
  <c r="V2358" i="30" s="1"/>
  <c r="U2410" i="30"/>
  <c r="V2410" i="30" s="1"/>
  <c r="U1361" i="30"/>
  <c r="V1361" i="30" s="1"/>
  <c r="U464" i="30"/>
  <c r="U1524" i="30"/>
  <c r="V1524" i="30" s="1"/>
  <c r="U1789" i="30"/>
  <c r="U2569" i="30"/>
  <c r="V2569" i="30" s="1"/>
  <c r="U2977" i="30"/>
  <c r="V2977" i="30" s="1"/>
  <c r="U265" i="30"/>
  <c r="V265" i="30" s="1"/>
  <c r="U2837" i="30"/>
  <c r="V2837" i="30" s="1"/>
  <c r="U2885" i="30"/>
  <c r="V2885" i="30" s="1"/>
  <c r="U2903" i="30"/>
  <c r="U1881" i="30"/>
  <c r="V1881" i="30" s="1"/>
  <c r="U971" i="30"/>
  <c r="V971" i="30" s="1"/>
  <c r="U1637" i="30"/>
  <c r="V1637" i="30" s="1"/>
  <c r="U913" i="30"/>
  <c r="V913" i="30" s="1"/>
  <c r="U771" i="30"/>
  <c r="V771" i="30" s="1"/>
  <c r="U2757" i="30"/>
  <c r="V2757" i="30" s="1"/>
  <c r="U754" i="30"/>
  <c r="V754" i="30" s="1"/>
  <c r="U3141" i="30"/>
  <c r="U2042" i="30"/>
  <c r="V2042" i="30" s="1"/>
  <c r="U3027" i="30"/>
  <c r="U3121" i="30"/>
  <c r="V3121" i="30" s="1"/>
  <c r="U1800" i="30"/>
  <c r="V1800" i="30" s="1"/>
  <c r="U2413" i="30"/>
  <c r="V2413" i="30" s="1"/>
  <c r="U898" i="30"/>
  <c r="V898" i="30" s="1"/>
  <c r="U2517" i="30"/>
  <c r="V2517" i="30" s="1"/>
  <c r="U1306" i="30"/>
  <c r="U2063" i="30"/>
  <c r="V2063" i="30" s="1"/>
  <c r="U2713" i="30"/>
  <c r="V2713" i="30" s="1"/>
  <c r="U1032" i="30"/>
  <c r="V1032" i="30" s="1"/>
  <c r="U3025" i="30"/>
  <c r="V3025" i="30" s="1"/>
  <c r="U630" i="30"/>
  <c r="V630" i="30" s="1"/>
  <c r="U2737" i="30"/>
  <c r="V2737" i="30" s="1"/>
  <c r="U1579" i="30"/>
  <c r="V1579" i="30" s="1"/>
  <c r="U2632" i="30"/>
  <c r="U1514" i="30"/>
  <c r="V1514" i="30" s="1"/>
  <c r="U3035" i="30"/>
  <c r="U2628" i="30"/>
  <c r="V2628" i="30" s="1"/>
  <c r="U1541" i="30"/>
  <c r="V1541" i="30" s="1"/>
  <c r="U54" i="30"/>
  <c r="V54" i="30" s="1"/>
  <c r="U778" i="30"/>
  <c r="V778" i="30" s="1"/>
  <c r="U2734" i="30"/>
  <c r="V2734" i="30" s="1"/>
  <c r="U236" i="30"/>
  <c r="U1026" i="30"/>
  <c r="V1026" i="30" s="1"/>
  <c r="U2918" i="30"/>
  <c r="V2918" i="30" s="1"/>
  <c r="U505" i="30"/>
  <c r="V505" i="30" s="1"/>
  <c r="U2378" i="30"/>
  <c r="V2378" i="30" s="1"/>
  <c r="U1950" i="30"/>
  <c r="V1950" i="30" s="1"/>
  <c r="U2666" i="30"/>
  <c r="V2666" i="30" s="1"/>
  <c r="U859" i="30"/>
  <c r="V859" i="30" s="1"/>
  <c r="U1604" i="30"/>
  <c r="U2490" i="30"/>
  <c r="V2490" i="30" s="1"/>
  <c r="U883" i="30"/>
  <c r="U1982" i="30"/>
  <c r="V1982" i="30" s="1"/>
  <c r="U2246" i="30"/>
  <c r="V2246" i="30" s="1"/>
  <c r="U1000" i="30"/>
  <c r="V1000" i="30" s="1"/>
  <c r="U2122" i="30"/>
  <c r="V2122" i="30" s="1"/>
  <c r="U699" i="30"/>
  <c r="V699" i="30" s="1"/>
  <c r="U3013" i="30"/>
  <c r="U1818" i="30"/>
  <c r="V1818" i="30" s="1"/>
  <c r="U1341" i="30"/>
  <c r="V1341" i="30" s="1"/>
  <c r="U3059" i="30"/>
  <c r="V3059" i="30" s="1"/>
  <c r="U1605" i="30"/>
  <c r="V1605" i="30" s="1"/>
  <c r="U1127" i="30"/>
  <c r="V1127" i="30" s="1"/>
  <c r="U2584" i="30"/>
  <c r="V2584" i="30" s="1"/>
  <c r="U2408" i="30"/>
  <c r="V2408" i="30" s="1"/>
  <c r="U426" i="30"/>
  <c r="U1070" i="30"/>
  <c r="V1070" i="30" s="1"/>
  <c r="U2407" i="30"/>
  <c r="V2407" i="30" s="1"/>
  <c r="U3093" i="30"/>
  <c r="V3093" i="30" s="1"/>
  <c r="U2185" i="30"/>
  <c r="V2185" i="30" s="1"/>
  <c r="U1801" i="30"/>
  <c r="V1801" i="30" s="1"/>
  <c r="U2839" i="30"/>
  <c r="V2839" i="30" s="1"/>
  <c r="U621" i="30"/>
  <c r="V621" i="30" s="1"/>
  <c r="U687" i="30"/>
  <c r="U490" i="30"/>
  <c r="V490" i="30" s="1"/>
  <c r="U1787" i="30"/>
  <c r="U2385" i="30"/>
  <c r="V2385" i="30" s="1"/>
  <c r="U1857" i="30"/>
  <c r="V1857" i="30" s="1"/>
  <c r="U990" i="30"/>
  <c r="V990" i="30" s="1"/>
  <c r="U1064" i="30"/>
  <c r="V1064" i="30" s="1"/>
  <c r="U1008" i="30"/>
  <c r="V1008" i="30" s="1"/>
  <c r="U2048" i="30"/>
  <c r="U2749" i="30"/>
  <c r="V2749" i="30" s="1"/>
  <c r="U1428" i="30"/>
  <c r="V1428" i="30" s="1"/>
  <c r="U1308" i="30"/>
  <c r="V1308" i="30" s="1"/>
  <c r="U1028" i="30"/>
  <c r="V1028" i="30" s="1"/>
  <c r="U1572" i="30"/>
  <c r="V1572" i="30" s="1"/>
  <c r="U2482" i="30"/>
  <c r="V2482" i="30" s="1"/>
  <c r="U1954" i="30"/>
  <c r="V1954" i="30" s="1"/>
  <c r="U183" i="30"/>
  <c r="U1540" i="30"/>
  <c r="V1540" i="30" s="1"/>
  <c r="U2939" i="30"/>
  <c r="V2939" i="30" s="1"/>
  <c r="U1747" i="30"/>
  <c r="V1747" i="30" s="1"/>
  <c r="U364" i="30"/>
  <c r="V364" i="30" s="1"/>
  <c r="U1390" i="30"/>
  <c r="V1390" i="30" s="1"/>
  <c r="U886" i="30"/>
  <c r="V886" i="30" s="1"/>
  <c r="U1502" i="30"/>
  <c r="V1502" i="30" s="1"/>
  <c r="U950" i="30"/>
  <c r="U3157" i="30"/>
  <c r="V3157" i="30" s="1"/>
  <c r="U3095" i="30"/>
  <c r="V3095" i="30" s="1"/>
  <c r="U1210" i="30"/>
  <c r="V1210" i="30" s="1"/>
  <c r="U1730" i="30"/>
  <c r="V1730" i="30" s="1"/>
  <c r="U1554" i="30"/>
  <c r="V1554" i="30" s="1"/>
  <c r="U2596" i="30"/>
  <c r="V2596" i="30" s="1"/>
  <c r="U2509" i="30"/>
  <c r="V2509" i="30" s="1"/>
  <c r="U2537" i="30"/>
  <c r="U354" i="30"/>
  <c r="V354" i="30" s="1"/>
  <c r="U3104" i="30"/>
  <c r="V3104" i="30" s="1"/>
  <c r="U1437" i="30"/>
  <c r="V1437" i="30" s="1"/>
  <c r="U3135" i="30"/>
  <c r="V3135" i="30" s="1"/>
  <c r="U2464" i="30"/>
  <c r="V2464" i="30" s="1"/>
  <c r="U555" i="30"/>
  <c r="V555" i="30" s="1"/>
  <c r="U2706" i="30"/>
  <c r="V2706" i="30" s="1"/>
  <c r="U1495" i="30"/>
  <c r="U1346" i="30"/>
  <c r="V1346" i="30" s="1"/>
  <c r="U337" i="30"/>
  <c r="V337" i="30" s="1"/>
  <c r="U2536" i="30"/>
  <c r="V2536" i="30" s="1"/>
  <c r="U1757" i="30"/>
  <c r="V1757" i="30" s="1"/>
  <c r="U1174" i="30"/>
  <c r="V1174" i="30" s="1"/>
  <c r="U476" i="30"/>
  <c r="V476" i="30" s="1"/>
  <c r="U3023" i="30"/>
  <c r="V3023" i="30" s="1"/>
  <c r="U1749" i="30"/>
  <c r="U2782" i="30"/>
  <c r="V2782" i="30" s="1"/>
  <c r="U2103" i="30"/>
  <c r="V2103" i="30" s="1"/>
  <c r="U1822" i="30"/>
  <c r="V1822" i="30" s="1"/>
  <c r="U629" i="30"/>
  <c r="V629" i="30" s="1"/>
  <c r="U1702" i="30"/>
  <c r="V1702" i="30" s="1"/>
  <c r="U1114" i="30"/>
  <c r="V1114" i="30" s="1"/>
  <c r="U832" i="30"/>
  <c r="V832" i="30" s="1"/>
  <c r="U2045" i="30"/>
  <c r="U2711" i="30"/>
  <c r="V2711" i="30" s="1"/>
  <c r="U2066" i="30"/>
  <c r="V2066" i="30" s="1"/>
  <c r="U2432" i="30"/>
  <c r="V2432" i="30" s="1"/>
  <c r="U2916" i="30"/>
  <c r="V2916" i="30" s="1"/>
  <c r="U2853" i="30"/>
  <c r="V2853" i="30" s="1"/>
  <c r="U193" i="30"/>
  <c r="V193" i="30" s="1"/>
  <c r="U35" i="30"/>
  <c r="V35" i="30" s="1"/>
  <c r="U2959" i="30"/>
  <c r="U338" i="30"/>
  <c r="V338" i="30" s="1"/>
  <c r="U2600" i="30"/>
  <c r="V2600" i="30" s="1"/>
  <c r="U1109" i="30"/>
  <c r="V1109" i="30" s="1"/>
  <c r="U1532" i="30"/>
  <c r="V1532" i="30" s="1"/>
  <c r="U1937" i="30"/>
  <c r="V1937" i="30" s="1"/>
  <c r="U2068" i="30"/>
  <c r="V2068" i="30" s="1"/>
  <c r="U284" i="30"/>
  <c r="V284" i="30" s="1"/>
  <c r="U1178" i="30"/>
  <c r="U1117" i="30"/>
  <c r="V1117" i="30" s="1"/>
  <c r="U3119" i="30"/>
  <c r="V3119" i="30" s="1"/>
  <c r="U2958" i="30"/>
  <c r="V2958" i="30" s="1"/>
  <c r="U157" i="30"/>
  <c r="V157" i="30" s="1"/>
  <c r="U1089" i="30"/>
  <c r="V1089" i="30" s="1"/>
  <c r="U164" i="30"/>
  <c r="V164" i="30" s="1"/>
  <c r="U993" i="30"/>
  <c r="V993" i="30" s="1"/>
  <c r="U2747" i="30"/>
  <c r="V2747" i="30" s="1"/>
  <c r="U2556" i="30"/>
  <c r="V2556" i="30" s="1"/>
  <c r="U15" i="30"/>
  <c r="V15" i="30" s="1"/>
  <c r="U272" i="30"/>
  <c r="V272" i="30" s="1"/>
  <c r="U2906" i="30"/>
  <c r="V2906" i="30" s="1"/>
  <c r="U2854" i="30"/>
  <c r="V2854" i="30" s="1"/>
  <c r="U2091" i="30"/>
  <c r="V2091" i="30" s="1"/>
  <c r="U1077" i="30"/>
  <c r="V1077" i="30" s="1"/>
  <c r="U2238" i="30"/>
  <c r="U2409" i="30"/>
  <c r="V2409" i="30" s="1"/>
  <c r="U2511" i="30"/>
  <c r="V2511" i="30" s="1"/>
  <c r="U2454" i="30"/>
  <c r="V2454" i="30" s="1"/>
  <c r="U1571" i="30"/>
  <c r="V1571" i="30" s="1"/>
  <c r="U879" i="30"/>
  <c r="V879" i="30" s="1"/>
  <c r="U2586" i="30"/>
  <c r="V2586" i="30" s="1"/>
  <c r="U1148" i="30"/>
  <c r="V1148" i="30" s="1"/>
  <c r="U270" i="30"/>
  <c r="V270" i="30" s="1"/>
  <c r="U908" i="30"/>
  <c r="V908" i="30" s="1"/>
  <c r="U2076" i="30"/>
  <c r="V2076" i="30" s="1"/>
  <c r="U1213" i="30"/>
  <c r="V1213" i="30" s="1"/>
  <c r="U1735" i="30"/>
  <c r="V1735" i="30" s="1"/>
  <c r="U751" i="30"/>
  <c r="V751" i="30" s="1"/>
  <c r="U944" i="30"/>
  <c r="V944" i="30" s="1"/>
  <c r="U1359" i="30"/>
  <c r="V1359" i="30" s="1"/>
  <c r="U842" i="30"/>
  <c r="U2664" i="30"/>
  <c r="V2664" i="30" s="1"/>
  <c r="U2838" i="30"/>
  <c r="V2838" i="30" s="1"/>
  <c r="U480" i="30"/>
  <c r="V480" i="30" s="1"/>
  <c r="U1791" i="30"/>
  <c r="V1791" i="30" s="1"/>
  <c r="U459" i="30"/>
  <c r="V459" i="30" s="1"/>
  <c r="U3106" i="30"/>
  <c r="V3106" i="30" s="1"/>
  <c r="U408" i="30"/>
  <c r="V408" i="30" s="1"/>
  <c r="U2619" i="30"/>
  <c r="U2289" i="30"/>
  <c r="V2289" i="30" s="1"/>
  <c r="U31" i="30"/>
  <c r="V31" i="30" s="1"/>
  <c r="U367" i="30"/>
  <c r="V367" i="30" s="1"/>
  <c r="U2668" i="30"/>
  <c r="V2668" i="30" s="1"/>
  <c r="U2730" i="30"/>
  <c r="V2730" i="30" s="1"/>
  <c r="U1830" i="30"/>
  <c r="V1830" i="30" s="1"/>
  <c r="U3067" i="30"/>
  <c r="V3067" i="30" s="1"/>
  <c r="U1983" i="30"/>
  <c r="U900" i="30"/>
  <c r="V900" i="30" s="1"/>
  <c r="U2750" i="30"/>
  <c r="V2750" i="30" s="1"/>
  <c r="U2933" i="30"/>
  <c r="V2933" i="30" s="1"/>
  <c r="U2070" i="30"/>
  <c r="V2070" i="30" s="1"/>
  <c r="U884" i="30"/>
  <c r="V884" i="30" s="1"/>
  <c r="U2497" i="30"/>
  <c r="V2497" i="30" s="1"/>
  <c r="U1481" i="30"/>
  <c r="V1481" i="30" s="1"/>
  <c r="U829" i="30"/>
  <c r="U198" i="30"/>
  <c r="V198" i="30" s="1"/>
  <c r="U973" i="30"/>
  <c r="V973" i="30" s="1"/>
  <c r="U1024" i="30"/>
  <c r="V1024" i="30" s="1"/>
  <c r="U2174" i="30"/>
  <c r="V2174" i="30" s="1"/>
  <c r="U1602" i="30"/>
  <c r="V1602" i="30" s="1"/>
  <c r="U2285" i="30"/>
  <c r="V2285" i="30" s="1"/>
  <c r="U2335" i="30"/>
  <c r="V2335" i="30" s="1"/>
  <c r="U755" i="30"/>
  <c r="U1156" i="30"/>
  <c r="V1156" i="30" s="1"/>
  <c r="U48" i="30"/>
  <c r="V48" i="30" s="1"/>
  <c r="U2998" i="30"/>
  <c r="V2998" i="30" s="1"/>
  <c r="U2950" i="30"/>
  <c r="V2950" i="30" s="1"/>
  <c r="U2090" i="30"/>
  <c r="V2090" i="30" s="1"/>
  <c r="U1667" i="30"/>
  <c r="V1667" i="30" s="1"/>
  <c r="U1205" i="30"/>
  <c r="V1205" i="30" s="1"/>
  <c r="U1582" i="30"/>
  <c r="U2752" i="30"/>
  <c r="V2752" i="30" s="1"/>
  <c r="U156" i="30"/>
  <c r="V156" i="30" s="1"/>
  <c r="U865" i="30"/>
  <c r="V865" i="30" s="1"/>
  <c r="U882" i="30"/>
  <c r="V882" i="30" s="1"/>
  <c r="U3079" i="30"/>
  <c r="V3079" i="30" s="1"/>
  <c r="U97" i="30"/>
  <c r="V97" i="30" s="1"/>
  <c r="U1316" i="30"/>
  <c r="V1316" i="30" s="1"/>
  <c r="U1102" i="30"/>
  <c r="U2064" i="30"/>
  <c r="V2064" i="30" s="1"/>
  <c r="U1112" i="30"/>
  <c r="V1112" i="30" s="1"/>
  <c r="U1685" i="30"/>
  <c r="V1685" i="30" s="1"/>
  <c r="U486" i="30"/>
  <c r="V486" i="30" s="1"/>
  <c r="U1770" i="30"/>
  <c r="V1770" i="30" s="1"/>
  <c r="U1423" i="30"/>
  <c r="V1423" i="30" s="1"/>
  <c r="U2240" i="30"/>
  <c r="V2240" i="30" s="1"/>
  <c r="U2153" i="30"/>
  <c r="V2153" i="30" s="1"/>
  <c r="U117" i="30"/>
  <c r="V117" i="30" s="1"/>
  <c r="U2995" i="30"/>
  <c r="V2995" i="30" s="1"/>
  <c r="U2901" i="30"/>
  <c r="V2901" i="30" s="1"/>
  <c r="U546" i="30"/>
  <c r="V546" i="30" s="1"/>
  <c r="U378" i="30"/>
  <c r="V378" i="30" s="1"/>
  <c r="U2481" i="30"/>
  <c r="V2481" i="30" s="1"/>
  <c r="U1754" i="30"/>
  <c r="V1754" i="30" s="1"/>
  <c r="U1377" i="30"/>
  <c r="U1493" i="30"/>
  <c r="V1493" i="30" s="1"/>
  <c r="U2463" i="30"/>
  <c r="V2463" i="30" s="1"/>
  <c r="U3041" i="30"/>
  <c r="V3041" i="30" s="1"/>
  <c r="U1394" i="30"/>
  <c r="V1394" i="30" s="1"/>
  <c r="U2200" i="30"/>
  <c r="V2200" i="30" s="1"/>
  <c r="U2702" i="30"/>
  <c r="V2702" i="30" s="1"/>
  <c r="U1835" i="30"/>
  <c r="V1835" i="30" s="1"/>
  <c r="U922" i="30"/>
  <c r="U2857" i="30"/>
  <c r="V2857" i="30" s="1"/>
  <c r="U1914" i="30"/>
  <c r="V1914" i="30" s="1"/>
  <c r="U2993" i="30"/>
  <c r="V2993" i="30" s="1"/>
  <c r="U1298" i="30"/>
  <c r="V1298" i="30" s="1"/>
  <c r="U2339" i="30"/>
  <c r="V2339" i="30" s="1"/>
  <c r="U869" i="30"/>
  <c r="V869" i="30" s="1"/>
  <c r="U826" i="30"/>
  <c r="V826" i="30" s="1"/>
  <c r="U1073" i="30"/>
  <c r="V1073" i="30" s="1"/>
  <c r="U2893" i="30"/>
  <c r="V2893" i="30" s="1"/>
  <c r="U524" i="30"/>
  <c r="V524" i="30" s="1"/>
  <c r="U2883" i="30"/>
  <c r="V2883" i="30" s="1"/>
  <c r="U2318" i="30"/>
  <c r="V2318" i="30" s="1"/>
  <c r="U253" i="30"/>
  <c r="V253" i="30" s="1"/>
  <c r="U2460" i="30"/>
  <c r="V2460" i="30" s="1"/>
  <c r="U77" i="30"/>
  <c r="V77" i="30" s="1"/>
  <c r="U285" i="30"/>
  <c r="U2799" i="30"/>
  <c r="V2799" i="30" s="1"/>
  <c r="U1965" i="30"/>
  <c r="V1965" i="30" s="1"/>
  <c r="U2166" i="30"/>
  <c r="V2166" i="30" s="1"/>
  <c r="U1340" i="30"/>
  <c r="V1340" i="30" s="1"/>
  <c r="U603" i="30"/>
  <c r="V603" i="30" s="1"/>
  <c r="U229" i="30"/>
  <c r="V229" i="30" s="1"/>
  <c r="U1183" i="30"/>
  <c r="V1183" i="30" s="1"/>
  <c r="U2215" i="30"/>
  <c r="V2215" i="30" s="1"/>
  <c r="U247" i="30"/>
  <c r="V247" i="30" s="1"/>
  <c r="U1684" i="30"/>
  <c r="V1684" i="30" s="1"/>
  <c r="U264" i="30"/>
  <c r="V264" i="30" s="1"/>
  <c r="U2696" i="30"/>
  <c r="V2696" i="30" s="1"/>
  <c r="U2084" i="30"/>
  <c r="V2084" i="30" s="1"/>
  <c r="U1994" i="30"/>
  <c r="V1994" i="30" s="1"/>
  <c r="U1641" i="30"/>
  <c r="V1641" i="30" s="1"/>
  <c r="U1944" i="30"/>
  <c r="U16" i="30"/>
  <c r="V16" i="30" s="1"/>
  <c r="U2316" i="30"/>
  <c r="V2316" i="30" s="1"/>
  <c r="U125" i="30"/>
  <c r="V125" i="30" s="1"/>
  <c r="U2945" i="30"/>
  <c r="V2945" i="30" s="1"/>
  <c r="U2700" i="30"/>
  <c r="V2700" i="30" s="1"/>
  <c r="U3128" i="30"/>
  <c r="V3128" i="30" s="1"/>
  <c r="U428" i="30"/>
  <c r="V428" i="30" s="1"/>
  <c r="U1243" i="30"/>
  <c r="V1243" i="30" s="1"/>
  <c r="U2661" i="30"/>
  <c r="V2661" i="30" s="1"/>
  <c r="U876" i="30"/>
  <c r="V876" i="30" s="1"/>
  <c r="U893" i="30"/>
  <c r="V893" i="30" s="1"/>
  <c r="U766" i="30"/>
  <c r="V766" i="30" s="1"/>
  <c r="U1507" i="30"/>
  <c r="V1507" i="30" s="1"/>
  <c r="U995" i="30"/>
  <c r="V995" i="30" s="1"/>
  <c r="U1746" i="30"/>
  <c r="V1746" i="30" s="1"/>
  <c r="U2029" i="30"/>
  <c r="U2774" i="30"/>
  <c r="V2774" i="30" s="1"/>
  <c r="U2387" i="30"/>
  <c r="V2387" i="30" s="1"/>
  <c r="U186" i="30"/>
  <c r="V186" i="30" s="1"/>
  <c r="U1612" i="30"/>
  <c r="V1612" i="30" s="1"/>
  <c r="U1217" i="30"/>
  <c r="V1217" i="30" s="1"/>
  <c r="U554" i="30"/>
  <c r="V554" i="30" s="1"/>
  <c r="U1020" i="30"/>
  <c r="V1020" i="30" s="1"/>
  <c r="U390" i="30"/>
  <c r="U864" i="30"/>
  <c r="V864" i="30" s="1"/>
  <c r="U1598" i="30"/>
  <c r="V1598" i="30" s="1"/>
  <c r="U1553" i="30"/>
  <c r="V1553" i="30" s="1"/>
  <c r="U93" i="30"/>
  <c r="V93" i="30" s="1"/>
  <c r="U1353" i="30"/>
  <c r="V1353" i="30" s="1"/>
  <c r="U488" i="30"/>
  <c r="V488" i="30" s="1"/>
  <c r="U94" i="30"/>
  <c r="V94" i="30" s="1"/>
  <c r="U495" i="30"/>
  <c r="U3009" i="30"/>
  <c r="V3009" i="30" s="1"/>
  <c r="U2663" i="30"/>
  <c r="V2663" i="30" s="1"/>
  <c r="U2365" i="30"/>
  <c r="V2365" i="30" s="1"/>
  <c r="U2398" i="30"/>
  <c r="V2398" i="30" s="1"/>
  <c r="U1809" i="30"/>
  <c r="V1809" i="30" s="1"/>
  <c r="U2669" i="30"/>
  <c r="V2669" i="30" s="1"/>
  <c r="U1118" i="30"/>
  <c r="V1118" i="30" s="1"/>
  <c r="U2802" i="30"/>
  <c r="U1766" i="30"/>
  <c r="V1766" i="30" s="1"/>
  <c r="U1515" i="30"/>
  <c r="V1515" i="30" s="1"/>
  <c r="U1490" i="30"/>
  <c r="V1490" i="30" s="1"/>
  <c r="U1088" i="30"/>
  <c r="V1088" i="30" s="1"/>
  <c r="U619" i="30"/>
  <c r="V619" i="30" s="1"/>
  <c r="U2438" i="30"/>
  <c r="V2438" i="30" s="1"/>
  <c r="U1250" i="30"/>
  <c r="V1250" i="30" s="1"/>
  <c r="U1900" i="30"/>
  <c r="U2589" i="30"/>
  <c r="V2589" i="30" s="1"/>
  <c r="U3074" i="30"/>
  <c r="V3074" i="30" s="1"/>
  <c r="U1826" i="30"/>
  <c r="V1826" i="30" s="1"/>
  <c r="U2868" i="30"/>
  <c r="V2868" i="30" s="1"/>
  <c r="U141" i="30"/>
  <c r="V141" i="30" s="1"/>
  <c r="U821" i="30"/>
  <c r="V821" i="30" s="1"/>
  <c r="U2012" i="30"/>
  <c r="V2012" i="30" s="1"/>
  <c r="U2363" i="30"/>
  <c r="U1095" i="30"/>
  <c r="V1095" i="30" s="1"/>
  <c r="U166" i="30"/>
  <c r="V166" i="30" s="1"/>
  <c r="U2423" i="30"/>
  <c r="V2423" i="30" s="1"/>
  <c r="U2379" i="30"/>
  <c r="V2379" i="30" s="1"/>
  <c r="U1191" i="30"/>
  <c r="V1191" i="30" s="1"/>
  <c r="U409" i="30"/>
  <c r="V409" i="30" s="1"/>
  <c r="U2028" i="30"/>
  <c r="V2028" i="30" s="1"/>
  <c r="U2655" i="30"/>
  <c r="U348" i="30"/>
  <c r="V348" i="30" s="1"/>
  <c r="U447" i="30"/>
  <c r="V447" i="30" s="1"/>
  <c r="U2597" i="30"/>
  <c r="V2597" i="30" s="1"/>
  <c r="U1357" i="30"/>
  <c r="V1357" i="30" s="1"/>
  <c r="U149" i="30"/>
  <c r="V149" i="30" s="1"/>
  <c r="U1918" i="30"/>
  <c r="V1918" i="30" s="1"/>
  <c r="U310" i="30"/>
  <c r="V310" i="30" s="1"/>
  <c r="U2991" i="30"/>
  <c r="U2498" i="30"/>
  <c r="V2498" i="30" s="1"/>
  <c r="U2815" i="30"/>
  <c r="V2815" i="30" s="1"/>
  <c r="U1890" i="30"/>
  <c r="V1890" i="30" s="1"/>
  <c r="U2261" i="30"/>
  <c r="V2261" i="30" s="1"/>
  <c r="U29" i="30"/>
  <c r="V29" i="30" s="1"/>
  <c r="U1689" i="30"/>
  <c r="V1689" i="30" s="1"/>
  <c r="U1266" i="30"/>
  <c r="V1266" i="30" s="1"/>
  <c r="U2019" i="30"/>
  <c r="U33" i="30"/>
  <c r="V33" i="30" s="1"/>
  <c r="U1946" i="30"/>
  <c r="V1946" i="30" s="1"/>
  <c r="U312" i="30"/>
  <c r="V312" i="30" s="1"/>
  <c r="U1422" i="30"/>
  <c r="V1422" i="30" s="1"/>
  <c r="U2307" i="30"/>
  <c r="V2307" i="30" s="1"/>
  <c r="U1564" i="30"/>
  <c r="V1564" i="30" s="1"/>
  <c r="U1575" i="30"/>
  <c r="V1575" i="30" s="1"/>
  <c r="U1048" i="30"/>
  <c r="U74" i="30"/>
  <c r="V74" i="30" s="1"/>
  <c r="U977" i="30"/>
  <c r="V977" i="30" s="1"/>
  <c r="U1622" i="30"/>
  <c r="V1622" i="30" s="1"/>
  <c r="U147" i="30"/>
  <c r="V147" i="30" s="1"/>
  <c r="U111" i="30"/>
  <c r="V111" i="30" s="1"/>
  <c r="U2729" i="30"/>
  <c r="V2729" i="30" s="1"/>
  <c r="U2964" i="30"/>
  <c r="V2964" i="30" s="1"/>
  <c r="U2094" i="30"/>
  <c r="U2354" i="30"/>
  <c r="V2354" i="30" s="1"/>
  <c r="U814" i="30"/>
  <c r="V814" i="30" s="1"/>
  <c r="U930" i="30"/>
  <c r="V930" i="30" s="1"/>
  <c r="U663" i="30"/>
  <c r="V663" i="30" s="1"/>
  <c r="U3021" i="30"/>
  <c r="V3021" i="30" s="1"/>
  <c r="U1444" i="30"/>
  <c r="V1444" i="30" s="1"/>
  <c r="U593" i="30"/>
  <c r="V593" i="30" s="1"/>
  <c r="U179" i="30"/>
  <c r="U668" i="30"/>
  <c r="V668" i="30" s="1"/>
  <c r="U1576" i="30"/>
  <c r="V1576" i="30" s="1"/>
  <c r="U1284" i="30"/>
  <c r="V1284" i="30" s="1"/>
  <c r="U2834" i="30"/>
  <c r="V2834" i="30" s="1"/>
  <c r="U761" i="30"/>
  <c r="V761" i="30" s="1"/>
  <c r="U2388" i="30"/>
  <c r="V2388" i="30" s="1"/>
  <c r="U463" i="30"/>
  <c r="V463" i="30" s="1"/>
  <c r="U366" i="30"/>
  <c r="U3044" i="30"/>
  <c r="V3044" i="30" s="1"/>
  <c r="U345" i="30"/>
  <c r="V345" i="30" s="1"/>
  <c r="U2446" i="30"/>
  <c r="V2446" i="30" s="1"/>
  <c r="U458" i="30"/>
  <c r="V458" i="30" s="1"/>
  <c r="U722" i="30"/>
  <c r="V722" i="30" s="1"/>
  <c r="U1429" i="30"/>
  <c r="V1429" i="30" s="1"/>
  <c r="U24" i="30"/>
  <c r="V24" i="30" s="1"/>
  <c r="U360" i="30"/>
  <c r="U3147" i="30"/>
  <c r="V3147" i="30" s="1"/>
  <c r="U2524" i="30"/>
  <c r="V2524" i="30" s="1"/>
  <c r="U2389" i="30"/>
  <c r="V2389" i="30" s="1"/>
  <c r="U2636" i="30"/>
  <c r="V2636" i="30" s="1"/>
  <c r="U2824" i="30"/>
  <c r="V2824" i="30" s="1"/>
  <c r="U3043" i="30"/>
  <c r="V3043" i="30" s="1"/>
  <c r="U1395" i="30"/>
  <c r="V1395" i="30" s="1"/>
  <c r="U1919" i="30"/>
  <c r="U3115" i="30"/>
  <c r="V3115" i="30" s="1"/>
  <c r="U1380" i="30"/>
  <c r="V1380" i="30" s="1"/>
  <c r="U2790" i="30"/>
  <c r="V2790" i="30" s="1"/>
  <c r="U278" i="30"/>
  <c r="V278" i="30" s="1"/>
  <c r="U1738" i="30"/>
  <c r="V1738" i="30" s="1"/>
  <c r="U207" i="30"/>
  <c r="V207" i="30" s="1"/>
  <c r="U539" i="30"/>
  <c r="V539" i="30" s="1"/>
  <c r="U1211" i="30"/>
  <c r="U556" i="30"/>
  <c r="V556" i="30" s="1"/>
  <c r="U831" i="30"/>
  <c r="V831" i="30" s="1"/>
  <c r="U2739" i="30"/>
  <c r="V2739" i="30" s="1"/>
  <c r="U2976" i="30"/>
  <c r="V2976" i="30" s="1"/>
  <c r="U571" i="30"/>
  <c r="V571" i="30" s="1"/>
  <c r="U1466" i="30"/>
  <c r="V1466" i="30" s="1"/>
  <c r="U943" i="30"/>
  <c r="V943" i="30" s="1"/>
  <c r="U2726" i="30"/>
  <c r="U1223" i="30"/>
  <c r="V1223" i="30" s="1"/>
  <c r="U1998" i="30"/>
  <c r="V1998" i="30" s="1"/>
  <c r="U719" i="30"/>
  <c r="V719" i="30" s="1"/>
  <c r="U2425" i="30"/>
  <c r="V2425" i="30" s="1"/>
  <c r="U352" i="30"/>
  <c r="V352" i="30" s="1"/>
  <c r="U3123" i="30"/>
  <c r="V3123" i="30" s="1"/>
  <c r="U730" i="30"/>
  <c r="V730" i="30" s="1"/>
  <c r="U2245" i="30"/>
  <c r="U1473" i="30"/>
  <c r="V1473" i="30" s="1"/>
  <c r="U232" i="30"/>
  <c r="V232" i="30" s="1"/>
  <c r="U2054" i="30"/>
  <c r="V2054" i="30" s="1"/>
  <c r="U725" i="30"/>
  <c r="V725" i="30" s="1"/>
  <c r="U106" i="30"/>
  <c r="V106" i="30" s="1"/>
  <c r="U1470" i="30"/>
  <c r="V1470" i="30" s="1"/>
  <c r="U2332" i="30"/>
  <c r="V2332" i="30" s="1"/>
  <c r="U1435" i="30"/>
  <c r="U403" i="30"/>
  <c r="V403" i="30" s="1"/>
  <c r="U2821" i="30"/>
  <c r="V2821" i="30" s="1"/>
  <c r="U2601" i="30"/>
  <c r="V2601" i="30" s="1"/>
  <c r="U1862" i="30"/>
  <c r="V1862" i="30" s="1"/>
  <c r="U982" i="30"/>
  <c r="V982" i="30" s="1"/>
  <c r="U820" i="30"/>
  <c r="V820" i="30" s="1"/>
  <c r="U693" i="30"/>
  <c r="V693" i="30" s="1"/>
  <c r="U2496" i="30"/>
  <c r="U1529" i="30"/>
  <c r="V1529" i="30" s="1"/>
  <c r="U1161" i="30"/>
  <c r="V1161" i="30" s="1"/>
  <c r="U2291" i="30"/>
  <c r="V2291" i="30" s="1"/>
  <c r="U2022" i="30"/>
  <c r="V2022" i="30" s="1"/>
  <c r="U86" i="30"/>
  <c r="V86" i="30" s="1"/>
  <c r="U881" i="30"/>
  <c r="V881" i="30" s="1"/>
  <c r="U2189" i="30"/>
  <c r="V2189" i="30" s="1"/>
  <c r="U493" i="30"/>
  <c r="U2025" i="30"/>
  <c r="V2025" i="30" s="1"/>
  <c r="U2026" i="30"/>
  <c r="V2026" i="30" s="1"/>
  <c r="U3015" i="30"/>
  <c r="V3015" i="30" s="1"/>
  <c r="U608" i="30"/>
  <c r="V608" i="30" s="1"/>
  <c r="U1634" i="30"/>
  <c r="V1634" i="30" s="1"/>
  <c r="U1401" i="30"/>
  <c r="V1401" i="30" s="1"/>
  <c r="U1816" i="30"/>
  <c r="V1816" i="30" s="1"/>
  <c r="U1595" i="30"/>
  <c r="U357" i="30"/>
  <c r="V357" i="30" s="1"/>
  <c r="U3024" i="30"/>
  <c r="V3024" i="30" s="1"/>
  <c r="U800" i="30"/>
  <c r="V800" i="30" s="1"/>
  <c r="U36" i="30"/>
  <c r="V36" i="30" s="1"/>
  <c r="U1877" i="30"/>
  <c r="V1877" i="30" s="1"/>
  <c r="U748" i="30"/>
  <c r="V748" i="30" s="1"/>
  <c r="U2603" i="30"/>
  <c r="V2603" i="30" s="1"/>
  <c r="U71" i="30"/>
  <c r="U2278" i="30"/>
  <c r="V2278" i="30" s="1"/>
  <c r="U813" i="30"/>
  <c r="V813" i="30" s="1"/>
  <c r="U1843" i="30"/>
  <c r="V1843" i="30" s="1"/>
  <c r="U1434" i="30"/>
  <c r="V1434" i="30" s="1"/>
  <c r="U2811" i="30"/>
  <c r="V2811" i="30" s="1"/>
  <c r="U1631" i="30"/>
  <c r="V1631" i="30" s="1"/>
  <c r="U910" i="30"/>
  <c r="V910" i="30" s="1"/>
  <c r="U1498" i="30"/>
  <c r="U2552" i="30"/>
  <c r="V2552" i="30" s="1"/>
  <c r="U907" i="30"/>
  <c r="V907" i="30" s="1"/>
  <c r="U1058" i="30"/>
  <c r="V1058" i="30" s="1"/>
  <c r="U1536" i="30"/>
  <c r="V1536" i="30" s="1"/>
  <c r="U228" i="30"/>
  <c r="V228" i="30" s="1"/>
  <c r="U2106" i="30"/>
  <c r="V2106" i="30" s="1"/>
  <c r="U2422" i="30"/>
  <c r="V2422" i="30" s="1"/>
  <c r="U1589" i="30"/>
  <c r="U808" i="30"/>
  <c r="V808" i="30" s="1"/>
  <c r="U194" i="30"/>
  <c r="V194" i="30" s="1"/>
  <c r="U946" i="30"/>
  <c r="V946" i="30" s="1"/>
  <c r="V922" i="30"/>
  <c r="V1783" i="30"/>
  <c r="V2282" i="30"/>
  <c r="V2710" i="30"/>
  <c r="V258" i="30"/>
  <c r="V405" i="30"/>
  <c r="V2083" i="30"/>
  <c r="V858" i="30"/>
  <c r="V2305" i="30"/>
  <c r="V2808" i="30"/>
  <c r="V1483" i="30"/>
  <c r="V2866" i="30"/>
  <c r="V2067" i="30"/>
  <c r="V2201" i="30"/>
  <c r="V928" i="30"/>
  <c r="V196" i="30"/>
  <c r="V1749" i="30"/>
  <c r="V2045" i="30"/>
  <c r="V2959" i="30"/>
  <c r="V835" i="30"/>
  <c r="V1378" i="30"/>
  <c r="V3045" i="30"/>
  <c r="V574" i="30"/>
  <c r="V2969" i="30"/>
  <c r="V3144" i="30"/>
  <c r="V3054" i="30"/>
  <c r="V931" i="30"/>
  <c r="V2346" i="30"/>
  <c r="V2793" i="30"/>
  <c r="V2156" i="30"/>
  <c r="V2674" i="30"/>
  <c r="V2159" i="30"/>
  <c r="V3089" i="30"/>
  <c r="V2910" i="30"/>
  <c r="V2235" i="30"/>
  <c r="V887" i="30"/>
  <c r="V552" i="30"/>
  <c r="V594" i="30"/>
  <c r="V216" i="30"/>
  <c r="V1178" i="30"/>
  <c r="V2238" i="30"/>
  <c r="V842" i="30"/>
  <c r="V464" i="30"/>
  <c r="V285" i="30"/>
  <c r="V1944" i="30"/>
  <c r="V395" i="30"/>
  <c r="V2742" i="30"/>
  <c r="V519" i="30"/>
  <c r="V2667" i="30"/>
  <c r="V2932" i="30"/>
  <c r="V2942" i="30"/>
  <c r="V1273" i="30"/>
  <c r="V99" i="30"/>
  <c r="V426" i="30"/>
  <c r="V2151" i="30"/>
  <c r="V1015" i="30"/>
  <c r="V602" i="30"/>
  <c r="V1017" i="30"/>
  <c r="V2649" i="30"/>
  <c r="V1888" i="30"/>
  <c r="V2231" i="30"/>
  <c r="V3127" i="30"/>
  <c r="V2960" i="30"/>
  <c r="V126" i="30"/>
  <c r="V1235" i="30"/>
  <c r="V1784" i="30"/>
  <c r="V2537" i="30"/>
  <c r="V1604" i="30"/>
  <c r="V1633" i="30"/>
  <c r="V114" i="30"/>
  <c r="V2184" i="30"/>
  <c r="V1480" i="30"/>
  <c r="V2105" i="30"/>
  <c r="V2817" i="30"/>
  <c r="V2805" i="30"/>
  <c r="V975" i="30"/>
  <c r="V2249" i="30"/>
  <c r="V1098" i="30"/>
  <c r="V1291" i="30"/>
  <c r="V710" i="30"/>
  <c r="V1574" i="30"/>
  <c r="V1508" i="30"/>
  <c r="V2559" i="30"/>
  <c r="V904" i="30"/>
  <c r="V3154" i="30"/>
  <c r="V2912" i="30"/>
  <c r="V2583" i="30"/>
  <c r="V1861" i="30"/>
  <c r="V1347" i="30"/>
  <c r="V2281" i="30"/>
  <c r="V964" i="30"/>
  <c r="V288" i="30"/>
  <c r="V1833" i="30"/>
  <c r="V2588" i="30"/>
  <c r="V20" i="30"/>
  <c r="V1272" i="30"/>
  <c r="V2449" i="30"/>
  <c r="V2104" i="30"/>
  <c r="V1256" i="30"/>
  <c r="V3117" i="30"/>
  <c r="V1792" i="30"/>
  <c r="V406" i="30"/>
  <c r="V2938" i="30"/>
  <c r="V1413" i="30"/>
  <c r="V257" i="30"/>
  <c r="V1776" i="30"/>
  <c r="V2678" i="30"/>
  <c r="V195" i="30"/>
  <c r="V2485" i="30"/>
  <c r="V1764" i="30"/>
  <c r="V319" i="30"/>
  <c r="V2592" i="30"/>
  <c r="V2626" i="30"/>
  <c r="V424" i="30"/>
  <c r="V1718" i="30"/>
  <c r="V3114" i="30"/>
  <c r="V549" i="30"/>
  <c r="V2472" i="30"/>
  <c r="V1659" i="30"/>
  <c r="V1497" i="30"/>
  <c r="V1650" i="30"/>
  <c r="V45" i="30"/>
  <c r="V1484" i="30"/>
  <c r="V140" i="30"/>
  <c r="V1094" i="30"/>
  <c r="V1983" i="30"/>
  <c r="V829" i="30"/>
  <c r="V755" i="30"/>
  <c r="V1582" i="30"/>
  <c r="V2029" i="30"/>
  <c r="V390" i="30"/>
  <c r="V495" i="30"/>
  <c r="V2802" i="30"/>
  <c r="V1900" i="30"/>
  <c r="V1672" i="30"/>
  <c r="V450" i="30"/>
  <c r="V1756" i="30"/>
  <c r="V3165" i="30"/>
  <c r="V314" i="30"/>
  <c r="V3016" i="30"/>
  <c r="V2097" i="30"/>
  <c r="V1787" i="30"/>
  <c r="V2048" i="30"/>
  <c r="V2619" i="30"/>
  <c r="V175" i="30"/>
  <c r="V2865" i="30"/>
  <c r="V1433" i="30"/>
  <c r="V39" i="30"/>
  <c r="V1403" i="30"/>
  <c r="V1185" i="30"/>
  <c r="V460" i="30"/>
  <c r="V1765" i="30"/>
  <c r="V1924" i="30"/>
  <c r="V3131" i="30"/>
  <c r="V1647" i="30"/>
  <c r="V1872" i="30"/>
  <c r="V1411" i="30"/>
  <c r="V1544" i="30"/>
  <c r="V2923" i="30"/>
  <c r="V3006" i="30"/>
  <c r="V2842" i="30"/>
  <c r="V1495" i="30"/>
  <c r="V1377" i="30"/>
  <c r="V2038" i="30"/>
  <c r="V1257" i="30"/>
  <c r="V2491" i="30"/>
  <c r="V984" i="30"/>
  <c r="V949" i="30"/>
  <c r="V393" i="30"/>
  <c r="V2753" i="30"/>
  <c r="V1838" i="30"/>
  <c r="V422" i="30"/>
  <c r="V3050" i="30"/>
  <c r="V2044" i="30"/>
  <c r="V901" i="30"/>
  <c r="V2441" i="30"/>
  <c r="V2690" i="30"/>
  <c r="V2840" i="30"/>
  <c r="V1271" i="30"/>
  <c r="V1019" i="30"/>
  <c r="V920" i="30"/>
  <c r="V133" i="30"/>
  <c r="V3082" i="30"/>
  <c r="V723" i="30"/>
  <c r="V1356" i="30"/>
  <c r="V501" i="30"/>
  <c r="V479" i="30"/>
  <c r="V2767" i="30"/>
  <c r="V1218" i="30"/>
  <c r="V1545" i="30"/>
  <c r="V2801" i="30"/>
  <c r="V2940" i="30"/>
  <c r="V2467" i="30"/>
  <c r="V214" i="30"/>
  <c r="V1854" i="30"/>
  <c r="V1464" i="30"/>
  <c r="V616" i="30"/>
  <c r="V1949" i="30"/>
  <c r="V1996" i="30"/>
  <c r="V2434" i="30"/>
  <c r="V1569" i="30"/>
  <c r="V2034" i="30"/>
  <c r="V1139" i="30"/>
  <c r="V1240" i="30"/>
  <c r="V2457" i="30"/>
  <c r="V2074" i="30"/>
  <c r="V1476" i="30"/>
  <c r="V496" i="30"/>
  <c r="V1397" i="30"/>
  <c r="V2892" i="30"/>
  <c r="V146" i="30"/>
  <c r="V1560" i="30"/>
  <c r="V2807" i="30"/>
  <c r="V2334" i="30"/>
  <c r="V2516" i="30"/>
  <c r="V2433" i="30"/>
  <c r="V2100" i="30"/>
  <c r="V1725" i="30"/>
  <c r="V427" i="30"/>
  <c r="V2357" i="30"/>
  <c r="V2250" i="30"/>
  <c r="V1932" i="30"/>
  <c r="V919" i="30"/>
  <c r="V2476" i="30"/>
  <c r="V2121" i="30"/>
  <c r="V1891" i="30"/>
  <c r="V2550" i="30"/>
  <c r="V1763" i="30"/>
  <c r="V2643" i="30"/>
  <c r="V2146" i="30"/>
  <c r="V536" i="30"/>
  <c r="V553" i="30"/>
  <c r="V281" i="30"/>
  <c r="V740" i="30"/>
  <c r="V1834" i="30"/>
  <c r="V2363" i="30"/>
  <c r="V2655" i="30"/>
  <c r="V2991" i="30"/>
  <c r="V2019" i="30"/>
  <c r="V1048" i="30"/>
  <c r="V1001" i="30"/>
  <c r="V1309" i="30"/>
  <c r="V1244" i="30"/>
  <c r="V795" i="30"/>
  <c r="V863" i="30"/>
  <c r="V1086" i="30"/>
  <c r="V2219" i="30"/>
  <c r="V2602" i="30"/>
  <c r="V1399" i="30"/>
  <c r="V1407" i="30"/>
  <c r="V2093" i="30"/>
  <c r="V1615" i="30"/>
  <c r="V2192" i="30"/>
  <c r="V37" i="30"/>
  <c r="V1568" i="30"/>
  <c r="V2546" i="30"/>
  <c r="V3068" i="30"/>
  <c r="V2448" i="30"/>
  <c r="V1167" i="30"/>
  <c r="V1443" i="30"/>
  <c r="V449" i="30"/>
  <c r="V2411" i="30"/>
  <c r="V1973" i="30"/>
  <c r="V1221" i="30"/>
  <c r="V1741" i="30"/>
  <c r="V2728" i="30"/>
  <c r="V703" i="30"/>
  <c r="V2772" i="30"/>
  <c r="V2777" i="30"/>
  <c r="V1163" i="30"/>
  <c r="V658" i="30"/>
  <c r="V1690" i="30"/>
  <c r="V2263" i="30"/>
  <c r="V150" i="30"/>
  <c r="V3077" i="30"/>
  <c r="V889" i="30"/>
  <c r="V19" i="30"/>
  <c r="V744" i="30"/>
  <c r="V1003" i="30"/>
  <c r="V1384" i="30"/>
  <c r="V2845" i="30"/>
  <c r="V2952" i="30"/>
  <c r="V1081" i="30"/>
  <c r="V2705" i="30"/>
  <c r="V320" i="30"/>
  <c r="V3001" i="30"/>
  <c r="V781" i="30"/>
  <c r="V1061" i="30"/>
  <c r="V2800" i="30"/>
  <c r="V2177" i="30"/>
  <c r="V482" i="30"/>
  <c r="V431" i="30"/>
  <c r="V679" i="30"/>
  <c r="V1805" i="30"/>
  <c r="V894" i="30"/>
  <c r="V2792" i="30"/>
  <c r="V101" i="30"/>
  <c r="V2094" i="30"/>
  <c r="V179" i="30"/>
  <c r="V366" i="30"/>
  <c r="V360" i="30"/>
  <c r="V1919" i="30"/>
  <c r="V1779" i="30"/>
  <c r="V1726" i="30"/>
  <c r="V2247" i="30"/>
  <c r="V66" i="30"/>
  <c r="V2040" i="30"/>
  <c r="V2921" i="30"/>
  <c r="V1259" i="30"/>
  <c r="V1665" i="30"/>
  <c r="V453" i="30"/>
  <c r="V2111" i="30"/>
  <c r="V2508" i="30"/>
  <c r="V1789" i="30"/>
  <c r="V1041" i="30"/>
  <c r="V1645" i="30"/>
  <c r="V885" i="30"/>
  <c r="V1732" i="30"/>
  <c r="V2367" i="30"/>
  <c r="V1326" i="30"/>
  <c r="V585" i="30"/>
  <c r="V1040" i="30"/>
  <c r="V2858" i="30"/>
  <c r="V2328" i="30"/>
  <c r="V2383" i="30"/>
  <c r="V793" i="30"/>
  <c r="V3159" i="30"/>
  <c r="V1311" i="30"/>
  <c r="V2315" i="30"/>
  <c r="V1930" i="30"/>
  <c r="V1797" i="30"/>
  <c r="V558" i="30"/>
  <c r="V1664" i="30"/>
  <c r="V2377" i="30"/>
  <c r="V62" i="30"/>
  <c r="V2882" i="30"/>
  <c r="V2889" i="30"/>
  <c r="V2144" i="30"/>
  <c r="V3162" i="30"/>
  <c r="V425" i="30"/>
  <c r="V1807" i="30"/>
  <c r="V952" i="30"/>
  <c r="V2060" i="30"/>
  <c r="V711" i="30"/>
  <c r="V2581" i="30"/>
  <c r="V1038" i="30"/>
  <c r="V49" i="30"/>
  <c r="V1719" i="30"/>
  <c r="V418" i="30"/>
  <c r="V681" i="30"/>
  <c r="V2037" i="30"/>
  <c r="V3133" i="30"/>
  <c r="V2024" i="30"/>
  <c r="V2194" i="30"/>
  <c r="V951" i="30"/>
  <c r="V1806" i="30"/>
  <c r="V2287" i="30"/>
  <c r="V2927" i="30"/>
  <c r="V260" i="30"/>
  <c r="V1037" i="30"/>
  <c r="V2634" i="30"/>
  <c r="V1175" i="30"/>
  <c r="V680" i="30"/>
  <c r="V2322" i="30"/>
  <c r="V1312" i="30"/>
  <c r="V2427" i="30"/>
  <c r="V56" i="30"/>
  <c r="V989" i="30"/>
  <c r="V2479" i="30"/>
  <c r="V1668" i="30"/>
  <c r="V802" i="30"/>
  <c r="V2043" i="30"/>
  <c r="V1844" i="30"/>
  <c r="V3046" i="30"/>
  <c r="V2947" i="30"/>
  <c r="V1455" i="30"/>
  <c r="V2748" i="30"/>
  <c r="V2134" i="30"/>
  <c r="V1923" i="30"/>
  <c r="V362" i="30"/>
  <c r="V1975" i="30"/>
  <c r="V1682" i="30"/>
  <c r="V963" i="30"/>
  <c r="V223" i="30"/>
  <c r="V484" i="30"/>
  <c r="V1737" i="30"/>
  <c r="V1697" i="30"/>
  <c r="V1840" i="30"/>
  <c r="V2337" i="30"/>
  <c r="V780" i="30"/>
  <c r="V2078" i="30"/>
  <c r="V1132" i="30"/>
  <c r="V1471" i="30"/>
  <c r="V2470" i="30"/>
  <c r="V1933" i="30"/>
  <c r="V2806" i="30"/>
  <c r="V396" i="30"/>
  <c r="V1972" i="30"/>
  <c r="V1157" i="30"/>
  <c r="V1681" i="30"/>
  <c r="V2213" i="30"/>
  <c r="V1617" i="30"/>
  <c r="V3107" i="30"/>
  <c r="V2716" i="30"/>
  <c r="V311" i="30"/>
  <c r="V1539" i="30"/>
  <c r="V2526" i="30"/>
  <c r="V2682" i="30"/>
  <c r="V1438" i="30"/>
  <c r="V637" i="30"/>
  <c r="V2622" i="30"/>
  <c r="V1021" i="30"/>
  <c r="V2529" i="30"/>
  <c r="V2087" i="30"/>
  <c r="V1790" i="30"/>
  <c r="V527" i="30"/>
  <c r="V1211" i="30"/>
  <c r="V2726" i="30"/>
  <c r="V2245" i="30"/>
  <c r="V1435" i="30"/>
  <c r="V2496" i="30"/>
  <c r="V803" i="30"/>
  <c r="V708" i="30"/>
  <c r="V95" i="30"/>
  <c r="V2835" i="30"/>
  <c r="V91" i="30"/>
  <c r="V1817" i="30"/>
  <c r="V1376" i="30"/>
  <c r="V3032" i="30"/>
  <c r="V2495" i="30"/>
  <c r="V614" i="30"/>
  <c r="V606" i="30"/>
  <c r="V1958" i="30"/>
  <c r="V2139" i="30"/>
  <c r="V183" i="30"/>
  <c r="V1067" i="30"/>
  <c r="V2195" i="30"/>
  <c r="V237" i="30"/>
  <c r="V2163" i="30"/>
  <c r="V566" i="30"/>
  <c r="V1842" i="30"/>
  <c r="V2478" i="30"/>
  <c r="V2488" i="30"/>
  <c r="V1319" i="30"/>
  <c r="V2956" i="30"/>
  <c r="V2013" i="30"/>
  <c r="V2430" i="30"/>
  <c r="V2704" i="30"/>
  <c r="V2304" i="30"/>
  <c r="V3010" i="30"/>
  <c r="V2830" i="30"/>
  <c r="V1431" i="30"/>
  <c r="V163" i="30"/>
  <c r="V2176" i="30"/>
  <c r="V961" i="30"/>
  <c r="V2406" i="30"/>
  <c r="V706" i="30"/>
  <c r="V638" i="30"/>
  <c r="V902" i="30"/>
  <c r="V2693" i="30"/>
  <c r="V2549" i="30"/>
  <c r="V291" i="30"/>
  <c r="V2396" i="30"/>
  <c r="V2107" i="30"/>
  <c r="V2905" i="30"/>
  <c r="V1688" i="30"/>
  <c r="V3004" i="30"/>
  <c r="V926" i="30"/>
  <c r="V263" i="30"/>
  <c r="V1802" i="30"/>
  <c r="V2609" i="30"/>
  <c r="V2876" i="30"/>
  <c r="V1642" i="30"/>
  <c r="V2832" i="30"/>
  <c r="V1131" i="30"/>
  <c r="V2875" i="30"/>
  <c r="V1676" i="30"/>
  <c r="V1856" i="30"/>
  <c r="V2251" i="30"/>
  <c r="V2394" i="30"/>
  <c r="V2879" i="30"/>
  <c r="V2113" i="30"/>
  <c r="V465" i="30"/>
  <c r="V1436" i="30"/>
  <c r="V1853" i="30"/>
  <c r="V1392" i="30"/>
  <c r="V1570" i="30"/>
  <c r="V2092" i="30"/>
  <c r="V1724" i="30"/>
  <c r="V2172" i="30"/>
  <c r="V2336" i="30"/>
  <c r="V1825" i="30"/>
  <c r="V266" i="30"/>
  <c r="V2147" i="30"/>
  <c r="V3030" i="30"/>
  <c r="V1366" i="30"/>
  <c r="V547" i="30"/>
  <c r="V1967" i="30"/>
  <c r="V3018" i="30"/>
  <c r="V1813" i="30"/>
  <c r="V1594" i="30"/>
  <c r="V2934" i="30"/>
  <c r="V2724" i="30"/>
  <c r="V1517" i="30"/>
  <c r="V1953" i="30"/>
  <c r="V3098" i="30"/>
  <c r="V983" i="30"/>
  <c r="V503" i="30"/>
  <c r="V2616" i="30"/>
  <c r="V2903" i="30"/>
  <c r="V3141" i="30"/>
  <c r="V3027" i="30"/>
  <c r="V1306" i="30"/>
  <c r="V2632" i="30"/>
  <c r="V3035" i="30"/>
  <c r="V236" i="30"/>
  <c r="V1102" i="30"/>
  <c r="V493" i="30"/>
  <c r="V1595" i="30"/>
  <c r="V71" i="30"/>
  <c r="V1498" i="30"/>
  <c r="V1589" i="30"/>
  <c r="V1128" i="30"/>
  <c r="V2415" i="30"/>
  <c r="V2651" i="30"/>
  <c r="V1389" i="30"/>
  <c r="V3153" i="30"/>
  <c r="V2008" i="30"/>
  <c r="V2902" i="30"/>
  <c r="V208" i="30"/>
  <c r="V1075" i="30"/>
  <c r="V1584" i="30"/>
  <c r="V2963" i="30"/>
  <c r="V2209" i="30"/>
  <c r="V2743" i="30"/>
  <c r="V3013" i="30"/>
  <c r="V687" i="30"/>
  <c r="V883" i="30"/>
  <c r="V950" i="30"/>
  <c r="V1528" i="30"/>
  <c r="V1543" i="30"/>
  <c r="U1630" i="30"/>
  <c r="U550" i="30"/>
  <c r="U402" i="30"/>
  <c r="U715" i="30"/>
  <c r="U2474" i="30"/>
  <c r="U957" i="30"/>
  <c r="U1581" i="30"/>
  <c r="U42" i="30"/>
  <c r="U321" i="30"/>
  <c r="U498" i="30"/>
  <c r="U917" i="30"/>
  <c r="U1216" i="30"/>
  <c r="U1852" i="30"/>
  <c r="U1263" i="30"/>
  <c r="U2827" i="30"/>
  <c r="U2079" i="30"/>
  <c r="U837" i="30"/>
  <c r="U779" i="30"/>
  <c r="U3090" i="30"/>
  <c r="U998" i="30"/>
  <c r="U1283" i="30"/>
  <c r="U1313" i="30"/>
  <c r="U1140" i="30"/>
  <c r="U529" i="30"/>
  <c r="U3136" i="30"/>
  <c r="U2253" i="30"/>
  <c r="U466" i="30"/>
  <c r="U205" i="30"/>
  <c r="U276" i="30"/>
  <c r="U1938" i="30"/>
  <c r="U660" i="30"/>
  <c r="U3130" i="30"/>
  <c r="U202" i="30"/>
  <c r="U3086" i="30"/>
  <c r="U203" i="30"/>
  <c r="U1899" i="30"/>
  <c r="U2617" i="30"/>
  <c r="U2534" i="30"/>
  <c r="U2343" i="30"/>
  <c r="U2326" i="30"/>
  <c r="U381" i="30"/>
  <c r="U328" i="30"/>
  <c r="U2578" i="30"/>
  <c r="U3036" i="30"/>
  <c r="U2624" i="30"/>
  <c r="U1339" i="30"/>
  <c r="U2967" i="30"/>
  <c r="U1552" i="30"/>
  <c r="U828" i="30"/>
  <c r="U769" i="30"/>
  <c r="U1778" i="30"/>
  <c r="U2507" i="30"/>
  <c r="U1364" i="30"/>
  <c r="U1906" i="30"/>
  <c r="U2003" i="30"/>
  <c r="U2954" i="30"/>
  <c r="U2699" i="30"/>
  <c r="U804" i="30"/>
  <c r="U2985" i="30"/>
  <c r="U108" i="30"/>
  <c r="U1839" i="30"/>
  <c r="U268" i="30"/>
  <c r="U557" i="30"/>
  <c r="U53" i="30"/>
  <c r="U2606" i="30"/>
  <c r="U1889" i="30"/>
  <c r="U448" i="30"/>
  <c r="U81" i="30"/>
  <c r="U965" i="30"/>
  <c r="U595" i="30"/>
  <c r="U2052" i="30"/>
  <c r="U361" i="30"/>
  <c r="U1796" i="30"/>
  <c r="U2555" i="30"/>
  <c r="U1884" i="30"/>
  <c r="U2826" i="30"/>
  <c r="U1911" i="30"/>
  <c r="U239" i="30"/>
  <c r="U249" i="30"/>
  <c r="U1679" i="30"/>
  <c r="U306" i="30"/>
  <c r="U370" i="30"/>
  <c r="U684" i="30"/>
  <c r="U2124" i="30"/>
  <c r="U1198" i="30"/>
  <c r="U1382" i="30"/>
  <c r="U2065" i="30"/>
  <c r="U2202" i="30"/>
  <c r="U2293" i="30"/>
  <c r="U2623" i="30"/>
  <c r="U2168" i="30"/>
  <c r="U2118" i="30"/>
  <c r="U836" i="30"/>
  <c r="U1262" i="30"/>
  <c r="U2978" i="30"/>
  <c r="U1782" i="30"/>
  <c r="U576" i="30"/>
  <c r="U2989" i="30"/>
  <c r="U849" i="30"/>
  <c r="U2361" i="30"/>
  <c r="U3122" i="30"/>
  <c r="U2120" i="30"/>
  <c r="U2941" i="30"/>
  <c r="U2760" i="30"/>
  <c r="U2761" i="30"/>
  <c r="U2684" i="30"/>
  <c r="U2152" i="30"/>
  <c r="U569" i="30"/>
  <c r="U2518" i="30"/>
  <c r="U2268" i="30"/>
  <c r="U675" i="30"/>
  <c r="U812" i="30"/>
  <c r="U1808" i="30"/>
  <c r="U211" i="30"/>
  <c r="U2662" i="30"/>
  <c r="U356" i="30"/>
  <c r="U1052" i="30"/>
  <c r="U811" i="30"/>
  <c r="U2812" i="30"/>
  <c r="U2881" i="30"/>
  <c r="U2929" i="30"/>
  <c r="U2359" i="30"/>
  <c r="U600" i="30"/>
  <c r="U380" i="30"/>
  <c r="U261" i="30"/>
  <c r="U691" i="30"/>
  <c r="U1587" i="30"/>
  <c r="U326" i="30"/>
  <c r="U3083" i="30"/>
  <c r="U567" i="30"/>
  <c r="U1238" i="30"/>
  <c r="U2272" i="30"/>
  <c r="U277" i="30"/>
  <c r="U206" i="30"/>
  <c r="U120" i="30"/>
  <c r="U2986" i="30"/>
  <c r="U1478" i="30"/>
  <c r="U1207" i="30"/>
  <c r="U520" i="30"/>
  <c r="U1331" i="30"/>
  <c r="U1628" i="30"/>
  <c r="U1519" i="30"/>
  <c r="U2191" i="30"/>
  <c r="U121" i="30"/>
  <c r="U1072" i="30"/>
  <c r="U1233" i="30"/>
  <c r="U645" i="30"/>
  <c r="U1708" i="30"/>
  <c r="U1351" i="30"/>
  <c r="U302" i="30"/>
  <c r="U696" i="30"/>
  <c r="U2798" i="30"/>
  <c r="U118" i="30"/>
  <c r="U2637" i="30"/>
  <c r="U2904" i="30"/>
  <c r="U1152" i="30"/>
  <c r="U2035" i="30"/>
  <c r="U2813" i="30"/>
  <c r="U2098" i="30"/>
  <c r="U1740" i="30"/>
  <c r="U525" i="30"/>
  <c r="U1227" i="30"/>
  <c r="U2244" i="30"/>
  <c r="U155" i="30"/>
  <c r="U1820" i="30"/>
  <c r="U981" i="30"/>
  <c r="U1093" i="30"/>
  <c r="U1707" i="30"/>
  <c r="U2493" i="30"/>
  <c r="U165" i="30"/>
  <c r="U1928" i="30"/>
  <c r="U64" i="30"/>
  <c r="U2776" i="30"/>
  <c r="U1482" i="30"/>
  <c r="U735" i="30"/>
  <c r="U3012" i="30"/>
  <c r="U2621" i="30"/>
  <c r="U1879" i="30"/>
  <c r="U1960" i="30"/>
  <c r="U1360" i="30"/>
  <c r="U2510" i="30"/>
  <c r="U2350" i="30"/>
  <c r="U245" i="30"/>
  <c r="U60" i="30"/>
  <c r="U2915" i="30"/>
  <c r="U809" i="30"/>
  <c r="U1204" i="30"/>
  <c r="U1728" i="30"/>
  <c r="U1107" i="30"/>
  <c r="U824" i="30"/>
  <c r="U512" i="30"/>
  <c r="U34" i="30"/>
  <c r="U1669" i="30"/>
  <c r="U1274" i="30"/>
  <c r="U2055" i="30"/>
  <c r="U2260" i="30"/>
  <c r="U833" i="30"/>
  <c r="U2590" i="30"/>
  <c r="U1477" i="30"/>
  <c r="U1969" i="30"/>
  <c r="U1723" i="30"/>
  <c r="U1623" i="30"/>
  <c r="U598" i="30"/>
  <c r="U970" i="30"/>
  <c r="U2232" i="30"/>
  <c r="U1829" i="30"/>
  <c r="U2011" i="30"/>
  <c r="U985" i="30"/>
  <c r="U2286" i="30"/>
  <c r="U2085" i="30"/>
  <c r="U1577" i="30"/>
  <c r="U565" i="30"/>
  <c r="U797" i="30"/>
  <c r="U664" i="30"/>
  <c r="U646" i="30"/>
  <c r="U1799" i="30"/>
  <c r="U1666" i="30"/>
  <c r="U2577" i="30"/>
  <c r="U2140" i="30"/>
  <c r="U617" i="30"/>
  <c r="U3072" i="30"/>
  <c r="U2303" i="30"/>
  <c r="U1014" i="30"/>
  <c r="U1981" i="30"/>
  <c r="U2671" i="30"/>
  <c r="U2758" i="30"/>
  <c r="U2196" i="30"/>
  <c r="U784" i="30"/>
  <c r="U1934" i="30"/>
  <c r="U75" i="30"/>
  <c r="U2685" i="30"/>
  <c r="U2148" i="30"/>
  <c r="U2456" i="30"/>
  <c r="U1294" i="30"/>
  <c r="U526" i="30"/>
  <c r="U454" i="30"/>
  <c r="U2027" i="30"/>
  <c r="U1867" i="30"/>
  <c r="U1695" i="30"/>
  <c r="U3145" i="30"/>
  <c r="U2953" i="30"/>
  <c r="U2831" i="30"/>
  <c r="U2130" i="30"/>
  <c r="U704" i="30"/>
  <c r="U1287" i="30"/>
  <c r="U197" i="30"/>
  <c r="U2141" i="30"/>
  <c r="U822" i="30"/>
  <c r="U625" i="30"/>
  <c r="U1608" i="30"/>
  <c r="U2317" i="30"/>
  <c r="U2296" i="30"/>
  <c r="U59" i="30"/>
  <c r="U2341" i="30"/>
  <c r="U1136" i="30"/>
  <c r="U96" i="30"/>
  <c r="U2274" i="30"/>
  <c r="U1078" i="30"/>
  <c r="U1047" i="30"/>
  <c r="U1441" i="30"/>
  <c r="U238" i="30"/>
  <c r="U2523" i="30"/>
  <c r="U1959" i="30"/>
  <c r="U2570" i="30"/>
  <c r="U2503" i="30"/>
  <c r="U1307" i="30"/>
  <c r="U1457" i="30"/>
  <c r="U2992" i="30"/>
  <c r="U210" i="30"/>
  <c r="U592" i="30"/>
  <c r="U2599" i="30"/>
  <c r="U1367" i="30"/>
  <c r="U1317" i="30"/>
  <c r="U641" i="30"/>
  <c r="U1565" i="30"/>
  <c r="U2225" i="30"/>
  <c r="U575" i="30"/>
  <c r="U3038" i="30"/>
  <c r="U1239" i="30"/>
  <c r="U3034" i="30"/>
  <c r="U2214" i="30"/>
  <c r="U959" i="30"/>
  <c r="U840" i="30"/>
  <c r="U2691" i="30"/>
  <c r="U246" i="30"/>
  <c r="U626" i="30"/>
  <c r="U1537" i="30"/>
  <c r="U3094" i="30"/>
  <c r="U2652" i="30"/>
  <c r="U2567" i="30"/>
  <c r="U2725" i="30"/>
  <c r="U2948" i="30"/>
  <c r="U1898" i="30"/>
  <c r="U2137" i="30"/>
  <c r="U1948" i="30"/>
  <c r="U538" i="30"/>
  <c r="U2123" i="30"/>
  <c r="U622" i="30"/>
  <c r="U1939" i="30"/>
  <c r="U341" i="30"/>
  <c r="U508" i="30"/>
  <c r="U2220" i="30"/>
  <c r="U2347" i="30"/>
  <c r="U712" i="30"/>
  <c r="U2164" i="30"/>
  <c r="U1241" i="30"/>
  <c r="U98" i="30"/>
  <c r="U2330" i="30"/>
  <c r="U475" i="30"/>
  <c r="U1611" i="30"/>
  <c r="U875" i="30"/>
  <c r="U1995" i="30"/>
  <c r="U499" i="30"/>
  <c r="U2108" i="30"/>
  <c r="U324" i="30"/>
  <c r="U2966" i="30"/>
  <c r="U2692" i="30"/>
  <c r="U2002" i="30"/>
  <c r="U1245" i="30"/>
  <c r="U916" i="30"/>
  <c r="U2598" i="30"/>
  <c r="U1601" i="30"/>
  <c r="U377" i="30"/>
  <c r="U289" i="30"/>
  <c r="U152" i="30"/>
  <c r="U1155" i="30"/>
  <c r="U2190" i="30"/>
  <c r="U733" i="30"/>
  <c r="U1774" i="30"/>
  <c r="U1674" i="30"/>
  <c r="U2659" i="30"/>
  <c r="U903" i="30"/>
  <c r="U2299" i="30"/>
  <c r="U2051" i="30"/>
  <c r="U2036" i="30"/>
  <c r="U686" i="30"/>
  <c r="U2900" i="30"/>
  <c r="U1501" i="30"/>
  <c r="U2522" i="30"/>
  <c r="U794" i="30"/>
  <c r="U2455" i="30"/>
  <c r="U729" i="30"/>
  <c r="U2983" i="30"/>
  <c r="U3101" i="30"/>
  <c r="U2763" i="30"/>
  <c r="U92" i="30"/>
  <c r="U631" i="30"/>
  <c r="U1700" i="30"/>
  <c r="U2996" i="30"/>
  <c r="U1442" i="30"/>
  <c r="U929" i="30"/>
  <c r="U3163" i="30"/>
  <c r="U2352" i="30"/>
  <c r="U174" i="30"/>
  <c r="U1649" i="30"/>
  <c r="U1767" i="30"/>
  <c r="U2718" i="30"/>
  <c r="U1129" i="30"/>
  <c r="U939" i="30"/>
  <c r="U122" i="30"/>
  <c r="U171" i="30"/>
  <c r="U1130" i="30"/>
  <c r="U1007" i="30"/>
  <c r="U2444" i="30"/>
  <c r="U2006" i="30"/>
  <c r="U3160" i="30"/>
  <c r="U1214" i="30"/>
  <c r="U1375" i="30"/>
  <c r="U90" i="30"/>
  <c r="U2300" i="30"/>
  <c r="U421" i="30"/>
  <c r="U429" i="30"/>
  <c r="U2688" i="30"/>
  <c r="U2288" i="30"/>
  <c r="U960" i="30"/>
  <c r="U47" i="30"/>
  <c r="U2525" i="30"/>
  <c r="U38" i="30"/>
  <c r="U2199" i="30"/>
  <c r="U375" i="30"/>
  <c r="U2277" i="30"/>
  <c r="U633" i="30"/>
  <c r="U954" i="30"/>
  <c r="U1943" i="30"/>
  <c r="U22" i="30"/>
  <c r="U1773" i="30"/>
  <c r="U2402" i="30"/>
  <c r="U564" i="30"/>
  <c r="U2489" i="30"/>
  <c r="U1202" i="30"/>
  <c r="U415" i="30"/>
  <c r="U1629" i="30"/>
  <c r="U2132" i="30"/>
  <c r="U3150" i="30"/>
  <c r="U2348" i="30"/>
  <c r="U562" i="30"/>
  <c r="U1712" i="30"/>
  <c r="U88" i="30"/>
  <c r="U513" i="30"/>
  <c r="U1386" i="30"/>
  <c r="U462" i="30"/>
  <c r="U956" i="30"/>
  <c r="U845" i="30"/>
  <c r="U1618" i="30"/>
  <c r="U1029" i="30"/>
  <c r="U2759" i="30"/>
  <c r="U1063" i="30"/>
  <c r="U897" i="30"/>
  <c r="U167" i="30"/>
  <c r="U2033" i="30"/>
  <c r="U1971" i="30"/>
  <c r="U2554" i="30"/>
  <c r="U544" i="30"/>
  <c r="U46" i="30"/>
  <c r="U1068" i="30"/>
  <c r="U1083" i="30"/>
  <c r="U2233" i="30"/>
  <c r="U1869" i="30"/>
  <c r="U2475" i="30"/>
  <c r="U878" i="30"/>
  <c r="U747" i="30"/>
  <c r="U798" i="30"/>
  <c r="U1260" i="30"/>
  <c r="U2021" i="30"/>
  <c r="U2533" i="30"/>
  <c r="U796" i="30"/>
  <c r="U2161" i="30"/>
  <c r="U2572" i="30"/>
  <c r="U2400" i="30"/>
  <c r="U2594" i="30"/>
  <c r="U2269" i="30"/>
  <c r="U1212" i="30"/>
  <c r="U1892" i="30"/>
  <c r="U3039" i="30"/>
  <c r="U2429" i="30"/>
  <c r="U862" i="30"/>
  <c r="U1173" i="30"/>
  <c r="U274" i="30"/>
  <c r="U2259" i="30"/>
  <c r="U1374" i="30"/>
  <c r="U2936" i="30"/>
  <c r="U2833" i="30"/>
  <c r="U2494" i="30"/>
  <c r="U2179" i="30"/>
  <c r="U1022" i="30"/>
  <c r="U1951" i="30"/>
  <c r="U1425" i="30"/>
  <c r="U661" i="30"/>
  <c r="U773" i="30"/>
  <c r="U2780" i="30"/>
  <c r="U3091" i="30"/>
  <c r="U177" i="30"/>
  <c r="U1935" i="30"/>
  <c r="U1276" i="30"/>
  <c r="U609" i="30"/>
  <c r="U2675" i="30"/>
  <c r="U671" i="30"/>
  <c r="U537" i="30"/>
  <c r="U1054" i="30"/>
  <c r="U1427" i="30"/>
  <c r="U1887" i="30"/>
  <c r="U2794" i="30"/>
  <c r="U2375" i="30"/>
  <c r="U478" i="30"/>
  <c r="U2440" i="30"/>
  <c r="U760" i="30"/>
  <c r="U1354" i="30"/>
  <c r="U2924" i="30"/>
  <c r="U807" i="30"/>
  <c r="U1049" i="30"/>
  <c r="U468" i="30"/>
  <c r="U1824" i="30"/>
  <c r="U2403" i="30"/>
  <c r="U967" i="30"/>
  <c r="U2925" i="30"/>
  <c r="U1955" i="30"/>
  <c r="U1412" i="30"/>
  <c r="U1057" i="30"/>
  <c r="U1106" i="30"/>
  <c r="U1978" i="30"/>
  <c r="U2162" i="30"/>
  <c r="U2721" i="30"/>
  <c r="U823" i="30"/>
  <c r="U1463" i="30"/>
  <c r="U3142" i="30"/>
  <c r="U2500" i="30"/>
  <c r="U2611" i="30"/>
  <c r="U676" i="30"/>
  <c r="U1687" i="30"/>
  <c r="U1416" i="30"/>
  <c r="U1335" i="30"/>
  <c r="U1743" i="30"/>
  <c r="U578" i="30"/>
  <c r="U1087" i="30"/>
  <c r="U2208" i="30"/>
  <c r="U2957" i="30"/>
  <c r="U1868" i="30"/>
  <c r="U3026" i="30"/>
  <c r="U1170" i="30"/>
  <c r="U2435" i="30"/>
  <c r="U2128" i="30"/>
  <c r="U643" i="30"/>
  <c r="U12" i="30"/>
  <c r="U2131" i="30"/>
  <c r="U3070" i="30"/>
  <c r="U3129" i="30"/>
  <c r="U573" i="30"/>
  <c r="U1232" i="30"/>
  <c r="U2775" i="30"/>
  <c r="U548" i="30"/>
  <c r="U1337" i="30"/>
  <c r="U3060" i="30"/>
  <c r="U1091" i="30"/>
  <c r="U2822" i="30"/>
  <c r="U353" i="30"/>
  <c r="U669" i="30"/>
  <c r="U2188" i="30"/>
  <c r="U1085" i="30"/>
  <c r="U1404" i="30"/>
  <c r="U336" i="30"/>
  <c r="U371" i="30"/>
  <c r="U1400" i="30"/>
  <c r="U933" i="30"/>
  <c r="U1929" i="30"/>
  <c r="U411" i="30"/>
  <c r="U705" i="30"/>
  <c r="U1034" i="30"/>
  <c r="U84" i="30"/>
  <c r="U2010" i="30"/>
  <c r="U1062" i="30"/>
  <c r="U1215" i="30"/>
  <c r="U559" i="30"/>
  <c r="U2911" i="30"/>
  <c r="U2266" i="30"/>
  <c r="U728" i="30"/>
  <c r="U1785" i="30"/>
  <c r="U2755" i="30"/>
  <c r="U3040" i="30"/>
  <c r="U2283" i="30"/>
  <c r="U2531" i="30"/>
  <c r="U1613" i="30"/>
  <c r="U972" i="30"/>
  <c r="U752" i="30"/>
  <c r="U2843" i="30"/>
  <c r="U2173" i="30"/>
  <c r="U941" i="30"/>
  <c r="U1452" i="30"/>
  <c r="U3003" i="30"/>
  <c r="U1855" i="30"/>
  <c r="U1894" i="30"/>
  <c r="U2096" i="30"/>
  <c r="U330" i="30"/>
  <c r="U2395" i="30"/>
  <c r="U596" i="30"/>
  <c r="U2712" i="30"/>
  <c r="U3007" i="30"/>
  <c r="U3124" i="30"/>
  <c r="U2193" i="30"/>
  <c r="U1590" i="30"/>
  <c r="U1701" i="30"/>
  <c r="U648" i="30"/>
  <c r="U3109" i="30"/>
  <c r="U2050" i="30"/>
  <c r="U1673" i="30"/>
  <c r="U2310" i="30"/>
  <c r="U1859" i="30"/>
  <c r="U1296" i="30"/>
  <c r="U287" i="30"/>
  <c r="U231" i="30"/>
  <c r="U868" i="30"/>
  <c r="U275" i="30"/>
  <c r="U1330" i="30"/>
  <c r="U586" i="30"/>
  <c r="U1846" i="30"/>
  <c r="U788" i="30"/>
  <c r="U2046" i="30"/>
  <c r="U1917" i="30"/>
  <c r="U1462" i="30"/>
  <c r="U331" i="30"/>
  <c r="U1459" i="30"/>
  <c r="U391" i="30"/>
  <c r="U1658" i="30"/>
  <c r="U1115" i="30"/>
  <c r="U129" i="30"/>
  <c r="U2640" i="30"/>
  <c r="U2656" i="30"/>
  <c r="U1492" i="30"/>
  <c r="U252" i="30"/>
  <c r="U1512" i="30"/>
  <c r="U2382" i="30"/>
  <c r="U3069" i="30"/>
  <c r="U1729" i="30"/>
  <c r="U799" i="30"/>
  <c r="U1603" i="30"/>
  <c r="U1710" i="30"/>
  <c r="U3126" i="30"/>
  <c r="U511" i="30"/>
  <c r="U1968" i="30"/>
  <c r="U1282" i="30"/>
  <c r="U756" i="30"/>
  <c r="U219" i="30"/>
  <c r="U1591" i="30"/>
  <c r="U1956" i="30"/>
  <c r="U1793" i="30"/>
  <c r="U1905" i="30"/>
  <c r="U244" i="30"/>
  <c r="U190" i="30"/>
  <c r="U254" i="30"/>
  <c r="U1912" i="30"/>
  <c r="U1936" i="30"/>
  <c r="U89" i="30"/>
  <c r="U1363" i="30"/>
  <c r="U41" i="30"/>
  <c r="U612" i="30"/>
  <c r="U2271" i="30"/>
  <c r="U1426" i="30"/>
  <c r="U2558" i="30"/>
  <c r="U2000" i="30"/>
  <c r="U2771" i="30"/>
  <c r="U942" i="30"/>
  <c r="U1585" i="30"/>
  <c r="U665" i="30"/>
  <c r="U737" i="30"/>
  <c r="U1531" i="30"/>
  <c r="U3066" i="30"/>
  <c r="U1372" i="30"/>
  <c r="U1111" i="30"/>
  <c r="U2453" i="30"/>
  <c r="U1627" i="30"/>
  <c r="U1406" i="30"/>
  <c r="U1071" i="30"/>
  <c r="U1940" i="30"/>
  <c r="U844" i="30"/>
  <c r="U1043" i="30"/>
  <c r="U298" i="30"/>
  <c r="U846" i="30"/>
  <c r="U1660" i="30"/>
  <c r="U1893" i="30"/>
  <c r="U2005" i="30"/>
  <c r="U2828" i="30"/>
  <c r="U764" i="30"/>
  <c r="U2404" i="30"/>
  <c r="U1415" i="30"/>
  <c r="U455" i="30"/>
  <c r="U1795" i="30"/>
  <c r="U2593" i="30"/>
  <c r="U110" i="30"/>
  <c r="U342" i="30"/>
  <c r="U1349" i="30"/>
  <c r="U745" i="30"/>
  <c r="U1225" i="30"/>
  <c r="U2384" i="30"/>
  <c r="U373" i="30"/>
  <c r="U473" i="30"/>
  <c r="U1523" i="30"/>
  <c r="U470" i="30"/>
  <c r="U2560" i="30"/>
  <c r="U3100" i="30"/>
  <c r="U200" i="30"/>
  <c r="U1643" i="30"/>
  <c r="U1295" i="30"/>
  <c r="U2884" i="30"/>
  <c r="U2483" i="30"/>
  <c r="U368" i="30"/>
  <c r="U1246" i="30"/>
  <c r="U1031" i="30"/>
  <c r="U589" i="30"/>
  <c r="U300" i="30"/>
  <c r="U987" i="30"/>
  <c r="U1870" i="30"/>
  <c r="U1811" i="30"/>
  <c r="U1865" i="30"/>
  <c r="U1258" i="30"/>
  <c r="U172" i="30"/>
  <c r="U1456" i="30"/>
  <c r="U1080" i="30"/>
  <c r="U385" i="30"/>
  <c r="U2290" i="30"/>
  <c r="U1505" i="30"/>
  <c r="U2223" i="30"/>
  <c r="U2452" i="30"/>
  <c r="U404" i="30"/>
  <c r="U483" i="30"/>
  <c r="U293" i="30"/>
  <c r="U1987" i="30"/>
  <c r="U2072" i="30"/>
  <c r="U2764" i="30"/>
  <c r="U726" i="30"/>
  <c r="U2647" i="30"/>
  <c r="U30" i="30"/>
  <c r="U113" i="30"/>
  <c r="U100" i="30"/>
  <c r="U2047" i="30"/>
  <c r="U433" i="30"/>
  <c r="U563" i="30"/>
  <c r="U1450" i="30"/>
  <c r="U2981" i="30"/>
  <c r="U1583" i="30"/>
  <c r="U2101" i="30"/>
  <c r="U2320" i="30"/>
  <c r="U1580" i="30"/>
  <c r="U801" i="30"/>
  <c r="U584" i="30"/>
  <c r="U1097" i="30"/>
  <c r="U1168" i="30"/>
  <c r="U2302" i="30"/>
  <c r="U1992" i="30"/>
  <c r="U2279" i="30"/>
  <c r="U2469" i="30"/>
  <c r="U877" i="30"/>
  <c r="U1526" i="30"/>
  <c r="U2077" i="30"/>
  <c r="U123" i="30"/>
  <c r="U187" i="30"/>
  <c r="U1970" i="30"/>
  <c r="U2405" i="30"/>
  <c r="U2110" i="30"/>
  <c r="U40" i="30"/>
  <c r="U2722" i="30"/>
  <c r="U716" i="30"/>
  <c r="U2327" i="30"/>
  <c r="U2057" i="30"/>
  <c r="U1279" i="30"/>
  <c r="U434" i="30"/>
  <c r="U789" i="30"/>
  <c r="U2979" i="30"/>
  <c r="U296" i="30"/>
  <c r="U2738" i="30"/>
  <c r="U438" i="30"/>
  <c r="U1209" i="30"/>
  <c r="U201" i="30"/>
  <c r="U2116" i="30"/>
  <c r="U1370" i="30"/>
  <c r="U1142" i="30"/>
  <c r="U487" i="30"/>
  <c r="U2419" i="30"/>
  <c r="U1013" i="30"/>
  <c r="U3047" i="30"/>
  <c r="U13" i="30"/>
  <c r="U2135" i="30"/>
  <c r="U1419" i="30"/>
  <c r="U718" i="30"/>
  <c r="U2648" i="30"/>
  <c r="U1414" i="30"/>
  <c r="U806" i="30"/>
  <c r="U936" i="30"/>
  <c r="U1302" i="30"/>
  <c r="U1990" i="30"/>
  <c r="U1069" i="30"/>
  <c r="U2520" i="30"/>
  <c r="U2129" i="30"/>
  <c r="U494" i="30"/>
  <c r="U2896" i="30"/>
  <c r="U485" i="30"/>
  <c r="U2645" i="30"/>
  <c r="U1099" i="30"/>
  <c r="U1275" i="30"/>
  <c r="U1677" i="30"/>
  <c r="U1721" i="30"/>
  <c r="U507" i="30"/>
  <c r="U1984" i="30"/>
  <c r="U3097" i="30"/>
  <c r="U3055" i="30"/>
  <c r="U1300" i="30"/>
  <c r="U1277" i="30"/>
  <c r="U652" i="30"/>
  <c r="U561" i="30"/>
  <c r="U2658" i="30"/>
  <c r="U2364" i="30"/>
  <c r="U1016" i="30"/>
  <c r="U509" i="30"/>
  <c r="U2735" i="30"/>
  <c r="U325" i="30"/>
  <c r="U2205" i="30"/>
  <c r="U1711" i="30"/>
  <c r="U2308" i="30"/>
  <c r="U945" i="30"/>
  <c r="U2765" i="30"/>
  <c r="U727" i="30"/>
  <c r="U896" i="30"/>
  <c r="U1121" i="30"/>
  <c r="U1922" i="30"/>
  <c r="U1186" i="30"/>
  <c r="U1285" i="30"/>
  <c r="U241" i="30"/>
  <c r="U2930" i="30"/>
  <c r="U724" i="30"/>
  <c r="U2228" i="30"/>
  <c r="U540" i="30"/>
  <c r="U1513" i="30"/>
  <c r="U2968" i="30"/>
  <c r="U1562" i="30"/>
  <c r="U1151" i="30"/>
  <c r="U384" i="30"/>
  <c r="U2999" i="30"/>
  <c r="U3140" i="30"/>
  <c r="U365" i="30"/>
  <c r="U2607" i="30"/>
  <c r="U1926" i="30"/>
  <c r="U615" i="30"/>
  <c r="U3139" i="30"/>
  <c r="U419" i="30"/>
  <c r="U1599" i="30"/>
  <c r="U741" i="30"/>
  <c r="U2846" i="30"/>
  <c r="U299" i="30"/>
  <c r="U2677" i="30"/>
  <c r="U2248" i="30"/>
  <c r="U534" i="30"/>
  <c r="U1010" i="30"/>
  <c r="U2436" i="30"/>
  <c r="U151" i="30"/>
  <c r="U620" i="30"/>
  <c r="U2353" i="30"/>
  <c r="U2680" i="30"/>
  <c r="U635" i="30"/>
  <c r="U871" i="30"/>
  <c r="U159" i="30"/>
  <c r="U1408" i="30"/>
  <c r="U1561" i="30"/>
  <c r="U2864" i="30"/>
  <c r="U1126" i="30"/>
  <c r="U227" i="30"/>
  <c r="U2859" i="30"/>
  <c r="U2222" i="30"/>
  <c r="U1145" i="30"/>
  <c r="U1693" i="30"/>
  <c r="U2309" i="30"/>
  <c r="U1333" i="30"/>
  <c r="U518" i="30"/>
  <c r="U2751" i="30"/>
  <c r="U1123" i="30"/>
  <c r="U18" i="30"/>
  <c r="U1236" i="30"/>
  <c r="U543" i="30"/>
  <c r="U2280" i="30"/>
  <c r="U168" i="30"/>
  <c r="U1586" i="30"/>
  <c r="U2186" i="30"/>
  <c r="U1904" i="30"/>
  <c r="U1292" i="30"/>
  <c r="U2095" i="30"/>
  <c r="U2102" i="30"/>
  <c r="U2323" i="30"/>
  <c r="U55" i="30"/>
  <c r="U783" i="30"/>
  <c r="U2431" i="30"/>
  <c r="U1208" i="30"/>
  <c r="U847" i="30"/>
  <c r="U444" i="30"/>
  <c r="U1985" i="30"/>
  <c r="U502" i="30"/>
  <c r="U500" i="30"/>
  <c r="U2797" i="30"/>
  <c r="U2878" i="30"/>
  <c r="U226" i="30"/>
  <c r="U1850" i="30"/>
  <c r="U2329" i="30"/>
  <c r="U2804" i="30"/>
  <c r="U640" i="30"/>
  <c r="U1368" i="30"/>
  <c r="U1352" i="30"/>
  <c r="U2610" i="30"/>
  <c r="U2785" i="30"/>
  <c r="U115" i="30"/>
  <c r="U2547" i="30"/>
  <c r="U2687" i="30"/>
  <c r="U2931" i="30"/>
  <c r="U2344" i="30"/>
  <c r="U1124" i="30"/>
  <c r="U2736" i="30"/>
  <c r="U134" i="30"/>
  <c r="U2150" i="30"/>
  <c r="U119" i="30"/>
  <c r="U1405" i="30"/>
  <c r="U2539" i="30"/>
  <c r="U2175" i="30"/>
  <c r="U1675" i="30"/>
  <c r="U1487" i="30"/>
  <c r="U678" i="30"/>
  <c r="U1518" i="30"/>
  <c r="U1176" i="30"/>
  <c r="U1315" i="30"/>
  <c r="U1734" i="30"/>
  <c r="U2544" i="30"/>
  <c r="U1549" i="30"/>
  <c r="U1084" i="30"/>
  <c r="U339" i="30"/>
  <c r="U1350" i="30"/>
  <c r="U1907" i="30"/>
  <c r="U1138" i="30"/>
  <c r="U1720" i="30"/>
  <c r="U308" i="30"/>
  <c r="U2210" i="30"/>
  <c r="U2032" i="30"/>
  <c r="U1638" i="30"/>
  <c r="U1653" i="30"/>
  <c r="U1181" i="30"/>
  <c r="U1042" i="30"/>
  <c r="U2990" i="30"/>
  <c r="U891" i="30"/>
  <c r="U1827" i="30"/>
  <c r="U872" i="30"/>
  <c r="U1836" i="30"/>
  <c r="U604" i="30"/>
  <c r="U642" i="30"/>
  <c r="U2756" i="30"/>
  <c r="U1548" i="30"/>
  <c r="U2683" i="30"/>
  <c r="U2294" i="30"/>
  <c r="U1837" i="30"/>
  <c r="U1134" i="30"/>
  <c r="U714" i="30"/>
  <c r="U683" i="30"/>
  <c r="U947" i="30"/>
  <c r="U349" i="30"/>
  <c r="U1974" i="30"/>
  <c r="U1324" i="30"/>
  <c r="U1338" i="30"/>
  <c r="U2461" i="30"/>
  <c r="U2946" i="30"/>
  <c r="U1269" i="30"/>
  <c r="U1270" i="30"/>
  <c r="U301" i="30"/>
  <c r="U1678" i="30"/>
  <c r="U350" i="30"/>
  <c r="U1686" i="30"/>
  <c r="U905" i="30"/>
  <c r="U2115" i="30"/>
  <c r="U2462" i="30"/>
  <c r="U2944" i="30"/>
  <c r="U2672" i="30"/>
  <c r="U695" i="30"/>
  <c r="U85" i="30"/>
  <c r="U2086" i="30"/>
  <c r="U532" i="30"/>
  <c r="U21" i="30"/>
  <c r="U307" i="30"/>
  <c r="U1788" i="30"/>
  <c r="U273" i="30"/>
  <c r="U2791" i="30"/>
  <c r="U2442" i="30"/>
  <c r="U2421" i="30"/>
  <c r="U1327" i="30"/>
  <c r="U1698" i="30"/>
  <c r="U322" i="30"/>
  <c r="U1489" i="30"/>
  <c r="U3148" i="30"/>
  <c r="U3110" i="30"/>
  <c r="U1119" i="30"/>
  <c r="U416" i="30"/>
  <c r="U335" i="30"/>
  <c r="U2955" i="30"/>
  <c r="U713" i="30"/>
  <c r="U374" i="30"/>
  <c r="U2501" i="30"/>
  <c r="U209" i="30"/>
  <c r="U1527" i="30"/>
  <c r="U50" i="30"/>
  <c r="U1187" i="30"/>
  <c r="U128" i="30"/>
  <c r="U819" i="30"/>
  <c r="U1079" i="30"/>
  <c r="U386" i="30"/>
  <c r="U1281" i="30"/>
  <c r="U2331" i="30"/>
  <c r="U2848" i="30"/>
  <c r="U2298" i="30"/>
  <c r="U2471" i="30"/>
  <c r="U3125" i="30"/>
  <c r="U3102" i="30"/>
  <c r="U2825" i="30"/>
  <c r="U1864" i="30"/>
  <c r="U1654" i="30"/>
  <c r="U2740" i="30"/>
  <c r="U2694" i="30"/>
  <c r="U1573" i="30"/>
  <c r="U770" i="30"/>
  <c r="U2182" i="30"/>
  <c r="U2439" i="30"/>
  <c r="U906" i="30"/>
  <c r="U65" i="30"/>
  <c r="U1055" i="30"/>
  <c r="U436" i="30"/>
  <c r="U1651" i="30"/>
  <c r="U3057" i="30"/>
  <c r="U581" i="30"/>
  <c r="U674" i="30"/>
  <c r="U234" i="30"/>
  <c r="U1781" i="30"/>
  <c r="U854" i="30"/>
  <c r="U1402" i="30"/>
  <c r="U1942" i="30"/>
  <c r="U805" i="30"/>
  <c r="U2062" i="30"/>
  <c r="U2873" i="30"/>
  <c r="U451" i="30"/>
  <c r="U2239" i="30"/>
  <c r="U753" i="30"/>
  <c r="U1322" i="30"/>
  <c r="U506" i="30"/>
  <c r="U497" i="30"/>
  <c r="U445" i="30"/>
  <c r="U2697" i="30"/>
  <c r="U1558" i="30"/>
  <c r="U531" i="30"/>
  <c r="U1897" i="30"/>
  <c r="U830" i="30"/>
  <c r="U1832" i="30"/>
  <c r="U1680" i="30"/>
  <c r="U2136" i="30"/>
  <c r="U2030" i="30"/>
  <c r="U2487" i="30"/>
  <c r="U1909" i="30"/>
  <c r="U909" i="30"/>
  <c r="U145" i="30"/>
  <c r="U2143" i="30"/>
  <c r="U1671" i="30"/>
  <c r="U750" i="30"/>
  <c r="U235" i="30"/>
  <c r="U1179" i="30"/>
  <c r="U692" i="30"/>
  <c r="U80" i="30"/>
  <c r="U69" i="30"/>
  <c r="U938" i="30"/>
  <c r="U1229" i="30"/>
  <c r="U2562" i="30"/>
  <c r="U2157" i="30"/>
  <c r="U3048" i="30"/>
  <c r="U1567" i="30"/>
  <c r="U461" i="30"/>
  <c r="U707" i="30"/>
  <c r="U825" i="30"/>
  <c r="U1147" i="30"/>
  <c r="U1332" i="30"/>
  <c r="U570" i="30"/>
  <c r="U1195" i="30"/>
  <c r="U3099" i="30"/>
  <c r="U2974" i="30"/>
  <c r="U2789" i="30"/>
  <c r="U1848" i="30"/>
  <c r="U1496" i="30"/>
  <c r="U899" i="30"/>
  <c r="U1387" i="30"/>
  <c r="U204" i="30"/>
  <c r="U918" i="30"/>
  <c r="U2119" i="30"/>
  <c r="U2635" i="30"/>
  <c r="U3011" i="30"/>
  <c r="U217" i="30"/>
  <c r="U2451" i="30"/>
  <c r="U2709" i="30"/>
  <c r="U1610" i="30"/>
  <c r="U131" i="30"/>
  <c r="U3085" i="30"/>
  <c r="U1446" i="30"/>
  <c r="U1851" i="30"/>
  <c r="U2499" i="30"/>
  <c r="U1621" i="30"/>
  <c r="U1626" i="30"/>
  <c r="U2566" i="30"/>
  <c r="U2109" i="30"/>
  <c r="U1336" i="30"/>
  <c r="U3042" i="30"/>
  <c r="U1137" i="30"/>
  <c r="U2313" i="30"/>
  <c r="U3146" i="30"/>
  <c r="U1288" i="30"/>
  <c r="U1683" i="30"/>
  <c r="U817" i="30"/>
  <c r="U63" i="30"/>
  <c r="U446" i="30"/>
  <c r="U1299" i="30"/>
  <c r="U292" i="30"/>
  <c r="U2512" i="30"/>
  <c r="U1759" i="30"/>
  <c r="U2676" i="30"/>
  <c r="U2515" i="30"/>
  <c r="U1194" i="30"/>
  <c r="U1101" i="30"/>
  <c r="U1819" i="30"/>
  <c r="U1878" i="30"/>
  <c r="U1297" i="30"/>
  <c r="U304" i="30"/>
  <c r="U2369" i="30"/>
  <c r="U255" i="30"/>
  <c r="U746" i="30"/>
  <c r="U1219" i="30"/>
  <c r="U2762" i="30"/>
  <c r="U2965" i="30"/>
  <c r="U1752" i="30"/>
  <c r="U3063" i="30"/>
  <c r="U1253" i="30"/>
  <c r="U2871" i="30"/>
  <c r="U2321" i="30"/>
  <c r="U991" i="30"/>
  <c r="U772" i="30"/>
  <c r="U2844" i="30"/>
  <c r="U611" i="30"/>
  <c r="U1234" i="30"/>
  <c r="U3164" i="30"/>
  <c r="U601" i="30"/>
  <c r="U2031" i="30"/>
  <c r="U1780" i="30"/>
  <c r="U1050" i="30"/>
  <c r="U2613" i="30"/>
  <c r="U82" i="30"/>
  <c r="U1656" i="30"/>
  <c r="U2014" i="30"/>
  <c r="U782" i="30"/>
  <c r="U2984" i="30"/>
  <c r="U162" i="30"/>
  <c r="U572" i="30"/>
  <c r="U1177" i="30"/>
  <c r="U3020" i="30"/>
  <c r="U1485" i="30"/>
  <c r="U176" i="30"/>
  <c r="U87" i="30"/>
  <c r="U279" i="30"/>
  <c r="U2181" i="30"/>
  <c r="U2888" i="30"/>
  <c r="U1224" i="30"/>
  <c r="U2187" i="30"/>
  <c r="U2796" i="30"/>
  <c r="U3029" i="30"/>
  <c r="U516" i="30"/>
  <c r="U2698" i="30"/>
  <c r="U144" i="30"/>
  <c r="U1488" i="30"/>
  <c r="U351" i="30"/>
  <c r="U1046" i="30"/>
  <c r="U51" i="30"/>
  <c r="U1358" i="30"/>
  <c r="U2975" i="30"/>
  <c r="U2732" i="30"/>
  <c r="U1265" i="30"/>
  <c r="U2701" i="30"/>
  <c r="U2252" i="30"/>
  <c r="U2081" i="30"/>
  <c r="U688" i="30"/>
  <c r="U2069" i="30"/>
  <c r="U974" i="30"/>
  <c r="U2349" i="30"/>
  <c r="U935" i="30"/>
  <c r="U757" i="30"/>
  <c r="U2273" i="30"/>
  <c r="U1135" i="30"/>
  <c r="U2823" i="30"/>
  <c r="U251" i="30"/>
  <c r="U994" i="30"/>
  <c r="U3080" i="30"/>
  <c r="U1465" i="30"/>
  <c r="U1509" i="30"/>
  <c r="U2226" i="30"/>
  <c r="U2630" i="30"/>
  <c r="U1875" i="30"/>
  <c r="U124" i="30"/>
  <c r="U1396" i="30"/>
  <c r="U1144" i="30"/>
  <c r="U1180" i="30"/>
  <c r="U1196" i="30"/>
  <c r="U1578" i="30"/>
  <c r="U2769" i="30"/>
  <c r="U721" i="30"/>
  <c r="U613" i="30"/>
  <c r="U178" i="30"/>
  <c r="U1556" i="30"/>
  <c r="U914" i="30"/>
  <c r="U173" i="30"/>
  <c r="U191" i="30"/>
  <c r="U2982" i="30"/>
  <c r="U3008" i="30"/>
  <c r="U2618" i="30"/>
  <c r="U2920" i="30"/>
  <c r="U2360" i="30"/>
  <c r="U2117" i="30"/>
  <c r="U1066" i="30"/>
  <c r="U2528" i="30"/>
  <c r="U988" i="30"/>
  <c r="U2458" i="30"/>
  <c r="U1521" i="30"/>
  <c r="U417" i="30"/>
  <c r="U2527" i="30"/>
  <c r="U1154" i="30"/>
  <c r="U1092" i="30"/>
  <c r="U2237" i="30"/>
  <c r="U765" i="30"/>
  <c r="U1451" i="30"/>
  <c r="U1525" i="30"/>
  <c r="U1421" i="30"/>
  <c r="U295" i="30"/>
  <c r="U333" i="30"/>
  <c r="U1646" i="30"/>
  <c r="U1769" i="30"/>
  <c r="U1504" i="30"/>
  <c r="U2342" i="30"/>
  <c r="U1369" i="30"/>
  <c r="U2443" i="30"/>
  <c r="U2723" i="30"/>
  <c r="U2275" i="30"/>
  <c r="U1901" i="30"/>
  <c r="U1771" i="30"/>
  <c r="U1420" i="30"/>
  <c r="U1065" i="30"/>
  <c r="U515" i="30"/>
  <c r="U1733" i="30"/>
  <c r="U3132" i="30"/>
  <c r="U3031" i="30"/>
  <c r="U400" i="30"/>
  <c r="U271" i="30"/>
  <c r="U130" i="30"/>
  <c r="U2535" i="30"/>
  <c r="U1323" i="30"/>
  <c r="U2133" i="30"/>
  <c r="U389" i="30"/>
  <c r="U677" i="30"/>
  <c r="U256" i="30"/>
  <c r="U1551" i="30"/>
  <c r="U701" i="30"/>
  <c r="U1453" i="30"/>
  <c r="U2311" i="30"/>
  <c r="U653" i="30"/>
  <c r="U2039" i="30"/>
  <c r="U522" i="30"/>
  <c r="U792" i="30"/>
  <c r="U1821" i="30"/>
  <c r="U2450" i="30"/>
  <c r="U1030" i="30"/>
  <c r="U2670" i="30"/>
  <c r="U577" i="30"/>
  <c r="U731" i="30"/>
  <c r="U387" i="30"/>
  <c r="U734" i="30"/>
  <c r="U2004" i="30"/>
  <c r="U1952" i="30"/>
  <c r="U2909" i="30"/>
  <c r="U2234" i="30"/>
  <c r="U1632" i="30"/>
  <c r="U72" i="30"/>
  <c r="U786" i="30"/>
  <c r="U1547" i="30"/>
  <c r="U2183" i="30"/>
  <c r="U1717" i="30"/>
  <c r="U763" i="30"/>
  <c r="U1640" i="30"/>
  <c r="U243" i="30"/>
  <c r="U2733" i="30"/>
  <c r="U588" i="30"/>
  <c r="U3075" i="30"/>
  <c r="U1815" i="30"/>
  <c r="U1328" i="30"/>
  <c r="U73" i="30"/>
  <c r="U3071" i="30"/>
  <c r="U148" i="30"/>
  <c r="U605" i="30"/>
  <c r="U2937" i="30"/>
  <c r="U2899" i="30"/>
  <c r="U667" i="30"/>
  <c r="U221" i="30"/>
  <c r="U2340" i="30"/>
  <c r="U530" i="30"/>
  <c r="U1286" i="30"/>
  <c r="U924" i="30"/>
  <c r="U1373" i="30"/>
  <c r="U996" i="30"/>
  <c r="U1002" i="30"/>
  <c r="U2571" i="30"/>
  <c r="U14" i="30"/>
  <c r="U2314" i="30"/>
  <c r="U2284" i="30"/>
  <c r="U3084" i="30"/>
  <c r="U2017" i="30"/>
  <c r="U1609" i="30"/>
  <c r="U2543" i="30"/>
  <c r="U452" i="30"/>
  <c r="U717" i="30"/>
  <c r="U1445" i="30"/>
  <c r="U1616" i="30"/>
  <c r="U853" i="30"/>
  <c r="U290" i="30"/>
  <c r="U1520" i="30"/>
  <c r="U1639" i="30"/>
  <c r="U2887" i="30"/>
  <c r="U1727" i="30"/>
  <c r="U439" i="30"/>
  <c r="U2585" i="30"/>
  <c r="U1845" i="30"/>
  <c r="U927" i="30"/>
  <c r="U852" i="30"/>
  <c r="U369" i="30"/>
  <c r="U441" i="30"/>
  <c r="U1200" i="30"/>
  <c r="U1479" i="30"/>
  <c r="U2612" i="30"/>
  <c r="U3053" i="30"/>
  <c r="U344" i="30"/>
  <c r="U2380" i="30"/>
  <c r="U315" i="30"/>
  <c r="U2625" i="30"/>
  <c r="U1103" i="30"/>
  <c r="U413" i="30"/>
  <c r="U1160" i="30"/>
  <c r="U1966" i="30"/>
  <c r="U2935" i="30"/>
  <c r="U1379" i="30"/>
  <c r="U430" i="30"/>
  <c r="U1023" i="30"/>
  <c r="U2270" i="30"/>
  <c r="U1365" i="30"/>
  <c r="U2514" i="30"/>
  <c r="U1393" i="30"/>
  <c r="U199" i="30"/>
  <c r="U57" i="30"/>
  <c r="U1714" i="30"/>
  <c r="U2913" i="30"/>
  <c r="U161" i="30"/>
  <c r="U2803" i="30"/>
  <c r="U1237" i="30"/>
  <c r="U309" i="30"/>
  <c r="U1534" i="30"/>
  <c r="U1249" i="30"/>
  <c r="U2595" i="30"/>
  <c r="U2849" i="30"/>
  <c r="U1082" i="30"/>
  <c r="U2814" i="30"/>
  <c r="U1703" i="30"/>
  <c r="U934" i="30"/>
  <c r="U2370" i="30"/>
  <c r="U790" i="30"/>
  <c r="U810" i="30"/>
  <c r="U2786" i="30"/>
  <c r="U1290" i="30"/>
  <c r="U363" i="30"/>
  <c r="U1986" i="30"/>
  <c r="U541" i="30"/>
  <c r="U2203" i="30"/>
  <c r="U112" i="30"/>
  <c r="U1039" i="30"/>
  <c r="U948" i="30"/>
  <c r="U1197" i="30"/>
  <c r="U1164" i="30"/>
  <c r="U2242" i="30"/>
  <c r="U1220" i="30"/>
  <c r="U1383" i="30"/>
  <c r="U3155" i="30"/>
  <c r="U1713" i="30"/>
  <c r="U2867" i="30"/>
  <c r="U1652" i="30"/>
  <c r="U1896" i="30"/>
  <c r="U1762" i="30"/>
  <c r="U618" i="30"/>
  <c r="U1409" i="30"/>
  <c r="U880" i="30"/>
  <c r="U1018" i="30"/>
  <c r="U456" i="30"/>
  <c r="U1432" i="30"/>
  <c r="U2783" i="30"/>
  <c r="U583" i="30"/>
  <c r="U1663" i="30"/>
  <c r="U220" i="30"/>
  <c r="U2862" i="30"/>
  <c r="U1192" i="30"/>
  <c r="U1267" i="30"/>
  <c r="U937" i="30"/>
  <c r="U1491" i="30"/>
  <c r="U224" i="30"/>
  <c r="U170" i="30"/>
  <c r="U504" i="30"/>
  <c r="U1172" i="30"/>
  <c r="U233" i="30"/>
  <c r="U1814" i="30"/>
  <c r="U2142" i="30"/>
  <c r="U1228" i="30"/>
  <c r="U1991" i="30"/>
  <c r="U1745" i="30"/>
  <c r="U3000" i="30"/>
  <c r="U43" i="30"/>
  <c r="U2681" i="30"/>
  <c r="U383" i="30"/>
  <c r="U2970" i="30"/>
  <c r="U787" i="30"/>
  <c r="U68" i="30"/>
  <c r="U1439" i="30"/>
  <c r="U624" i="30"/>
  <c r="U2575" i="30"/>
  <c r="U1511" i="30"/>
  <c r="U3134" i="30"/>
  <c r="U1874" i="30"/>
  <c r="U2850" i="30"/>
  <c r="U966" i="30"/>
  <c r="U2138" i="30"/>
  <c r="U1600" i="30"/>
  <c r="U1716" i="30"/>
  <c r="U397" i="30"/>
  <c r="U775" i="30"/>
  <c r="U2082" i="30"/>
  <c r="U1750" i="30"/>
  <c r="U759" i="30"/>
  <c r="U535" i="30"/>
  <c r="U1060" i="30"/>
  <c r="U1794" i="30"/>
  <c r="U2020" i="30"/>
  <c r="U2393" i="30"/>
  <c r="U1182" i="30"/>
  <c r="U1500" i="30"/>
  <c r="U2943" i="30"/>
  <c r="U2426" i="30"/>
  <c r="U1755" i="30"/>
  <c r="U102" i="30"/>
  <c r="U185" i="30"/>
  <c r="U2416" i="30"/>
  <c r="U1184" i="30"/>
  <c r="U2306" i="30"/>
  <c r="U1997" i="30"/>
  <c r="U27" i="30"/>
  <c r="U1125" i="30"/>
  <c r="U2686" i="30"/>
  <c r="U347" i="30"/>
  <c r="U3103" i="30"/>
  <c r="U1045" i="30"/>
  <c r="U1247" i="30"/>
  <c r="U2075" i="30"/>
  <c r="U1913" i="30"/>
  <c r="U2679" i="30"/>
  <c r="U2703" i="30"/>
  <c r="U316" i="30"/>
  <c r="U188" i="30"/>
  <c r="U2414" i="30"/>
  <c r="U1305" i="30"/>
  <c r="U1448" i="30"/>
  <c r="U2653" i="30"/>
  <c r="U2766" i="30"/>
  <c r="U2418" i="30"/>
  <c r="U2657" i="30"/>
  <c r="U2351" i="30"/>
  <c r="U153" i="30"/>
  <c r="U587" i="30"/>
  <c r="U2561" i="30"/>
  <c r="U215" i="30"/>
  <c r="U1624" i="30"/>
  <c r="U2951" i="30"/>
  <c r="U1566" i="30"/>
  <c r="U1343" i="30"/>
  <c r="U1255" i="30"/>
  <c r="U627" i="30"/>
  <c r="U230" i="30"/>
  <c r="U1171" i="30"/>
  <c r="U432" i="30"/>
  <c r="U1289" i="30"/>
  <c r="U2870" i="30"/>
  <c r="U940" i="30"/>
  <c r="U1150" i="30"/>
  <c r="U1203" i="30"/>
  <c r="U709" i="30"/>
  <c r="U932" i="30"/>
  <c r="U2919" i="30"/>
  <c r="U3005" i="30"/>
  <c r="U1059" i="30"/>
  <c r="U2412" i="30"/>
  <c r="U2872" i="30"/>
  <c r="U3022" i="30"/>
  <c r="U1105" i="30"/>
  <c r="U816" i="30"/>
  <c r="U394" i="30"/>
  <c r="U599" i="30"/>
  <c r="U2229" i="30"/>
  <c r="U137" i="30"/>
  <c r="U1989" i="30"/>
  <c r="U1979" i="30"/>
  <c r="U1931" i="30"/>
  <c r="U286" i="30"/>
  <c r="U673" i="30"/>
  <c r="U1696" i="30"/>
  <c r="U1189" i="30"/>
  <c r="U78" i="30"/>
  <c r="U1731" i="30"/>
  <c r="U109" i="30"/>
  <c r="U2707" i="30"/>
  <c r="U1116" i="30"/>
  <c r="U2654" i="30"/>
  <c r="U2973" i="30"/>
  <c r="U2638" i="30"/>
  <c r="U3151" i="30"/>
  <c r="U2631" i="30"/>
  <c r="U3143" i="30"/>
  <c r="U2243" i="30"/>
  <c r="U2563" i="30"/>
  <c r="U3014" i="30"/>
  <c r="U407" i="30"/>
  <c r="U1692" i="30"/>
  <c r="U1744" i="30"/>
  <c r="U1293" i="30"/>
  <c r="U1280" i="30"/>
  <c r="U2276" i="30"/>
  <c r="U3120" i="30"/>
  <c r="U160" i="30"/>
  <c r="U1828" i="30"/>
  <c r="U1193" i="30"/>
  <c r="U969" i="30"/>
  <c r="U958" i="30"/>
  <c r="U2861" i="30"/>
  <c r="U3087" i="30"/>
  <c r="U827" i="30"/>
  <c r="U1999" i="30"/>
  <c r="U1559" i="30"/>
  <c r="U1051" i="30"/>
  <c r="U242" i="30"/>
  <c r="U1188" i="30"/>
  <c r="U107" i="30"/>
  <c r="U685" i="30"/>
  <c r="U860" i="30"/>
  <c r="U2041" i="30"/>
  <c r="U1510" i="30"/>
  <c r="U1606" i="30"/>
  <c r="U104" i="30"/>
  <c r="U838" i="30"/>
  <c r="U2741" i="30"/>
  <c r="U1113" i="30"/>
  <c r="U2949" i="30"/>
  <c r="U1304" i="30"/>
  <c r="U2492" i="30"/>
  <c r="U491" i="30"/>
  <c r="U1371" i="30"/>
  <c r="U2574" i="30"/>
  <c r="U340" i="30"/>
  <c r="U1231" i="30"/>
  <c r="U2167" i="30"/>
  <c r="U1921" i="30"/>
  <c r="U1538" i="30"/>
  <c r="U1722" i="30"/>
  <c r="U2224" i="30"/>
  <c r="U2820" i="30"/>
  <c r="U2059" i="30"/>
  <c r="U1988" i="30"/>
  <c r="U1447" i="30"/>
  <c r="U2890" i="30"/>
  <c r="U467" i="30"/>
  <c r="U79" i="30"/>
  <c r="U1143" i="30"/>
  <c r="U1927" i="30"/>
  <c r="U442" i="30"/>
  <c r="U2218" i="30"/>
  <c r="U2073" i="30"/>
  <c r="U514" i="30"/>
  <c r="U890" i="30"/>
  <c r="U736" i="30"/>
  <c r="U1100" i="30"/>
  <c r="U654" i="30"/>
  <c r="U1153" i="30"/>
  <c r="U815" i="30"/>
  <c r="U2532" i="30"/>
  <c r="U2295" i="30"/>
  <c r="U597" i="30"/>
  <c r="U2568" i="30"/>
  <c r="U2466" i="30"/>
  <c r="U1847" i="30"/>
  <c r="U1056" i="30"/>
  <c r="U1165" i="30"/>
  <c r="U777" i="30"/>
  <c r="U776" i="30"/>
  <c r="U1704" i="30"/>
  <c r="U2856" i="30"/>
  <c r="E4" i="42"/>
  <c r="V1927" i="30" l="1"/>
  <c r="V1188" i="30"/>
  <c r="V1989" i="30"/>
  <c r="V153" i="30"/>
  <c r="V1182" i="30"/>
  <c r="V2142" i="30"/>
  <c r="V1652" i="30"/>
  <c r="V1082" i="30"/>
  <c r="V1103" i="30"/>
  <c r="V717" i="30"/>
  <c r="V73" i="30"/>
  <c r="V1030" i="30"/>
  <c r="V1065" i="30"/>
  <c r="V2458" i="30"/>
  <c r="V2823" i="30"/>
  <c r="V2796" i="30"/>
  <c r="V1234" i="30"/>
  <c r="V1759" i="30"/>
  <c r="V2709" i="30"/>
  <c r="V2157" i="30"/>
  <c r="V2697" i="30"/>
  <c r="V2439" i="30"/>
  <c r="V2501" i="30"/>
  <c r="V2672" i="30"/>
  <c r="V1548" i="30"/>
  <c r="V1734" i="30"/>
  <c r="V2931" i="30"/>
  <c r="V2323" i="30"/>
  <c r="V1561" i="30"/>
  <c r="V3140" i="30"/>
  <c r="V2735" i="30"/>
  <c r="V1990" i="30"/>
  <c r="V434" i="30"/>
  <c r="V2320" i="30"/>
  <c r="V1080" i="30"/>
  <c r="V2384" i="30"/>
  <c r="V2453" i="30"/>
  <c r="V1793" i="30"/>
  <c r="V1459" i="30"/>
  <c r="V3007" i="30"/>
  <c r="V559" i="30"/>
  <c r="V1232" i="30"/>
  <c r="V1463" i="30"/>
  <c r="V1427" i="30"/>
  <c r="V2179" i="30"/>
  <c r="V2572" i="30"/>
  <c r="V1618" i="30"/>
  <c r="V564" i="30"/>
  <c r="V375" i="30"/>
  <c r="V2444" i="30"/>
  <c r="V1700" i="30"/>
  <c r="V903" i="30"/>
  <c r="V2966" i="30"/>
  <c r="V341" i="30"/>
  <c r="V2691" i="30"/>
  <c r="V2992" i="30"/>
  <c r="V2296" i="30"/>
  <c r="V454" i="30"/>
  <c r="V617" i="30"/>
  <c r="V970" i="30"/>
  <c r="V1728" i="30"/>
  <c r="V64" i="30"/>
  <c r="V1152" i="30"/>
  <c r="V1331" i="30"/>
  <c r="V380" i="30"/>
  <c r="V569" i="30"/>
  <c r="V2118" i="30"/>
  <c r="V2826" i="30"/>
  <c r="V108" i="30"/>
  <c r="V3036" i="30"/>
  <c r="V205" i="30"/>
  <c r="V1216" i="30"/>
  <c r="V2568" i="30"/>
  <c r="V1722" i="30"/>
  <c r="V1051" i="30"/>
  <c r="V2638" i="30"/>
  <c r="V2870" i="30"/>
  <c r="V316" i="30"/>
  <c r="V2020" i="30"/>
  <c r="V233" i="30"/>
  <c r="V1039" i="30"/>
  <c r="V1714" i="30"/>
  <c r="V369" i="30"/>
  <c r="V1002" i="30"/>
  <c r="V2183" i="30"/>
  <c r="V1551" i="30"/>
  <c r="V1769" i="30"/>
  <c r="V191" i="30"/>
  <c r="V2252" i="30"/>
  <c r="V2613" i="30"/>
  <c r="V292" i="30"/>
  <c r="V217" i="30"/>
  <c r="V1229" i="30"/>
  <c r="V497" i="30"/>
  <c r="V770" i="30"/>
  <c r="V713" i="30"/>
  <c r="V2462" i="30"/>
  <c r="V642" i="30"/>
  <c r="V1176" i="30"/>
  <c r="V2329" i="30"/>
  <c r="V1145" i="30"/>
  <c r="V419" i="30"/>
  <c r="V2765" i="30"/>
  <c r="V485" i="30"/>
  <c r="V1209" i="30"/>
  <c r="V1583" i="30"/>
  <c r="V172" i="30"/>
  <c r="V745" i="30"/>
  <c r="V2000" i="30"/>
  <c r="V2656" i="30"/>
  <c r="V596" i="30"/>
  <c r="V3026" i="30"/>
  <c r="V967" i="30"/>
  <c r="V2780" i="30"/>
  <c r="V796" i="30"/>
  <c r="V956" i="30"/>
  <c r="V38" i="30"/>
  <c r="V174" i="30"/>
  <c r="V1674" i="30"/>
  <c r="V1241" i="30"/>
  <c r="V959" i="30"/>
  <c r="V1078" i="30"/>
  <c r="V1294" i="30"/>
  <c r="V2085" i="30"/>
  <c r="V809" i="30"/>
  <c r="V165" i="30"/>
  <c r="V328" i="30"/>
  <c r="V2295" i="30"/>
  <c r="V2890" i="30"/>
  <c r="V1304" i="30"/>
  <c r="V2041" i="30"/>
  <c r="V160" i="30"/>
  <c r="V3014" i="30"/>
  <c r="V673" i="30"/>
  <c r="V2919" i="30"/>
  <c r="V1624" i="30"/>
  <c r="V2679" i="30"/>
  <c r="V1755" i="30"/>
  <c r="V1600" i="30"/>
  <c r="V3000" i="30"/>
  <c r="V220" i="30"/>
  <c r="V1383" i="30"/>
  <c r="V2370" i="30"/>
  <c r="V2935" i="30"/>
  <c r="V927" i="30"/>
  <c r="V2017" i="30"/>
  <c r="V2937" i="30"/>
  <c r="V786" i="30"/>
  <c r="V522" i="30"/>
  <c r="V677" i="30"/>
  <c r="V2275" i="30"/>
  <c r="V1154" i="30"/>
  <c r="V914" i="30"/>
  <c r="V1465" i="30"/>
  <c r="V1265" i="30"/>
  <c r="V2181" i="30"/>
  <c r="V1780" i="30"/>
  <c r="V1219" i="30"/>
  <c r="V446" i="30"/>
  <c r="V1446" i="30"/>
  <c r="V2789" i="30"/>
  <c r="V707" i="30"/>
  <c r="V145" i="30"/>
  <c r="V1322" i="30"/>
  <c r="V2694" i="30"/>
  <c r="V1187" i="30"/>
  <c r="V1327" i="30"/>
  <c r="V905" i="30"/>
  <c r="V1134" i="30"/>
  <c r="V1638" i="30"/>
  <c r="V678" i="30"/>
  <c r="V2785" i="30"/>
  <c r="V1208" i="30"/>
  <c r="V1123" i="30"/>
  <c r="V635" i="30"/>
  <c r="V615" i="30"/>
  <c r="V1285" i="30"/>
  <c r="V2658" i="30"/>
  <c r="V494" i="30"/>
  <c r="V2419" i="30"/>
  <c r="V716" i="30"/>
  <c r="V1097" i="30"/>
  <c r="V726" i="30"/>
  <c r="V1865" i="30"/>
  <c r="V368" i="30"/>
  <c r="V342" i="30"/>
  <c r="V2828" i="30"/>
  <c r="V1426" i="30"/>
  <c r="V756" i="30"/>
  <c r="V129" i="30"/>
  <c r="V287" i="30"/>
  <c r="V2843" i="30"/>
  <c r="V84" i="30"/>
  <c r="V3060" i="30"/>
  <c r="V2957" i="30"/>
  <c r="V1824" i="30"/>
  <c r="V2675" i="30"/>
  <c r="V1374" i="30"/>
  <c r="V2021" i="30"/>
  <c r="V897" i="30"/>
  <c r="V1629" i="30"/>
  <c r="V47" i="30"/>
  <c r="V122" i="30"/>
  <c r="V3101" i="30"/>
  <c r="V686" i="30"/>
  <c r="V916" i="30"/>
  <c r="V712" i="30"/>
  <c r="V538" i="30"/>
  <c r="V3094" i="30"/>
  <c r="V3034" i="30"/>
  <c r="V1367" i="30"/>
  <c r="V2570" i="30"/>
  <c r="V96" i="30"/>
  <c r="V822" i="30"/>
  <c r="V3145" i="30"/>
  <c r="V2148" i="30"/>
  <c r="V1799" i="30"/>
  <c r="V985" i="30"/>
  <c r="V1969" i="30"/>
  <c r="V34" i="30"/>
  <c r="V60" i="30"/>
  <c r="V3012" i="30"/>
  <c r="V1707" i="30"/>
  <c r="V1740" i="30"/>
  <c r="V2798" i="30"/>
  <c r="V121" i="30"/>
  <c r="V2986" i="30"/>
  <c r="V326" i="30"/>
  <c r="V2881" i="30"/>
  <c r="V812" i="30"/>
  <c r="V2760" i="30"/>
  <c r="V1782" i="30"/>
  <c r="V2202" i="30"/>
  <c r="V1679" i="30"/>
  <c r="V361" i="30"/>
  <c r="V53" i="30"/>
  <c r="V2954" i="30"/>
  <c r="V1552" i="30"/>
  <c r="V2326" i="30"/>
  <c r="V3130" i="30"/>
  <c r="V529" i="30"/>
  <c r="V2079" i="30"/>
  <c r="V42" i="30"/>
  <c r="V777" i="30"/>
  <c r="V2532" i="30"/>
  <c r="V2073" i="30"/>
  <c r="V1447" i="30"/>
  <c r="V2167" i="30"/>
  <c r="V2949" i="30"/>
  <c r="V860" i="30"/>
  <c r="V827" i="30"/>
  <c r="V3120" i="30"/>
  <c r="V2563" i="30"/>
  <c r="V1116" i="30"/>
  <c r="V286" i="30"/>
  <c r="V816" i="30"/>
  <c r="V932" i="30"/>
  <c r="V1171" i="30"/>
  <c r="V215" i="30"/>
  <c r="V2653" i="30"/>
  <c r="V1913" i="30"/>
  <c r="V27" i="30"/>
  <c r="V2426" i="30"/>
  <c r="V535" i="30"/>
  <c r="V2138" i="30"/>
  <c r="V1439" i="30"/>
  <c r="V1745" i="30"/>
  <c r="V170" i="30"/>
  <c r="V1663" i="30"/>
  <c r="V618" i="30"/>
  <c r="V1220" i="30"/>
  <c r="V541" i="30"/>
  <c r="V934" i="30"/>
  <c r="V309" i="30"/>
  <c r="V1393" i="30"/>
  <c r="V1966" i="30"/>
  <c r="V3053" i="30"/>
  <c r="V1845" i="30"/>
  <c r="V853" i="30"/>
  <c r="V3084" i="30"/>
  <c r="V924" i="30"/>
  <c r="V605" i="30"/>
  <c r="V2733" i="30"/>
  <c r="V72" i="30"/>
  <c r="V731" i="30"/>
  <c r="V2039" i="30"/>
  <c r="V389" i="30"/>
  <c r="V3132" i="30"/>
  <c r="V2723" i="30"/>
  <c r="V295" i="30"/>
  <c r="V2527" i="30"/>
  <c r="V2360" i="30"/>
  <c r="V1556" i="30"/>
  <c r="V1144" i="30"/>
  <c r="V3080" i="30"/>
  <c r="V2349" i="30"/>
  <c r="V2732" i="30"/>
  <c r="V2698" i="30"/>
  <c r="V279" i="30"/>
  <c r="V2984" i="30"/>
  <c r="V2031" i="30"/>
  <c r="V2321" i="30"/>
  <c r="V746" i="30"/>
  <c r="V1194" i="30"/>
  <c r="V63" i="30"/>
  <c r="V1336" i="30"/>
  <c r="V3085" i="30"/>
  <c r="V2119" i="30"/>
  <c r="V2974" i="30"/>
  <c r="V461" i="30"/>
  <c r="V80" i="30"/>
  <c r="V909" i="30"/>
  <c r="V1897" i="30"/>
  <c r="V753" i="30"/>
  <c r="V854" i="30"/>
  <c r="V1055" i="30"/>
  <c r="V2740" i="30"/>
  <c r="V2848" i="30"/>
  <c r="V50" i="30"/>
  <c r="V416" i="30"/>
  <c r="V2421" i="30"/>
  <c r="V2086" i="30"/>
  <c r="V1686" i="30"/>
  <c r="V1338" i="30"/>
  <c r="V1837" i="30"/>
  <c r="V872" i="30"/>
  <c r="V2032" i="30"/>
  <c r="V1084" i="30"/>
  <c r="V1487" i="30"/>
  <c r="V2736" i="30"/>
  <c r="V2610" i="30"/>
  <c r="V2878" i="30"/>
  <c r="V2431" i="30"/>
  <c r="V2186" i="30"/>
  <c r="V2751" i="30"/>
  <c r="V227" i="30"/>
  <c r="V2680" i="30"/>
  <c r="V2677" i="30"/>
  <c r="V1926" i="30"/>
  <c r="V2968" i="30"/>
  <c r="V1186" i="30"/>
  <c r="V1711" i="30"/>
  <c r="V561" i="30"/>
  <c r="V1721" i="30"/>
  <c r="V2129" i="30"/>
  <c r="V2648" i="30"/>
  <c r="V487" i="30"/>
  <c r="V296" i="30"/>
  <c r="V2722" i="30"/>
  <c r="V1526" i="30"/>
  <c r="V584" i="30"/>
  <c r="V563" i="30"/>
  <c r="V2764" i="30"/>
  <c r="V1505" i="30"/>
  <c r="V1811" i="30"/>
  <c r="V2483" i="30"/>
  <c r="V1523" i="30"/>
  <c r="V110" i="30"/>
  <c r="V2005" i="30"/>
  <c r="V1071" i="30"/>
  <c r="V737" i="30"/>
  <c r="V2271" i="30"/>
  <c r="V190" i="30"/>
  <c r="V1282" i="30"/>
  <c r="V3069" i="30"/>
  <c r="V1115" i="30"/>
  <c r="V788" i="30"/>
  <c r="V1296" i="30"/>
  <c r="V1590" i="30"/>
  <c r="V2096" i="30"/>
  <c r="V752" i="30"/>
  <c r="V728" i="30"/>
  <c r="V1034" i="30"/>
  <c r="V1404" i="30"/>
  <c r="V1337" i="30"/>
  <c r="V12" i="30"/>
  <c r="V2208" i="30"/>
  <c r="V2611" i="30"/>
  <c r="V1106" i="30"/>
  <c r="V468" i="30"/>
  <c r="V2375" i="30"/>
  <c r="V609" i="30"/>
  <c r="V1425" i="30"/>
  <c r="V2259" i="30"/>
  <c r="V2269" i="30"/>
  <c r="V1260" i="30"/>
  <c r="V1068" i="30"/>
  <c r="V1063" i="30"/>
  <c r="V513" i="30"/>
  <c r="V415" i="30"/>
  <c r="V954" i="30"/>
  <c r="V960" i="30"/>
  <c r="V1214" i="30"/>
  <c r="V939" i="30"/>
  <c r="V929" i="30"/>
  <c r="V2983" i="30"/>
  <c r="V2036" i="30"/>
  <c r="V2190" i="30"/>
  <c r="V1245" i="30"/>
  <c r="V875" i="30"/>
  <c r="V2347" i="30"/>
  <c r="V1948" i="30"/>
  <c r="V1537" i="30"/>
  <c r="V1239" i="30"/>
  <c r="V2599" i="30"/>
  <c r="V1959" i="30"/>
  <c r="V1136" i="30"/>
  <c r="V2141" i="30"/>
  <c r="V1695" i="30"/>
  <c r="V2685" i="30"/>
  <c r="V1014" i="30"/>
  <c r="V646" i="30"/>
  <c r="V2011" i="30"/>
  <c r="V1477" i="30"/>
  <c r="V512" i="30"/>
  <c r="V245" i="30"/>
  <c r="V735" i="30"/>
  <c r="V1093" i="30"/>
  <c r="V2098" i="30"/>
  <c r="V696" i="30"/>
  <c r="V2191" i="30"/>
  <c r="V120" i="30"/>
  <c r="V1587" i="30"/>
  <c r="V2812" i="30"/>
  <c r="V675" i="30"/>
  <c r="V2941" i="30"/>
  <c r="V2978" i="30"/>
  <c r="V2065" i="30"/>
  <c r="V249" i="30"/>
  <c r="V2052" i="30"/>
  <c r="V557" i="30"/>
  <c r="V2003" i="30"/>
  <c r="V2967" i="30"/>
  <c r="V2343" i="30"/>
  <c r="V660" i="30"/>
  <c r="V1140" i="30"/>
  <c r="V2827" i="30"/>
  <c r="V1581" i="30"/>
  <c r="V2574" i="30"/>
  <c r="V2631" i="30"/>
  <c r="V1255" i="30"/>
  <c r="V1184" i="30"/>
  <c r="V2970" i="30"/>
  <c r="V1432" i="30"/>
  <c r="V161" i="30"/>
  <c r="V1200" i="30"/>
  <c r="V14" i="30"/>
  <c r="V763" i="30"/>
  <c r="V1453" i="30"/>
  <c r="V2342" i="30"/>
  <c r="V721" i="30"/>
  <c r="V688" i="30"/>
  <c r="V1485" i="30"/>
  <c r="V3063" i="30"/>
  <c r="V1288" i="30"/>
  <c r="V1387" i="30"/>
  <c r="V235" i="30"/>
  <c r="V2873" i="30"/>
  <c r="V2825" i="30"/>
  <c r="V3148" i="30"/>
  <c r="V301" i="30"/>
  <c r="V2990" i="30"/>
  <c r="V640" i="30"/>
  <c r="V2280" i="30"/>
  <c r="V151" i="30"/>
  <c r="V2228" i="30"/>
  <c r="V1300" i="30"/>
  <c r="V2135" i="30"/>
  <c r="V2405" i="30"/>
  <c r="V100" i="30"/>
  <c r="V300" i="30"/>
  <c r="V455" i="30"/>
  <c r="V942" i="30"/>
  <c r="V3126" i="30"/>
  <c r="V1330" i="30"/>
  <c r="V3003" i="30"/>
  <c r="V1929" i="30"/>
  <c r="V2435" i="30"/>
  <c r="V1955" i="30"/>
  <c r="V878" i="30"/>
  <c r="V2856" i="30"/>
  <c r="V79" i="30"/>
  <c r="V1606" i="30"/>
  <c r="V1692" i="30"/>
  <c r="V2229" i="30"/>
  <c r="V1566" i="30"/>
  <c r="V347" i="30"/>
  <c r="V397" i="30"/>
  <c r="V2681" i="30"/>
  <c r="V1018" i="30"/>
  <c r="V810" i="30"/>
  <c r="V315" i="30"/>
  <c r="V1639" i="30"/>
  <c r="V667" i="30"/>
  <c r="V2004" i="30"/>
  <c r="V271" i="30"/>
  <c r="V2237" i="30"/>
  <c r="V1578" i="30"/>
  <c r="V2273" i="30"/>
  <c r="V1224" i="30"/>
  <c r="V2844" i="30"/>
  <c r="V1878" i="30"/>
  <c r="V2313" i="30"/>
  <c r="V1496" i="30"/>
  <c r="V1671" i="30"/>
  <c r="V3057" i="30"/>
  <c r="V819" i="30"/>
  <c r="V322" i="30"/>
  <c r="V683" i="30"/>
  <c r="V1907" i="30"/>
  <c r="V2547" i="30"/>
  <c r="V2095" i="30"/>
  <c r="V159" i="30"/>
  <c r="V384" i="30"/>
  <c r="V1016" i="30"/>
  <c r="V936" i="30"/>
  <c r="V2057" i="30"/>
  <c r="V2302" i="30"/>
  <c r="V404" i="30"/>
  <c r="V3100" i="30"/>
  <c r="V1043" i="30"/>
  <c r="V1936" i="30"/>
  <c r="V1603" i="30"/>
  <c r="V868" i="30"/>
  <c r="V941" i="30"/>
  <c r="V1062" i="30"/>
  <c r="V2822" i="30"/>
  <c r="V1416" i="30"/>
  <c r="V760" i="30"/>
  <c r="V2833" i="30"/>
  <c r="V1869" i="30"/>
  <c r="V3150" i="30"/>
  <c r="V2300" i="30"/>
  <c r="V92" i="30"/>
  <c r="V1601" i="30"/>
  <c r="V622" i="30"/>
  <c r="V641" i="30"/>
  <c r="V1608" i="30"/>
  <c r="V2758" i="30"/>
  <c r="V1274" i="30"/>
  <c r="V804" i="30"/>
  <c r="V776" i="30"/>
  <c r="V514" i="30"/>
  <c r="V1921" i="30"/>
  <c r="V1999" i="30"/>
  <c r="V2654" i="30"/>
  <c r="V394" i="30"/>
  <c r="V432" i="30"/>
  <c r="V2766" i="30"/>
  <c r="V1125" i="30"/>
  <c r="V1060" i="30"/>
  <c r="V624" i="30"/>
  <c r="V504" i="30"/>
  <c r="V1409" i="30"/>
  <c r="V2203" i="30"/>
  <c r="V1534" i="30"/>
  <c r="V199" i="30"/>
  <c r="V344" i="30"/>
  <c r="V290" i="30"/>
  <c r="V1373" i="30"/>
  <c r="V588" i="30"/>
  <c r="V387" i="30"/>
  <c r="V3031" i="30"/>
  <c r="V333" i="30"/>
  <c r="V2117" i="30"/>
  <c r="V1180" i="30"/>
  <c r="V935" i="30"/>
  <c r="V144" i="30"/>
  <c r="V162" i="30"/>
  <c r="V991" i="30"/>
  <c r="V1101" i="30"/>
  <c r="V3042" i="30"/>
  <c r="V2635" i="30"/>
  <c r="V69" i="30"/>
  <c r="V830" i="30"/>
  <c r="V1402" i="30"/>
  <c r="V436" i="30"/>
  <c r="V2298" i="30"/>
  <c r="V335" i="30"/>
  <c r="V532" i="30"/>
  <c r="V2461" i="30"/>
  <c r="V1836" i="30"/>
  <c r="V339" i="30"/>
  <c r="V134" i="30"/>
  <c r="V226" i="30"/>
  <c r="V1904" i="30"/>
  <c r="V2859" i="30"/>
  <c r="V2248" i="30"/>
  <c r="V1562" i="30"/>
  <c r="V2308" i="30"/>
  <c r="V507" i="30"/>
  <c r="V1414" i="30"/>
  <c r="V2738" i="30"/>
  <c r="V2077" i="30"/>
  <c r="V1450" i="30"/>
  <c r="V2223" i="30"/>
  <c r="V470" i="30"/>
  <c r="V1940" i="30"/>
  <c r="V1531" i="30"/>
  <c r="V254" i="30"/>
  <c r="V1729" i="30"/>
  <c r="V2046" i="30"/>
  <c r="V1701" i="30"/>
  <c r="V330" i="30"/>
  <c r="V1785" i="30"/>
  <c r="V336" i="30"/>
  <c r="V2131" i="30"/>
  <c r="V676" i="30"/>
  <c r="V1978" i="30"/>
  <c r="V478" i="30"/>
  <c r="V661" i="30"/>
  <c r="V1212" i="30"/>
  <c r="V1083" i="30"/>
  <c r="V1386" i="30"/>
  <c r="V1943" i="30"/>
  <c r="V1375" i="30"/>
  <c r="V3163" i="30"/>
  <c r="V733" i="30"/>
  <c r="V1995" i="30"/>
  <c r="V1981" i="30"/>
  <c r="V654" i="30"/>
  <c r="V958" i="30"/>
  <c r="V2872" i="30"/>
  <c r="V2414" i="30"/>
  <c r="V1874" i="30"/>
  <c r="V3008" i="30"/>
  <c r="V1165" i="30"/>
  <c r="V815" i="30"/>
  <c r="V2218" i="30"/>
  <c r="V1988" i="30"/>
  <c r="V1231" i="30"/>
  <c r="V1113" i="30"/>
  <c r="V685" i="30"/>
  <c r="V3087" i="30"/>
  <c r="V2276" i="30"/>
  <c r="V2243" i="30"/>
  <c r="V2707" i="30"/>
  <c r="V1931" i="30"/>
  <c r="V1105" i="30"/>
  <c r="V709" i="30"/>
  <c r="V230" i="30"/>
  <c r="V2561" i="30"/>
  <c r="V1448" i="30"/>
  <c r="V2075" i="30"/>
  <c r="V1997" i="30"/>
  <c r="V2943" i="30"/>
  <c r="V759" i="30"/>
  <c r="V966" i="30"/>
  <c r="V68" i="30"/>
  <c r="V1991" i="30"/>
  <c r="V224" i="30"/>
  <c r="V583" i="30"/>
  <c r="V1762" i="30"/>
  <c r="V2242" i="30"/>
  <c r="V1986" i="30"/>
  <c r="V1703" i="30"/>
  <c r="V1237" i="30"/>
  <c r="V2514" i="30"/>
  <c r="V1160" i="30"/>
  <c r="V2612" i="30"/>
  <c r="V2585" i="30"/>
  <c r="V1616" i="30"/>
  <c r="V2284" i="30"/>
  <c r="V1286" i="30"/>
  <c r="V148" i="30"/>
  <c r="V243" i="30"/>
  <c r="V1632" i="30"/>
  <c r="V577" i="30"/>
  <c r="V653" i="30"/>
  <c r="V2133" i="30"/>
  <c r="V1733" i="30"/>
  <c r="V2443" i="30"/>
  <c r="V1421" i="30"/>
  <c r="V417" i="30"/>
  <c r="V2920" i="30"/>
  <c r="V178" i="30"/>
  <c r="V1396" i="30"/>
  <c r="V994" i="30"/>
  <c r="V974" i="30"/>
  <c r="V2975" i="30"/>
  <c r="V516" i="30"/>
  <c r="V87" i="30"/>
  <c r="V782" i="30"/>
  <c r="V601" i="30"/>
  <c r="V2871" i="30"/>
  <c r="V255" i="30"/>
  <c r="V2515" i="30"/>
  <c r="V817" i="30"/>
  <c r="V2109" i="30"/>
  <c r="V131" i="30"/>
  <c r="V918" i="30"/>
  <c r="V3099" i="30"/>
  <c r="V1567" i="30"/>
  <c r="V692" i="30"/>
  <c r="V1909" i="30"/>
  <c r="V531" i="30"/>
  <c r="V2239" i="30"/>
  <c r="V1781" i="30"/>
  <c r="V65" i="30"/>
  <c r="V1654" i="30"/>
  <c r="V2331" i="30"/>
  <c r="V1527" i="30"/>
  <c r="V1119" i="30"/>
  <c r="V2442" i="30"/>
  <c r="V85" i="30"/>
  <c r="V350" i="30"/>
  <c r="V1324" i="30"/>
  <c r="V2294" i="30"/>
  <c r="V1827" i="30"/>
  <c r="V2210" i="30"/>
  <c r="V1549" i="30"/>
  <c r="V1675" i="30"/>
  <c r="V1124" i="30"/>
  <c r="V1352" i="30"/>
  <c r="V2797" i="30"/>
  <c r="V783" i="30"/>
  <c r="V1586" i="30"/>
  <c r="V518" i="30"/>
  <c r="V1126" i="30"/>
  <c r="V2353" i="30"/>
  <c r="V299" i="30"/>
  <c r="V2607" i="30"/>
  <c r="V1513" i="30"/>
  <c r="V1922" i="30"/>
  <c r="V2205" i="30"/>
  <c r="V652" i="30"/>
  <c r="V1677" i="30"/>
  <c r="V2520" i="30"/>
  <c r="V718" i="30"/>
  <c r="V1142" i="30"/>
  <c r="V2979" i="30"/>
  <c r="V40" i="30"/>
  <c r="V877" i="30"/>
  <c r="V801" i="30"/>
  <c r="V433" i="30"/>
  <c r="V2072" i="30"/>
  <c r="V2290" i="30"/>
  <c r="V1870" i="30"/>
  <c r="V2884" i="30"/>
  <c r="V473" i="30"/>
  <c r="V2593" i="30"/>
  <c r="V1893" i="30"/>
  <c r="V1406" i="30"/>
  <c r="V665" i="30"/>
  <c r="V612" i="30"/>
  <c r="V244" i="30"/>
  <c r="V1968" i="30"/>
  <c r="V2382" i="30"/>
  <c r="V1658" i="30"/>
  <c r="V1846" i="30"/>
  <c r="V1859" i="30"/>
  <c r="V2193" i="30"/>
  <c r="V1894" i="30"/>
  <c r="V972" i="30"/>
  <c r="V2266" i="30"/>
  <c r="V705" i="30"/>
  <c r="V1085" i="30"/>
  <c r="V548" i="30"/>
  <c r="V643" i="30"/>
  <c r="V1087" i="30"/>
  <c r="V2500" i="30"/>
  <c r="V1057" i="30"/>
  <c r="V1049" i="30"/>
  <c r="V2794" i="30"/>
  <c r="V1276" i="30"/>
  <c r="V1951" i="30"/>
  <c r="V274" i="30"/>
  <c r="V2594" i="30"/>
  <c r="V798" i="30"/>
  <c r="V46" i="30"/>
  <c r="V2759" i="30"/>
  <c r="V88" i="30"/>
  <c r="V1202" i="30"/>
  <c r="V633" i="30"/>
  <c r="V2288" i="30"/>
  <c r="V3160" i="30"/>
  <c r="V1129" i="30"/>
  <c r="V1442" i="30"/>
  <c r="V729" i="30"/>
  <c r="V2051" i="30"/>
  <c r="V1155" i="30"/>
  <c r="V2002" i="30"/>
  <c r="V1611" i="30"/>
  <c r="V2220" i="30"/>
  <c r="V2137" i="30"/>
  <c r="V626" i="30"/>
  <c r="V3038" i="30"/>
  <c r="V592" i="30"/>
  <c r="V2523" i="30"/>
  <c r="V2341" i="30"/>
  <c r="V197" i="30"/>
  <c r="V1867" i="30"/>
  <c r="V75" i="30"/>
  <c r="V2303" i="30"/>
  <c r="V664" i="30"/>
  <c r="V1829" i="30"/>
  <c r="V2590" i="30"/>
  <c r="V824" i="30"/>
  <c r="V2350" i="30"/>
  <c r="V1482" i="30"/>
  <c r="V981" i="30"/>
  <c r="V2813" i="30"/>
  <c r="V302" i="30"/>
  <c r="V1519" i="30"/>
  <c r="V206" i="30"/>
  <c r="V691" i="30"/>
  <c r="V811" i="30"/>
  <c r="V2268" i="30"/>
  <c r="V2120" i="30"/>
  <c r="V1262" i="30"/>
  <c r="V1382" i="30"/>
  <c r="V239" i="30"/>
  <c r="V595" i="30"/>
  <c r="V268" i="30"/>
  <c r="V1906" i="30"/>
  <c r="V1339" i="30"/>
  <c r="V2534" i="30"/>
  <c r="V1938" i="30"/>
  <c r="V1313" i="30"/>
  <c r="V1263" i="30"/>
  <c r="V957" i="30"/>
  <c r="V1056" i="30"/>
  <c r="V1153" i="30"/>
  <c r="V442" i="30"/>
  <c r="V2059" i="30"/>
  <c r="V340" i="30"/>
  <c r="V2741" i="30"/>
  <c r="V107" i="30"/>
  <c r="V2861" i="30"/>
  <c r="V1280" i="30"/>
  <c r="V3143" i="30"/>
  <c r="V109" i="30"/>
  <c r="V1979" i="30"/>
  <c r="V3022" i="30"/>
  <c r="V1203" i="30"/>
  <c r="V627" i="30"/>
  <c r="V587" i="30"/>
  <c r="V1305" i="30"/>
  <c r="V1247" i="30"/>
  <c r="V2306" i="30"/>
  <c r="V1500" i="30"/>
  <c r="V1750" i="30"/>
  <c r="V2850" i="30"/>
  <c r="V787" i="30"/>
  <c r="V1228" i="30"/>
  <c r="V1491" i="30"/>
  <c r="V2783" i="30"/>
  <c r="V1896" i="30"/>
  <c r="V1164" i="30"/>
  <c r="V363" i="30"/>
  <c r="V2814" i="30"/>
  <c r="V2803" i="30"/>
  <c r="V1365" i="30"/>
  <c r="V413" i="30"/>
  <c r="V1479" i="30"/>
  <c r="V439" i="30"/>
  <c r="V1445" i="30"/>
  <c r="V2314" i="30"/>
  <c r="V530" i="30"/>
  <c r="V3071" i="30"/>
  <c r="V1640" i="30"/>
  <c r="V2234" i="30"/>
  <c r="V2670" i="30"/>
  <c r="V2311" i="30"/>
  <c r="V1323" i="30"/>
  <c r="V515" i="30"/>
  <c r="V1369" i="30"/>
  <c r="V1525" i="30"/>
  <c r="V1521" i="30"/>
  <c r="V2618" i="30"/>
  <c r="V613" i="30"/>
  <c r="V124" i="30"/>
  <c r="V251" i="30"/>
  <c r="V2069" i="30"/>
  <c r="V1358" i="30"/>
  <c r="V3029" i="30"/>
  <c r="V176" i="30"/>
  <c r="V2014" i="30"/>
  <c r="V3164" i="30"/>
  <c r="V1253" i="30"/>
  <c r="V2369" i="30"/>
  <c r="V2676" i="30"/>
  <c r="V1683" i="30"/>
  <c r="V2566" i="30"/>
  <c r="V1610" i="30"/>
  <c r="V204" i="30"/>
  <c r="V1195" i="30"/>
  <c r="V3048" i="30"/>
  <c r="V1179" i="30"/>
  <c r="V2487" i="30"/>
  <c r="V1558" i="30"/>
  <c r="V451" i="30"/>
  <c r="V234" i="30"/>
  <c r="V906" i="30"/>
  <c r="V1864" i="30"/>
  <c r="V1281" i="30"/>
  <c r="V209" i="30"/>
  <c r="V3110" i="30"/>
  <c r="V2791" i="30"/>
  <c r="V695" i="30"/>
  <c r="V1678" i="30"/>
  <c r="V1974" i="30"/>
  <c r="V2683" i="30"/>
  <c r="V891" i="30"/>
  <c r="V308" i="30"/>
  <c r="V2544" i="30"/>
  <c r="V2175" i="30"/>
  <c r="V2344" i="30"/>
  <c r="V1368" i="30"/>
  <c r="V500" i="30"/>
  <c r="V55" i="30"/>
  <c r="V168" i="30"/>
  <c r="V1333" i="30"/>
  <c r="V2864" i="30"/>
  <c r="V620" i="30"/>
  <c r="V2846" i="30"/>
  <c r="V365" i="30"/>
  <c r="V540" i="30"/>
  <c r="V1121" i="30"/>
  <c r="V325" i="30"/>
  <c r="V1277" i="30"/>
  <c r="V1275" i="30"/>
  <c r="V1069" i="30"/>
  <c r="V1419" i="30"/>
  <c r="V1370" i="30"/>
  <c r="V789" i="30"/>
  <c r="V2110" i="30"/>
  <c r="V2469" i="30"/>
  <c r="V1580" i="30"/>
  <c r="V2047" i="30"/>
  <c r="V1987" i="30"/>
  <c r="V385" i="30"/>
  <c r="V987" i="30"/>
  <c r="V1295" i="30"/>
  <c r="V373" i="30"/>
  <c r="V1795" i="30"/>
  <c r="V1660" i="30"/>
  <c r="V1627" i="30"/>
  <c r="V1585" i="30"/>
  <c r="V41" i="30"/>
  <c r="V1905" i="30"/>
  <c r="V511" i="30"/>
  <c r="V1512" i="30"/>
  <c r="V391" i="30"/>
  <c r="V586" i="30"/>
  <c r="V2310" i="30"/>
  <c r="V3124" i="30"/>
  <c r="V1855" i="30"/>
  <c r="V1613" i="30"/>
  <c r="V2911" i="30"/>
  <c r="V411" i="30"/>
  <c r="V2188" i="30"/>
  <c r="V2775" i="30"/>
  <c r="V2128" i="30"/>
  <c r="V578" i="30"/>
  <c r="V3142" i="30"/>
  <c r="V1412" i="30"/>
  <c r="V807" i="30"/>
  <c r="V1887" i="30"/>
  <c r="V1935" i="30"/>
  <c r="V1022" i="30"/>
  <c r="V1173" i="30"/>
  <c r="V2400" i="30"/>
  <c r="V747" i="30"/>
  <c r="V544" i="30"/>
  <c r="V1029" i="30"/>
  <c r="V1712" i="30"/>
  <c r="V2489" i="30"/>
  <c r="V2277" i="30"/>
  <c r="V2688" i="30"/>
  <c r="V2006" i="30"/>
  <c r="V2718" i="30"/>
  <c r="V2996" i="30"/>
  <c r="V2455" i="30"/>
  <c r="V2299" i="30"/>
  <c r="V152" i="30"/>
  <c r="V2692" i="30"/>
  <c r="V475" i="30"/>
  <c r="V508" i="30"/>
  <c r="V1898" i="30"/>
  <c r="V246" i="30"/>
  <c r="V575" i="30"/>
  <c r="V210" i="30"/>
  <c r="V238" i="30"/>
  <c r="V59" i="30"/>
  <c r="V1287" i="30"/>
  <c r="V2027" i="30"/>
  <c r="V1934" i="30"/>
  <c r="V3072" i="30"/>
  <c r="V797" i="30"/>
  <c r="V2232" i="30"/>
  <c r="V833" i="30"/>
  <c r="V1107" i="30"/>
  <c r="V2510" i="30"/>
  <c r="V2776" i="30"/>
  <c r="V1820" i="30"/>
  <c r="V2035" i="30"/>
  <c r="V1351" i="30"/>
  <c r="V1628" i="30"/>
  <c r="V277" i="30"/>
  <c r="V261" i="30"/>
  <c r="V1052" i="30"/>
  <c r="V2518" i="30"/>
  <c r="V3122" i="30"/>
  <c r="V836" i="30"/>
  <c r="V1198" i="30"/>
  <c r="V1911" i="30"/>
  <c r="V965" i="30"/>
  <c r="V1839" i="30"/>
  <c r="V1364" i="30"/>
  <c r="V2624" i="30"/>
  <c r="V2617" i="30"/>
  <c r="V276" i="30"/>
  <c r="V1283" i="30"/>
  <c r="V1852" i="30"/>
  <c r="V2474" i="30"/>
  <c r="V1847" i="30"/>
  <c r="V838" i="30"/>
  <c r="V1731" i="30"/>
  <c r="V1290" i="30"/>
  <c r="V2466" i="30"/>
  <c r="V1100" i="30"/>
  <c r="V1143" i="30"/>
  <c r="V2224" i="30"/>
  <c r="V1371" i="30"/>
  <c r="V104" i="30"/>
  <c r="V242" i="30"/>
  <c r="V969" i="30"/>
  <c r="V1744" i="30"/>
  <c r="V3151" i="30"/>
  <c r="V78" i="30"/>
  <c r="V137" i="30"/>
  <c r="V2412" i="30"/>
  <c r="V940" i="30"/>
  <c r="V1343" i="30"/>
  <c r="V2351" i="30"/>
  <c r="V188" i="30"/>
  <c r="V3103" i="30"/>
  <c r="V2416" i="30"/>
  <c r="V2393" i="30"/>
  <c r="V775" i="30"/>
  <c r="V3134" i="30"/>
  <c r="V383" i="30"/>
  <c r="V1814" i="30"/>
  <c r="V1267" i="30"/>
  <c r="V456" i="30"/>
  <c r="V2867" i="30"/>
  <c r="V948" i="30"/>
  <c r="V2786" i="30"/>
  <c r="V2849" i="30"/>
  <c r="V2913" i="30"/>
  <c r="V1023" i="30"/>
  <c r="V2625" i="30"/>
  <c r="V441" i="30"/>
  <c r="V2887" i="30"/>
  <c r="V452" i="30"/>
  <c r="V2571" i="30"/>
  <c r="V221" i="30"/>
  <c r="V1328" i="30"/>
  <c r="V1717" i="30"/>
  <c r="V1952" i="30"/>
  <c r="V2450" i="30"/>
  <c r="V701" i="30"/>
  <c r="V130" i="30"/>
  <c r="V1420" i="30"/>
  <c r="V1504" i="30"/>
  <c r="V765" i="30"/>
  <c r="V988" i="30"/>
  <c r="V2982" i="30"/>
  <c r="V2769" i="30"/>
  <c r="V2630" i="30"/>
  <c r="V1135" i="30"/>
  <c r="V2081" i="30"/>
  <c r="V1046" i="30"/>
  <c r="V2187" i="30"/>
  <c r="V3020" i="30"/>
  <c r="V82" i="30"/>
  <c r="V611" i="30"/>
  <c r="V1752" i="30"/>
  <c r="V1297" i="30"/>
  <c r="V2512" i="30"/>
  <c r="V3146" i="30"/>
  <c r="V1621" i="30"/>
  <c r="V2451" i="30"/>
  <c r="V899" i="30"/>
  <c r="V1332" i="30"/>
  <c r="V2562" i="30"/>
  <c r="V750" i="30"/>
  <c r="V2136" i="30"/>
  <c r="V445" i="30"/>
  <c r="V2062" i="30"/>
  <c r="V581" i="30"/>
  <c r="V2182" i="30"/>
  <c r="V3102" i="30"/>
  <c r="V1079" i="30"/>
  <c r="V374" i="30"/>
  <c r="V1489" i="30"/>
  <c r="V1788" i="30"/>
  <c r="V2944" i="30"/>
  <c r="V1270" i="30"/>
  <c r="V947" i="30"/>
  <c r="V2756" i="30"/>
  <c r="V1042" i="30"/>
  <c r="V1138" i="30"/>
  <c r="V1315" i="30"/>
  <c r="V1405" i="30"/>
  <c r="V2687" i="30"/>
  <c r="V2804" i="30"/>
  <c r="V1985" i="30"/>
  <c r="V2102" i="30"/>
  <c r="V543" i="30"/>
  <c r="V1693" i="30"/>
  <c r="V1408" i="30"/>
  <c r="V2436" i="30"/>
  <c r="V1599" i="30"/>
  <c r="V2999" i="30"/>
  <c r="V724" i="30"/>
  <c r="V727" i="30"/>
  <c r="V509" i="30"/>
  <c r="V3055" i="30"/>
  <c r="V2645" i="30"/>
  <c r="V1302" i="30"/>
  <c r="V13" i="30"/>
  <c r="V201" i="30"/>
  <c r="V1279" i="30"/>
  <c r="V1970" i="30"/>
  <c r="V1992" i="30"/>
  <c r="V2101" i="30"/>
  <c r="V113" i="30"/>
  <c r="V483" i="30"/>
  <c r="V1456" i="30"/>
  <c r="V589" i="30"/>
  <c r="V200" i="30"/>
  <c r="V1225" i="30"/>
  <c r="V1415" i="30"/>
  <c r="V298" i="30"/>
  <c r="V1111" i="30"/>
  <c r="V2771" i="30"/>
  <c r="V89" i="30"/>
  <c r="V1956" i="30"/>
  <c r="V1710" i="30"/>
  <c r="V1492" i="30"/>
  <c r="V331" i="30"/>
  <c r="V275" i="30"/>
  <c r="V2050" i="30"/>
  <c r="V2712" i="30"/>
  <c r="V1452" i="30"/>
  <c r="V2283" i="30"/>
  <c r="V1215" i="30"/>
  <c r="V933" i="30"/>
  <c r="V353" i="30"/>
  <c r="V573" i="30"/>
  <c r="V1170" i="30"/>
  <c r="V1335" i="30"/>
  <c r="V823" i="30"/>
  <c r="V2925" i="30"/>
  <c r="V1354" i="30"/>
  <c r="V1054" i="30"/>
  <c r="V3091" i="30"/>
  <c r="V2494" i="30"/>
  <c r="V2429" i="30"/>
  <c r="V2161" i="30"/>
  <c r="V2475" i="30"/>
  <c r="V1971" i="30"/>
  <c r="V845" i="30"/>
  <c r="V2348" i="30"/>
  <c r="V2402" i="30"/>
  <c r="V2199" i="30"/>
  <c r="V421" i="30"/>
  <c r="V1007" i="30"/>
  <c r="V1649" i="30"/>
  <c r="V631" i="30"/>
  <c r="V2522" i="30"/>
  <c r="V2659" i="30"/>
  <c r="V377" i="30"/>
  <c r="V324" i="30"/>
  <c r="V98" i="30"/>
  <c r="V1939" i="30"/>
  <c r="V2725" i="30"/>
  <c r="V840" i="30"/>
  <c r="V1565" i="30"/>
  <c r="V1457" i="30"/>
  <c r="V1047" i="30"/>
  <c r="V2317" i="30"/>
  <c r="V2130" i="30"/>
  <c r="V526" i="30"/>
  <c r="V2196" i="30"/>
  <c r="V2140" i="30"/>
  <c r="V1577" i="30"/>
  <c r="V598" i="30"/>
  <c r="V2055" i="30"/>
  <c r="V1204" i="30"/>
  <c r="V1960" i="30"/>
  <c r="V1928" i="30"/>
  <c r="V2244" i="30"/>
  <c r="V2904" i="30"/>
  <c r="V645" i="30"/>
  <c r="V520" i="30"/>
  <c r="V1238" i="30"/>
  <c r="V600" i="30"/>
  <c r="V2662" i="30"/>
  <c r="V2152" i="30"/>
  <c r="V849" i="30"/>
  <c r="V2168" i="30"/>
  <c r="V684" i="30"/>
  <c r="V1884" i="30"/>
  <c r="V448" i="30"/>
  <c r="V2985" i="30"/>
  <c r="V1778" i="30"/>
  <c r="V2578" i="30"/>
  <c r="V203" i="30"/>
  <c r="V466" i="30"/>
  <c r="V3090" i="30"/>
  <c r="V917" i="30"/>
  <c r="V402" i="30"/>
  <c r="V2820" i="30"/>
  <c r="V1293" i="30"/>
  <c r="V1150" i="30"/>
  <c r="V1045" i="30"/>
  <c r="V2082" i="30"/>
  <c r="V937" i="30"/>
  <c r="V1197" i="30"/>
  <c r="V2270" i="30"/>
  <c r="V1727" i="30"/>
  <c r="V2340" i="30"/>
  <c r="V2909" i="30"/>
  <c r="V2535" i="30"/>
  <c r="V1451" i="30"/>
  <c r="V1875" i="30"/>
  <c r="V51" i="30"/>
  <c r="V1656" i="30"/>
  <c r="V304" i="30"/>
  <c r="V1626" i="30"/>
  <c r="V570" i="30"/>
  <c r="V2030" i="30"/>
  <c r="V674" i="30"/>
  <c r="V386" i="30"/>
  <c r="V273" i="30"/>
  <c r="V349" i="30"/>
  <c r="V1720" i="30"/>
  <c r="V2539" i="30"/>
  <c r="V502" i="30"/>
  <c r="V2309" i="30"/>
  <c r="V741" i="30"/>
  <c r="V896" i="30"/>
  <c r="V1099" i="30"/>
  <c r="V2116" i="30"/>
  <c r="V2279" i="30"/>
  <c r="V293" i="30"/>
  <c r="V1643" i="30"/>
  <c r="V846" i="30"/>
  <c r="V1363" i="30"/>
  <c r="V252" i="30"/>
  <c r="V1673" i="30"/>
  <c r="V2531" i="30"/>
  <c r="V669" i="30"/>
  <c r="V1743" i="30"/>
  <c r="V2924" i="30"/>
  <c r="V177" i="30"/>
  <c r="V862" i="30"/>
  <c r="V2554" i="30"/>
  <c r="V562" i="30"/>
  <c r="V429" i="30"/>
  <c r="V1767" i="30"/>
  <c r="V794" i="30"/>
  <c r="V289" i="30"/>
  <c r="V2330" i="30"/>
  <c r="V2948" i="30"/>
  <c r="V2225" i="30"/>
  <c r="V1441" i="30"/>
  <c r="V704" i="30"/>
  <c r="V784" i="30"/>
  <c r="V565" i="30"/>
  <c r="V2260" i="30"/>
  <c r="V1360" i="30"/>
  <c r="V155" i="30"/>
  <c r="V1708" i="30"/>
  <c r="V2272" i="30"/>
  <c r="V356" i="30"/>
  <c r="V2361" i="30"/>
  <c r="V2124" i="30"/>
  <c r="V81" i="30"/>
  <c r="V2507" i="30"/>
  <c r="V1899" i="30"/>
  <c r="V998" i="30"/>
  <c r="V715" i="30"/>
  <c r="V736" i="30"/>
  <c r="V491" i="30"/>
  <c r="V1193" i="30"/>
  <c r="V1189" i="30"/>
  <c r="V1059" i="30"/>
  <c r="V2657" i="30"/>
  <c r="V185" i="30"/>
  <c r="V1511" i="30"/>
  <c r="V1192" i="30"/>
  <c r="V1713" i="30"/>
  <c r="V2595" i="30"/>
  <c r="V430" i="30"/>
  <c r="V2543" i="30"/>
  <c r="V1815" i="30"/>
  <c r="V1821" i="30"/>
  <c r="V1771" i="30"/>
  <c r="V2528" i="30"/>
  <c r="V2226" i="30"/>
  <c r="V351" i="30"/>
  <c r="V1177" i="30"/>
  <c r="V2965" i="30"/>
  <c r="V2499" i="30"/>
  <c r="V1147" i="30"/>
  <c r="V1680" i="30"/>
  <c r="V805" i="30"/>
  <c r="V3125" i="30"/>
  <c r="V307" i="30"/>
  <c r="V1269" i="30"/>
  <c r="V1181" i="30"/>
  <c r="V119" i="30"/>
  <c r="V444" i="30"/>
  <c r="V1236" i="30"/>
  <c r="V1010" i="30"/>
  <c r="V2930" i="30"/>
  <c r="V3097" i="30"/>
  <c r="V3047" i="30"/>
  <c r="V187" i="30"/>
  <c r="V30" i="30"/>
  <c r="V1031" i="30"/>
  <c r="V2404" i="30"/>
  <c r="V1372" i="30"/>
  <c r="V1591" i="30"/>
  <c r="V1462" i="30"/>
  <c r="V3109" i="30"/>
  <c r="V3040" i="30"/>
  <c r="V1400" i="30"/>
  <c r="V3129" i="30"/>
  <c r="V2721" i="30"/>
  <c r="V537" i="30"/>
  <c r="V3039" i="30"/>
  <c r="V2033" i="30"/>
  <c r="V1773" i="30"/>
  <c r="V1130" i="30"/>
  <c r="V1501" i="30"/>
  <c r="V2108" i="30"/>
  <c r="V2567" i="30"/>
  <c r="V1307" i="30"/>
  <c r="V2831" i="30"/>
  <c r="V2577" i="30"/>
  <c r="V1623" i="30"/>
  <c r="V1879" i="30"/>
  <c r="V1227" i="30"/>
  <c r="V2637" i="30"/>
  <c r="V1233" i="30"/>
  <c r="V1207" i="30"/>
  <c r="V567" i="30"/>
  <c r="V2359" i="30"/>
  <c r="V211" i="30"/>
  <c r="V2684" i="30"/>
  <c r="V2989" i="30"/>
  <c r="V2623" i="30"/>
  <c r="V370" i="30"/>
  <c r="V2555" i="30"/>
  <c r="V1889" i="30"/>
  <c r="V769" i="30"/>
  <c r="V3086" i="30"/>
  <c r="V2253" i="30"/>
  <c r="V779" i="30"/>
  <c r="V498" i="30"/>
  <c r="V550" i="30"/>
  <c r="V1704" i="30"/>
  <c r="V597" i="30"/>
  <c r="V890" i="30"/>
  <c r="V467" i="30"/>
  <c r="V1538" i="30"/>
  <c r="V2492" i="30"/>
  <c r="V1510" i="30"/>
  <c r="V1559" i="30"/>
  <c r="V1828" i="30"/>
  <c r="V407" i="30"/>
  <c r="V2973" i="30"/>
  <c r="V1696" i="30"/>
  <c r="V599" i="30"/>
  <c r="V3005" i="30"/>
  <c r="V1289" i="30"/>
  <c r="V2951" i="30"/>
  <c r="V2418" i="30"/>
  <c r="V2703" i="30"/>
  <c r="V2686" i="30"/>
  <c r="V102" i="30"/>
  <c r="V1794" i="30"/>
  <c r="V1716" i="30"/>
  <c r="V2575" i="30"/>
  <c r="V43" i="30"/>
  <c r="V1172" i="30"/>
  <c r="V2862" i="30"/>
  <c r="V880" i="30"/>
  <c r="V3155" i="30"/>
  <c r="V112" i="30"/>
  <c r="V790" i="30"/>
  <c r="V1249" i="30"/>
  <c r="V57" i="30"/>
  <c r="V1379" i="30"/>
  <c r="V2380" i="30"/>
  <c r="V852" i="30"/>
  <c r="V1520" i="30"/>
  <c r="V1609" i="30"/>
  <c r="V996" i="30"/>
  <c r="V2899" i="30"/>
  <c r="V3075" i="30"/>
  <c r="V1547" i="30"/>
  <c r="V734" i="30"/>
  <c r="V792" i="30"/>
  <c r="V256" i="30"/>
  <c r="V400" i="30"/>
  <c r="V1901" i="30"/>
  <c r="V1646" i="30"/>
  <c r="V1092" i="30"/>
  <c r="V1066" i="30"/>
  <c r="V173" i="30"/>
  <c r="V1196" i="30"/>
  <c r="V1509" i="30"/>
  <c r="V757" i="30"/>
  <c r="V2701" i="30"/>
  <c r="V1488" i="30"/>
  <c r="V2888" i="30"/>
  <c r="V572" i="30"/>
  <c r="V1050" i="30"/>
  <c r="V772" i="30"/>
  <c r="V2762" i="30"/>
  <c r="V1819" i="30"/>
  <c r="V1299" i="30"/>
  <c r="V1137" i="30"/>
  <c r="V1851" i="30"/>
  <c r="V3011" i="30"/>
  <c r="V1848" i="30"/>
  <c r="V825" i="30"/>
  <c r="V938" i="30"/>
  <c r="V2143" i="30"/>
  <c r="V1832" i="30"/>
  <c r="V506" i="30"/>
  <c r="V1942" i="30"/>
  <c r="V1651" i="30"/>
  <c r="V1573" i="30"/>
  <c r="V2471" i="30"/>
  <c r="V128" i="30"/>
  <c r="V2955" i="30"/>
  <c r="V1698" i="30"/>
  <c r="V21" i="30"/>
  <c r="V2115" i="30"/>
  <c r="V2946" i="30"/>
  <c r="V714" i="30"/>
  <c r="V604" i="30"/>
  <c r="V1653" i="30"/>
  <c r="V1350" i="30"/>
  <c r="V1518" i="30"/>
  <c r="V2150" i="30"/>
  <c r="V115" i="30"/>
  <c r="V1850" i="30"/>
  <c r="V847" i="30"/>
  <c r="V1292" i="30"/>
  <c r="V18" i="30"/>
  <c r="V2222" i="30"/>
  <c r="V871" i="30"/>
  <c r="V534" i="30"/>
  <c r="V3139" i="30"/>
  <c r="V1151" i="30"/>
  <c r="V241" i="30"/>
  <c r="V945" i="30"/>
  <c r="V2364" i="30"/>
  <c r="V1984" i="30"/>
  <c r="V2896" i="30"/>
  <c r="V806" i="30"/>
  <c r="V1013" i="30"/>
  <c r="V438" i="30"/>
  <c r="V2327" i="30"/>
  <c r="V123" i="30"/>
  <c r="V1168" i="30"/>
  <c r="V2981" i="30"/>
  <c r="V2647" i="30"/>
  <c r="V2452" i="30"/>
  <c r="V1258" i="30"/>
  <c r="V1246" i="30"/>
  <c r="V2560" i="30"/>
  <c r="V1349" i="30"/>
  <c r="V764" i="30"/>
  <c r="V844" i="30"/>
  <c r="V3066" i="30"/>
  <c r="V2558" i="30"/>
  <c r="V1912" i="30"/>
  <c r="V219" i="30"/>
  <c r="V799" i="30"/>
  <c r="V2640" i="30"/>
  <c r="V1917" i="30"/>
  <c r="V231" i="30"/>
  <c r="V648" i="30"/>
  <c r="V2395" i="30"/>
  <c r="V2173" i="30"/>
  <c r="V2755" i="30"/>
  <c r="V2010" i="30"/>
  <c r="V371" i="30"/>
  <c r="V1091" i="30"/>
  <c r="V3070" i="30"/>
  <c r="V1868" i="30"/>
  <c r="V1687" i="30"/>
  <c r="V2162" i="30"/>
  <c r="V2403" i="30"/>
  <c r="V2440" i="30"/>
  <c r="V671" i="30"/>
  <c r="V773" i="30"/>
  <c r="V2936" i="30"/>
  <c r="V1892" i="30"/>
  <c r="V2533" i="30"/>
  <c r="V2233" i="30"/>
  <c r="V167" i="30"/>
  <c r="V462" i="30"/>
  <c r="V2132" i="30"/>
  <c r="V22" i="30"/>
  <c r="V2525" i="30"/>
  <c r="V90" i="30"/>
  <c r="V171" i="30"/>
  <c r="V2352" i="30"/>
  <c r="V2763" i="30"/>
  <c r="V2900" i="30"/>
  <c r="V1774" i="30"/>
  <c r="V2598" i="30"/>
  <c r="V499" i="30"/>
  <c r="V2164" i="30"/>
  <c r="V2123" i="30"/>
  <c r="V2652" i="30"/>
  <c r="V2214" i="30"/>
  <c r="V1317" i="30"/>
  <c r="V2503" i="30"/>
  <c r="V2274" i="30"/>
  <c r="V625" i="30"/>
  <c r="V2953" i="30"/>
  <c r="V2456" i="30"/>
  <c r="V2671" i="30"/>
  <c r="V1666" i="30"/>
  <c r="V2286" i="30"/>
  <c r="V1723" i="30"/>
  <c r="V1669" i="30"/>
  <c r="V2915" i="30"/>
  <c r="V2621" i="30"/>
  <c r="V2493" i="30"/>
  <c r="V525" i="30"/>
  <c r="V118" i="30"/>
  <c r="V1072" i="30"/>
  <c r="V1478" i="30"/>
  <c r="V3083" i="30"/>
  <c r="V2929" i="30"/>
  <c r="V1808" i="30"/>
  <c r="V2761" i="30"/>
  <c r="V576" i="30"/>
  <c r="V2293" i="30"/>
  <c r="V306" i="30"/>
  <c r="V1796" i="30"/>
  <c r="V2606" i="30"/>
  <c r="V2699" i="30"/>
  <c r="V828" i="30"/>
  <c r="V381" i="30"/>
  <c r="V202" i="30"/>
  <c r="V3136" i="30"/>
  <c r="V837" i="30"/>
  <c r="V321" i="30"/>
  <c r="V1630" i="30"/>
  <c r="E5" i="42"/>
  <c r="E6" i="42" l="1"/>
  <c r="U11" i="30"/>
  <c r="E7" i="42" l="1"/>
  <c r="V11" i="30"/>
  <c r="E8" i="42" l="1"/>
  <c r="B13" i="46"/>
  <c r="E9" i="42" l="1"/>
  <c r="E10" i="42" l="1"/>
  <c r="E11" i="42" l="1"/>
  <c r="E12" i="42" l="1"/>
  <c r="E13" i="42" l="1"/>
  <c r="E14" i="42" l="1"/>
  <c r="E15" i="42" l="1"/>
  <c r="E16" i="42" s="1"/>
  <c r="E17" i="42" s="1"/>
  <c r="E18" i="42" s="1"/>
  <c r="E19" i="42" s="1"/>
  <c r="E20" i="42" s="1"/>
  <c r="E21" i="42" s="1"/>
  <c r="E22" i="42" s="1"/>
  <c r="E23" i="42" s="1"/>
  <c r="E24" i="42" s="1"/>
  <c r="E25" i="42" s="1"/>
  <c r="E26" i="42" s="1"/>
  <c r="E27" i="42" s="1"/>
  <c r="E28" i="42" s="1"/>
  <c r="E29" i="42" s="1"/>
  <c r="E30" i="42" s="1"/>
  <c r="E31" i="42" s="1"/>
  <c r="E32" i="42" s="1"/>
  <c r="E33" i="42" s="1"/>
  <c r="E34" i="42" s="1"/>
  <c r="E35" i="42" s="1"/>
  <c r="E36" i="42" s="1"/>
  <c r="E37" i="42" s="1"/>
  <c r="E38" i="42" s="1"/>
  <c r="E39" i="42" s="1"/>
  <c r="E40" i="42" s="1"/>
  <c r="E41" i="42" s="1"/>
  <c r="E42" i="42" s="1"/>
  <c r="E43" i="42" s="1"/>
  <c r="E44" i="42" s="1"/>
  <c r="E45" i="42" s="1"/>
  <c r="E46" i="42" s="1"/>
  <c r="E47" i="42" s="1"/>
  <c r="E48" i="42" s="1"/>
  <c r="E49" i="42" s="1"/>
  <c r="E50" i="42" s="1"/>
  <c r="E51" i="42" s="1"/>
  <c r="E52" i="42" s="1"/>
  <c r="E53" i="42" s="1"/>
  <c r="E54" i="42" s="1"/>
  <c r="E55" i="42" s="1"/>
  <c r="E56" i="42" s="1"/>
  <c r="E57" i="42" s="1"/>
  <c r="E58" i="42" s="1"/>
  <c r="E59" i="42" s="1"/>
  <c r="E60" i="42" s="1"/>
  <c r="E61" i="42" s="1"/>
  <c r="E62" i="42" s="1"/>
  <c r="E63" i="42" s="1"/>
  <c r="E64" i="42" s="1"/>
  <c r="E65" i="42" s="1"/>
  <c r="E66" i="42" s="1"/>
  <c r="E67" i="42" s="1"/>
  <c r="E68" i="42" s="1"/>
  <c r="E69" i="42" s="1"/>
  <c r="E70" i="42" s="1"/>
  <c r="E71" i="42" s="1"/>
  <c r="E72" i="42" s="1"/>
  <c r="E73" i="42" s="1"/>
  <c r="E74" i="42" s="1"/>
  <c r="E75" i="42" s="1"/>
  <c r="E76" i="42" s="1"/>
  <c r="E77" i="42" s="1"/>
  <c r="E78" i="42" s="1"/>
  <c r="E79" i="42" s="1"/>
  <c r="E80" i="42" s="1"/>
  <c r="E81" i="42" s="1"/>
  <c r="E82" i="42" s="1"/>
  <c r="E83" i="42" s="1"/>
  <c r="E84" i="42" s="1"/>
  <c r="E85" i="42" s="1"/>
  <c r="E86" i="42" s="1"/>
  <c r="E87" i="42" s="1"/>
  <c r="E88" i="42" s="1"/>
  <c r="E89" i="42" s="1"/>
  <c r="E90" i="42" s="1"/>
  <c r="E91" i="42" s="1"/>
  <c r="E92" i="42" s="1"/>
  <c r="E93" i="42" s="1"/>
  <c r="E94" i="42" s="1"/>
  <c r="E95" i="42" s="1"/>
  <c r="E96" i="42" s="1"/>
  <c r="E97" i="42" s="1"/>
  <c r="E98" i="42" s="1"/>
  <c r="E99" i="42" s="1"/>
  <c r="E100" i="42" s="1"/>
  <c r="E101" i="42" s="1"/>
  <c r="E102" i="42" s="1"/>
  <c r="E103" i="42" s="1"/>
  <c r="E104" i="42" s="1"/>
  <c r="E105" i="42" s="1"/>
  <c r="E106" i="42" s="1"/>
  <c r="E107" i="42" s="1"/>
  <c r="E108" i="42" s="1"/>
  <c r="E109" i="42" s="1"/>
  <c r="E110" i="42" s="1"/>
  <c r="E111" i="42" s="1"/>
  <c r="E112" i="42" s="1"/>
  <c r="E113" i="42" s="1"/>
  <c r="E114" i="42" s="1"/>
  <c r="E115" i="42" s="1"/>
  <c r="E116" i="42" s="1"/>
  <c r="E117" i="42" s="1"/>
  <c r="E118" i="42" s="1"/>
  <c r="E119" i="42" s="1"/>
  <c r="E120" i="42" s="1"/>
  <c r="E121" i="42" s="1"/>
  <c r="E122" i="42" s="1"/>
  <c r="E123" i="42" s="1"/>
  <c r="E124" i="42" s="1"/>
  <c r="E125" i="42" s="1"/>
  <c r="E126" i="42" s="1"/>
  <c r="E127" i="42" s="1"/>
  <c r="E128" i="42" s="1"/>
  <c r="E129" i="42" s="1"/>
  <c r="E130" i="42" s="1"/>
  <c r="E131" i="42" s="1"/>
  <c r="E132" i="42" s="1"/>
  <c r="E133" i="42" s="1"/>
  <c r="E134" i="42" s="1"/>
  <c r="E135" i="42" s="1"/>
  <c r="E136" i="42" s="1"/>
  <c r="E137" i="42" s="1"/>
  <c r="E138" i="42" s="1"/>
  <c r="E139" i="42" s="1"/>
  <c r="E140" i="42" s="1"/>
  <c r="E141" i="42" s="1"/>
  <c r="E142" i="42" s="1"/>
  <c r="E143" i="42" s="1"/>
  <c r="E144" i="42" s="1"/>
  <c r="E145" i="42" s="1"/>
  <c r="E146" i="42" s="1"/>
  <c r="E147" i="42" s="1"/>
  <c r="E148" i="42" s="1"/>
  <c r="E149" i="42" s="1"/>
  <c r="E150" i="42" s="1"/>
  <c r="E151" i="42" s="1"/>
  <c r="E152" i="42" s="1"/>
  <c r="E153" i="42" s="1"/>
  <c r="E154" i="42" s="1"/>
  <c r="E155" i="42" s="1"/>
  <c r="E156" i="42" s="1"/>
  <c r="E157" i="42" s="1"/>
  <c r="E158" i="42" s="1"/>
  <c r="E159" i="42" s="1"/>
  <c r="E160" i="42" s="1"/>
  <c r="E161" i="42" s="1"/>
  <c r="E162" i="42" s="1"/>
  <c r="E163" i="42" s="1"/>
  <c r="E164" i="42" s="1"/>
  <c r="E165" i="42" s="1"/>
  <c r="E166" i="42" s="1"/>
  <c r="E167" i="42" s="1"/>
  <c r="E168" i="42" s="1"/>
  <c r="E169" i="42" s="1"/>
  <c r="E170" i="42" s="1"/>
  <c r="E171" i="42" s="1"/>
  <c r="E172" i="42" s="1"/>
  <c r="E173" i="42" s="1"/>
  <c r="E174" i="42" s="1"/>
  <c r="E175" i="42" s="1"/>
  <c r="E176" i="42" s="1"/>
  <c r="E177" i="42" s="1"/>
  <c r="E178" i="42" s="1"/>
  <c r="E179" i="42" s="1"/>
  <c r="E180" i="42" s="1"/>
  <c r="E181" i="42" s="1"/>
  <c r="E182" i="42" s="1"/>
  <c r="E183" i="42" s="1"/>
  <c r="E184" i="42" s="1"/>
  <c r="E185" i="42" s="1"/>
  <c r="E186" i="42" s="1"/>
  <c r="E187" i="42" s="1"/>
  <c r="E188" i="42" s="1"/>
  <c r="E189" i="42" s="1"/>
  <c r="E190" i="42" s="1"/>
  <c r="E191" i="42" s="1"/>
  <c r="E192" i="42" s="1"/>
  <c r="E193" i="42" s="1"/>
  <c r="E194" i="42" s="1"/>
  <c r="E195" i="42" s="1"/>
  <c r="E196" i="42" s="1"/>
  <c r="E197" i="42" s="1"/>
  <c r="E198" i="42" s="1"/>
  <c r="E199" i="42" s="1"/>
  <c r="E200" i="42" s="1"/>
  <c r="E201" i="42" s="1"/>
  <c r="E202" i="42" s="1"/>
  <c r="E203" i="42" s="1"/>
  <c r="E204" i="42" s="1"/>
  <c r="E205" i="42" s="1"/>
  <c r="E206" i="42" s="1"/>
  <c r="E207" i="42" s="1"/>
  <c r="E208" i="42" s="1"/>
  <c r="E209" i="42" s="1"/>
  <c r="E210" i="42" s="1"/>
  <c r="E211" i="42" s="1"/>
  <c r="E212" i="42" s="1"/>
  <c r="E213" i="42" s="1"/>
  <c r="E214" i="42" s="1"/>
  <c r="E215" i="42" s="1"/>
  <c r="E216" i="42" s="1"/>
  <c r="E217" i="42" s="1"/>
  <c r="E218" i="42" s="1"/>
  <c r="E219" i="42" s="1"/>
  <c r="E220" i="42" s="1"/>
  <c r="E221" i="42" s="1"/>
  <c r="E222" i="42" s="1"/>
  <c r="E223" i="42" s="1"/>
  <c r="E224" i="42" s="1"/>
  <c r="E225" i="42" s="1"/>
  <c r="E226" i="42" s="1"/>
  <c r="E227" i="42" s="1"/>
  <c r="E228" i="42" s="1"/>
  <c r="E229" i="42" s="1"/>
  <c r="E230" i="42" s="1"/>
  <c r="E231" i="42" s="1"/>
  <c r="E232" i="42" s="1"/>
  <c r="E233" i="42" s="1"/>
  <c r="E234" i="42" s="1"/>
  <c r="E235" i="42" s="1"/>
  <c r="E236" i="42" s="1"/>
  <c r="E237" i="42" s="1"/>
  <c r="E238" i="42" s="1"/>
  <c r="E239" i="42" s="1"/>
  <c r="E240" i="42" s="1"/>
  <c r="E241" i="42" s="1"/>
  <c r="E242" i="42" s="1"/>
  <c r="E243" i="42" s="1"/>
  <c r="E244" i="42" s="1"/>
  <c r="E245" i="42" s="1"/>
  <c r="E246" i="42" s="1"/>
  <c r="E247" i="42" s="1"/>
  <c r="E248" i="42" s="1"/>
  <c r="E249" i="42" s="1"/>
  <c r="E250" i="42" s="1"/>
  <c r="E251" i="42" s="1"/>
  <c r="E252" i="42" s="1"/>
  <c r="E253" i="42" s="1"/>
  <c r="E254" i="42" s="1"/>
  <c r="E255" i="42" s="1"/>
  <c r="E256" i="42" s="1"/>
  <c r="E257" i="42" s="1"/>
  <c r="E258" i="42" s="1"/>
  <c r="E259" i="42" s="1"/>
  <c r="E260" i="42" s="1"/>
  <c r="E261" i="42" s="1"/>
  <c r="E262" i="42" s="1"/>
  <c r="E263" i="42" s="1"/>
  <c r="E264" i="42" s="1"/>
  <c r="E265" i="42" s="1"/>
  <c r="E266" i="42" s="1"/>
  <c r="E267" i="42" s="1"/>
  <c r="E268" i="42" s="1"/>
  <c r="E269" i="42" s="1"/>
  <c r="E270" i="42" s="1"/>
  <c r="E271" i="42" s="1"/>
  <c r="E272" i="42" s="1"/>
  <c r="E273" i="42" s="1"/>
  <c r="E274" i="42" s="1"/>
  <c r="E275" i="42" s="1"/>
  <c r="E276" i="42" s="1"/>
  <c r="E277" i="42" s="1"/>
  <c r="E278" i="42" s="1"/>
  <c r="E279" i="42" s="1"/>
  <c r="E280" i="42" s="1"/>
  <c r="E281" i="42" s="1"/>
  <c r="E282" i="42" s="1"/>
  <c r="E283" i="42" s="1"/>
  <c r="E284" i="42" s="1"/>
  <c r="E285" i="42" s="1"/>
  <c r="E286" i="42" s="1"/>
  <c r="E287" i="42" s="1"/>
  <c r="E288" i="42" s="1"/>
  <c r="E289" i="42" s="1"/>
  <c r="E290" i="42" s="1"/>
  <c r="E291" i="42" s="1"/>
  <c r="E292" i="42" s="1"/>
  <c r="E293" i="42" s="1"/>
  <c r="E294" i="42" s="1"/>
  <c r="E295" i="42" s="1"/>
  <c r="E296" i="42" s="1"/>
  <c r="E297" i="42" s="1"/>
  <c r="E298" i="42" s="1"/>
  <c r="E299" i="42" s="1"/>
  <c r="E300" i="42" s="1"/>
  <c r="E301" i="42" s="1"/>
  <c r="E302" i="42" s="1"/>
  <c r="E303" i="42" s="1"/>
  <c r="E304" i="42" s="1"/>
  <c r="E305" i="42" s="1"/>
  <c r="E306" i="42" s="1"/>
  <c r="E307" i="42" s="1"/>
  <c r="E308" i="42" s="1"/>
  <c r="E309" i="42" s="1"/>
  <c r="E310" i="42" s="1"/>
  <c r="E311" i="42" s="1"/>
  <c r="E312" i="42" s="1"/>
  <c r="E313" i="42" s="1"/>
  <c r="E314" i="42" s="1"/>
  <c r="E315" i="42" s="1"/>
  <c r="E316" i="42" s="1"/>
  <c r="E317" i="42" s="1"/>
  <c r="E318" i="42" s="1"/>
  <c r="E319" i="42" s="1"/>
  <c r="E320" i="42" s="1"/>
  <c r="E321" i="42" s="1"/>
  <c r="E322" i="42" s="1"/>
  <c r="E323" i="42" s="1"/>
  <c r="E324" i="42" s="1"/>
  <c r="E325" i="42" s="1"/>
  <c r="E326" i="42" s="1"/>
  <c r="E327" i="42" s="1"/>
  <c r="E328" i="42" s="1"/>
  <c r="E329" i="42" s="1"/>
  <c r="E330" i="42" s="1"/>
  <c r="E331" i="42" s="1"/>
  <c r="E332" i="42" s="1"/>
  <c r="E333" i="42" s="1"/>
  <c r="E334" i="42" s="1"/>
  <c r="E335" i="42" s="1"/>
  <c r="E336" i="42" s="1"/>
  <c r="E337" i="42" s="1"/>
  <c r="E338" i="42" s="1"/>
  <c r="E339" i="42" s="1"/>
  <c r="E340" i="42" s="1"/>
  <c r="E341" i="42" s="1"/>
  <c r="E342" i="42" s="1"/>
  <c r="E343" i="42" s="1"/>
  <c r="E344" i="42" s="1"/>
  <c r="E345" i="42" s="1"/>
  <c r="E346" i="42" s="1"/>
  <c r="E347" i="42" s="1"/>
  <c r="E348" i="42" s="1"/>
  <c r="E349" i="42" s="1"/>
  <c r="E350" i="42" s="1"/>
  <c r="E351" i="42" s="1"/>
  <c r="E352" i="42" s="1"/>
  <c r="E353" i="42" s="1"/>
  <c r="E354" i="42" s="1"/>
  <c r="E355" i="42" s="1"/>
  <c r="E356" i="42" s="1"/>
  <c r="E357" i="42" s="1"/>
  <c r="E358" i="42" s="1"/>
  <c r="E359" i="42" s="1"/>
  <c r="E360" i="42" s="1"/>
  <c r="E361" i="42" s="1"/>
  <c r="E362" i="42" s="1"/>
  <c r="E363" i="42" s="1"/>
  <c r="E364" i="42" s="1"/>
  <c r="E365" i="42" s="1"/>
  <c r="E366" i="42" s="1"/>
  <c r="E367" i="42" s="1"/>
  <c r="E368" i="42" s="1"/>
  <c r="E369" i="42" s="1"/>
  <c r="E370" i="42" s="1"/>
  <c r="E371" i="42" s="1"/>
  <c r="E372" i="42" s="1"/>
  <c r="E373" i="42" s="1"/>
  <c r="E374" i="42" s="1"/>
  <c r="E375" i="42" s="1"/>
  <c r="E376" i="42" s="1"/>
  <c r="E377" i="42" s="1"/>
  <c r="E378" i="42" s="1"/>
  <c r="E379" i="42" s="1"/>
  <c r="E380" i="42" s="1"/>
  <c r="E381" i="42" s="1"/>
  <c r="E382" i="42" s="1"/>
  <c r="E383" i="42" s="1"/>
  <c r="E384" i="42" s="1"/>
  <c r="E385" i="42" s="1"/>
  <c r="E386" i="42" s="1"/>
  <c r="E387" i="42" s="1"/>
  <c r="E388" i="42" s="1"/>
  <c r="E389" i="42" s="1"/>
  <c r="E390" i="42" s="1"/>
  <c r="E391" i="42" s="1"/>
  <c r="E392" i="42" s="1"/>
  <c r="E393" i="42" s="1"/>
  <c r="E394" i="42" s="1"/>
  <c r="E395" i="42" s="1"/>
  <c r="E396" i="42" s="1"/>
  <c r="E397" i="42" s="1"/>
  <c r="E398" i="42" s="1"/>
  <c r="E399" i="42" s="1"/>
  <c r="E400" i="42" s="1"/>
  <c r="E401" i="42" s="1"/>
  <c r="E402" i="42" s="1"/>
  <c r="E403" i="42" s="1"/>
  <c r="E404" i="42" s="1"/>
  <c r="E405" i="42" s="1"/>
  <c r="E406" i="42" s="1"/>
  <c r="E407" i="42" s="1"/>
  <c r="E408" i="42" s="1"/>
  <c r="E409" i="42" s="1"/>
  <c r="E410" i="42" s="1"/>
  <c r="E411" i="42" s="1"/>
  <c r="E412" i="42" s="1"/>
  <c r="E413" i="42" s="1"/>
  <c r="E414" i="42" s="1"/>
  <c r="E415" i="42" s="1"/>
  <c r="E416" i="42" s="1"/>
  <c r="E417" i="42" s="1"/>
  <c r="E418" i="42" s="1"/>
  <c r="E419" i="42" s="1"/>
  <c r="E420" i="42" s="1"/>
  <c r="E421" i="42" s="1"/>
  <c r="E422" i="42" s="1"/>
  <c r="E423" i="42" s="1"/>
  <c r="E424" i="42" s="1"/>
  <c r="E425" i="42" s="1"/>
  <c r="E426" i="42" s="1"/>
  <c r="E427" i="42" s="1"/>
  <c r="E428" i="42" s="1"/>
  <c r="E429" i="42" s="1"/>
  <c r="E430" i="42" s="1"/>
  <c r="E431" i="42" s="1"/>
  <c r="E432" i="42" s="1"/>
  <c r="E433" i="42" s="1"/>
  <c r="E434" i="42" s="1"/>
  <c r="E435" i="42" s="1"/>
  <c r="E436" i="42" s="1"/>
  <c r="E437" i="42" s="1"/>
  <c r="E438" i="42" s="1"/>
  <c r="E439" i="42" s="1"/>
  <c r="E440" i="42" s="1"/>
  <c r="E441" i="42" s="1"/>
  <c r="E442" i="42" s="1"/>
  <c r="E443" i="42" s="1"/>
  <c r="E444" i="42" s="1"/>
  <c r="E445" i="42" s="1"/>
  <c r="E446" i="42" s="1"/>
  <c r="E447" i="42" s="1"/>
  <c r="E448" i="42" s="1"/>
  <c r="E449" i="42" s="1"/>
  <c r="E450" i="42" s="1"/>
  <c r="E451" i="42" s="1"/>
  <c r="E452" i="42" s="1"/>
  <c r="E453" i="42" s="1"/>
  <c r="E454" i="42" s="1"/>
  <c r="E455" i="42" s="1"/>
  <c r="E456" i="42" s="1"/>
  <c r="E457" i="42" s="1"/>
  <c r="E458" i="42" s="1"/>
  <c r="E459" i="42" s="1"/>
  <c r="E460" i="42" s="1"/>
  <c r="E461" i="42" s="1"/>
  <c r="E462" i="42" s="1"/>
  <c r="E463" i="42" s="1"/>
  <c r="E464" i="42" s="1"/>
  <c r="E465" i="42" s="1"/>
  <c r="E466" i="42" s="1"/>
  <c r="E467" i="42" s="1"/>
  <c r="E468" i="42" s="1"/>
  <c r="E469" i="42" s="1"/>
  <c r="E470" i="42" s="1"/>
  <c r="E471" i="42" s="1"/>
  <c r="E472" i="42" s="1"/>
  <c r="E473" i="42" s="1"/>
  <c r="E474" i="42" s="1"/>
  <c r="E475" i="42" s="1"/>
  <c r="E476" i="42" s="1"/>
  <c r="E477" i="42" s="1"/>
  <c r="E478" i="42" s="1"/>
  <c r="E479" i="42" s="1"/>
  <c r="E480" i="42" s="1"/>
  <c r="E481" i="42" s="1"/>
  <c r="E482" i="42" s="1"/>
  <c r="E483" i="42" s="1"/>
  <c r="E484" i="42" s="1"/>
  <c r="E485" i="42" s="1"/>
  <c r="E486" i="42" s="1"/>
  <c r="E487" i="42" s="1"/>
  <c r="E488" i="42" s="1"/>
  <c r="E489" i="42" s="1"/>
  <c r="E490" i="42" s="1"/>
  <c r="E491" i="42" s="1"/>
  <c r="E492" i="42" s="1"/>
  <c r="E493" i="42" s="1"/>
  <c r="E494" i="42" s="1"/>
  <c r="E495" i="42" s="1"/>
  <c r="E496" i="42" s="1"/>
  <c r="E497" i="42" s="1"/>
  <c r="E498" i="42" s="1"/>
  <c r="E499" i="42" s="1"/>
  <c r="E500" i="42" s="1"/>
  <c r="E501" i="42" s="1"/>
  <c r="E502" i="42" s="1"/>
  <c r="E503" i="42" s="1"/>
  <c r="E504" i="42" s="1"/>
  <c r="E505" i="42" s="1"/>
  <c r="E506" i="42" s="1"/>
  <c r="E507" i="42" s="1"/>
  <c r="E508" i="42" s="1"/>
  <c r="E509" i="42" s="1"/>
  <c r="E510" i="42" s="1"/>
  <c r="E511" i="42" s="1"/>
  <c r="E512" i="42" s="1"/>
  <c r="E513" i="42" s="1"/>
  <c r="E514" i="42" s="1"/>
  <c r="E515" i="42" s="1"/>
  <c r="E516" i="42" s="1"/>
  <c r="E517" i="42" s="1"/>
  <c r="E518" i="42" s="1"/>
  <c r="E519" i="42" s="1"/>
  <c r="E520" i="42" s="1"/>
  <c r="E521" i="42" s="1"/>
  <c r="E522" i="42" s="1"/>
  <c r="E523" i="42" s="1"/>
  <c r="E524" i="42" s="1"/>
  <c r="E525" i="42" s="1"/>
  <c r="E526" i="42" s="1"/>
  <c r="E527" i="42" s="1"/>
  <c r="E528" i="42" s="1"/>
  <c r="E529" i="42" s="1"/>
  <c r="E530" i="42" s="1"/>
  <c r="E531" i="42" s="1"/>
  <c r="E532" i="42" s="1"/>
  <c r="E533" i="42" s="1"/>
  <c r="E534" i="42" s="1"/>
  <c r="E535" i="42" s="1"/>
  <c r="E536" i="42" s="1"/>
  <c r="E537" i="42" s="1"/>
  <c r="E538" i="42" s="1"/>
  <c r="E539" i="42" s="1"/>
  <c r="E540" i="42" s="1"/>
  <c r="E541" i="42" s="1"/>
  <c r="E542" i="42" s="1"/>
  <c r="E543" i="42" s="1"/>
  <c r="E544" i="42" s="1"/>
  <c r="E545" i="42" s="1"/>
  <c r="E546" i="42" s="1"/>
  <c r="E547" i="42" s="1"/>
  <c r="E548" i="42" s="1"/>
  <c r="E549" i="42" s="1"/>
  <c r="E550" i="42" s="1"/>
  <c r="E551" i="42" s="1"/>
  <c r="E552" i="42" s="1"/>
  <c r="E553" i="42" s="1"/>
  <c r="E554" i="42" s="1"/>
  <c r="E555" i="42" s="1"/>
  <c r="E556" i="42" s="1"/>
  <c r="E557" i="42" s="1"/>
  <c r="E558" i="42" s="1"/>
  <c r="E559" i="42" s="1"/>
  <c r="E560" i="42" s="1"/>
  <c r="E561" i="42" s="1"/>
  <c r="E562" i="42" s="1"/>
  <c r="E563" i="42" s="1"/>
  <c r="E564" i="42" s="1"/>
  <c r="E565" i="42" s="1"/>
  <c r="E566" i="42" s="1"/>
  <c r="E567" i="42" s="1"/>
  <c r="E568" i="42" s="1"/>
  <c r="E569" i="42" s="1"/>
  <c r="E570" i="42" s="1"/>
  <c r="E571" i="42" s="1"/>
  <c r="E572" i="42" s="1"/>
  <c r="E573" i="42" s="1"/>
  <c r="E574" i="42" s="1"/>
  <c r="E575" i="42" s="1"/>
  <c r="E576" i="42" s="1"/>
  <c r="E577" i="42" s="1"/>
  <c r="E578" i="42" s="1"/>
  <c r="E579" i="42" s="1"/>
  <c r="E580" i="42" s="1"/>
  <c r="E581" i="42" s="1"/>
  <c r="E582" i="42" s="1"/>
  <c r="E583" i="42" s="1"/>
  <c r="E584" i="42" s="1"/>
  <c r="E585" i="42" s="1"/>
  <c r="E586" i="42" s="1"/>
  <c r="E587" i="42" s="1"/>
  <c r="E588" i="42" s="1"/>
  <c r="E589" i="42" s="1"/>
  <c r="E590" i="42" s="1"/>
  <c r="E591" i="42" s="1"/>
  <c r="E592" i="42" s="1"/>
  <c r="E593" i="42" s="1"/>
  <c r="E594" i="42" s="1"/>
  <c r="E595" i="42" s="1"/>
  <c r="E596" i="42" s="1"/>
  <c r="E597" i="42" s="1"/>
  <c r="E598" i="42" s="1"/>
  <c r="E599" i="42" s="1"/>
  <c r="E600" i="42" s="1"/>
  <c r="E601" i="42" s="1"/>
  <c r="E602" i="42" s="1"/>
  <c r="E603" i="42" s="1"/>
  <c r="E604" i="42" s="1"/>
  <c r="E605" i="42" s="1"/>
  <c r="E606" i="42" s="1"/>
  <c r="E607" i="42" s="1"/>
  <c r="E608" i="42" s="1"/>
  <c r="E609" i="42" s="1"/>
  <c r="E610" i="42" s="1"/>
  <c r="E611" i="42" s="1"/>
  <c r="E612" i="42" s="1"/>
  <c r="E613" i="42" s="1"/>
  <c r="E614" i="42" s="1"/>
  <c r="E615" i="42" s="1"/>
  <c r="E616" i="42" s="1"/>
  <c r="E617" i="42" s="1"/>
  <c r="E618" i="42" s="1"/>
  <c r="E619" i="42" s="1"/>
  <c r="E620" i="42" s="1"/>
  <c r="E621" i="42" s="1"/>
  <c r="E622" i="42" s="1"/>
  <c r="E623" i="42" s="1"/>
  <c r="E624" i="42" s="1"/>
  <c r="E625" i="42" s="1"/>
  <c r="E626" i="42" s="1"/>
  <c r="E627" i="42" s="1"/>
  <c r="E628" i="42" s="1"/>
  <c r="E629" i="42" s="1"/>
  <c r="E630" i="42" s="1"/>
  <c r="E631" i="42" s="1"/>
  <c r="E632" i="42" s="1"/>
  <c r="E633" i="42" s="1"/>
  <c r="E634" i="42" s="1"/>
  <c r="E635" i="42" s="1"/>
  <c r="E636" i="42" s="1"/>
  <c r="E637" i="42" s="1"/>
  <c r="E638" i="42" s="1"/>
  <c r="E639" i="42" s="1"/>
  <c r="E640" i="42" s="1"/>
  <c r="E641" i="42" s="1"/>
  <c r="E642" i="42" s="1"/>
  <c r="E643" i="42" s="1"/>
  <c r="E644" i="42" s="1"/>
  <c r="E645" i="42" s="1"/>
  <c r="E646" i="42" s="1"/>
  <c r="E647" i="42" s="1"/>
  <c r="E648" i="42" s="1"/>
  <c r="E649" i="42" s="1"/>
  <c r="E650" i="42" s="1"/>
  <c r="E651" i="42" s="1"/>
  <c r="E652" i="42" s="1"/>
  <c r="E653" i="42" s="1"/>
  <c r="E654" i="42" s="1"/>
  <c r="E655" i="42" s="1"/>
  <c r="E656" i="42" s="1"/>
  <c r="E657" i="42" s="1"/>
  <c r="E658" i="42" s="1"/>
  <c r="E659" i="42" s="1"/>
  <c r="E660" i="42" s="1"/>
  <c r="E661" i="42" s="1"/>
  <c r="E662" i="42" s="1"/>
  <c r="E663" i="42" s="1"/>
  <c r="E664" i="42" s="1"/>
  <c r="E665" i="42" s="1"/>
  <c r="E666" i="42" s="1"/>
  <c r="E667" i="42" s="1"/>
  <c r="E668" i="42" s="1"/>
  <c r="E669" i="42" s="1"/>
  <c r="E670" i="42" s="1"/>
  <c r="E671" i="42" s="1"/>
  <c r="E672" i="42" s="1"/>
  <c r="E673" i="42" s="1"/>
  <c r="E674" i="42" s="1"/>
  <c r="E675" i="42" s="1"/>
  <c r="E676" i="42" s="1"/>
  <c r="E677" i="42" s="1"/>
  <c r="E678" i="42" s="1"/>
  <c r="E679" i="42" s="1"/>
  <c r="E680" i="42" s="1"/>
  <c r="E681" i="42" s="1"/>
  <c r="E682" i="42" s="1"/>
  <c r="E683" i="42" s="1"/>
  <c r="E684" i="42" s="1"/>
  <c r="E685" i="42" s="1"/>
  <c r="E686" i="42" s="1"/>
  <c r="E687" i="42" s="1"/>
  <c r="E688" i="42" s="1"/>
  <c r="E689" i="42" s="1"/>
  <c r="E690" i="42" s="1"/>
  <c r="E691" i="42" s="1"/>
  <c r="E692" i="42" s="1"/>
  <c r="E693" i="42" s="1"/>
  <c r="E694" i="42" s="1"/>
  <c r="E695" i="42" s="1"/>
  <c r="E696" i="42" s="1"/>
  <c r="E697" i="42" s="1"/>
  <c r="E698" i="42" s="1"/>
  <c r="E699" i="42" s="1"/>
  <c r="E700" i="42" s="1"/>
  <c r="E701" i="42" s="1"/>
  <c r="E702" i="42" s="1"/>
  <c r="E703" i="42" s="1"/>
  <c r="E704" i="42" s="1"/>
  <c r="E705" i="42" s="1"/>
  <c r="E706" i="42" s="1"/>
  <c r="E707" i="42" s="1"/>
  <c r="E708" i="42" s="1"/>
  <c r="E709" i="42" s="1"/>
  <c r="E710" i="42" s="1"/>
  <c r="E711" i="42" s="1"/>
  <c r="E712" i="42" s="1"/>
  <c r="E713" i="42" s="1"/>
  <c r="E714" i="42" s="1"/>
  <c r="E715" i="42" s="1"/>
  <c r="E716" i="42" s="1"/>
  <c r="E717" i="42" s="1"/>
  <c r="E718" i="42" s="1"/>
  <c r="E719" i="42" s="1"/>
  <c r="E720" i="42" s="1"/>
  <c r="E721" i="42" s="1"/>
  <c r="E722" i="42" s="1"/>
  <c r="E723" i="42" s="1"/>
  <c r="E724" i="42" s="1"/>
  <c r="E725" i="42" s="1"/>
  <c r="E726" i="42" s="1"/>
  <c r="E727" i="42" s="1"/>
  <c r="E728" i="42" s="1"/>
  <c r="E729" i="42" s="1"/>
  <c r="E730" i="42" s="1"/>
  <c r="E731" i="42" s="1"/>
  <c r="E732" i="42" s="1"/>
  <c r="E733" i="42" s="1"/>
  <c r="E734" i="42" s="1"/>
  <c r="E735" i="42" s="1"/>
  <c r="E736" i="42" s="1"/>
  <c r="E737" i="42" s="1"/>
  <c r="E738" i="42" s="1"/>
  <c r="E739" i="42" s="1"/>
  <c r="E740" i="42" s="1"/>
  <c r="E741" i="42" s="1"/>
  <c r="E742" i="42" s="1"/>
  <c r="E743" i="42" s="1"/>
  <c r="E744" i="42" s="1"/>
  <c r="E745" i="42" s="1"/>
  <c r="E746" i="42" s="1"/>
  <c r="E747" i="42" s="1"/>
  <c r="E748" i="42" s="1"/>
  <c r="E749" i="42" s="1"/>
  <c r="E750" i="42" s="1"/>
  <c r="E751" i="42" s="1"/>
  <c r="E752" i="42" s="1"/>
  <c r="E753" i="42" s="1"/>
  <c r="E754" i="42" s="1"/>
  <c r="E755" i="42" s="1"/>
  <c r="E756" i="42" s="1"/>
  <c r="E757" i="42" s="1"/>
  <c r="E758" i="42" s="1"/>
  <c r="E759" i="42" s="1"/>
  <c r="E760" i="42" s="1"/>
  <c r="E761" i="42" s="1"/>
  <c r="E762" i="42" s="1"/>
  <c r="E763" i="42" s="1"/>
  <c r="E764" i="42" s="1"/>
  <c r="E765" i="42" s="1"/>
  <c r="E766" i="42" s="1"/>
  <c r="E767" i="42" s="1"/>
  <c r="E768" i="42" s="1"/>
  <c r="E769" i="42" s="1"/>
  <c r="E770" i="42" s="1"/>
  <c r="E771" i="42" s="1"/>
  <c r="E772" i="42" s="1"/>
  <c r="E773" i="42" s="1"/>
  <c r="E774" i="42" s="1"/>
  <c r="E775" i="42" s="1"/>
  <c r="E776" i="42" s="1"/>
  <c r="E777" i="42" s="1"/>
  <c r="E778" i="42" s="1"/>
  <c r="E779" i="42" s="1"/>
  <c r="E780" i="42" s="1"/>
  <c r="E781" i="42" s="1"/>
  <c r="E782" i="42" s="1"/>
  <c r="E783" i="42" s="1"/>
  <c r="E784" i="42" s="1"/>
  <c r="E785" i="42" s="1"/>
  <c r="E786" i="42" s="1"/>
  <c r="E787" i="42" s="1"/>
  <c r="E788" i="42" s="1"/>
  <c r="E789" i="42" s="1"/>
  <c r="E790" i="42" s="1"/>
  <c r="E791" i="42" s="1"/>
  <c r="E792" i="42" s="1"/>
  <c r="E793" i="42" s="1"/>
  <c r="E794" i="42" s="1"/>
  <c r="E795" i="42" s="1"/>
  <c r="E796" i="42" s="1"/>
  <c r="E797" i="42" s="1"/>
  <c r="E798" i="42" s="1"/>
  <c r="E799" i="42" s="1"/>
  <c r="E800" i="42" s="1"/>
  <c r="E801" i="42" s="1"/>
  <c r="E802" i="42" s="1"/>
  <c r="E803" i="42" s="1"/>
  <c r="E804" i="42" s="1"/>
  <c r="E805" i="42" s="1"/>
  <c r="E806" i="42" s="1"/>
  <c r="E807" i="42" s="1"/>
  <c r="E808" i="42" s="1"/>
  <c r="E809" i="42" s="1"/>
  <c r="E810" i="42" s="1"/>
  <c r="E811" i="42" s="1"/>
  <c r="E812" i="42" s="1"/>
  <c r="E813" i="42" s="1"/>
  <c r="E814" i="42" s="1"/>
  <c r="E815" i="42" s="1"/>
  <c r="E816" i="42" s="1"/>
  <c r="E817" i="42" s="1"/>
  <c r="E818" i="42" s="1"/>
  <c r="E819" i="42" s="1"/>
  <c r="E820" i="42" s="1"/>
  <c r="E821" i="42" s="1"/>
  <c r="E822" i="42" s="1"/>
  <c r="E823" i="42" s="1"/>
  <c r="E824" i="42" s="1"/>
  <c r="E825" i="42" s="1"/>
  <c r="E826" i="42" s="1"/>
  <c r="E827" i="42" s="1"/>
  <c r="E828" i="42" s="1"/>
  <c r="E829" i="42" s="1"/>
  <c r="E830" i="42" s="1"/>
  <c r="E831" i="42" s="1"/>
  <c r="E832" i="42" s="1"/>
  <c r="E833" i="42" s="1"/>
  <c r="E834" i="42" s="1"/>
  <c r="E835" i="42" s="1"/>
  <c r="E836" i="42" s="1"/>
  <c r="E837" i="42" s="1"/>
  <c r="E838" i="42" s="1"/>
  <c r="E839" i="42" s="1"/>
  <c r="E840" i="42" s="1"/>
  <c r="E841" i="42" s="1"/>
  <c r="E842" i="42" s="1"/>
  <c r="E843" i="42" s="1"/>
  <c r="E844" i="42" s="1"/>
  <c r="E845" i="42" s="1"/>
  <c r="E846" i="42" s="1"/>
  <c r="E847" i="42" s="1"/>
  <c r="E848" i="42" s="1"/>
  <c r="E849" i="42" s="1"/>
  <c r="E850" i="42" s="1"/>
  <c r="E851" i="42" s="1"/>
  <c r="E852" i="42" s="1"/>
  <c r="E853" i="42" s="1"/>
  <c r="E854" i="42" s="1"/>
  <c r="E855" i="42" s="1"/>
  <c r="E856" i="42" s="1"/>
  <c r="E857" i="42" s="1"/>
  <c r="E858" i="42" s="1"/>
  <c r="E859" i="42" s="1"/>
  <c r="E860" i="42" s="1"/>
  <c r="E861" i="42" s="1"/>
  <c r="E862" i="42" s="1"/>
  <c r="E863" i="42" s="1"/>
  <c r="E864" i="42" s="1"/>
  <c r="E865" i="42" s="1"/>
  <c r="E866" i="42" s="1"/>
  <c r="E867" i="42" s="1"/>
  <c r="E868" i="42" s="1"/>
  <c r="E869" i="42" s="1"/>
  <c r="E870" i="42" s="1"/>
  <c r="E871" i="42" s="1"/>
  <c r="E872" i="42" s="1"/>
  <c r="E873" i="42" s="1"/>
  <c r="E874" i="42" s="1"/>
  <c r="E875" i="42" s="1"/>
  <c r="E876" i="42" s="1"/>
  <c r="E877" i="42" s="1"/>
  <c r="E878" i="42" s="1"/>
  <c r="E879" i="42" s="1"/>
  <c r="E880" i="42" s="1"/>
  <c r="E881" i="42" s="1"/>
  <c r="E882" i="42" s="1"/>
  <c r="E883" i="42" s="1"/>
  <c r="E884" i="42" s="1"/>
  <c r="E885" i="42" s="1"/>
  <c r="E886" i="42" s="1"/>
  <c r="E887" i="42" s="1"/>
  <c r="E888" i="42" s="1"/>
  <c r="E889" i="42" s="1"/>
  <c r="E890" i="42" s="1"/>
  <c r="E891" i="42" s="1"/>
  <c r="E892" i="42" s="1"/>
  <c r="E893" i="42" s="1"/>
  <c r="E894" i="42" s="1"/>
  <c r="E895" i="42" s="1"/>
  <c r="E896" i="42" s="1"/>
  <c r="E897" i="42" s="1"/>
  <c r="E898" i="42" s="1"/>
  <c r="E899" i="42" s="1"/>
  <c r="E900" i="42" s="1"/>
  <c r="E901" i="42" s="1"/>
  <c r="E902" i="42" s="1"/>
  <c r="E903" i="42" s="1"/>
  <c r="E904" i="42" s="1"/>
  <c r="E905" i="42" s="1"/>
  <c r="E906" i="42" s="1"/>
  <c r="E907" i="42" s="1"/>
  <c r="E908" i="42" s="1"/>
  <c r="E909" i="42" s="1"/>
  <c r="E910" i="42" s="1"/>
  <c r="E911" i="42" s="1"/>
  <c r="E912" i="42" s="1"/>
  <c r="E913" i="42" s="1"/>
  <c r="E914" i="42" s="1"/>
  <c r="E915" i="42" s="1"/>
  <c r="E916" i="42" s="1"/>
  <c r="E917" i="42" s="1"/>
  <c r="E918" i="42" s="1"/>
  <c r="E919" i="42" s="1"/>
  <c r="E920" i="42" s="1"/>
  <c r="E921" i="42" s="1"/>
  <c r="E922" i="42" s="1"/>
  <c r="E923" i="42" s="1"/>
  <c r="E924" i="42" s="1"/>
  <c r="E925" i="42" s="1"/>
  <c r="E926" i="42" s="1"/>
  <c r="E927" i="42" s="1"/>
  <c r="E928" i="42" s="1"/>
  <c r="E929" i="42" s="1"/>
  <c r="E930" i="42" s="1"/>
  <c r="E931" i="42" s="1"/>
  <c r="E932" i="42" s="1"/>
  <c r="E933" i="42" s="1"/>
  <c r="E934" i="42" s="1"/>
  <c r="E935" i="42" s="1"/>
  <c r="E936" i="42" s="1"/>
  <c r="E937" i="42" s="1"/>
  <c r="E938" i="42" s="1"/>
  <c r="E939" i="42" s="1"/>
  <c r="E940" i="42" s="1"/>
  <c r="E941" i="42" s="1"/>
  <c r="E942" i="42" s="1"/>
  <c r="E943" i="42" s="1"/>
  <c r="E944" i="42" s="1"/>
  <c r="E945" i="42" s="1"/>
  <c r="E946" i="42" s="1"/>
  <c r="E947" i="42" s="1"/>
  <c r="E948" i="42" s="1"/>
  <c r="E949" i="42" s="1"/>
  <c r="E950" i="42" s="1"/>
  <c r="E951" i="42" s="1"/>
  <c r="E952" i="42" s="1"/>
  <c r="E953" i="42" s="1"/>
  <c r="E954" i="42" s="1"/>
  <c r="E955" i="42" s="1"/>
  <c r="E956" i="42" s="1"/>
  <c r="E957" i="42" s="1"/>
  <c r="E958" i="42" s="1"/>
  <c r="E959" i="42" s="1"/>
  <c r="E960" i="42" s="1"/>
  <c r="E961" i="42" s="1"/>
  <c r="E962" i="42" s="1"/>
  <c r="E963" i="42" s="1"/>
  <c r="E964" i="42" s="1"/>
  <c r="E965" i="42" s="1"/>
  <c r="E966" i="42" s="1"/>
  <c r="E967" i="42" s="1"/>
  <c r="E968" i="42" s="1"/>
  <c r="E969" i="42" s="1"/>
  <c r="E970" i="42" s="1"/>
  <c r="E971" i="42" s="1"/>
  <c r="E972" i="42" s="1"/>
  <c r="E973" i="42" s="1"/>
  <c r="E974" i="42" s="1"/>
  <c r="E975" i="42" s="1"/>
  <c r="E976" i="42" s="1"/>
  <c r="E977" i="42" s="1"/>
  <c r="E978" i="42" s="1"/>
  <c r="E979" i="42" s="1"/>
  <c r="E980" i="42" s="1"/>
  <c r="E981" i="42" s="1"/>
  <c r="E982" i="42" s="1"/>
  <c r="E983" i="42" s="1"/>
  <c r="E984" i="42" s="1"/>
  <c r="E985" i="42" s="1"/>
  <c r="E986" i="42" s="1"/>
  <c r="E987" i="42" s="1"/>
  <c r="E988" i="42" s="1"/>
  <c r="E989" i="42" s="1"/>
  <c r="E990" i="42" s="1"/>
  <c r="E991" i="42" s="1"/>
  <c r="E992" i="42" s="1"/>
  <c r="E993" i="42" s="1"/>
  <c r="E994" i="42" s="1"/>
  <c r="E995" i="42" s="1"/>
  <c r="E996" i="42" s="1"/>
  <c r="E997" i="42" s="1"/>
  <c r="E998" i="42" s="1"/>
  <c r="E999" i="42" s="1"/>
  <c r="E1000" i="42" s="1"/>
  <c r="E1001" i="42" s="1"/>
  <c r="E1002" i="42" s="1"/>
  <c r="E1003" i="42" s="1"/>
  <c r="E1004" i="42" s="1"/>
  <c r="E1005" i="42" s="1"/>
  <c r="E1006" i="42" s="1"/>
  <c r="E1007" i="42" s="1"/>
  <c r="E1008" i="42" s="1"/>
  <c r="E1009" i="42" s="1"/>
  <c r="E1010" i="42" s="1"/>
  <c r="E1011" i="42" s="1"/>
  <c r="E1012" i="42" s="1"/>
  <c r="E1013" i="42" s="1"/>
  <c r="E1014" i="42" s="1"/>
  <c r="E1015" i="42" s="1"/>
  <c r="E1016" i="42" s="1"/>
  <c r="E1017" i="42" s="1"/>
  <c r="E1018" i="42" s="1"/>
  <c r="E1019" i="42" s="1"/>
  <c r="E1020" i="42" s="1"/>
  <c r="E1021" i="42" s="1"/>
  <c r="E1022" i="42" s="1"/>
  <c r="E1023" i="42" s="1"/>
  <c r="E1024" i="42" s="1"/>
  <c r="E1025" i="42" s="1"/>
  <c r="E1026" i="42" s="1"/>
  <c r="E1027" i="42" s="1"/>
  <c r="E1028" i="42" s="1"/>
  <c r="E1029" i="42" s="1"/>
  <c r="E1030" i="42" s="1"/>
  <c r="E1031" i="42" s="1"/>
  <c r="E1032" i="42" s="1"/>
  <c r="E1033" i="42" s="1"/>
  <c r="E1034" i="42" s="1"/>
  <c r="E1035" i="42" s="1"/>
  <c r="E1036" i="42" s="1"/>
  <c r="E1037" i="42" s="1"/>
  <c r="E1038" i="42" s="1"/>
  <c r="E1039" i="42" s="1"/>
  <c r="E1040" i="42" s="1"/>
  <c r="E1041" i="42" s="1"/>
  <c r="E1042" i="42" s="1"/>
  <c r="E1043" i="42" s="1"/>
  <c r="E1044" i="42" s="1"/>
  <c r="E1045" i="42" s="1"/>
  <c r="E1046" i="42" s="1"/>
  <c r="E1047" i="42" s="1"/>
  <c r="E1048" i="42" s="1"/>
  <c r="E1049" i="42" s="1"/>
  <c r="E1050" i="42" s="1"/>
  <c r="E1051" i="42" s="1"/>
  <c r="E1052" i="42" s="1"/>
  <c r="E1053" i="42" s="1"/>
  <c r="E1054" i="42" s="1"/>
  <c r="E1055" i="42" s="1"/>
  <c r="E1056" i="42" s="1"/>
  <c r="E1057" i="42" s="1"/>
  <c r="E1058" i="42" s="1"/>
  <c r="E1059" i="42" s="1"/>
  <c r="E1060" i="42" s="1"/>
  <c r="E1061" i="42" s="1"/>
  <c r="E1062" i="42" s="1"/>
  <c r="E1063" i="42" s="1"/>
  <c r="E1064" i="42" s="1"/>
  <c r="E1065" i="42" s="1"/>
  <c r="E1066" i="42" s="1"/>
  <c r="E1067" i="42" s="1"/>
  <c r="E1068" i="42" s="1"/>
  <c r="E1069" i="42" s="1"/>
  <c r="E1070" i="42" s="1"/>
  <c r="E1071" i="42" s="1"/>
  <c r="E1072" i="42" s="1"/>
  <c r="E1073" i="42" s="1"/>
  <c r="E1074" i="42" s="1"/>
  <c r="E1075" i="42" s="1"/>
  <c r="E1076" i="42" s="1"/>
  <c r="E1077" i="42" s="1"/>
  <c r="E1078" i="42" s="1"/>
  <c r="E1079" i="42" s="1"/>
  <c r="E1080" i="42" s="1"/>
  <c r="E1081" i="42" s="1"/>
  <c r="E1082" i="42" s="1"/>
  <c r="E1083" i="42" s="1"/>
  <c r="E1084" i="42" s="1"/>
  <c r="E1085" i="42" s="1"/>
  <c r="E1086" i="42" s="1"/>
  <c r="E1087" i="42" s="1"/>
  <c r="E1088" i="42" s="1"/>
  <c r="E1089" i="42" s="1"/>
  <c r="E1090" i="42" s="1"/>
  <c r="E1091" i="42" s="1"/>
  <c r="E1092" i="42" s="1"/>
  <c r="E1093" i="42" s="1"/>
  <c r="E1094" i="42" s="1"/>
  <c r="E1095" i="42" s="1"/>
  <c r="E1096" i="42" s="1"/>
  <c r="E1097" i="42" s="1"/>
  <c r="E1098" i="42" s="1"/>
  <c r="E1099" i="42" s="1"/>
  <c r="E1100" i="42" s="1"/>
  <c r="E1101" i="42" s="1"/>
  <c r="E1102" i="42" s="1"/>
  <c r="E1103" i="42" s="1"/>
  <c r="E1104" i="42" s="1"/>
  <c r="E1105" i="42" s="1"/>
  <c r="E1106" i="42" s="1"/>
  <c r="E1107" i="42" s="1"/>
  <c r="E1108" i="42" s="1"/>
  <c r="E1109" i="42" s="1"/>
  <c r="E1110" i="42" s="1"/>
  <c r="E1111" i="42" s="1"/>
  <c r="E1112" i="42" s="1"/>
  <c r="E1113" i="42" s="1"/>
  <c r="E1114" i="42" s="1"/>
  <c r="E1115" i="42" s="1"/>
  <c r="E1116" i="42" s="1"/>
  <c r="E1117" i="42" s="1"/>
  <c r="E1118" i="42" s="1"/>
  <c r="E1119" i="42" s="1"/>
  <c r="E1120" i="42" s="1"/>
  <c r="E1121" i="42" s="1"/>
  <c r="E1122" i="42" s="1"/>
  <c r="E1123" i="42" s="1"/>
  <c r="E1124" i="42" s="1"/>
  <c r="E1125" i="42" s="1"/>
  <c r="E1126" i="42" s="1"/>
  <c r="E1127" i="42" s="1"/>
  <c r="E1128" i="42" s="1"/>
  <c r="E1129" i="42" s="1"/>
  <c r="E1130" i="42" s="1"/>
  <c r="E1131" i="42" s="1"/>
  <c r="E1132" i="42" s="1"/>
  <c r="E1133" i="42" s="1"/>
  <c r="E1134" i="42" s="1"/>
  <c r="E1135" i="42" s="1"/>
  <c r="E1136" i="42" s="1"/>
  <c r="E1137" i="42" s="1"/>
  <c r="E1138" i="42" s="1"/>
  <c r="E1139" i="42" s="1"/>
  <c r="E1140" i="42" s="1"/>
  <c r="E1141" i="42" s="1"/>
  <c r="E1142" i="42" s="1"/>
  <c r="E1143" i="42" s="1"/>
  <c r="E1144" i="42" s="1"/>
  <c r="E1145" i="42" s="1"/>
  <c r="E1146" i="42" s="1"/>
  <c r="E1147" i="42" s="1"/>
  <c r="E1148" i="42" s="1"/>
  <c r="E1149" i="42" s="1"/>
  <c r="E1150" i="42" s="1"/>
  <c r="E1151" i="42" s="1"/>
  <c r="E1152" i="42" s="1"/>
  <c r="E1153" i="42" s="1"/>
  <c r="E1154" i="42" s="1"/>
  <c r="E1155" i="42" s="1"/>
  <c r="E1156" i="42" s="1"/>
  <c r="E1157" i="42" s="1"/>
  <c r="E1158" i="42" s="1"/>
  <c r="E1159" i="42" s="1"/>
  <c r="E1160" i="42" s="1"/>
  <c r="E1161" i="42" s="1"/>
  <c r="E1162" i="42" s="1"/>
  <c r="E1163" i="42" s="1"/>
  <c r="E1164" i="42" s="1"/>
  <c r="E1165" i="42" s="1"/>
  <c r="E1166" i="42" s="1"/>
  <c r="E1167" i="42" s="1"/>
  <c r="E1168" i="42" s="1"/>
  <c r="E1169" i="42" s="1"/>
  <c r="E1170" i="42" s="1"/>
  <c r="E1171" i="42" s="1"/>
  <c r="E1172" i="42" s="1"/>
  <c r="E1173" i="42" s="1"/>
  <c r="E1174" i="42" s="1"/>
  <c r="E1175" i="42" s="1"/>
  <c r="E1176" i="42" s="1"/>
  <c r="E1177" i="42" s="1"/>
  <c r="E1178" i="42" s="1"/>
  <c r="E1179" i="42" s="1"/>
  <c r="E1180" i="42" s="1"/>
  <c r="E1181" i="42" s="1"/>
  <c r="E1182" i="42" s="1"/>
  <c r="E1183" i="42" s="1"/>
  <c r="E1184" i="42" s="1"/>
  <c r="E1185" i="42" s="1"/>
  <c r="E1186" i="42" s="1"/>
  <c r="E1187" i="42" s="1"/>
  <c r="E1188" i="42" s="1"/>
  <c r="E1189" i="42" s="1"/>
  <c r="E1190" i="42" s="1"/>
  <c r="E1191" i="42" s="1"/>
  <c r="E1192" i="42" s="1"/>
  <c r="E1193" i="42" s="1"/>
  <c r="E1194" i="42" s="1"/>
  <c r="E1195" i="42" s="1"/>
  <c r="E1196" i="42" s="1"/>
  <c r="E1197" i="42" s="1"/>
  <c r="E1198" i="42" s="1"/>
  <c r="E1199" i="42" s="1"/>
  <c r="E1200" i="42" s="1"/>
  <c r="E1201" i="42" s="1"/>
  <c r="E1202" i="42" s="1"/>
  <c r="E1203" i="42" s="1"/>
  <c r="E1204" i="42" s="1"/>
  <c r="E1205" i="42" s="1"/>
  <c r="E1206" i="42" s="1"/>
  <c r="E1207" i="42" s="1"/>
  <c r="E1208" i="42" s="1"/>
  <c r="E1209" i="42" s="1"/>
  <c r="E1210" i="42" s="1"/>
  <c r="E1211" i="42" s="1"/>
  <c r="E1212" i="42" s="1"/>
  <c r="E1213" i="42" s="1"/>
  <c r="E1214" i="42" s="1"/>
  <c r="E1215" i="42" s="1"/>
  <c r="E1216" i="42" s="1"/>
  <c r="E1217" i="42" s="1"/>
  <c r="E1218" i="42" s="1"/>
  <c r="E1219" i="42" s="1"/>
  <c r="E1220" i="42" s="1"/>
  <c r="E1221" i="42" s="1"/>
  <c r="E1222" i="42" s="1"/>
  <c r="E1223" i="42" s="1"/>
  <c r="E1224" i="42" s="1"/>
  <c r="E1225" i="42" s="1"/>
  <c r="E1226" i="42" s="1"/>
  <c r="E1227" i="42" s="1"/>
  <c r="E1228" i="42" s="1"/>
  <c r="E1229" i="42" s="1"/>
  <c r="E1230" i="42" s="1"/>
  <c r="E1231" i="42" s="1"/>
  <c r="E1232" i="42" s="1"/>
  <c r="E1233" i="42" s="1"/>
  <c r="E1234" i="42" s="1"/>
  <c r="E1235" i="42" s="1"/>
  <c r="E1236" i="42" s="1"/>
  <c r="E1237" i="42" s="1"/>
  <c r="E1238" i="42" s="1"/>
  <c r="E1239" i="42" s="1"/>
  <c r="E1240" i="42" s="1"/>
  <c r="E1241" i="42" s="1"/>
  <c r="E1242" i="42" s="1"/>
  <c r="E1243" i="42" s="1"/>
  <c r="E1244" i="42" s="1"/>
  <c r="E1245" i="42" s="1"/>
  <c r="E1246" i="42" s="1"/>
  <c r="E1247" i="42" s="1"/>
  <c r="E1248" i="42" s="1"/>
  <c r="E1249" i="42" s="1"/>
  <c r="E1250" i="42" s="1"/>
  <c r="E1251" i="42" s="1"/>
  <c r="E1252" i="42" s="1"/>
  <c r="E1253" i="42" s="1"/>
  <c r="E1254" i="42" s="1"/>
  <c r="E1255" i="42" s="1"/>
  <c r="E1256" i="42" s="1"/>
  <c r="E1257" i="42" s="1"/>
  <c r="E1258" i="42" s="1"/>
  <c r="E1259" i="42" s="1"/>
  <c r="E1260" i="42" s="1"/>
  <c r="E1261" i="42" s="1"/>
  <c r="E1262" i="42" s="1"/>
  <c r="E1263" i="42" s="1"/>
  <c r="E1264" i="42" s="1"/>
  <c r="E1265" i="42" s="1"/>
  <c r="E1266" i="42" s="1"/>
  <c r="E1267" i="42" s="1"/>
  <c r="E1268" i="42" s="1"/>
  <c r="E1269" i="42" s="1"/>
  <c r="E1270" i="42" s="1"/>
  <c r="E1271" i="42" s="1"/>
  <c r="E1272" i="42" s="1"/>
  <c r="E1273" i="42" s="1"/>
  <c r="E1274" i="42" s="1"/>
  <c r="E1275" i="42" s="1"/>
  <c r="E1276" i="42" s="1"/>
  <c r="E1277" i="42" s="1"/>
  <c r="E1278" i="42" s="1"/>
  <c r="E1279" i="42" s="1"/>
  <c r="E1280" i="42" s="1"/>
  <c r="E1281" i="42" s="1"/>
  <c r="E1282" i="42" s="1"/>
  <c r="E1283" i="42" s="1"/>
  <c r="E1284" i="42" s="1"/>
  <c r="E1285" i="42" s="1"/>
  <c r="E1286" i="42" s="1"/>
  <c r="E1287" i="42" s="1"/>
  <c r="E1288" i="42" s="1"/>
  <c r="E1289" i="42" s="1"/>
  <c r="E1290" i="42" s="1"/>
  <c r="E1291" i="42" s="1"/>
  <c r="E1292" i="42" s="1"/>
  <c r="E1293" i="42" s="1"/>
  <c r="E1294" i="42" s="1"/>
  <c r="E1295" i="42" s="1"/>
  <c r="E1296" i="42" s="1"/>
  <c r="E1297" i="42" s="1"/>
  <c r="E1298" i="42" s="1"/>
  <c r="E1299" i="42" s="1"/>
  <c r="E1300" i="42" s="1"/>
  <c r="E1301" i="42" s="1"/>
  <c r="E1302" i="42" s="1"/>
  <c r="E1303" i="42" s="1"/>
  <c r="E1304" i="42" s="1"/>
  <c r="E1305" i="42" s="1"/>
  <c r="E1306" i="42" s="1"/>
  <c r="E1307" i="42" s="1"/>
  <c r="E1308" i="42" s="1"/>
  <c r="E1309" i="42" s="1"/>
  <c r="E1310" i="42" s="1"/>
  <c r="E1311" i="42" s="1"/>
  <c r="E1312" i="42" s="1"/>
  <c r="E1313" i="42" s="1"/>
  <c r="E1314" i="42" s="1"/>
  <c r="E1315" i="42" s="1"/>
  <c r="E1316" i="42" s="1"/>
  <c r="E1317" i="42" s="1"/>
  <c r="E1318" i="42" s="1"/>
  <c r="E1319" i="42" s="1"/>
  <c r="E1320" i="42" s="1"/>
  <c r="E1321" i="42" s="1"/>
  <c r="E1322" i="42" s="1"/>
  <c r="E1323" i="42" s="1"/>
  <c r="E1324" i="42" s="1"/>
  <c r="E1325" i="42" s="1"/>
  <c r="E1326" i="42" s="1"/>
  <c r="E1327" i="42" s="1"/>
  <c r="E1328" i="42" s="1"/>
  <c r="E1329" i="42" s="1"/>
  <c r="E1330" i="42" s="1"/>
  <c r="E1331" i="42" s="1"/>
  <c r="E1332" i="42" s="1"/>
  <c r="E1333" i="42" s="1"/>
  <c r="E1334" i="42" s="1"/>
  <c r="E1335" i="42" s="1"/>
  <c r="E1336" i="42" s="1"/>
  <c r="E1337" i="42" s="1"/>
  <c r="E1338" i="42" s="1"/>
  <c r="E1339" i="42" s="1"/>
  <c r="E1340" i="42" s="1"/>
  <c r="E1341" i="42" s="1"/>
  <c r="E1342" i="42" s="1"/>
  <c r="E1343" i="42" s="1"/>
  <c r="E1344" i="42" s="1"/>
  <c r="E1345" i="42" s="1"/>
  <c r="E1346" i="42" s="1"/>
  <c r="E1347" i="42" s="1"/>
  <c r="E1348" i="42" s="1"/>
  <c r="E1349" i="42" s="1"/>
  <c r="E1350" i="42" s="1"/>
  <c r="E1351" i="42" s="1"/>
  <c r="E1352" i="42" s="1"/>
  <c r="E1353" i="42" s="1"/>
  <c r="E1354" i="42" s="1"/>
  <c r="E1355" i="42" s="1"/>
  <c r="E1356" i="42" s="1"/>
  <c r="E1357" i="42" s="1"/>
  <c r="E1358" i="42" s="1"/>
  <c r="E1359" i="42" s="1"/>
  <c r="E1360" i="42" s="1"/>
  <c r="E1361" i="42" s="1"/>
  <c r="E1362" i="42" s="1"/>
  <c r="E1363" i="42" s="1"/>
  <c r="E1364" i="42" s="1"/>
  <c r="E1365" i="42" s="1"/>
  <c r="E1366" i="42" s="1"/>
  <c r="E1367" i="42" s="1"/>
  <c r="E1368" i="42" s="1"/>
  <c r="E1369" i="42" s="1"/>
  <c r="E1370" i="42" s="1"/>
  <c r="E1371" i="42" s="1"/>
  <c r="E1372" i="42" s="1"/>
  <c r="E1373" i="42" s="1"/>
  <c r="E1374" i="42" s="1"/>
  <c r="E1375" i="42" s="1"/>
  <c r="E1376" i="42" s="1"/>
  <c r="E1377" i="42" s="1"/>
  <c r="E1378" i="42" s="1"/>
  <c r="E1379" i="42" s="1"/>
  <c r="E1380" i="42" s="1"/>
  <c r="E1381" i="42" s="1"/>
  <c r="E1382" i="42" s="1"/>
  <c r="E1383" i="42" s="1"/>
  <c r="E1384" i="42" s="1"/>
  <c r="E1385" i="42" s="1"/>
  <c r="E1386" i="42" s="1"/>
  <c r="E1387" i="42" s="1"/>
  <c r="E1388" i="42" s="1"/>
  <c r="E1389" i="42" s="1"/>
  <c r="E1390" i="42" s="1"/>
  <c r="E1391" i="42" s="1"/>
  <c r="E1392" i="42" s="1"/>
  <c r="E1393" i="42" s="1"/>
  <c r="E1394" i="42" s="1"/>
  <c r="E1395" i="42" s="1"/>
  <c r="E1396" i="42" s="1"/>
  <c r="E1397" i="42" s="1"/>
  <c r="E1398" i="42" s="1"/>
  <c r="E1399" i="42" s="1"/>
  <c r="E1400" i="42" s="1"/>
  <c r="E1401" i="42" s="1"/>
  <c r="E1402" i="42" s="1"/>
  <c r="E1403" i="42" s="1"/>
  <c r="E1404" i="42" s="1"/>
  <c r="E1405" i="42" s="1"/>
  <c r="E1406" i="42" s="1"/>
  <c r="E1407" i="42" s="1"/>
  <c r="E1408" i="42" s="1"/>
  <c r="E1409" i="42" s="1"/>
  <c r="E1410" i="42" s="1"/>
  <c r="E1411" i="42" s="1"/>
  <c r="E1412" i="42" s="1"/>
  <c r="E1413" i="42" s="1"/>
  <c r="E1414" i="42" s="1"/>
  <c r="E1415" i="42" s="1"/>
  <c r="E1416" i="42" s="1"/>
  <c r="E1417" i="42" s="1"/>
  <c r="E1418" i="42" s="1"/>
  <c r="E1419" i="42" s="1"/>
  <c r="E1420" i="42" s="1"/>
  <c r="E1421" i="42" s="1"/>
  <c r="E1422" i="42" s="1"/>
  <c r="E1423" i="42" s="1"/>
  <c r="E1424" i="42" s="1"/>
  <c r="E1425" i="42" s="1"/>
  <c r="E1426" i="42" s="1"/>
  <c r="E1427" i="42" s="1"/>
  <c r="E1428" i="42" s="1"/>
  <c r="E1429" i="42" s="1"/>
  <c r="E1430" i="42" s="1"/>
  <c r="E1431" i="42" s="1"/>
  <c r="E1432" i="42" s="1"/>
  <c r="E1433" i="42" s="1"/>
  <c r="E1434" i="42" s="1"/>
  <c r="E1435" i="42" s="1"/>
  <c r="E1436" i="42" s="1"/>
  <c r="E1437" i="42" s="1"/>
  <c r="E1438" i="42" s="1"/>
  <c r="E1439" i="42" s="1"/>
  <c r="E1440" i="42" s="1"/>
  <c r="E1441" i="42" s="1"/>
  <c r="E1442" i="42" s="1"/>
  <c r="E1443" i="42" s="1"/>
  <c r="E1444" i="42" s="1"/>
  <c r="E1445" i="42" s="1"/>
  <c r="E1446" i="42" s="1"/>
  <c r="E1447" i="42" s="1"/>
  <c r="E1448" i="42" s="1"/>
  <c r="E1449" i="42" s="1"/>
  <c r="E1450" i="42" s="1"/>
  <c r="E1451" i="42" s="1"/>
  <c r="E1452" i="42" s="1"/>
  <c r="E1453" i="42" s="1"/>
  <c r="E1454" i="42" s="1"/>
  <c r="E1455" i="42" s="1"/>
  <c r="E1456" i="42" s="1"/>
  <c r="E1457" i="42" s="1"/>
  <c r="E1458" i="42" s="1"/>
  <c r="E1459" i="42" s="1"/>
  <c r="E1460" i="42" s="1"/>
  <c r="E1461" i="42" s="1"/>
  <c r="E1462" i="42" s="1"/>
  <c r="E1463" i="42" s="1"/>
  <c r="E1464" i="42" s="1"/>
  <c r="E1465" i="42" s="1"/>
  <c r="E1466" i="42" s="1"/>
  <c r="E1467" i="42" s="1"/>
  <c r="E1468" i="42" s="1"/>
  <c r="E1469" i="42" s="1"/>
  <c r="E1470" i="42" s="1"/>
  <c r="E1471" i="42" s="1"/>
  <c r="E1472" i="42" s="1"/>
  <c r="E1473" i="42" s="1"/>
  <c r="E1474" i="42" s="1"/>
  <c r="E1475" i="42" s="1"/>
  <c r="E1476" i="42" s="1"/>
  <c r="E1477" i="42" s="1"/>
  <c r="E1478" i="42" s="1"/>
  <c r="E1479" i="42" s="1"/>
  <c r="E1480" i="42" s="1"/>
  <c r="E1481" i="42" s="1"/>
  <c r="E1482" i="42" s="1"/>
  <c r="E1483" i="42" s="1"/>
  <c r="E1484" i="42" s="1"/>
  <c r="E1485" i="42" s="1"/>
  <c r="E1486" i="42" s="1"/>
  <c r="E1487" i="42" s="1"/>
  <c r="E1488" i="42" s="1"/>
  <c r="E1489" i="42" s="1"/>
  <c r="E1490" i="42" s="1"/>
  <c r="E1491" i="42" s="1"/>
  <c r="E1492" i="42" s="1"/>
  <c r="E1493" i="42" s="1"/>
  <c r="E1494" i="42" s="1"/>
  <c r="E1495" i="42" s="1"/>
  <c r="E1496" i="42" s="1"/>
  <c r="E1497" i="42" s="1"/>
  <c r="E1498" i="42" s="1"/>
  <c r="E1499" i="42" s="1"/>
  <c r="E1500" i="42" s="1"/>
  <c r="E1501" i="42" s="1"/>
  <c r="E1502" i="42" s="1"/>
  <c r="E1503" i="42" s="1"/>
  <c r="E1504" i="42" s="1"/>
  <c r="E1505" i="42" s="1"/>
  <c r="E1506" i="42" s="1"/>
  <c r="E1507" i="42" s="1"/>
  <c r="E1508" i="42" s="1"/>
  <c r="E1509" i="42" s="1"/>
  <c r="E1510" i="42" s="1"/>
  <c r="E1511" i="42" s="1"/>
  <c r="E1512" i="42" s="1"/>
  <c r="E1513" i="42" s="1"/>
  <c r="E1514" i="42" s="1"/>
  <c r="E1515" i="42" s="1"/>
  <c r="E1516" i="42" s="1"/>
  <c r="E1517" i="42" s="1"/>
  <c r="E1518" i="42" s="1"/>
  <c r="E1519" i="42" s="1"/>
  <c r="E1520" i="42" s="1"/>
  <c r="E1521" i="42" s="1"/>
  <c r="E1522" i="42" s="1"/>
  <c r="E1523" i="42" s="1"/>
  <c r="E1524" i="42" s="1"/>
  <c r="E1525" i="42" s="1"/>
  <c r="E1526" i="42" s="1"/>
  <c r="E1527" i="42" s="1"/>
  <c r="E1528" i="42" s="1"/>
  <c r="E1529" i="42" s="1"/>
  <c r="E1530" i="42" s="1"/>
  <c r="E1531" i="42" s="1"/>
  <c r="E1532" i="42" s="1"/>
  <c r="E1533" i="42" s="1"/>
  <c r="E1534" i="42" s="1"/>
  <c r="E1535" i="42" s="1"/>
  <c r="E1536" i="42" s="1"/>
  <c r="E1537" i="42" s="1"/>
  <c r="E1538" i="42" s="1"/>
  <c r="E1539" i="42" s="1"/>
  <c r="E1540" i="42" s="1"/>
  <c r="E1541" i="42" s="1"/>
  <c r="E1542" i="42" s="1"/>
  <c r="E1543" i="42" s="1"/>
  <c r="E1544" i="42" s="1"/>
  <c r="E1545" i="42" s="1"/>
  <c r="E1546" i="42" s="1"/>
  <c r="E1547" i="42" s="1"/>
  <c r="E1548" i="42" s="1"/>
  <c r="E1549" i="42" s="1"/>
  <c r="E1550" i="42" s="1"/>
  <c r="E1551" i="42" s="1"/>
  <c r="E1552" i="42" s="1"/>
  <c r="E1553" i="42" s="1"/>
  <c r="E1554" i="42" s="1"/>
  <c r="E1555" i="42" s="1"/>
  <c r="E1556" i="42" s="1"/>
  <c r="E1557" i="42" s="1"/>
  <c r="E1558" i="42" s="1"/>
  <c r="E1559" i="42" s="1"/>
  <c r="E1560" i="42" s="1"/>
  <c r="E1561" i="42" s="1"/>
  <c r="E1562" i="42" s="1"/>
  <c r="E1563" i="42" s="1"/>
  <c r="E1564" i="42" s="1"/>
  <c r="E1565" i="42" s="1"/>
  <c r="E1566" i="42" s="1"/>
  <c r="E1567" i="42" s="1"/>
  <c r="E1568" i="42" s="1"/>
  <c r="E1569" i="42" s="1"/>
  <c r="E1570" i="42" s="1"/>
  <c r="E1571" i="42" s="1"/>
  <c r="E1572" i="42" s="1"/>
  <c r="E1573" i="42" s="1"/>
  <c r="E1574" i="42" s="1"/>
  <c r="E1575" i="42" s="1"/>
  <c r="E1576" i="42" s="1"/>
  <c r="E1577" i="42" s="1"/>
  <c r="E1578" i="42" s="1"/>
  <c r="E1579" i="42" s="1"/>
  <c r="E1580" i="42" s="1"/>
  <c r="E1581" i="42" s="1"/>
  <c r="E1582" i="42" s="1"/>
  <c r="E1583" i="42" s="1"/>
  <c r="E1584" i="42" s="1"/>
  <c r="E1585" i="42" s="1"/>
  <c r="E1586" i="42" s="1"/>
  <c r="E1587" i="42" s="1"/>
  <c r="E1588" i="42" s="1"/>
  <c r="E1589" i="42" s="1"/>
  <c r="E1590" i="42" s="1"/>
  <c r="E1591" i="42" s="1"/>
  <c r="E1592" i="42" s="1"/>
  <c r="E1593" i="42" s="1"/>
  <c r="E1594" i="42" s="1"/>
  <c r="E1595" i="42" s="1"/>
  <c r="E1596" i="42" s="1"/>
  <c r="E1597" i="42" s="1"/>
  <c r="E1598" i="42" s="1"/>
  <c r="E1599" i="42" s="1"/>
  <c r="E1600" i="42" s="1"/>
  <c r="E1601" i="42" s="1"/>
  <c r="E1602" i="42" s="1"/>
  <c r="E1603" i="42" s="1"/>
  <c r="E1604" i="42" s="1"/>
  <c r="E1605" i="42" s="1"/>
  <c r="E1606" i="42" s="1"/>
  <c r="E1607" i="42" s="1"/>
  <c r="E1608" i="42" s="1"/>
  <c r="E1609" i="42" s="1"/>
  <c r="E1610" i="42" s="1"/>
  <c r="E1611" i="42" s="1"/>
  <c r="E1612" i="42" s="1"/>
  <c r="E1613" i="42" s="1"/>
  <c r="E1614" i="42" s="1"/>
  <c r="E1615" i="42" s="1"/>
  <c r="E1616" i="42" s="1"/>
  <c r="E1617" i="42" s="1"/>
  <c r="E1618" i="42" s="1"/>
  <c r="E1619" i="42" s="1"/>
  <c r="E1620" i="42" s="1"/>
  <c r="E1621" i="42" s="1"/>
  <c r="E1622" i="42" s="1"/>
  <c r="E1623" i="42" s="1"/>
  <c r="E1624" i="42" s="1"/>
  <c r="E1625" i="42" s="1"/>
  <c r="E1626" i="42" s="1"/>
  <c r="E1627" i="42" s="1"/>
  <c r="E1628" i="42" s="1"/>
  <c r="E1629" i="42" s="1"/>
  <c r="E1630" i="42" s="1"/>
  <c r="E1631" i="42" s="1"/>
  <c r="E1632" i="42" s="1"/>
  <c r="E1633" i="42" s="1"/>
  <c r="E1634" i="42" s="1"/>
  <c r="E1635" i="42" s="1"/>
  <c r="E1636" i="42" s="1"/>
  <c r="E1637" i="42" s="1"/>
  <c r="E1638" i="42" s="1"/>
  <c r="E1639" i="42" s="1"/>
  <c r="E1640" i="42" s="1"/>
  <c r="E1641" i="42" s="1"/>
  <c r="E1642" i="42" s="1"/>
  <c r="E1643" i="42" s="1"/>
  <c r="E1644" i="42" s="1"/>
  <c r="E1645" i="42" s="1"/>
  <c r="E1646" i="42" s="1"/>
  <c r="E1647" i="42" s="1"/>
  <c r="E1648" i="42" s="1"/>
  <c r="E1649" i="42" s="1"/>
  <c r="E1650" i="42" s="1"/>
  <c r="E1651" i="42" s="1"/>
  <c r="E1652" i="42" s="1"/>
  <c r="E1653" i="42" s="1"/>
  <c r="E1654" i="42" s="1"/>
  <c r="E1655" i="42" s="1"/>
  <c r="E1656" i="42" s="1"/>
  <c r="E1657" i="42" s="1"/>
  <c r="E1658" i="42" s="1"/>
  <c r="E1659" i="42" s="1"/>
  <c r="E1660" i="42" s="1"/>
  <c r="E1661" i="42" s="1"/>
  <c r="E1662" i="42" s="1"/>
  <c r="E1663" i="42" s="1"/>
  <c r="E1664" i="42" s="1"/>
  <c r="E1665" i="42" s="1"/>
  <c r="E1666" i="42" s="1"/>
  <c r="E1667" i="42" s="1"/>
  <c r="E1668" i="42" s="1"/>
  <c r="E1669" i="42" s="1"/>
  <c r="E1670" i="42" s="1"/>
  <c r="E1671" i="42" s="1"/>
  <c r="E1672" i="42" s="1"/>
  <c r="E1673" i="42" s="1"/>
  <c r="E1674" i="42" s="1"/>
  <c r="E1675" i="42" s="1"/>
  <c r="E1676" i="42" s="1"/>
  <c r="E1677" i="42" s="1"/>
  <c r="E1678" i="42" s="1"/>
  <c r="E1679" i="42" s="1"/>
  <c r="E1680" i="42" s="1"/>
  <c r="E1681" i="42" s="1"/>
  <c r="E1682" i="42" s="1"/>
  <c r="E1683" i="42" s="1"/>
  <c r="E1684" i="42" s="1"/>
  <c r="E1685" i="42" s="1"/>
  <c r="E1686" i="42" s="1"/>
  <c r="E1687" i="42" s="1"/>
  <c r="E1688" i="42" s="1"/>
  <c r="E1689" i="42" s="1"/>
  <c r="E1690" i="42" s="1"/>
  <c r="E1691" i="42" s="1"/>
  <c r="E1692" i="42" s="1"/>
  <c r="E1693" i="42" s="1"/>
  <c r="E1694" i="42" s="1"/>
  <c r="E1695" i="42" s="1"/>
  <c r="E1696" i="42" s="1"/>
  <c r="E1697" i="42" s="1"/>
  <c r="E1698" i="42" s="1"/>
  <c r="E1699" i="42" s="1"/>
  <c r="E1700" i="42" s="1"/>
  <c r="E1701" i="42" s="1"/>
  <c r="E1702" i="42" s="1"/>
  <c r="E1703" i="42" s="1"/>
  <c r="E1704" i="42" s="1"/>
  <c r="E1705" i="42" s="1"/>
  <c r="E1706" i="42" s="1"/>
  <c r="E1707" i="42" s="1"/>
  <c r="E1708" i="42" s="1"/>
  <c r="E1709" i="42" s="1"/>
  <c r="E1710" i="42" s="1"/>
  <c r="E1711" i="42" s="1"/>
  <c r="E1712" i="42" s="1"/>
  <c r="E1713" i="42" s="1"/>
  <c r="E1714" i="42" s="1"/>
  <c r="E1715" i="42" s="1"/>
  <c r="E1716" i="42" s="1"/>
  <c r="E1717" i="42" s="1"/>
  <c r="E1718" i="42" s="1"/>
  <c r="E1719" i="42" s="1"/>
  <c r="E1720" i="42" s="1"/>
  <c r="E1721" i="42" s="1"/>
  <c r="E1722" i="42" s="1"/>
  <c r="E1723" i="42" s="1"/>
  <c r="E1724" i="42" s="1"/>
  <c r="E1725" i="42" s="1"/>
  <c r="E1726" i="42" s="1"/>
  <c r="E1727" i="42" s="1"/>
  <c r="E1728" i="42" s="1"/>
  <c r="E1729" i="42" s="1"/>
  <c r="E1730" i="42" s="1"/>
  <c r="E1731" i="42" s="1"/>
  <c r="E1732" i="42" s="1"/>
  <c r="E1733" i="42" s="1"/>
  <c r="E1734" i="42" s="1"/>
  <c r="E1735" i="42" s="1"/>
  <c r="E1736" i="42" s="1"/>
  <c r="E1737" i="42" s="1"/>
  <c r="E1738" i="42" s="1"/>
  <c r="E1739" i="42" s="1"/>
  <c r="E1740" i="42" s="1"/>
  <c r="E1741" i="42" s="1"/>
  <c r="E1742" i="42" s="1"/>
  <c r="E1743" i="42" s="1"/>
  <c r="E1744" i="42" s="1"/>
  <c r="E1745" i="42" s="1"/>
  <c r="E1746" i="42" s="1"/>
  <c r="E1747" i="42" s="1"/>
  <c r="E1748" i="42" s="1"/>
  <c r="E1749" i="42" s="1"/>
  <c r="E1750" i="42" s="1"/>
  <c r="E1751" i="42" s="1"/>
  <c r="E1752" i="42" s="1"/>
  <c r="E1753" i="42" s="1"/>
  <c r="E1754" i="42" s="1"/>
  <c r="E1755" i="42" s="1"/>
  <c r="E1756" i="42" s="1"/>
  <c r="E1757" i="42" s="1"/>
  <c r="E1758" i="42" s="1"/>
  <c r="E1759" i="42" s="1"/>
  <c r="E1760" i="42" s="1"/>
  <c r="E1761" i="42" s="1"/>
  <c r="E1762" i="42" s="1"/>
  <c r="E1763" i="42" s="1"/>
  <c r="E1764" i="42" s="1"/>
  <c r="E1765" i="42" s="1"/>
  <c r="E1766" i="42" s="1"/>
  <c r="E1767" i="42" s="1"/>
  <c r="E1768" i="42" s="1"/>
  <c r="E1769" i="42" s="1"/>
  <c r="E1770" i="42" s="1"/>
  <c r="E1771" i="42" s="1"/>
  <c r="E1772" i="42" s="1"/>
  <c r="E1773" i="42" s="1"/>
  <c r="E1774" i="42" s="1"/>
  <c r="E1775" i="42" s="1"/>
  <c r="E1776" i="42" s="1"/>
  <c r="E1777" i="42" s="1"/>
  <c r="E1778" i="42" s="1"/>
  <c r="E1779" i="42" s="1"/>
  <c r="E1780" i="42" s="1"/>
  <c r="E1781" i="42" s="1"/>
  <c r="E1782" i="42" s="1"/>
  <c r="E1783" i="42" s="1"/>
  <c r="E1784" i="42" s="1"/>
  <c r="E1785" i="42" s="1"/>
  <c r="E1786" i="42" s="1"/>
  <c r="E1787" i="42" s="1"/>
  <c r="E1788" i="42" s="1"/>
  <c r="E1789" i="42" s="1"/>
  <c r="E1790" i="42" s="1"/>
  <c r="E1791" i="42" s="1"/>
  <c r="E1792" i="42" s="1"/>
  <c r="E1793" i="42" s="1"/>
  <c r="E1794" i="42" s="1"/>
  <c r="E1795" i="42" s="1"/>
  <c r="E1796" i="42" s="1"/>
  <c r="E1797" i="42" s="1"/>
  <c r="E1798" i="42" s="1"/>
  <c r="E1799" i="42" s="1"/>
  <c r="E1800" i="42" s="1"/>
  <c r="E1801" i="42" s="1"/>
  <c r="E1802" i="42" s="1"/>
  <c r="E1803" i="42" s="1"/>
  <c r="E1804" i="42" s="1"/>
  <c r="E1805" i="42" s="1"/>
  <c r="E1806" i="42" s="1"/>
  <c r="E1807" i="42" s="1"/>
  <c r="E1808" i="42" s="1"/>
  <c r="E1809" i="42" s="1"/>
  <c r="E1810" i="42" s="1"/>
  <c r="E1811" i="42" s="1"/>
  <c r="E1812" i="42" s="1"/>
  <c r="E1813" i="42" s="1"/>
  <c r="E1814" i="42" s="1"/>
  <c r="E1815" i="42" s="1"/>
  <c r="E1816" i="42" s="1"/>
  <c r="E1817" i="42" s="1"/>
  <c r="E1818" i="42" s="1"/>
  <c r="E1819" i="42" s="1"/>
  <c r="E1820" i="42" s="1"/>
  <c r="E1821" i="42" s="1"/>
  <c r="E1822" i="42" s="1"/>
  <c r="E1823" i="42" s="1"/>
  <c r="E1824" i="42" s="1"/>
  <c r="E1825" i="42" s="1"/>
  <c r="E1826" i="42" s="1"/>
  <c r="E1827" i="42" s="1"/>
  <c r="E1828" i="42" s="1"/>
  <c r="E1829" i="42" s="1"/>
  <c r="E1830" i="42" s="1"/>
  <c r="E1831" i="42" s="1"/>
  <c r="E1832" i="42" s="1"/>
  <c r="E1833" i="42" s="1"/>
  <c r="E1834" i="42" s="1"/>
  <c r="E1835" i="42" s="1"/>
  <c r="E1836" i="42" s="1"/>
  <c r="E1837" i="42" s="1"/>
  <c r="E1838" i="42" s="1"/>
  <c r="E1839" i="42" s="1"/>
  <c r="E1840" i="42" s="1"/>
  <c r="E1841" i="42" s="1"/>
  <c r="E1842" i="42" s="1"/>
  <c r="E1843" i="42" s="1"/>
  <c r="E1844" i="42" s="1"/>
  <c r="E1845" i="42" s="1"/>
  <c r="E1846" i="42" s="1"/>
  <c r="E1847" i="42" s="1"/>
  <c r="E1848" i="42" s="1"/>
  <c r="E1849" i="42" s="1"/>
  <c r="E1850" i="42" s="1"/>
  <c r="E1851" i="42" s="1"/>
  <c r="E1852" i="42" s="1"/>
  <c r="E1853" i="42" s="1"/>
  <c r="E1854" i="42" s="1"/>
  <c r="E1855" i="42" s="1"/>
  <c r="E1856" i="42" s="1"/>
  <c r="E1857" i="42" s="1"/>
  <c r="E1858" i="42" s="1"/>
  <c r="E1859" i="42" s="1"/>
  <c r="E1860" i="42" s="1"/>
  <c r="E1861" i="42" s="1"/>
  <c r="E1862" i="42" s="1"/>
  <c r="E1863" i="42" s="1"/>
  <c r="E1864" i="42" s="1"/>
  <c r="E1865" i="42" s="1"/>
  <c r="E1866" i="42" s="1"/>
  <c r="E1867" i="42" s="1"/>
  <c r="E1868" i="42" s="1"/>
  <c r="E1869" i="42" s="1"/>
  <c r="E1870" i="42" s="1"/>
  <c r="E1871" i="42" s="1"/>
  <c r="E1872" i="42" s="1"/>
  <c r="E1873" i="42" s="1"/>
  <c r="E1874" i="42" s="1"/>
  <c r="E1875" i="42" s="1"/>
  <c r="E1876" i="42" s="1"/>
  <c r="E1877" i="42" s="1"/>
  <c r="E1878" i="42" s="1"/>
  <c r="E1879" i="42" s="1"/>
  <c r="E1880" i="42" s="1"/>
  <c r="E1881" i="42" s="1"/>
  <c r="E1882" i="42" s="1"/>
  <c r="E1883" i="42" s="1"/>
  <c r="E1884" i="42" s="1"/>
  <c r="E1885" i="42" s="1"/>
  <c r="E1886" i="42" s="1"/>
  <c r="E1887" i="42" s="1"/>
  <c r="E1888" i="42" s="1"/>
  <c r="E1889" i="42" s="1"/>
  <c r="E1890" i="42" s="1"/>
  <c r="E1891" i="42" s="1"/>
  <c r="E1892" i="42" s="1"/>
  <c r="E1893" i="42" s="1"/>
  <c r="E1894" i="42" s="1"/>
  <c r="E1895" i="42" s="1"/>
  <c r="E1896" i="42" s="1"/>
  <c r="E1897" i="42" s="1"/>
  <c r="E1898" i="42" s="1"/>
  <c r="E1899" i="42" s="1"/>
  <c r="E1900" i="42" s="1"/>
  <c r="E1901" i="42" s="1"/>
  <c r="E1902" i="42" s="1"/>
  <c r="E1903" i="42" s="1"/>
  <c r="E1904" i="42" s="1"/>
  <c r="E1905" i="42" s="1"/>
  <c r="E1906" i="42" s="1"/>
  <c r="E1907" i="42" s="1"/>
  <c r="E1908" i="42" s="1"/>
  <c r="E1909" i="42" s="1"/>
  <c r="E1910" i="42" s="1"/>
  <c r="E1911" i="42" s="1"/>
  <c r="E1912" i="42" s="1"/>
  <c r="E1913" i="42" s="1"/>
  <c r="E1914" i="42" s="1"/>
  <c r="E1915" i="42" s="1"/>
  <c r="E1916" i="42" s="1"/>
  <c r="E1917" i="42" s="1"/>
  <c r="E1918" i="42" s="1"/>
  <c r="E1919" i="42" s="1"/>
  <c r="E1920" i="42" s="1"/>
  <c r="E1921" i="42" s="1"/>
  <c r="E1922" i="42" s="1"/>
  <c r="E1923" i="42" s="1"/>
  <c r="E1924" i="42" s="1"/>
  <c r="E1925" i="42" s="1"/>
  <c r="E1926" i="42" s="1"/>
  <c r="E1927" i="42" s="1"/>
  <c r="E1928" i="42" s="1"/>
  <c r="E1929" i="42" s="1"/>
  <c r="E1930" i="42" s="1"/>
  <c r="E1931" i="42" s="1"/>
  <c r="E1932" i="42" s="1"/>
  <c r="E1933" i="42" s="1"/>
  <c r="E1934" i="42" s="1"/>
  <c r="E1935" i="42" s="1"/>
  <c r="E1936" i="42" s="1"/>
  <c r="E1937" i="42" s="1"/>
  <c r="E1938" i="42" s="1"/>
  <c r="E1939" i="42" s="1"/>
  <c r="E1940" i="42" s="1"/>
  <c r="E1941" i="42" s="1"/>
  <c r="E1942" i="42" s="1"/>
  <c r="E1943" i="42" s="1"/>
  <c r="E1944" i="42" s="1"/>
  <c r="E1945" i="42" s="1"/>
  <c r="E1946" i="42" s="1"/>
  <c r="E1947" i="42" s="1"/>
  <c r="E1948" i="42" s="1"/>
  <c r="E1949" i="42" s="1"/>
  <c r="E1950" i="42" s="1"/>
  <c r="E1951" i="42" s="1"/>
  <c r="E1952" i="42" s="1"/>
  <c r="E1953" i="42" s="1"/>
  <c r="E1954" i="42" s="1"/>
  <c r="E1955" i="42" s="1"/>
  <c r="E1956" i="42" s="1"/>
  <c r="E1957" i="42" s="1"/>
  <c r="E1958" i="42" s="1"/>
  <c r="E1959" i="42" s="1"/>
  <c r="E1960" i="42" s="1"/>
  <c r="E1961" i="42" s="1"/>
  <c r="E1962" i="42" s="1"/>
  <c r="E1963" i="42" s="1"/>
  <c r="E1964" i="42" s="1"/>
  <c r="E1965" i="42" s="1"/>
  <c r="E1966" i="42" s="1"/>
  <c r="E1967" i="42" s="1"/>
  <c r="E1968" i="42" s="1"/>
  <c r="E1969" i="42" s="1"/>
  <c r="E1970" i="42" s="1"/>
  <c r="E1971" i="42" s="1"/>
  <c r="E1972" i="42" s="1"/>
  <c r="E1973" i="42" s="1"/>
  <c r="E1974" i="42" s="1"/>
  <c r="E1975" i="42" s="1"/>
  <c r="E1976" i="42" s="1"/>
  <c r="E1977" i="42" s="1"/>
  <c r="E1978" i="42" s="1"/>
  <c r="E1979" i="42" s="1"/>
  <c r="E1980" i="42" s="1"/>
  <c r="E1981" i="42" s="1"/>
  <c r="E1982" i="42" s="1"/>
  <c r="E1983" i="42" s="1"/>
  <c r="E1984" i="42" s="1"/>
  <c r="E1985" i="42" s="1"/>
  <c r="E1986" i="42" s="1"/>
  <c r="E1987" i="42" s="1"/>
  <c r="E1988" i="42" s="1"/>
  <c r="E1989" i="42" s="1"/>
  <c r="E1990" i="42" s="1"/>
  <c r="E1991" i="42" s="1"/>
  <c r="E1992" i="42" s="1"/>
  <c r="E1993" i="42" s="1"/>
  <c r="E1994" i="42" s="1"/>
  <c r="E1995" i="42" s="1"/>
  <c r="E1996" i="42" s="1"/>
  <c r="E1997" i="42" s="1"/>
  <c r="E1998" i="42" s="1"/>
  <c r="E1999" i="42" s="1"/>
  <c r="E2000" i="42" s="1"/>
  <c r="E2001" i="42" s="1"/>
  <c r="E2002" i="42" s="1"/>
  <c r="E2003" i="42" s="1"/>
  <c r="E2004" i="42" s="1"/>
  <c r="E2005" i="42" s="1"/>
  <c r="E2006" i="42" s="1"/>
  <c r="E2007" i="42" s="1"/>
  <c r="E2008" i="42" s="1"/>
  <c r="E2009" i="42" s="1"/>
  <c r="E2010" i="42" s="1"/>
  <c r="E2011" i="42" s="1"/>
  <c r="E2012" i="42" s="1"/>
  <c r="E2013" i="42" s="1"/>
  <c r="E2014" i="42" s="1"/>
  <c r="E2015" i="42" s="1"/>
  <c r="E2016" i="42" s="1"/>
  <c r="E2017" i="42" s="1"/>
  <c r="E2018" i="42" s="1"/>
  <c r="E2019" i="42" s="1"/>
  <c r="E2020" i="42" s="1"/>
  <c r="E2021" i="42" s="1"/>
  <c r="E2022" i="42" s="1"/>
  <c r="E2023" i="42" s="1"/>
  <c r="E2024" i="42" s="1"/>
  <c r="E2025" i="42" s="1"/>
  <c r="E2026" i="42" s="1"/>
  <c r="E2027" i="42" s="1"/>
  <c r="E2028" i="42" s="1"/>
  <c r="E2029" i="42" s="1"/>
  <c r="E2030" i="42" s="1"/>
  <c r="E2031" i="42" s="1"/>
  <c r="E2032" i="42" s="1"/>
  <c r="E2033" i="42" s="1"/>
  <c r="E2034" i="42" s="1"/>
  <c r="E2035" i="42" s="1"/>
  <c r="E2036" i="42" s="1"/>
  <c r="E2037" i="42" s="1"/>
  <c r="E2038" i="42" s="1"/>
  <c r="E2039" i="42" s="1"/>
  <c r="E2040" i="42" s="1"/>
  <c r="E2041" i="42" s="1"/>
  <c r="E2042" i="42" s="1"/>
  <c r="E2043" i="42" s="1"/>
  <c r="E2044" i="42" s="1"/>
  <c r="E2045" i="42" s="1"/>
  <c r="E2046" i="42" s="1"/>
  <c r="E2047" i="42" s="1"/>
  <c r="E2048" i="42" s="1"/>
  <c r="E2049" i="42" s="1"/>
  <c r="E2050" i="42" s="1"/>
  <c r="E2051" i="42" s="1"/>
  <c r="E2052" i="42" s="1"/>
  <c r="E2053" i="42" s="1"/>
  <c r="E2054" i="42" s="1"/>
  <c r="E2055" i="42" s="1"/>
  <c r="E2056" i="42" s="1"/>
  <c r="E2057" i="42" s="1"/>
  <c r="E2058" i="42" s="1"/>
  <c r="E2059" i="42" s="1"/>
  <c r="E2060" i="42" s="1"/>
  <c r="E2061" i="42" s="1"/>
  <c r="E2062" i="42" s="1"/>
  <c r="E2063" i="42" s="1"/>
  <c r="E2064" i="42" s="1"/>
  <c r="E2065" i="42" s="1"/>
  <c r="E2066" i="42" s="1"/>
  <c r="E2067" i="42" s="1"/>
  <c r="E2068" i="42" s="1"/>
  <c r="E2069" i="42" s="1"/>
  <c r="E2070" i="42" s="1"/>
  <c r="E2071" i="42" s="1"/>
  <c r="E2072" i="42" s="1"/>
  <c r="E2073" i="42" s="1"/>
  <c r="E2074" i="42" s="1"/>
  <c r="E2075" i="42" s="1"/>
  <c r="E2076" i="42" s="1"/>
  <c r="E2077" i="42" s="1"/>
  <c r="E2078" i="42" s="1"/>
  <c r="E2079" i="42" s="1"/>
  <c r="E2080" i="42" s="1"/>
  <c r="E2081" i="42" s="1"/>
  <c r="E2082" i="42" s="1"/>
  <c r="E2083" i="42" s="1"/>
  <c r="E2084" i="42" s="1"/>
  <c r="E2085" i="42" s="1"/>
  <c r="E2086" i="42" s="1"/>
  <c r="E2087" i="42" s="1"/>
  <c r="E2088" i="42" s="1"/>
  <c r="E2089" i="42" s="1"/>
  <c r="E2090" i="42" s="1"/>
  <c r="E2091" i="42" s="1"/>
  <c r="E2092" i="42" s="1"/>
  <c r="E2093" i="42" s="1"/>
  <c r="E2094" i="42" s="1"/>
  <c r="E2095" i="42" s="1"/>
  <c r="E2096" i="42" s="1"/>
  <c r="E2097" i="42" s="1"/>
  <c r="E2098" i="42" s="1"/>
  <c r="E2099" i="42" s="1"/>
  <c r="E2100" i="42" s="1"/>
  <c r="E2101" i="42" s="1"/>
  <c r="E2102" i="42" s="1"/>
  <c r="E2103" i="42" s="1"/>
  <c r="E2104" i="42" s="1"/>
  <c r="E2105" i="42" s="1"/>
  <c r="E2106" i="42" s="1"/>
  <c r="E2107" i="42" s="1"/>
  <c r="E2108" i="42" s="1"/>
  <c r="E2109" i="42" s="1"/>
  <c r="E2110" i="42" s="1"/>
  <c r="E2111" i="42" s="1"/>
  <c r="E2112" i="42" s="1"/>
  <c r="E2113" i="42" s="1"/>
  <c r="E2114" i="42" s="1"/>
  <c r="E2115" i="42" s="1"/>
  <c r="E2116" i="42" s="1"/>
  <c r="E2117" i="42" s="1"/>
  <c r="E2118" i="42" s="1"/>
  <c r="E2119" i="42" s="1"/>
  <c r="E2120" i="42" s="1"/>
  <c r="E2121" i="42" s="1"/>
  <c r="E2122" i="42" s="1"/>
  <c r="E2123" i="42" s="1"/>
  <c r="E2124" i="42" s="1"/>
  <c r="E2125" i="42" s="1"/>
  <c r="E2126" i="42" s="1"/>
  <c r="E2127" i="42" s="1"/>
  <c r="E2128" i="42" s="1"/>
  <c r="E2129" i="42" s="1"/>
  <c r="E2130" i="42" s="1"/>
  <c r="E2131" i="42" s="1"/>
  <c r="E2132" i="42" s="1"/>
  <c r="E2133" i="42" s="1"/>
  <c r="E2134" i="42" s="1"/>
  <c r="E2135" i="42" s="1"/>
  <c r="E2136" i="42" s="1"/>
  <c r="E2137" i="42" s="1"/>
  <c r="E2138" i="42" s="1"/>
  <c r="E2139" i="42" s="1"/>
  <c r="E2140" i="42" s="1"/>
  <c r="E2141" i="42" s="1"/>
  <c r="E2142" i="42" s="1"/>
  <c r="E2143" i="42" s="1"/>
  <c r="E2144" i="42" s="1"/>
  <c r="E2145" i="42" s="1"/>
  <c r="E2146" i="42" s="1"/>
  <c r="E2147" i="42" s="1"/>
  <c r="E2148" i="42" s="1"/>
  <c r="E2149" i="42" s="1"/>
  <c r="E2150" i="42" s="1"/>
  <c r="E2151" i="42" s="1"/>
  <c r="E2152" i="42" s="1"/>
  <c r="E2153" i="42" s="1"/>
  <c r="E2154" i="42" s="1"/>
  <c r="E2155" i="42" s="1"/>
  <c r="E2156" i="42" s="1"/>
  <c r="E2157" i="42" s="1"/>
  <c r="E2158" i="42" s="1"/>
  <c r="E2159" i="42" s="1"/>
  <c r="E2160" i="42" s="1"/>
  <c r="E2161" i="42" s="1"/>
  <c r="E2162" i="42" s="1"/>
  <c r="E2163" i="42" s="1"/>
  <c r="E2164" i="42" s="1"/>
  <c r="E2165" i="42" s="1"/>
  <c r="E2166" i="42" s="1"/>
  <c r="E2167" i="42" s="1"/>
  <c r="E2168" i="42" s="1"/>
  <c r="E2169" i="42" s="1"/>
  <c r="E2170" i="42" s="1"/>
  <c r="E2171" i="42" s="1"/>
  <c r="E2172" i="42" s="1"/>
  <c r="E2173" i="42" s="1"/>
  <c r="E2174" i="42" s="1"/>
  <c r="E2175" i="42" s="1"/>
  <c r="E2176" i="42" s="1"/>
  <c r="E2177" i="42" s="1"/>
  <c r="E2178" i="42" s="1"/>
  <c r="E2179" i="42" s="1"/>
  <c r="E2180" i="42" s="1"/>
  <c r="E2181" i="42" s="1"/>
  <c r="E2182" i="42" s="1"/>
  <c r="E2183" i="42" s="1"/>
  <c r="E2184" i="42" s="1"/>
  <c r="E2185" i="42" s="1"/>
  <c r="E2186" i="42" s="1"/>
  <c r="E2187" i="42" s="1"/>
  <c r="E2188" i="42" s="1"/>
  <c r="E2189" i="42" s="1"/>
  <c r="E2190" i="42" s="1"/>
  <c r="E2191" i="42" s="1"/>
  <c r="E2192" i="42" s="1"/>
  <c r="E2193" i="42" s="1"/>
  <c r="E2194" i="42" s="1"/>
  <c r="E2195" i="42" s="1"/>
  <c r="E2196" i="42" s="1"/>
  <c r="E2197" i="42" s="1"/>
  <c r="E2198" i="42" s="1"/>
  <c r="E2199" i="42" s="1"/>
  <c r="E2200" i="42" s="1"/>
  <c r="E2201" i="42" s="1"/>
  <c r="E2202" i="42" s="1"/>
  <c r="E2203" i="42" s="1"/>
  <c r="E2204" i="42" s="1"/>
  <c r="E2205" i="42" s="1"/>
  <c r="E2206" i="42" s="1"/>
  <c r="E2207" i="42" s="1"/>
  <c r="E2208" i="42" s="1"/>
  <c r="E2209" i="42" s="1"/>
  <c r="E2210" i="42" s="1"/>
  <c r="E2211" i="42" s="1"/>
  <c r="E2212" i="42" s="1"/>
  <c r="E2213" i="42" s="1"/>
  <c r="E2214" i="42" s="1"/>
  <c r="E2215" i="42" s="1"/>
  <c r="E2216" i="42" s="1"/>
  <c r="E2217" i="42" s="1"/>
  <c r="E2218" i="42" s="1"/>
  <c r="E2219" i="42" s="1"/>
  <c r="E2220" i="42" s="1"/>
  <c r="E2221" i="42" s="1"/>
  <c r="E2222" i="42" s="1"/>
  <c r="E2223" i="42" s="1"/>
  <c r="E2224" i="42" s="1"/>
  <c r="E2225" i="42" s="1"/>
  <c r="E2226" i="42" s="1"/>
  <c r="E2227" i="42" s="1"/>
  <c r="E2228" i="42" s="1"/>
  <c r="E2229" i="42" s="1"/>
  <c r="E2230" i="42" s="1"/>
  <c r="E2231" i="42" s="1"/>
  <c r="E2232" i="42" s="1"/>
  <c r="E2233" i="42" s="1"/>
  <c r="E2234" i="42" s="1"/>
  <c r="E2235" i="42" s="1"/>
  <c r="E2236" i="42" s="1"/>
  <c r="E2237" i="42" s="1"/>
  <c r="E2238" i="42" s="1"/>
  <c r="E2239" i="42" s="1"/>
  <c r="E2240" i="42" s="1"/>
  <c r="E2241" i="42" s="1"/>
  <c r="E2242" i="42" s="1"/>
  <c r="E2243" i="42" s="1"/>
  <c r="E2244" i="42" s="1"/>
  <c r="E2245" i="42" s="1"/>
  <c r="E2246" i="42" s="1"/>
  <c r="E2247" i="42" s="1"/>
  <c r="E2248" i="42" s="1"/>
  <c r="E2249" i="42" s="1"/>
  <c r="E2250" i="42" s="1"/>
  <c r="E2251" i="42" s="1"/>
  <c r="E2252" i="42" s="1"/>
  <c r="E2253" i="42" s="1"/>
  <c r="E2254" i="42" s="1"/>
  <c r="E2255" i="42" s="1"/>
  <c r="E2256" i="42" s="1"/>
  <c r="E2257" i="42" s="1"/>
  <c r="E2258" i="42" s="1"/>
  <c r="E2259" i="42" s="1"/>
  <c r="E2260" i="42" s="1"/>
  <c r="E2261" i="42" s="1"/>
  <c r="E2262" i="42" s="1"/>
  <c r="E2263" i="42" s="1"/>
  <c r="E2264" i="42" s="1"/>
  <c r="E2265" i="42" s="1"/>
  <c r="E2266" i="42" s="1"/>
  <c r="E2267" i="42" s="1"/>
  <c r="E2268" i="42" s="1"/>
  <c r="E2269" i="42" s="1"/>
  <c r="E2270" i="42" s="1"/>
  <c r="E2271" i="42" s="1"/>
  <c r="E2272" i="42" s="1"/>
  <c r="E2273" i="42" s="1"/>
  <c r="E2274" i="42" s="1"/>
  <c r="E2275" i="42" s="1"/>
  <c r="E2276" i="42" s="1"/>
  <c r="E2277" i="42" s="1"/>
  <c r="E2278" i="42" s="1"/>
  <c r="E2279" i="42" s="1"/>
  <c r="E2280" i="42" s="1"/>
  <c r="E2281" i="42" s="1"/>
  <c r="E2282" i="42" s="1"/>
  <c r="E2283" i="42" s="1"/>
  <c r="E2284" i="42" s="1"/>
  <c r="E2285" i="42" s="1"/>
  <c r="E2286" i="42" s="1"/>
  <c r="E2287" i="42" s="1"/>
  <c r="E2288" i="42" s="1"/>
  <c r="E2289" i="42" s="1"/>
  <c r="E2290" i="42" s="1"/>
  <c r="E2291" i="42" s="1"/>
  <c r="E2292" i="42" s="1"/>
  <c r="E2293" i="42" s="1"/>
  <c r="E2294" i="42" s="1"/>
  <c r="E2295" i="42" s="1"/>
  <c r="E2296" i="42" s="1"/>
  <c r="E2297" i="42" s="1"/>
  <c r="E2298" i="42" s="1"/>
  <c r="E2299" i="42" s="1"/>
  <c r="E2300" i="42" s="1"/>
  <c r="E2301" i="42" s="1"/>
  <c r="E2302" i="42" s="1"/>
  <c r="E2303" i="42" s="1"/>
  <c r="E2304" i="42" s="1"/>
  <c r="E2305" i="42" s="1"/>
  <c r="E2306" i="42" s="1"/>
  <c r="E2307" i="42" s="1"/>
  <c r="E2308" i="42" s="1"/>
  <c r="E2309" i="42" s="1"/>
  <c r="E2310" i="42" s="1"/>
  <c r="E2311" i="42" s="1"/>
  <c r="E2312" i="42" s="1"/>
  <c r="E2313" i="42" s="1"/>
  <c r="E2314" i="42" s="1"/>
  <c r="E2315" i="42" s="1"/>
  <c r="E2316" i="42" s="1"/>
  <c r="E2317" i="42" s="1"/>
  <c r="E2318" i="42" s="1"/>
  <c r="E2319" i="42" s="1"/>
  <c r="E2320" i="42" s="1"/>
  <c r="E2321" i="42" s="1"/>
  <c r="E2322" i="42" s="1"/>
  <c r="E2323" i="42" s="1"/>
  <c r="E2324" i="42" s="1"/>
  <c r="E2325" i="42" s="1"/>
  <c r="E2326" i="42" s="1"/>
  <c r="E2327" i="42" s="1"/>
  <c r="E2328" i="42" s="1"/>
  <c r="E2329" i="42" s="1"/>
  <c r="E2330" i="42" s="1"/>
  <c r="E2331" i="42" s="1"/>
  <c r="E2332" i="42" s="1"/>
  <c r="E2333" i="42" s="1"/>
  <c r="E2334" i="42" s="1"/>
  <c r="E2335" i="42" s="1"/>
  <c r="E2336" i="42" s="1"/>
  <c r="E2337" i="42" s="1"/>
  <c r="E2338" i="42" s="1"/>
  <c r="E2339" i="42" s="1"/>
  <c r="E2340" i="42" s="1"/>
  <c r="E2341" i="42" s="1"/>
  <c r="E2342" i="42" s="1"/>
  <c r="E2343" i="42" s="1"/>
  <c r="E2344" i="42" s="1"/>
  <c r="E2345" i="42" s="1"/>
  <c r="E2346" i="42" s="1"/>
  <c r="E2347" i="42" s="1"/>
  <c r="E2348" i="42" s="1"/>
  <c r="E2349" i="42" s="1"/>
  <c r="E2350" i="42" s="1"/>
  <c r="E2351" i="42" s="1"/>
  <c r="E2352" i="42" s="1"/>
  <c r="E2353" i="42" s="1"/>
  <c r="E2354" i="42" s="1"/>
  <c r="E2355" i="42" s="1"/>
  <c r="E2356" i="42" s="1"/>
  <c r="E2357" i="42" s="1"/>
  <c r="E2358" i="42" s="1"/>
  <c r="E2359" i="42" s="1"/>
  <c r="E2360" i="42" s="1"/>
  <c r="E2361" i="42" s="1"/>
  <c r="E2362" i="42" s="1"/>
  <c r="E2363" i="42" s="1"/>
  <c r="E2364" i="42" s="1"/>
  <c r="E2365" i="42" s="1"/>
  <c r="E2366" i="42" s="1"/>
  <c r="E2367" i="42" s="1"/>
  <c r="E2368" i="42" s="1"/>
  <c r="E2369" i="42" s="1"/>
  <c r="E2370" i="42" s="1"/>
  <c r="E2371" i="42" s="1"/>
  <c r="E2372" i="42" s="1"/>
  <c r="E2373" i="42" s="1"/>
  <c r="E2374" i="42" s="1"/>
  <c r="E2375" i="42" s="1"/>
  <c r="E2376" i="42" s="1"/>
  <c r="E2377" i="42" s="1"/>
  <c r="E2378" i="42" s="1"/>
  <c r="E2379" i="42" s="1"/>
  <c r="E2380" i="42" s="1"/>
  <c r="E2381" i="42" s="1"/>
  <c r="E2382" i="42" s="1"/>
  <c r="E2383" i="42" s="1"/>
  <c r="E2384" i="42" s="1"/>
  <c r="E2385" i="42" s="1"/>
  <c r="E2386" i="42" s="1"/>
  <c r="E2387" i="42" s="1"/>
  <c r="E2388" i="42" s="1"/>
  <c r="E2389" i="42" s="1"/>
  <c r="E2390" i="42" s="1"/>
  <c r="E2391" i="42" s="1"/>
  <c r="E2392" i="42" s="1"/>
  <c r="E2393" i="42" s="1"/>
  <c r="E2394" i="42" s="1"/>
  <c r="E2395" i="42" s="1"/>
  <c r="E2396" i="42" s="1"/>
  <c r="E2397" i="42" s="1"/>
  <c r="E2398" i="42" s="1"/>
  <c r="E2399" i="42" s="1"/>
  <c r="E2400" i="42" s="1"/>
  <c r="E2401" i="42" s="1"/>
  <c r="E2402" i="42" s="1"/>
  <c r="E2403" i="42" s="1"/>
  <c r="E2404" i="42" s="1"/>
  <c r="E2405" i="42" s="1"/>
  <c r="E2406" i="42" s="1"/>
  <c r="E2407" i="42" s="1"/>
  <c r="E2408" i="42" s="1"/>
  <c r="E2409" i="42" s="1"/>
  <c r="E2410" i="42" s="1"/>
  <c r="E2411" i="42" s="1"/>
  <c r="E2412" i="42" s="1"/>
  <c r="E2413" i="42" s="1"/>
  <c r="E2414" i="42" s="1"/>
  <c r="E2415" i="42" s="1"/>
  <c r="E2416" i="42" s="1"/>
  <c r="E2417" i="42" s="1"/>
  <c r="E2418" i="42" s="1"/>
  <c r="E2419" i="42" s="1"/>
  <c r="E2420" i="42" s="1"/>
  <c r="E2421" i="42" s="1"/>
  <c r="E2422" i="42" s="1"/>
  <c r="E2423" i="42" s="1"/>
  <c r="E2424" i="42" s="1"/>
  <c r="E2425" i="42" s="1"/>
  <c r="E2426" i="42" s="1"/>
  <c r="E2427" i="42" s="1"/>
  <c r="E2428" i="42" s="1"/>
  <c r="E2429" i="42" s="1"/>
  <c r="E2430" i="42" s="1"/>
  <c r="E2431" i="42" s="1"/>
  <c r="E2432" i="42" s="1"/>
  <c r="E2433" i="42" s="1"/>
  <c r="E2434" i="42" s="1"/>
  <c r="E2435" i="42" s="1"/>
  <c r="E2436" i="42" s="1"/>
  <c r="E2437" i="42" s="1"/>
  <c r="E2438" i="42" s="1"/>
  <c r="E2439" i="42" s="1"/>
  <c r="E2440" i="42" s="1"/>
  <c r="E2441" i="42" s="1"/>
  <c r="E2442" i="42" s="1"/>
  <c r="E2443" i="42" s="1"/>
  <c r="E2444" i="42" s="1"/>
  <c r="E2445" i="42" s="1"/>
  <c r="E2446" i="42" s="1"/>
  <c r="E2447" i="42" s="1"/>
  <c r="E2448" i="42" s="1"/>
  <c r="E2449" i="42" s="1"/>
  <c r="E2450" i="42" s="1"/>
  <c r="E2451" i="42" s="1"/>
  <c r="E2452" i="42" s="1"/>
  <c r="E2453" i="42" s="1"/>
  <c r="E2454" i="42" s="1"/>
  <c r="E2455" i="42" s="1"/>
  <c r="E2456" i="42" s="1"/>
  <c r="E2457" i="42" s="1"/>
  <c r="E2458" i="42" s="1"/>
  <c r="E2459" i="42" s="1"/>
  <c r="E2460" i="42" s="1"/>
  <c r="E2461" i="42" s="1"/>
  <c r="E2462" i="42" s="1"/>
  <c r="E2463" i="42" s="1"/>
  <c r="E2464" i="42" s="1"/>
  <c r="E2465" i="42" s="1"/>
  <c r="E2466" i="42" s="1"/>
  <c r="E2467" i="42" s="1"/>
  <c r="E2468" i="42" s="1"/>
  <c r="E2469" i="42" s="1"/>
  <c r="E2470" i="42" s="1"/>
  <c r="E2471" i="42" s="1"/>
  <c r="E2472" i="42" s="1"/>
  <c r="E2473" i="42" s="1"/>
  <c r="E2474" i="42" s="1"/>
  <c r="E2475" i="42" s="1"/>
  <c r="E2476" i="42" s="1"/>
  <c r="E2477" i="42" s="1"/>
  <c r="E2478" i="42" s="1"/>
  <c r="E2479" i="42" s="1"/>
  <c r="E2480" i="42" s="1"/>
  <c r="E2481" i="42" s="1"/>
  <c r="E2482" i="42" s="1"/>
  <c r="E2483" i="42" s="1"/>
  <c r="E2484" i="42" s="1"/>
  <c r="E2485" i="42" s="1"/>
  <c r="E2486" i="42" s="1"/>
  <c r="E2487" i="42" s="1"/>
  <c r="E2488" i="42" s="1"/>
  <c r="E2489" i="42" s="1"/>
  <c r="E2490" i="42" s="1"/>
  <c r="E2491" i="42" s="1"/>
  <c r="E2492" i="42" s="1"/>
  <c r="E2493" i="42" s="1"/>
  <c r="E2494" i="42" s="1"/>
  <c r="E2495" i="42" s="1"/>
  <c r="E2496" i="42" s="1"/>
  <c r="E2497" i="42" s="1"/>
  <c r="E2498" i="42" s="1"/>
  <c r="E2499" i="42" s="1"/>
  <c r="E2500" i="42" s="1"/>
  <c r="E2501" i="42" s="1"/>
  <c r="E2502" i="42" s="1"/>
  <c r="E2503" i="42" s="1"/>
  <c r="E2504" i="42" s="1"/>
  <c r="E2505" i="42" s="1"/>
  <c r="E2506" i="42" s="1"/>
  <c r="E2507" i="42" s="1"/>
  <c r="E2508" i="42" s="1"/>
  <c r="E2509" i="42" s="1"/>
  <c r="E2510" i="42" s="1"/>
  <c r="E2511" i="42" s="1"/>
  <c r="E2512" i="42" s="1"/>
  <c r="E2513" i="42" s="1"/>
  <c r="E2514" i="42" s="1"/>
  <c r="E2515" i="42" s="1"/>
  <c r="E2516" i="42" s="1"/>
  <c r="E2517" i="42" s="1"/>
  <c r="E2518" i="42" s="1"/>
  <c r="E2519" i="42" s="1"/>
  <c r="E2520" i="42" s="1"/>
  <c r="E2521" i="42" s="1"/>
  <c r="E2522" i="42" s="1"/>
  <c r="E2523" i="42" s="1"/>
  <c r="E2524" i="42" s="1"/>
  <c r="E2525" i="42" s="1"/>
  <c r="E2526" i="42" s="1"/>
  <c r="E2527" i="42" s="1"/>
  <c r="E2528" i="42" s="1"/>
  <c r="E2529" i="42" s="1"/>
  <c r="E2530" i="42" s="1"/>
  <c r="E2531" i="42" s="1"/>
  <c r="E2532" i="42" s="1"/>
  <c r="E2533" i="42" s="1"/>
  <c r="E2534" i="42" s="1"/>
  <c r="E2535" i="42" s="1"/>
  <c r="E2536" i="42" s="1"/>
  <c r="E2537" i="42" s="1"/>
  <c r="E2538" i="42" s="1"/>
  <c r="E2539" i="42" s="1"/>
  <c r="E2540" i="42" s="1"/>
  <c r="E2541" i="42" s="1"/>
  <c r="E2542" i="42" s="1"/>
  <c r="E2543" i="42" s="1"/>
  <c r="E2544" i="42" s="1"/>
  <c r="E2545" i="42" s="1"/>
  <c r="E2546" i="42" s="1"/>
  <c r="E2547" i="42" s="1"/>
  <c r="E2548" i="42" s="1"/>
  <c r="E2549" i="42" s="1"/>
  <c r="E2550" i="42" s="1"/>
  <c r="E2551" i="42" s="1"/>
  <c r="E2552" i="42" s="1"/>
  <c r="E2553" i="42" s="1"/>
  <c r="E2554" i="42" s="1"/>
  <c r="E2555" i="42" s="1"/>
  <c r="E2556" i="42" s="1"/>
  <c r="E2557" i="42" s="1"/>
  <c r="E2558" i="42" s="1"/>
  <c r="E2559" i="42" s="1"/>
  <c r="E2560" i="42" s="1"/>
  <c r="E2561" i="42" s="1"/>
  <c r="E2562" i="42" s="1"/>
  <c r="E2563" i="42" s="1"/>
  <c r="E2564" i="42" s="1"/>
  <c r="E2565" i="42" s="1"/>
  <c r="E2566" i="42" s="1"/>
  <c r="E2567" i="42" s="1"/>
  <c r="E2568" i="42" s="1"/>
  <c r="E2569" i="42" s="1"/>
  <c r="E2570" i="42" s="1"/>
  <c r="E2571" i="42" s="1"/>
  <c r="E2572" i="42" s="1"/>
  <c r="E2573" i="42" s="1"/>
  <c r="E2574" i="42" s="1"/>
  <c r="E2575" i="42" s="1"/>
  <c r="E2576" i="42" s="1"/>
  <c r="E2577" i="42" s="1"/>
  <c r="E2578" i="42" s="1"/>
  <c r="E2579" i="42" s="1"/>
  <c r="E2580" i="42" s="1"/>
  <c r="E2581" i="42" s="1"/>
  <c r="E2582" i="42" s="1"/>
  <c r="E2583" i="42" s="1"/>
  <c r="E2584" i="42" s="1"/>
  <c r="E2585" i="42" s="1"/>
  <c r="E2586" i="42" s="1"/>
  <c r="E2587" i="42" s="1"/>
  <c r="E2588" i="42" s="1"/>
  <c r="E2589" i="42" s="1"/>
  <c r="E2590" i="42" s="1"/>
  <c r="E2591" i="42" s="1"/>
  <c r="E2592" i="42" s="1"/>
  <c r="E2593" i="42" s="1"/>
  <c r="E2594" i="42" s="1"/>
  <c r="E2595" i="42" s="1"/>
  <c r="E2596" i="42" s="1"/>
  <c r="E2597" i="42" s="1"/>
  <c r="E2598" i="42" s="1"/>
  <c r="E2599" i="42" s="1"/>
  <c r="E2600" i="42" s="1"/>
  <c r="E2601" i="42" s="1"/>
  <c r="E2602" i="42" s="1"/>
  <c r="E2603" i="42" s="1"/>
  <c r="E2604" i="42" s="1"/>
  <c r="E2605" i="42" s="1"/>
  <c r="E2606" i="42" s="1"/>
  <c r="E2607" i="42" s="1"/>
  <c r="E2608" i="42" s="1"/>
  <c r="E2609" i="42" s="1"/>
  <c r="E2610" i="42" s="1"/>
  <c r="E2611" i="42" s="1"/>
  <c r="E2612" i="42" s="1"/>
  <c r="E2613" i="42" s="1"/>
  <c r="E2614" i="42" s="1"/>
  <c r="E2615" i="42" s="1"/>
  <c r="E2616" i="42" s="1"/>
  <c r="E2617" i="42" s="1"/>
  <c r="E2618" i="42" s="1"/>
  <c r="E2619" i="42" s="1"/>
  <c r="E2620" i="42" s="1"/>
  <c r="E2621" i="42" s="1"/>
  <c r="E2622" i="42" s="1"/>
  <c r="E2623" i="42" s="1"/>
  <c r="E2624" i="42" s="1"/>
  <c r="E2625" i="42" s="1"/>
  <c r="E2626" i="42" s="1"/>
  <c r="E2627" i="42" s="1"/>
  <c r="E2628" i="42" s="1"/>
  <c r="E2629" i="42" s="1"/>
  <c r="E2630" i="42" s="1"/>
  <c r="E2631" i="42" s="1"/>
  <c r="E2632" i="42" s="1"/>
  <c r="E2633" i="42" s="1"/>
  <c r="E2634" i="42" s="1"/>
  <c r="E2635" i="42" s="1"/>
  <c r="E2636" i="42" s="1"/>
  <c r="E2637" i="42" s="1"/>
  <c r="E2638" i="42" s="1"/>
  <c r="E2639" i="42" s="1"/>
  <c r="E2640" i="42" s="1"/>
  <c r="E2641" i="42" s="1"/>
  <c r="E2642" i="42" s="1"/>
  <c r="E2643" i="42" s="1"/>
  <c r="E2644" i="42" s="1"/>
  <c r="E2645" i="42" s="1"/>
  <c r="E2646" i="42" s="1"/>
  <c r="E2647" i="42" s="1"/>
  <c r="E2648" i="42" s="1"/>
  <c r="E2649" i="42" s="1"/>
  <c r="E2650" i="42" s="1"/>
  <c r="E2651" i="42" s="1"/>
  <c r="E2652" i="42" s="1"/>
  <c r="E2653" i="42" s="1"/>
  <c r="E2654" i="42" s="1"/>
  <c r="E2655" i="42" s="1"/>
  <c r="E2656" i="42" s="1"/>
  <c r="E2657" i="42" s="1"/>
  <c r="E2658" i="42" s="1"/>
  <c r="E2659" i="42" s="1"/>
  <c r="E2660" i="42" s="1"/>
  <c r="E2661" i="42" s="1"/>
  <c r="E2662" i="42" s="1"/>
  <c r="E2663" i="42" s="1"/>
  <c r="E2664" i="42" s="1"/>
  <c r="E2665" i="42" s="1"/>
  <c r="E2666" i="42" s="1"/>
  <c r="E2667" i="42" s="1"/>
  <c r="E2668" i="42" s="1"/>
  <c r="E2669" i="42" s="1"/>
  <c r="E2670" i="42" s="1"/>
  <c r="E2671" i="42" s="1"/>
  <c r="E2672" i="42" s="1"/>
  <c r="E2673" i="42" s="1"/>
  <c r="E2674" i="42" s="1"/>
  <c r="E2675" i="42" s="1"/>
  <c r="E2676" i="42" s="1"/>
  <c r="E2677" i="42" s="1"/>
  <c r="E2678" i="42" s="1"/>
  <c r="E2679" i="42" s="1"/>
  <c r="E2680" i="42" s="1"/>
  <c r="E2681" i="42" s="1"/>
  <c r="E2682" i="42" s="1"/>
  <c r="E2683" i="42" s="1"/>
  <c r="E2684" i="42" s="1"/>
  <c r="E2685" i="42" s="1"/>
  <c r="E2686" i="42" s="1"/>
  <c r="E2687" i="42" s="1"/>
  <c r="E2688" i="42" s="1"/>
  <c r="E2689" i="42" s="1"/>
  <c r="E2690" i="42" s="1"/>
  <c r="E2691" i="42" s="1"/>
  <c r="E2692" i="42" s="1"/>
  <c r="E2693" i="42" s="1"/>
  <c r="E2694" i="42" s="1"/>
  <c r="E2695" i="42" s="1"/>
  <c r="E2696" i="42" s="1"/>
  <c r="E2697" i="42" s="1"/>
  <c r="E2698" i="42" s="1"/>
  <c r="E2699" i="42" s="1"/>
  <c r="E2700" i="42" s="1"/>
  <c r="E2701" i="42" s="1"/>
  <c r="E2702" i="42" s="1"/>
  <c r="E2703" i="42" s="1"/>
  <c r="E2704" i="42" s="1"/>
  <c r="E2705" i="42" s="1"/>
  <c r="E2706" i="42" s="1"/>
  <c r="E2707" i="42" s="1"/>
  <c r="E2708" i="42" s="1"/>
  <c r="E2709" i="42" s="1"/>
  <c r="E2710" i="42" s="1"/>
  <c r="E2711" i="42" s="1"/>
  <c r="E2712" i="42" s="1"/>
  <c r="E2713" i="42" s="1"/>
  <c r="E2714" i="42" s="1"/>
  <c r="E2715" i="42" s="1"/>
  <c r="E2716" i="42" s="1"/>
  <c r="E2717" i="42" s="1"/>
  <c r="E2718" i="42" s="1"/>
  <c r="E2719" i="42" s="1"/>
  <c r="E2720" i="42" s="1"/>
  <c r="E2721" i="42" s="1"/>
  <c r="E2722" i="42" s="1"/>
  <c r="E2723" i="42" s="1"/>
  <c r="E2724" i="42" s="1"/>
  <c r="E2725" i="42" s="1"/>
  <c r="E2726" i="42" s="1"/>
  <c r="E2727" i="42" s="1"/>
  <c r="E2728" i="42" s="1"/>
  <c r="E2729" i="42" s="1"/>
  <c r="E2730" i="42" s="1"/>
  <c r="E2731" i="42" s="1"/>
  <c r="E2732" i="42" s="1"/>
  <c r="E2733" i="42" s="1"/>
  <c r="E2734" i="42" s="1"/>
  <c r="E2735" i="42" s="1"/>
  <c r="E2736" i="42" s="1"/>
  <c r="E2737" i="42" s="1"/>
  <c r="E2738" i="42" s="1"/>
  <c r="E2739" i="42" s="1"/>
  <c r="E2740" i="42" s="1"/>
  <c r="E2741" i="42" s="1"/>
  <c r="E2742" i="42" s="1"/>
  <c r="E2743" i="42" s="1"/>
  <c r="E2744" i="42" s="1"/>
  <c r="E2745" i="42" s="1"/>
  <c r="E2746" i="42" s="1"/>
  <c r="E2747" i="42" s="1"/>
  <c r="E2748" i="42" s="1"/>
  <c r="E2749" i="42" s="1"/>
  <c r="E2750" i="42" s="1"/>
  <c r="E2751" i="42" s="1"/>
  <c r="E2752" i="42" s="1"/>
  <c r="E2753" i="42" s="1"/>
  <c r="E2754" i="42" s="1"/>
  <c r="E2755" i="42" s="1"/>
  <c r="E2756" i="42" s="1"/>
  <c r="E2757" i="42" s="1"/>
  <c r="E2758" i="42" s="1"/>
  <c r="E2759" i="42" s="1"/>
  <c r="E2760" i="42" s="1"/>
  <c r="E2761" i="42" s="1"/>
  <c r="E2762" i="42" s="1"/>
  <c r="E2763" i="42" s="1"/>
  <c r="E2764" i="42" s="1"/>
  <c r="E2765" i="42" s="1"/>
  <c r="E2766" i="42" s="1"/>
  <c r="E2767" i="42" s="1"/>
  <c r="E2768" i="42" s="1"/>
  <c r="E2769" i="42" s="1"/>
  <c r="E2770" i="42" s="1"/>
  <c r="E2771" i="42" s="1"/>
  <c r="E2772" i="42" s="1"/>
  <c r="E2773" i="42" s="1"/>
  <c r="E2774" i="42" s="1"/>
  <c r="E2775" i="42" s="1"/>
  <c r="E2776" i="42" s="1"/>
  <c r="E2777" i="42" s="1"/>
  <c r="E2778" i="42" s="1"/>
  <c r="E2779" i="42" s="1"/>
  <c r="E2780" i="42" s="1"/>
  <c r="E2781" i="42" s="1"/>
  <c r="E2782" i="42" s="1"/>
  <c r="E2783" i="42" s="1"/>
  <c r="E2784" i="42" s="1"/>
  <c r="E2785" i="42" s="1"/>
  <c r="E2786" i="42" s="1"/>
  <c r="E2787" i="42" s="1"/>
  <c r="E2788" i="42" s="1"/>
  <c r="E2789" i="42" s="1"/>
  <c r="E2790" i="42" s="1"/>
  <c r="E2791" i="42" s="1"/>
  <c r="E2792" i="42" s="1"/>
  <c r="E2793" i="42" s="1"/>
  <c r="E2794" i="42" s="1"/>
  <c r="E2795" i="42" s="1"/>
  <c r="E2796" i="42" s="1"/>
  <c r="E2797" i="42" s="1"/>
  <c r="E2798" i="42" s="1"/>
  <c r="E2799" i="42" s="1"/>
  <c r="E2800" i="42" s="1"/>
  <c r="E2801" i="42" s="1"/>
  <c r="E2802" i="42" s="1"/>
  <c r="E2803" i="42" s="1"/>
  <c r="E2804" i="42" s="1"/>
  <c r="E2805" i="42" s="1"/>
  <c r="E2806" i="42" s="1"/>
  <c r="E2807" i="42" s="1"/>
  <c r="E2808" i="42" s="1"/>
  <c r="E2809" i="42" s="1"/>
  <c r="E2810" i="42" s="1"/>
  <c r="E2811" i="42" s="1"/>
  <c r="E2812" i="42" s="1"/>
  <c r="E2813" i="42" s="1"/>
  <c r="E2814" i="42" s="1"/>
  <c r="E2815" i="42" s="1"/>
  <c r="E2816" i="42" s="1"/>
  <c r="E2817" i="42" s="1"/>
  <c r="E2818" i="42" s="1"/>
  <c r="E2819" i="42" s="1"/>
  <c r="E2820" i="42" s="1"/>
  <c r="E2821" i="42" s="1"/>
  <c r="E2822" i="42" s="1"/>
  <c r="E2823" i="42" s="1"/>
  <c r="E2824" i="42" s="1"/>
  <c r="E2825" i="42" s="1"/>
  <c r="E2826" i="42" s="1"/>
  <c r="E2827" i="42" s="1"/>
  <c r="E2828" i="42" s="1"/>
  <c r="E2829" i="42" s="1"/>
  <c r="E2830" i="42" s="1"/>
  <c r="E2831" i="42" s="1"/>
  <c r="E2832" i="42" s="1"/>
  <c r="E2833" i="42" s="1"/>
  <c r="E2834" i="42" s="1"/>
  <c r="E2835" i="42" s="1"/>
  <c r="E2836" i="42" s="1"/>
  <c r="E2837" i="42" s="1"/>
  <c r="E2838" i="42" s="1"/>
  <c r="E2839" i="42" s="1"/>
  <c r="E2840" i="42" s="1"/>
  <c r="E2841" i="42" s="1"/>
  <c r="E2842" i="42" s="1"/>
  <c r="E2843" i="42" s="1"/>
  <c r="E2844" i="42" s="1"/>
  <c r="E2845" i="42" s="1"/>
  <c r="E2846" i="42" s="1"/>
  <c r="E2847" i="42" s="1"/>
  <c r="E2848" i="42" s="1"/>
  <c r="E2849" i="42" s="1"/>
  <c r="E2850" i="42" s="1"/>
  <c r="E2851" i="42" s="1"/>
  <c r="E2852" i="42" s="1"/>
  <c r="E2853" i="42" s="1"/>
  <c r="E2854" i="42" s="1"/>
  <c r="E2855" i="42" s="1"/>
  <c r="E2856" i="42" s="1"/>
  <c r="E2857" i="42" s="1"/>
  <c r="E2858" i="42" s="1"/>
  <c r="E2859" i="42" s="1"/>
  <c r="E2860" i="42" s="1"/>
  <c r="E2861" i="42" s="1"/>
  <c r="E2862" i="42" s="1"/>
  <c r="E2863" i="42" s="1"/>
  <c r="E2864" i="42" s="1"/>
  <c r="E2865" i="42" s="1"/>
  <c r="E2866" i="42" s="1"/>
  <c r="E2867" i="42" s="1"/>
  <c r="E2868" i="42" s="1"/>
  <c r="E2869" i="42" s="1"/>
  <c r="E2870" i="42" s="1"/>
  <c r="E2871" i="42" s="1"/>
  <c r="E2872" i="42" s="1"/>
  <c r="E2873" i="42" s="1"/>
  <c r="E2874" i="42" s="1"/>
  <c r="E2875" i="42" s="1"/>
  <c r="E2876" i="42" s="1"/>
  <c r="E2877" i="42" s="1"/>
  <c r="E2878" i="42" s="1"/>
  <c r="E2879" i="42" s="1"/>
  <c r="E2880" i="42" s="1"/>
  <c r="E2881" i="42" s="1"/>
  <c r="E2882" i="42" s="1"/>
  <c r="E2883" i="42" s="1"/>
  <c r="E2884" i="42" s="1"/>
  <c r="E2885" i="42" s="1"/>
  <c r="E2886" i="42" s="1"/>
  <c r="E2887" i="42" s="1"/>
  <c r="E2888" i="42" s="1"/>
  <c r="E2889" i="42" s="1"/>
  <c r="E2890" i="42" s="1"/>
  <c r="E2891" i="42" s="1"/>
  <c r="E2892" i="42" s="1"/>
  <c r="E2893" i="42" s="1"/>
  <c r="E2894" i="42" s="1"/>
  <c r="E2895" i="42" s="1"/>
  <c r="E2896" i="42" s="1"/>
  <c r="E2897" i="42" s="1"/>
  <c r="E2898" i="42" s="1"/>
  <c r="E2899" i="42" s="1"/>
  <c r="E2900" i="42" s="1"/>
  <c r="E2901" i="42" s="1"/>
  <c r="E2902" i="42" s="1"/>
  <c r="E2903" i="42" s="1"/>
  <c r="E2904" i="42" s="1"/>
  <c r="E2905" i="42" s="1"/>
  <c r="E2906" i="42" s="1"/>
  <c r="E2907" i="42" s="1"/>
  <c r="E2908" i="42" s="1"/>
  <c r="E2909" i="42" s="1"/>
  <c r="E2910" i="42" s="1"/>
  <c r="E2911" i="42" s="1"/>
  <c r="E2912" i="42" s="1"/>
  <c r="E2913" i="42" s="1"/>
  <c r="E2914" i="42" s="1"/>
  <c r="E2915" i="42" s="1"/>
  <c r="E2916" i="42" s="1"/>
  <c r="E2917" i="42" s="1"/>
  <c r="E2918" i="42" s="1"/>
  <c r="E2919" i="42" s="1"/>
  <c r="E2920" i="42" s="1"/>
  <c r="E2921" i="42" s="1"/>
  <c r="E2922" i="42" s="1"/>
  <c r="E2923" i="42" s="1"/>
  <c r="E2924" i="42" s="1"/>
  <c r="E2925" i="42" s="1"/>
  <c r="E2926" i="42" s="1"/>
  <c r="E2927" i="42" s="1"/>
  <c r="E2928" i="42" s="1"/>
  <c r="E2929" i="42" s="1"/>
  <c r="E2930" i="42" s="1"/>
  <c r="E2931" i="42" s="1"/>
  <c r="E2932" i="42" s="1"/>
  <c r="E2933" i="42" s="1"/>
  <c r="E2934" i="42" s="1"/>
  <c r="E2935" i="42" s="1"/>
  <c r="E2936" i="42" s="1"/>
  <c r="E2937" i="42" s="1"/>
  <c r="E2938" i="42" s="1"/>
  <c r="E2939" i="42" s="1"/>
  <c r="E2940" i="42" s="1"/>
  <c r="E2941" i="42" s="1"/>
  <c r="E2942" i="42" s="1"/>
  <c r="E2943" i="42" s="1"/>
  <c r="E2944" i="42" s="1"/>
  <c r="E2945" i="42" s="1"/>
  <c r="E2946" i="42" s="1"/>
  <c r="E2947" i="42" s="1"/>
  <c r="E2948" i="42" s="1"/>
  <c r="E2949" i="42" s="1"/>
  <c r="E2950" i="42" s="1"/>
  <c r="E2951" i="42" s="1"/>
  <c r="E2952" i="42" s="1"/>
  <c r="E2953" i="42" s="1"/>
  <c r="E2954" i="42" s="1"/>
  <c r="E2955" i="42" s="1"/>
  <c r="E2956" i="42" s="1"/>
  <c r="E2957" i="42" s="1"/>
  <c r="E2958" i="42" s="1"/>
  <c r="E2959" i="42" s="1"/>
  <c r="E2960" i="42" s="1"/>
  <c r="E2961" i="42" s="1"/>
  <c r="E2962" i="42" s="1"/>
  <c r="E2963" i="42" s="1"/>
  <c r="E2964" i="42" s="1"/>
  <c r="E2965" i="42" s="1"/>
  <c r="E2966" i="42" s="1"/>
  <c r="E2967" i="42" s="1"/>
  <c r="E2968" i="42" s="1"/>
  <c r="E2969" i="42" s="1"/>
  <c r="E2970" i="42" s="1"/>
  <c r="E2971" i="42" s="1"/>
  <c r="E2972" i="42" s="1"/>
  <c r="E2973" i="42" s="1"/>
  <c r="E2974" i="42" s="1"/>
  <c r="E2975" i="42" s="1"/>
  <c r="E2976" i="42" s="1"/>
  <c r="E2977" i="42" s="1"/>
  <c r="E2978" i="42" s="1"/>
  <c r="E2979" i="42" s="1"/>
  <c r="E2980" i="42" s="1"/>
  <c r="E2981" i="42" s="1"/>
  <c r="E2982" i="42" s="1"/>
  <c r="E2983" i="42" s="1"/>
  <c r="E2984" i="42" s="1"/>
  <c r="E2985" i="42" s="1"/>
  <c r="E2986" i="42" s="1"/>
  <c r="E2987" i="42" s="1"/>
  <c r="E2988" i="42" s="1"/>
  <c r="E2989" i="42" s="1"/>
  <c r="E2990" i="42" s="1"/>
  <c r="E2991" i="42" s="1"/>
  <c r="E2992" i="42" s="1"/>
  <c r="E2993" i="42" s="1"/>
  <c r="E2994" i="42" s="1"/>
  <c r="E2995" i="42" s="1"/>
  <c r="E2996" i="42" s="1"/>
  <c r="E2997" i="42" s="1"/>
  <c r="E2998" i="42" s="1"/>
  <c r="E2999" i="42" s="1"/>
  <c r="E3000" i="42" s="1"/>
  <c r="E3001" i="42" s="1"/>
  <c r="E3002" i="42" s="1"/>
  <c r="E3003" i="42" s="1"/>
  <c r="E3004" i="42" s="1"/>
  <c r="E3005" i="42" s="1"/>
  <c r="E3006" i="42" s="1"/>
  <c r="E3007" i="42" s="1"/>
  <c r="E3008" i="42" s="1"/>
  <c r="E3009" i="42" s="1"/>
  <c r="E3010" i="42" s="1"/>
  <c r="E3011" i="42" s="1"/>
  <c r="E3012" i="42" s="1"/>
  <c r="E3013" i="42" s="1"/>
  <c r="E3014" i="42" s="1"/>
  <c r="E3015" i="42" s="1"/>
  <c r="E3016" i="42" s="1"/>
  <c r="E3017" i="42" s="1"/>
  <c r="E3018" i="42" s="1"/>
  <c r="E3019" i="42" s="1"/>
  <c r="E3020" i="42" s="1"/>
  <c r="E3021" i="42" s="1"/>
  <c r="E3022" i="42" s="1"/>
  <c r="E3023" i="42" s="1"/>
  <c r="E3024" i="42" s="1"/>
  <c r="E3025" i="42" s="1"/>
  <c r="E3026" i="42" s="1"/>
  <c r="E3027" i="42" s="1"/>
  <c r="E3028" i="42" s="1"/>
  <c r="E3029" i="42" s="1"/>
  <c r="E3030" i="42" s="1"/>
  <c r="E3031" i="42" s="1"/>
  <c r="E3032" i="42" s="1"/>
  <c r="E3033" i="42" s="1"/>
  <c r="E3034" i="42" s="1"/>
  <c r="E3035" i="42" s="1"/>
  <c r="E3036" i="42" s="1"/>
  <c r="E3037" i="42" s="1"/>
  <c r="E3038" i="42" s="1"/>
  <c r="E3039" i="42" s="1"/>
  <c r="E3040" i="42" s="1"/>
  <c r="E3041" i="42" s="1"/>
  <c r="E3042" i="42" s="1"/>
  <c r="E3043" i="42" s="1"/>
  <c r="E3044" i="42" s="1"/>
  <c r="E3045" i="42" s="1"/>
  <c r="E3046" i="42" s="1"/>
  <c r="E3047" i="42" s="1"/>
  <c r="E3048" i="42" s="1"/>
  <c r="E3049" i="42" s="1"/>
  <c r="E3050" i="42" s="1"/>
  <c r="E3051" i="42" s="1"/>
  <c r="E3052" i="42" s="1"/>
  <c r="E3053" i="42" s="1"/>
  <c r="E3054" i="42" s="1"/>
  <c r="E3055" i="42" s="1"/>
  <c r="E3056" i="42" s="1"/>
  <c r="E3057" i="42" s="1"/>
  <c r="E3058" i="42" s="1"/>
  <c r="E3059" i="42" s="1"/>
  <c r="E3060" i="42" s="1"/>
  <c r="E3061" i="42" s="1"/>
  <c r="E3062" i="42" s="1"/>
  <c r="E3063" i="42" s="1"/>
  <c r="E3064" i="42" s="1"/>
  <c r="E3065" i="42" s="1"/>
  <c r="E3066" i="42" s="1"/>
  <c r="E3067" i="42" s="1"/>
  <c r="E3068" i="42" s="1"/>
  <c r="E3069" i="42" s="1"/>
  <c r="E3070" i="42" s="1"/>
  <c r="E3071" i="42" s="1"/>
  <c r="E3072" i="42" s="1"/>
  <c r="E3073" i="42" s="1"/>
  <c r="E3074" i="42" s="1"/>
  <c r="E3075" i="42" s="1"/>
  <c r="E3076" i="42" s="1"/>
  <c r="E3077" i="42" s="1"/>
  <c r="E3078" i="42" s="1"/>
  <c r="E3079" i="42" s="1"/>
  <c r="E3080" i="42" s="1"/>
  <c r="E3081" i="42" s="1"/>
  <c r="E3082" i="42" s="1"/>
  <c r="E3083" i="42" s="1"/>
  <c r="E3084" i="42" s="1"/>
  <c r="E3085" i="42" s="1"/>
  <c r="E3086" i="42" s="1"/>
  <c r="E3087" i="42" s="1"/>
  <c r="E3088" i="42" s="1"/>
  <c r="E3089" i="42" s="1"/>
  <c r="E3090" i="42" s="1"/>
  <c r="E3091" i="42" s="1"/>
  <c r="E3092" i="42" s="1"/>
  <c r="E3093" i="42" s="1"/>
  <c r="E3094" i="42" s="1"/>
  <c r="E3095" i="42" s="1"/>
  <c r="E3096" i="42" s="1"/>
  <c r="E3097" i="42" s="1"/>
  <c r="E3098" i="42" s="1"/>
  <c r="E3099" i="42" s="1"/>
  <c r="E3100" i="42" s="1"/>
  <c r="E3101" i="42" s="1"/>
  <c r="E3102" i="42" s="1"/>
  <c r="E3103" i="42" s="1"/>
  <c r="E3104" i="42" s="1"/>
  <c r="E3105" i="42" s="1"/>
  <c r="E3106" i="42" s="1"/>
  <c r="E3107" i="42" s="1"/>
  <c r="E3108" i="42" s="1"/>
  <c r="E3109" i="42" s="1"/>
  <c r="E3110" i="42" s="1"/>
  <c r="E3111" i="42" s="1"/>
  <c r="E3112" i="42" s="1"/>
  <c r="E3113" i="42" s="1"/>
  <c r="E3114" i="42" s="1"/>
  <c r="E3115" i="42" s="1"/>
  <c r="E3116" i="42" s="1"/>
  <c r="E3117" i="42" s="1"/>
  <c r="E3118" i="42" s="1"/>
  <c r="E3119" i="42" s="1"/>
  <c r="E3120" i="42" s="1"/>
  <c r="E3121" i="42" s="1"/>
  <c r="E3122" i="42" s="1"/>
  <c r="E3123" i="42" s="1"/>
  <c r="E3124" i="42" s="1"/>
  <c r="E3125" i="42" s="1"/>
  <c r="E3126" i="42" s="1"/>
  <c r="E3127" i="42" s="1"/>
  <c r="E3128" i="42" s="1"/>
  <c r="E3129" i="42" s="1"/>
  <c r="E3130" i="42" s="1"/>
  <c r="E3131" i="42" s="1"/>
  <c r="E3132" i="42" s="1"/>
  <c r="E3133" i="42" s="1"/>
  <c r="E3134" i="42" s="1"/>
  <c r="E3135" i="42" s="1"/>
  <c r="E3136" i="42" s="1"/>
  <c r="E3137" i="42" s="1"/>
  <c r="E3138" i="42" s="1"/>
  <c r="E3139" i="42" s="1"/>
  <c r="E3140" i="42" s="1"/>
  <c r="E3141" i="42" s="1"/>
  <c r="E3142" i="42" s="1"/>
  <c r="E3143" i="42" s="1"/>
  <c r="E3144" i="42" s="1"/>
  <c r="E3145" i="42" s="1"/>
  <c r="E3146" i="42" s="1"/>
  <c r="E3147" i="42" s="1"/>
  <c r="E3148" i="42" s="1"/>
  <c r="E3149" i="42" s="1"/>
  <c r="E3150" i="42" s="1"/>
  <c r="E3151" i="42" s="1"/>
  <c r="E3152" i="42" s="1"/>
  <c r="E3153" i="42" s="1"/>
  <c r="E3154" i="42" s="1"/>
  <c r="E3155" i="42" s="1"/>
  <c r="E3156" i="42" s="1"/>
  <c r="E3157" i="42" s="1"/>
  <c r="E3158" i="42" s="1"/>
  <c r="E3159" i="42" s="1"/>
  <c r="E3160" i="42" s="1"/>
  <c r="E3161" i="42" s="1"/>
  <c r="E3162" i="42" s="1"/>
  <c r="E3163" i="42" s="1"/>
  <c r="E3164" i="42" s="1"/>
  <c r="E3165" i="42" s="1"/>
  <c r="K10" i="42" s="1"/>
  <c r="P12" i="30" s="1"/>
  <c r="K11" i="42" l="1"/>
  <c r="P13" i="30" s="1"/>
  <c r="K24" i="42"/>
  <c r="P26" i="30" s="1"/>
  <c r="R25" i="30" s="1"/>
  <c r="K9" i="42"/>
  <c r="P11" i="30" s="1"/>
  <c r="K5" i="42"/>
  <c r="P7" i="30" s="1"/>
  <c r="S6" i="30" s="1"/>
  <c r="K20" i="42"/>
  <c r="P22" i="30" s="1"/>
  <c r="K7" i="42"/>
  <c r="P9" i="30" s="1"/>
  <c r="K4" i="42"/>
  <c r="P6" i="30" s="1"/>
  <c r="R5" i="30" s="1"/>
  <c r="K29" i="42"/>
  <c r="P31" i="30" s="1"/>
  <c r="S30" i="30" s="1"/>
  <c r="K3" i="42"/>
  <c r="P5" i="30" s="1"/>
  <c r="K18" i="42"/>
  <c r="P20" i="30" s="1"/>
  <c r="K25" i="42"/>
  <c r="P27" i="30" s="1"/>
  <c r="K16" i="42"/>
  <c r="P18" i="30" s="1"/>
  <c r="Q17" i="30" s="1"/>
  <c r="Q11" i="30"/>
  <c r="R11" i="30"/>
  <c r="S11" i="30"/>
  <c r="K226" i="42"/>
  <c r="P228" i="30" s="1"/>
  <c r="K131" i="42"/>
  <c r="P133" i="30" s="1"/>
  <c r="K269" i="42"/>
  <c r="P271" i="30" s="1"/>
  <c r="K228" i="42"/>
  <c r="P230" i="30" s="1"/>
  <c r="K68" i="42"/>
  <c r="P70" i="30" s="1"/>
  <c r="K57" i="42"/>
  <c r="P59" i="30" s="1"/>
  <c r="K109" i="42"/>
  <c r="P111" i="30" s="1"/>
  <c r="K225" i="42"/>
  <c r="P227" i="30" s="1"/>
  <c r="K204" i="42"/>
  <c r="P206" i="30" s="1"/>
  <c r="K89" i="42"/>
  <c r="P91" i="30" s="1"/>
  <c r="K143" i="42"/>
  <c r="P145" i="30" s="1"/>
  <c r="K169" i="42"/>
  <c r="P171" i="30" s="1"/>
  <c r="K265" i="42"/>
  <c r="P267" i="30" s="1"/>
  <c r="K256" i="42"/>
  <c r="P258" i="30" s="1"/>
  <c r="K137" i="42"/>
  <c r="P139" i="30" s="1"/>
  <c r="K238" i="42"/>
  <c r="P240" i="30" s="1"/>
  <c r="K173" i="42"/>
  <c r="P175" i="30" s="1"/>
  <c r="K21" i="42"/>
  <c r="P23" i="30" s="1"/>
  <c r="K191" i="42"/>
  <c r="P193" i="30" s="1"/>
  <c r="K142" i="42"/>
  <c r="P144" i="30" s="1"/>
  <c r="K230" i="42"/>
  <c r="P232" i="30" s="1"/>
  <c r="K189" i="42"/>
  <c r="P191" i="30" s="1"/>
  <c r="K70" i="42"/>
  <c r="P72" i="30" s="1"/>
  <c r="K85" i="42"/>
  <c r="P87" i="30" s="1"/>
  <c r="K110" i="42"/>
  <c r="P112" i="30" s="1"/>
  <c r="K113" i="42"/>
  <c r="P115" i="30" s="1"/>
  <c r="K194" i="42"/>
  <c r="P196" i="30" s="1"/>
  <c r="K47" i="42"/>
  <c r="P49" i="30" s="1"/>
  <c r="K119" i="42"/>
  <c r="P121" i="30" s="1"/>
  <c r="K259" i="42"/>
  <c r="P261" i="30" s="1"/>
  <c r="R10" i="30"/>
  <c r="Q10" i="30"/>
  <c r="S10" i="30"/>
  <c r="K103" i="42"/>
  <c r="P105" i="30" s="1"/>
  <c r="K208" i="42"/>
  <c r="P210" i="30" s="1"/>
  <c r="K234" i="42"/>
  <c r="P236" i="30" s="1"/>
  <c r="K86" i="42"/>
  <c r="P88" i="30" s="1"/>
  <c r="K156" i="42"/>
  <c r="P158" i="30" s="1"/>
  <c r="K159" i="42"/>
  <c r="P161" i="30" s="1"/>
  <c r="K211" i="42"/>
  <c r="P213" i="30" s="1"/>
  <c r="K74" i="42"/>
  <c r="P76" i="30" s="1"/>
  <c r="K92" i="42"/>
  <c r="P94" i="30" s="1"/>
  <c r="K183" i="42"/>
  <c r="P185" i="30" s="1"/>
  <c r="K163" i="42"/>
  <c r="P165" i="30" s="1"/>
  <c r="K123" i="42"/>
  <c r="P125" i="30" s="1"/>
  <c r="K239" i="42"/>
  <c r="P241" i="30" s="1"/>
  <c r="K149" i="42"/>
  <c r="P151" i="30" s="1"/>
  <c r="K190" i="42"/>
  <c r="P192" i="30" s="1"/>
  <c r="K121" i="42"/>
  <c r="P123" i="30" s="1"/>
  <c r="K120" i="42"/>
  <c r="P122" i="30" s="1"/>
  <c r="K197" i="42"/>
  <c r="P199" i="30" s="1"/>
  <c r="K249" i="42"/>
  <c r="P251" i="30" s="1"/>
  <c r="K274" i="42"/>
  <c r="P276" i="30" s="1"/>
  <c r="K264" i="42"/>
  <c r="P266" i="30" s="1"/>
  <c r="K39" i="42"/>
  <c r="P41" i="30" s="1"/>
  <c r="K95" i="42"/>
  <c r="P97" i="30" s="1"/>
  <c r="K76" i="42"/>
  <c r="P78" i="30" s="1"/>
  <c r="K150" i="42"/>
  <c r="P152" i="30" s="1"/>
  <c r="K270" i="42"/>
  <c r="P272" i="30" s="1"/>
  <c r="K141" i="42"/>
  <c r="P143" i="30" s="1"/>
  <c r="K116" i="42"/>
  <c r="P118" i="30" s="1"/>
  <c r="K241" i="42"/>
  <c r="P243" i="30" s="1"/>
  <c r="K107" i="42"/>
  <c r="P109" i="30" s="1"/>
  <c r="K231" i="42"/>
  <c r="P233" i="30" s="1"/>
  <c r="K177" i="42"/>
  <c r="P179" i="30" s="1"/>
  <c r="K54" i="42"/>
  <c r="P56" i="30" s="1"/>
  <c r="K37" i="42"/>
  <c r="P39" i="30" s="1"/>
  <c r="K35" i="42"/>
  <c r="P37" i="30" s="1"/>
  <c r="K140" i="42"/>
  <c r="P142" i="30" s="1"/>
  <c r="K104" i="42"/>
  <c r="P106" i="30" s="1"/>
  <c r="K114" i="42"/>
  <c r="P116" i="30" s="1"/>
  <c r="Q21" i="30"/>
  <c r="S21" i="30"/>
  <c r="R21" i="30"/>
  <c r="K133" i="42"/>
  <c r="P135" i="30" s="1"/>
  <c r="S8" i="30"/>
  <c r="Q8" i="30"/>
  <c r="R8" i="30"/>
  <c r="K223" i="42"/>
  <c r="P225" i="30" s="1"/>
  <c r="K209" i="42"/>
  <c r="P211" i="30" s="1"/>
  <c r="K58" i="42"/>
  <c r="P60" i="30" s="1"/>
  <c r="K188" i="42"/>
  <c r="P190" i="30" s="1"/>
  <c r="K158" i="42"/>
  <c r="P160" i="30" s="1"/>
  <c r="K60" i="42"/>
  <c r="P62" i="30" s="1"/>
  <c r="K98" i="42"/>
  <c r="P100" i="30" s="1"/>
  <c r="K172" i="42"/>
  <c r="P174" i="30" s="1"/>
  <c r="K210" i="42"/>
  <c r="P212" i="30" s="1"/>
  <c r="K22" i="42"/>
  <c r="P24" i="30" s="1"/>
  <c r="K15" i="42"/>
  <c r="P17" i="30" s="1"/>
  <c r="K146" i="42"/>
  <c r="P148" i="30" s="1"/>
  <c r="K245" i="42"/>
  <c r="P247" i="30" s="1"/>
  <c r="K181" i="42"/>
  <c r="P183" i="30" s="1"/>
  <c r="K195" i="42"/>
  <c r="P197" i="30" s="1"/>
  <c r="K202" i="42"/>
  <c r="P204" i="30" s="1"/>
  <c r="K127" i="42"/>
  <c r="P129" i="30" s="1"/>
  <c r="K56" i="42"/>
  <c r="P58" i="30" s="1"/>
  <c r="K266" i="42"/>
  <c r="P268" i="30" s="1"/>
  <c r="K111" i="42"/>
  <c r="P113" i="30" s="1"/>
  <c r="K126" i="42"/>
  <c r="P128" i="30" s="1"/>
  <c r="K182" i="42"/>
  <c r="P184" i="30" s="1"/>
  <c r="K247" i="42"/>
  <c r="P249" i="30" s="1"/>
  <c r="K28" i="42"/>
  <c r="P30" i="30" s="1"/>
  <c r="K233" i="42"/>
  <c r="P235" i="30" s="1"/>
  <c r="K91" i="42"/>
  <c r="P93" i="30" s="1"/>
  <c r="K125" i="42"/>
  <c r="P127" i="30" s="1"/>
  <c r="Q19" i="30"/>
  <c r="S19" i="30"/>
  <c r="R19" i="30"/>
  <c r="K212" i="42"/>
  <c r="P214" i="30" s="1"/>
  <c r="K240" i="42"/>
  <c r="P242" i="30" s="1"/>
  <c r="K217" i="42"/>
  <c r="P219" i="30" s="1"/>
  <c r="K23" i="42"/>
  <c r="P25" i="30" s="1"/>
  <c r="S12" i="30"/>
  <c r="R12" i="30"/>
  <c r="Q12" i="30"/>
  <c r="K61" i="42"/>
  <c r="P63" i="30" s="1"/>
  <c r="K257" i="42"/>
  <c r="P259" i="30" s="1"/>
  <c r="K201" i="42"/>
  <c r="P203" i="30" s="1"/>
  <c r="K128" i="42"/>
  <c r="P130" i="30" s="1"/>
  <c r="K192" i="42"/>
  <c r="P194" i="30" s="1"/>
  <c r="K196" i="42"/>
  <c r="P198" i="30" s="1"/>
  <c r="K193" i="42"/>
  <c r="P195" i="30" s="1"/>
  <c r="K187" i="42"/>
  <c r="P189" i="30" s="1"/>
  <c r="K136" i="42"/>
  <c r="P138" i="30" s="1"/>
  <c r="K276" i="42"/>
  <c r="K71" i="42"/>
  <c r="P73" i="30" s="1"/>
  <c r="K214" i="42"/>
  <c r="P216" i="30" s="1"/>
  <c r="K167" i="42"/>
  <c r="P169" i="30" s="1"/>
  <c r="K176" i="42"/>
  <c r="P178" i="30" s="1"/>
  <c r="K253" i="42"/>
  <c r="P255" i="30" s="1"/>
  <c r="K32" i="42"/>
  <c r="P34" i="30" s="1"/>
  <c r="K199" i="42"/>
  <c r="P201" i="30" s="1"/>
  <c r="K273" i="42"/>
  <c r="P275" i="30" s="1"/>
  <c r="K160" i="42"/>
  <c r="P162" i="30" s="1"/>
  <c r="K271" i="42"/>
  <c r="P273" i="30" s="1"/>
  <c r="K135" i="42"/>
  <c r="P137" i="30" s="1"/>
  <c r="K206" i="42"/>
  <c r="P208" i="30" s="1"/>
  <c r="K97" i="42"/>
  <c r="P99" i="30" s="1"/>
  <c r="K94" i="42"/>
  <c r="P96" i="30" s="1"/>
  <c r="K26" i="42"/>
  <c r="P28" i="30" s="1"/>
  <c r="K66" i="42"/>
  <c r="P68" i="30" s="1"/>
  <c r="K180" i="42"/>
  <c r="P182" i="30" s="1"/>
  <c r="K224" i="42"/>
  <c r="P226" i="30" s="1"/>
  <c r="K164" i="42"/>
  <c r="P166" i="30" s="1"/>
  <c r="K242" i="42"/>
  <c r="P244" i="30" s="1"/>
  <c r="K75" i="42"/>
  <c r="P77" i="30" s="1"/>
  <c r="K65" i="42"/>
  <c r="P67" i="30" s="1"/>
  <c r="K77" i="42"/>
  <c r="P79" i="30" s="1"/>
  <c r="K147" i="42"/>
  <c r="P149" i="30" s="1"/>
  <c r="K13" i="42"/>
  <c r="P15" i="30" s="1"/>
  <c r="K200" i="42"/>
  <c r="P202" i="30" s="1"/>
  <c r="K222" i="42"/>
  <c r="K30" i="42"/>
  <c r="P32" i="30" s="1"/>
  <c r="K252" i="42"/>
  <c r="P254" i="30" s="1"/>
  <c r="K117" i="42"/>
  <c r="P119" i="30" s="1"/>
  <c r="K185" i="42"/>
  <c r="P187" i="30" s="1"/>
  <c r="K102" i="42"/>
  <c r="P104" i="30" s="1"/>
  <c r="K93" i="42"/>
  <c r="P95" i="30" s="1"/>
  <c r="K64" i="42"/>
  <c r="P66" i="30" s="1"/>
  <c r="K49" i="42"/>
  <c r="P51" i="30" s="1"/>
  <c r="R26" i="30"/>
  <c r="Q26" i="30"/>
  <c r="S26" i="30"/>
  <c r="K155" i="42"/>
  <c r="P157" i="30" s="1"/>
  <c r="K101" i="42"/>
  <c r="P103" i="30" s="1"/>
  <c r="K203" i="42"/>
  <c r="P205" i="30" s="1"/>
  <c r="K50" i="42"/>
  <c r="P52" i="30" s="1"/>
  <c r="K145" i="42"/>
  <c r="P147" i="30" s="1"/>
  <c r="K168" i="42"/>
  <c r="P170" i="30" s="1"/>
  <c r="K42" i="42"/>
  <c r="P44" i="30" s="1"/>
  <c r="K157" i="42"/>
  <c r="P159" i="30" s="1"/>
  <c r="K152" i="42"/>
  <c r="P154" i="30" s="1"/>
  <c r="K258" i="42"/>
  <c r="P260" i="30" s="1"/>
  <c r="K27" i="42"/>
  <c r="P29" i="30" s="1"/>
  <c r="K100" i="42"/>
  <c r="P102" i="30" s="1"/>
  <c r="K248" i="42"/>
  <c r="P250" i="30" s="1"/>
  <c r="K275" i="42"/>
  <c r="P277" i="30" s="1"/>
  <c r="K260" i="42"/>
  <c r="P262" i="30" s="1"/>
  <c r="K174" i="42"/>
  <c r="P176" i="30" s="1"/>
  <c r="K33" i="42"/>
  <c r="P35" i="30" s="1"/>
  <c r="K55" i="42"/>
  <c r="P57" i="30" s="1"/>
  <c r="K166" i="42"/>
  <c r="P168" i="30" s="1"/>
  <c r="K80" i="42"/>
  <c r="P82" i="30" s="1"/>
  <c r="K69" i="42"/>
  <c r="P71" i="30" s="1"/>
  <c r="K151" i="42"/>
  <c r="P153" i="30" s="1"/>
  <c r="K14" i="42"/>
  <c r="P16" i="30" s="1"/>
  <c r="K254" i="42"/>
  <c r="P256" i="30" s="1"/>
  <c r="K237" i="42"/>
  <c r="P239" i="30" s="1"/>
  <c r="K244" i="42"/>
  <c r="P246" i="30" s="1"/>
  <c r="K165" i="42"/>
  <c r="P167" i="30" s="1"/>
  <c r="K53" i="42"/>
  <c r="P55" i="30" s="1"/>
  <c r="K154" i="42"/>
  <c r="P156" i="30" s="1"/>
  <c r="K108" i="42"/>
  <c r="P110" i="30" s="1"/>
  <c r="K144" i="42"/>
  <c r="P146" i="30" s="1"/>
  <c r="K73" i="42"/>
  <c r="P75" i="30" s="1"/>
  <c r="K72" i="42"/>
  <c r="P74" i="30" s="1"/>
  <c r="K82" i="42"/>
  <c r="P84" i="30" s="1"/>
  <c r="K81" i="42"/>
  <c r="P83" i="30" s="1"/>
  <c r="K250" i="42"/>
  <c r="P252" i="30" s="1"/>
  <c r="K227" i="42"/>
  <c r="P229" i="30" s="1"/>
  <c r="K213" i="42"/>
  <c r="P215" i="30" s="1"/>
  <c r="K41" i="42"/>
  <c r="P43" i="30" s="1"/>
  <c r="R6" i="30"/>
  <c r="K262" i="42"/>
  <c r="P264" i="30" s="1"/>
  <c r="K38" i="42"/>
  <c r="P40" i="30" s="1"/>
  <c r="K236" i="42"/>
  <c r="P238" i="30" s="1"/>
  <c r="K78" i="42"/>
  <c r="P80" i="30" s="1"/>
  <c r="K99" i="42"/>
  <c r="P101" i="30" s="1"/>
  <c r="K162" i="42"/>
  <c r="P164" i="30" s="1"/>
  <c r="K44" i="42"/>
  <c r="P46" i="30" s="1"/>
  <c r="K122" i="42"/>
  <c r="P124" i="30" s="1"/>
  <c r="K124" i="42"/>
  <c r="P126" i="30" s="1"/>
  <c r="K218" i="42"/>
  <c r="P220" i="30" s="1"/>
  <c r="K186" i="42"/>
  <c r="P188" i="30" s="1"/>
  <c r="K171" i="42"/>
  <c r="P173" i="30" s="1"/>
  <c r="K261" i="42"/>
  <c r="P263" i="30" s="1"/>
  <c r="K31" i="42"/>
  <c r="P33" i="30" s="1"/>
  <c r="K251" i="42"/>
  <c r="P253" i="30" s="1"/>
  <c r="K8" i="42"/>
  <c r="P10" i="30" s="1"/>
  <c r="U6" i="30" s="1"/>
  <c r="K132" i="42"/>
  <c r="P134" i="30" s="1"/>
  <c r="K205" i="42"/>
  <c r="P207" i="30" s="1"/>
  <c r="K45" i="42"/>
  <c r="P47" i="30" s="1"/>
  <c r="K178" i="42"/>
  <c r="P180" i="30" s="1"/>
  <c r="K2817" i="42"/>
  <c r="P2819" i="30" s="1"/>
  <c r="K3079" i="42"/>
  <c r="P3081" i="30" s="1"/>
  <c r="K335" i="42"/>
  <c r="P337" i="30" s="1"/>
  <c r="K1259" i="42"/>
  <c r="P1261" i="30" s="1"/>
  <c r="K2649" i="42"/>
  <c r="P2651" i="30" s="1"/>
  <c r="K1564" i="42"/>
  <c r="P1566" i="30" s="1"/>
  <c r="K1434" i="42"/>
  <c r="P1436" i="30" s="1"/>
  <c r="K866" i="42"/>
  <c r="P868" i="30" s="1"/>
  <c r="K2627" i="42"/>
  <c r="P2629" i="30" s="1"/>
  <c r="K2304" i="42"/>
  <c r="P2306" i="30" s="1"/>
  <c r="K1699" i="42"/>
  <c r="P1701" i="30" s="1"/>
  <c r="K2502" i="42"/>
  <c r="P2504" i="30" s="1"/>
  <c r="K2894" i="42"/>
  <c r="P2896" i="30" s="1"/>
  <c r="K1710" i="42"/>
  <c r="P1712" i="30" s="1"/>
  <c r="K2141" i="42"/>
  <c r="P2143" i="30" s="1"/>
  <c r="K363" i="42"/>
  <c r="P365" i="30" s="1"/>
  <c r="K2279" i="42"/>
  <c r="P2281" i="30" s="1"/>
  <c r="K2772" i="42"/>
  <c r="P2774" i="30" s="1"/>
  <c r="K1148" i="42"/>
  <c r="P1150" i="30" s="1"/>
  <c r="K1525" i="42"/>
  <c r="P1527" i="30" s="1"/>
  <c r="K2729" i="42"/>
  <c r="P2731" i="30" s="1"/>
  <c r="K2374" i="42"/>
  <c r="P2376" i="30" s="1"/>
  <c r="K2047" i="42"/>
  <c r="P2049" i="30" s="1"/>
  <c r="K1260" i="42"/>
  <c r="P1262" i="30" s="1"/>
  <c r="K1500" i="42"/>
  <c r="P1502" i="30" s="1"/>
  <c r="K1499" i="42"/>
  <c r="P1501" i="30" s="1"/>
  <c r="K2321" i="42"/>
  <c r="P2323" i="30" s="1"/>
  <c r="K891" i="42"/>
  <c r="P893" i="30" s="1"/>
  <c r="K1577" i="42"/>
  <c r="P1579" i="30" s="1"/>
  <c r="K473" i="42"/>
  <c r="P475" i="30" s="1"/>
  <c r="K1596" i="42"/>
  <c r="P1598" i="30" s="1"/>
  <c r="K2586" i="42"/>
  <c r="P2588" i="30" s="1"/>
  <c r="K1101" i="42"/>
  <c r="P1103" i="30" s="1"/>
  <c r="K747" i="42"/>
  <c r="P749" i="30" s="1"/>
  <c r="K1224" i="42"/>
  <c r="P1226" i="30" s="1"/>
  <c r="K470" i="42"/>
  <c r="P472" i="30" s="1"/>
  <c r="K2636" i="42"/>
  <c r="P2638" i="30" s="1"/>
  <c r="K1234" i="42"/>
  <c r="P1236" i="30" s="1"/>
  <c r="K3111" i="42"/>
  <c r="P3113" i="30" s="1"/>
  <c r="K1860" i="42"/>
  <c r="P1862" i="30" s="1"/>
  <c r="K1095" i="42"/>
  <c r="P1097" i="30" s="1"/>
  <c r="K1104" i="42"/>
  <c r="P1106" i="30" s="1"/>
  <c r="K505" i="42"/>
  <c r="P507" i="30" s="1"/>
  <c r="K2933" i="42"/>
  <c r="P2935" i="30" s="1"/>
  <c r="K2778" i="42"/>
  <c r="P2780" i="30" s="1"/>
  <c r="K669" i="42"/>
  <c r="P671" i="30" s="1"/>
  <c r="K481" i="42"/>
  <c r="P483" i="30" s="1"/>
  <c r="K2977" i="42"/>
  <c r="P2979" i="30" s="1"/>
  <c r="K2457" i="42"/>
  <c r="P2459" i="30" s="1"/>
  <c r="K2563" i="42"/>
  <c r="P2565" i="30" s="1"/>
  <c r="K1397" i="42"/>
  <c r="P1399" i="30" s="1"/>
  <c r="K1515" i="42"/>
  <c r="P1517" i="30" s="1"/>
  <c r="K1293" i="42"/>
  <c r="P1295" i="30" s="1"/>
  <c r="K2492" i="42"/>
  <c r="P2494" i="30" s="1"/>
  <c r="K620" i="42"/>
  <c r="P622" i="30" s="1"/>
  <c r="K1523" i="42"/>
  <c r="P1525" i="30" s="1"/>
  <c r="K1517" i="42"/>
  <c r="P1519" i="30" s="1"/>
  <c r="K2177" i="42"/>
  <c r="P2179" i="30" s="1"/>
  <c r="K900" i="42"/>
  <c r="P902" i="30" s="1"/>
  <c r="K2799" i="42"/>
  <c r="P2801" i="30" s="1"/>
  <c r="K2248" i="42"/>
  <c r="P2250" i="30" s="1"/>
  <c r="K1090" i="42"/>
  <c r="P1092" i="30" s="1"/>
  <c r="K722" i="42"/>
  <c r="P724" i="30" s="1"/>
  <c r="K2075" i="42"/>
  <c r="P2077" i="30" s="1"/>
  <c r="K2195" i="42"/>
  <c r="P2197" i="30" s="1"/>
  <c r="K2002" i="42"/>
  <c r="P2004" i="30" s="1"/>
  <c r="K1019" i="42"/>
  <c r="P1021" i="30" s="1"/>
  <c r="K1550" i="42"/>
  <c r="P1552" i="30" s="1"/>
  <c r="K1927" i="42"/>
  <c r="P1929" i="30" s="1"/>
  <c r="K1866" i="42"/>
  <c r="P1868" i="30" s="1"/>
  <c r="K650" i="42"/>
  <c r="P652" i="30" s="1"/>
  <c r="K2592" i="42"/>
  <c r="P2594" i="30" s="1"/>
  <c r="K1733" i="42"/>
  <c r="P1735" i="30" s="1"/>
  <c r="K940" i="42"/>
  <c r="P942" i="30" s="1"/>
  <c r="K906" i="42"/>
  <c r="P908" i="30" s="1"/>
  <c r="K2496" i="42"/>
  <c r="P2498" i="30" s="1"/>
  <c r="K3053" i="42"/>
  <c r="P3055" i="30" s="1"/>
  <c r="K1620" i="42"/>
  <c r="P1622" i="30" s="1"/>
  <c r="K543" i="42"/>
  <c r="P545" i="30" s="1"/>
  <c r="K830" i="42"/>
  <c r="P832" i="30" s="1"/>
  <c r="K431" i="42"/>
  <c r="P433" i="30" s="1"/>
  <c r="K2905" i="42"/>
  <c r="P2907" i="30" s="1"/>
  <c r="K1920" i="42"/>
  <c r="P1922" i="30" s="1"/>
  <c r="K2147" i="42"/>
  <c r="P2149" i="30" s="1"/>
  <c r="K1615" i="42"/>
  <c r="P1617" i="30" s="1"/>
  <c r="K1053" i="42"/>
  <c r="P1055" i="30" s="1"/>
  <c r="K3166" i="42"/>
  <c r="K2495" i="42"/>
  <c r="P2497" i="30" s="1"/>
  <c r="K1807" i="42"/>
  <c r="P1809" i="30" s="1"/>
  <c r="K414" i="42"/>
  <c r="P416" i="30" s="1"/>
  <c r="K1585" i="42"/>
  <c r="P1587" i="30" s="1"/>
  <c r="K2732" i="42"/>
  <c r="P2734" i="30" s="1"/>
  <c r="K340" i="42"/>
  <c r="P342" i="30" s="1"/>
  <c r="K1700" i="42"/>
  <c r="P1702" i="30" s="1"/>
  <c r="K3062" i="42"/>
  <c r="P3064" i="30" s="1"/>
  <c r="K1112" i="42"/>
  <c r="P1114" i="30" s="1"/>
  <c r="K2830" i="42"/>
  <c r="P2832" i="30" s="1"/>
  <c r="K1430" i="42"/>
  <c r="P1432" i="30" s="1"/>
  <c r="K1544" i="42"/>
  <c r="P1546" i="30" s="1"/>
  <c r="K608" i="42"/>
  <c r="P610" i="30" s="1"/>
  <c r="K498" i="42"/>
  <c r="P500" i="30" s="1"/>
  <c r="K1399" i="42"/>
  <c r="P1401" i="30" s="1"/>
  <c r="K2920" i="42"/>
  <c r="P2922" i="30" s="1"/>
  <c r="K613" i="42"/>
  <c r="P615" i="30" s="1"/>
  <c r="K489" i="42"/>
  <c r="P491" i="30" s="1"/>
  <c r="K2353" i="42"/>
  <c r="P2355" i="30" s="1"/>
  <c r="K2856" i="42"/>
  <c r="P2858" i="30" s="1"/>
  <c r="K422" i="42"/>
  <c r="P424" i="30" s="1"/>
  <c r="K1343" i="42"/>
  <c r="P1345" i="30" s="1"/>
  <c r="K2757" i="42"/>
  <c r="P2759" i="30" s="1"/>
  <c r="K2541" i="42"/>
  <c r="P2543" i="30" s="1"/>
  <c r="K724" i="42"/>
  <c r="P726" i="30" s="1"/>
  <c r="K1213" i="42"/>
  <c r="P1215" i="30" s="1"/>
  <c r="K461" i="42"/>
  <c r="P463" i="30" s="1"/>
  <c r="K1168" i="42"/>
  <c r="P1170" i="30" s="1"/>
  <c r="K2489" i="42"/>
  <c r="P2491" i="30" s="1"/>
  <c r="K2278" i="42"/>
  <c r="P2280" i="30" s="1"/>
  <c r="K3114" i="42"/>
  <c r="P3116" i="30" s="1"/>
  <c r="K2052" i="42"/>
  <c r="P2054" i="30" s="1"/>
  <c r="K1892" i="42"/>
  <c r="P1894" i="30" s="1"/>
  <c r="K541" i="42"/>
  <c r="P543" i="30" s="1"/>
  <c r="K641" i="42"/>
  <c r="P643" i="30" s="1"/>
  <c r="K492" i="42"/>
  <c r="P494" i="30" s="1"/>
  <c r="K2602" i="42"/>
  <c r="P2604" i="30" s="1"/>
  <c r="K1008" i="42"/>
  <c r="P1010" i="30" s="1"/>
  <c r="K2841" i="42"/>
  <c r="P2843" i="30" s="1"/>
  <c r="K2761" i="42"/>
  <c r="P2763" i="30" s="1"/>
  <c r="K2238" i="42"/>
  <c r="P2240" i="30" s="1"/>
  <c r="K2377" i="42"/>
  <c r="P2379" i="30" s="1"/>
  <c r="K2365" i="42"/>
  <c r="P2367" i="30" s="1"/>
  <c r="K1238" i="42"/>
  <c r="P1240" i="30" s="1"/>
  <c r="K1136" i="42"/>
  <c r="P1138" i="30" s="1"/>
  <c r="K336" i="42"/>
  <c r="P338" i="30" s="1"/>
  <c r="K497" i="42"/>
  <c r="P499" i="30" s="1"/>
  <c r="K2927" i="42"/>
  <c r="P2929" i="30" s="1"/>
  <c r="K2818" i="42"/>
  <c r="P2820" i="30" s="1"/>
  <c r="K821" i="42"/>
  <c r="P823" i="30" s="1"/>
  <c r="K1876" i="42"/>
  <c r="P1878" i="30" s="1"/>
  <c r="K1696" i="42"/>
  <c r="P1698" i="30" s="1"/>
  <c r="K2011" i="42"/>
  <c r="P2013" i="30" s="1"/>
  <c r="K1614" i="42"/>
  <c r="P1616" i="30" s="1"/>
  <c r="K700" i="42"/>
  <c r="P702" i="30" s="1"/>
  <c r="K2441" i="42"/>
  <c r="P2443" i="30" s="1"/>
  <c r="K2157" i="42"/>
  <c r="P2159" i="30" s="1"/>
  <c r="K2670" i="42"/>
  <c r="P2672" i="30" s="1"/>
  <c r="K1085" i="42"/>
  <c r="P1087" i="30" s="1"/>
  <c r="K436" i="42"/>
  <c r="P438" i="30" s="1"/>
  <c r="K981" i="42"/>
  <c r="P983" i="30" s="1"/>
  <c r="K1075" i="42"/>
  <c r="P1077" i="30" s="1"/>
  <c r="K1218" i="42"/>
  <c r="P1220" i="30" s="1"/>
  <c r="K1839" i="42"/>
  <c r="P1841" i="30" s="1"/>
  <c r="K1562" i="42"/>
  <c r="P1564" i="30" s="1"/>
  <c r="K383" i="42"/>
  <c r="P385" i="30" s="1"/>
  <c r="K1250" i="42"/>
  <c r="P1252" i="30" s="1"/>
  <c r="K1602" i="42"/>
  <c r="P1604" i="30" s="1"/>
  <c r="K1805" i="42"/>
  <c r="P1807" i="30" s="1"/>
  <c r="K2247" i="42"/>
  <c r="P2249" i="30" s="1"/>
  <c r="K1187" i="42"/>
  <c r="P1189" i="30" s="1"/>
  <c r="K1415" i="42"/>
  <c r="P1417" i="30" s="1"/>
  <c r="K1453" i="42"/>
  <c r="P1455" i="30" s="1"/>
  <c r="K2546" i="42"/>
  <c r="P2548" i="30" s="1"/>
  <c r="K1017" i="42"/>
  <c r="P1019" i="30" s="1"/>
  <c r="K2794" i="42"/>
  <c r="P2796" i="30" s="1"/>
  <c r="K2625" i="42"/>
  <c r="P2627" i="30" s="1"/>
  <c r="K567" i="42"/>
  <c r="P569" i="30" s="1"/>
  <c r="K1868" i="42"/>
  <c r="P1870" i="30" s="1"/>
  <c r="K1154" i="42"/>
  <c r="P1156" i="30" s="1"/>
  <c r="K1456" i="42"/>
  <c r="P1458" i="30" s="1"/>
  <c r="K1392" i="42"/>
  <c r="P1394" i="30" s="1"/>
  <c r="K2217" i="42"/>
  <c r="P2219" i="30" s="1"/>
  <c r="K1566" i="42"/>
  <c r="P1568" i="30" s="1"/>
  <c r="K1872" i="42"/>
  <c r="P1874" i="30" s="1"/>
  <c r="K583" i="42"/>
  <c r="P585" i="30" s="1"/>
  <c r="K1419" i="42"/>
  <c r="P1421" i="30" s="1"/>
  <c r="K1236" i="42"/>
  <c r="P1238" i="30" s="1"/>
  <c r="K945" i="42"/>
  <c r="P947" i="30" s="1"/>
  <c r="K854" i="42"/>
  <c r="P856" i="30" s="1"/>
  <c r="K678" i="42"/>
  <c r="P680" i="30" s="1"/>
  <c r="K2784" i="42"/>
  <c r="P2786" i="30" s="1"/>
  <c r="K2766" i="42"/>
  <c r="P2768" i="30" s="1"/>
  <c r="K1479" i="42"/>
  <c r="P1481" i="30" s="1"/>
  <c r="K1122" i="42"/>
  <c r="P1124" i="30" s="1"/>
  <c r="K2684" i="42"/>
  <c r="P2686" i="30" s="1"/>
  <c r="K2786" i="42"/>
  <c r="P2788" i="30" s="1"/>
  <c r="K2376" i="42"/>
  <c r="P2378" i="30" s="1"/>
  <c r="K595" i="42"/>
  <c r="P597" i="30" s="1"/>
  <c r="K1750" i="42"/>
  <c r="P1752" i="30" s="1"/>
  <c r="K564" i="42"/>
  <c r="P566" i="30" s="1"/>
  <c r="K1352" i="42"/>
  <c r="P1354" i="30" s="1"/>
  <c r="K2038" i="42"/>
  <c r="P2040" i="30" s="1"/>
  <c r="K2963" i="42"/>
  <c r="P2965" i="30" s="1"/>
  <c r="K1457" i="42"/>
  <c r="P1459" i="30" s="1"/>
  <c r="K1947" i="42"/>
  <c r="P1949" i="30" s="1"/>
  <c r="K1968" i="42"/>
  <c r="P1970" i="30" s="1"/>
  <c r="K886" i="42"/>
  <c r="P888" i="30" s="1"/>
  <c r="K2587" i="42"/>
  <c r="P2589" i="30" s="1"/>
  <c r="K2427" i="42"/>
  <c r="P2429" i="30" s="1"/>
  <c r="K1029" i="42"/>
  <c r="P1031" i="30" s="1"/>
  <c r="K781" i="42"/>
  <c r="P783" i="30" s="1"/>
  <c r="K1426" i="42"/>
  <c r="P1428" i="30" s="1"/>
  <c r="K2057" i="42"/>
  <c r="P2059" i="30" s="1"/>
  <c r="K2198" i="42"/>
  <c r="P2200" i="30" s="1"/>
  <c r="K289" i="42"/>
  <c r="P291" i="30" s="1"/>
  <c r="K451" i="42"/>
  <c r="P453" i="30" s="1"/>
  <c r="K2102" i="42"/>
  <c r="P2104" i="30" s="1"/>
  <c r="K2275" i="42"/>
  <c r="P2277" i="30" s="1"/>
  <c r="K1482" i="42"/>
  <c r="P1484" i="30" s="1"/>
  <c r="K399" i="42"/>
  <c r="P401" i="30" s="1"/>
  <c r="K2460" i="42"/>
  <c r="P2462" i="30" s="1"/>
  <c r="K1420" i="42"/>
  <c r="P1422" i="30" s="1"/>
  <c r="K797" i="42"/>
  <c r="P799" i="30" s="1"/>
  <c r="K2317" i="42"/>
  <c r="P2319" i="30" s="1"/>
  <c r="K1749" i="42"/>
  <c r="P1751" i="30" s="1"/>
  <c r="K2300" i="42"/>
  <c r="P2302" i="30" s="1"/>
  <c r="K471" i="42"/>
  <c r="P473" i="30" s="1"/>
  <c r="K744" i="42"/>
  <c r="P746" i="30" s="1"/>
  <c r="K388" i="42"/>
  <c r="P390" i="30" s="1"/>
  <c r="K2505" i="42"/>
  <c r="P2507" i="30" s="1"/>
  <c r="K780" i="42"/>
  <c r="P782" i="30" s="1"/>
  <c r="K444" i="42"/>
  <c r="P446" i="30" s="1"/>
  <c r="K553" i="42"/>
  <c r="P555" i="30" s="1"/>
  <c r="K475" i="42"/>
  <c r="P477" i="30" s="1"/>
  <c r="K2661" i="42"/>
  <c r="P2663" i="30" s="1"/>
  <c r="K516" i="42"/>
  <c r="P518" i="30" s="1"/>
  <c r="K805" i="42"/>
  <c r="P807" i="30" s="1"/>
  <c r="K934" i="42"/>
  <c r="P936" i="30" s="1"/>
  <c r="K841" i="42"/>
  <c r="P843" i="30" s="1"/>
  <c r="K2400" i="42"/>
  <c r="P2402" i="30" s="1"/>
  <c r="K2079" i="42"/>
  <c r="P2081" i="30" s="1"/>
  <c r="K2309" i="42"/>
  <c r="P2311" i="30" s="1"/>
  <c r="K2211" i="42"/>
  <c r="P2213" i="30" s="1"/>
  <c r="K2443" i="42"/>
  <c r="P2445" i="30" s="1"/>
  <c r="K377" i="42"/>
  <c r="P379" i="30" s="1"/>
  <c r="K2674" i="42"/>
  <c r="P2676" i="30" s="1"/>
  <c r="K1871" i="42"/>
  <c r="P1873" i="30" s="1"/>
  <c r="K2754" i="42"/>
  <c r="P2756" i="30" s="1"/>
  <c r="K1617" i="42"/>
  <c r="P1619" i="30" s="1"/>
  <c r="K1654" i="42"/>
  <c r="P1656" i="30" s="1"/>
  <c r="K293" i="42"/>
  <c r="P295" i="30" s="1"/>
  <c r="K693" i="42"/>
  <c r="P695" i="30" s="1"/>
  <c r="K743" i="42"/>
  <c r="P745" i="30" s="1"/>
  <c r="K599" i="42"/>
  <c r="P601" i="30" s="1"/>
  <c r="K278" i="42"/>
  <c r="P280" i="30" s="1"/>
  <c r="K860" i="42"/>
  <c r="P862" i="30" s="1"/>
  <c r="K1294" i="42"/>
  <c r="P1296" i="30" s="1"/>
  <c r="K2148" i="42"/>
  <c r="P2150" i="30" s="1"/>
  <c r="K2416" i="42"/>
  <c r="P2418" i="30" s="1"/>
  <c r="K2366" i="42"/>
  <c r="P2368" i="30" s="1"/>
  <c r="K1063" i="42"/>
  <c r="P1065" i="30" s="1"/>
  <c r="K1125" i="42"/>
  <c r="P1127" i="30" s="1"/>
  <c r="K1403" i="42"/>
  <c r="P1405" i="30" s="1"/>
  <c r="K2225" i="42"/>
  <c r="P2227" i="30" s="1"/>
  <c r="K504" i="42"/>
  <c r="P506" i="30" s="1"/>
  <c r="K1386" i="42"/>
  <c r="P1388" i="30" s="1"/>
  <c r="K2660" i="42"/>
  <c r="P2662" i="30" s="1"/>
  <c r="K2731" i="42"/>
  <c r="P2733" i="30" s="1"/>
  <c r="K1609" i="42"/>
  <c r="P1611" i="30" s="1"/>
  <c r="K303" i="42"/>
  <c r="P305" i="30" s="1"/>
  <c r="K320" i="42"/>
  <c r="P322" i="30" s="1"/>
  <c r="K2026" i="42"/>
  <c r="P2028" i="30" s="1"/>
  <c r="K517" i="42"/>
  <c r="P519" i="30" s="1"/>
  <c r="K1798" i="42"/>
  <c r="P1800" i="30" s="1"/>
  <c r="K1880" i="42"/>
  <c r="P1882" i="30" s="1"/>
  <c r="K2367" i="42"/>
  <c r="P2369" i="30" s="1"/>
  <c r="K2643" i="42"/>
  <c r="P2645" i="30" s="1"/>
  <c r="K2308" i="42"/>
  <c r="P2310" i="30" s="1"/>
  <c r="K1018" i="42"/>
  <c r="P1020" i="30" s="1"/>
  <c r="K1227" i="42"/>
  <c r="P1229" i="30" s="1"/>
  <c r="K1205" i="42"/>
  <c r="P1207" i="30" s="1"/>
  <c r="K1132" i="42"/>
  <c r="P1134" i="30" s="1"/>
  <c r="K2843" i="42"/>
  <c r="P2845" i="30" s="1"/>
  <c r="K787" i="42"/>
  <c r="P789" i="30" s="1"/>
  <c r="K539" i="42"/>
  <c r="P541" i="30" s="1"/>
  <c r="K2435" i="42"/>
  <c r="P2437" i="30" s="1"/>
  <c r="K665" i="42"/>
  <c r="P667" i="30" s="1"/>
  <c r="K2837" i="42"/>
  <c r="P2839" i="30" s="1"/>
  <c r="K956" i="42"/>
  <c r="P958" i="30" s="1"/>
  <c r="K1567" i="42"/>
  <c r="P1569" i="30" s="1"/>
  <c r="K668" i="42"/>
  <c r="P670" i="30" s="1"/>
  <c r="K2442" i="42"/>
  <c r="P2444" i="30" s="1"/>
  <c r="K1997" i="42"/>
  <c r="P1999" i="30" s="1"/>
  <c r="K1243" i="42"/>
  <c r="P1245" i="30" s="1"/>
  <c r="K735" i="42"/>
  <c r="P737" i="30" s="1"/>
  <c r="K686" i="42"/>
  <c r="P688" i="30" s="1"/>
  <c r="K603" i="42"/>
  <c r="P605" i="30" s="1"/>
  <c r="K2474" i="42"/>
  <c r="P2476" i="30" s="1"/>
  <c r="K561" i="42"/>
  <c r="P563" i="30" s="1"/>
  <c r="K808" i="42"/>
  <c r="P810" i="30" s="1"/>
  <c r="K2024" i="42"/>
  <c r="P2026" i="30" s="1"/>
  <c r="K392" i="42"/>
  <c r="P394" i="30" s="1"/>
  <c r="K1310" i="42"/>
  <c r="P1312" i="30" s="1"/>
  <c r="K1100" i="42"/>
  <c r="P1102" i="30" s="1"/>
  <c r="K1010" i="42"/>
  <c r="P1012" i="30" s="1"/>
  <c r="K1278" i="42"/>
  <c r="P1280" i="30" s="1"/>
  <c r="K2098" i="42"/>
  <c r="P2100" i="30" s="1"/>
  <c r="K1631" i="42"/>
  <c r="P1633" i="30" s="1"/>
  <c r="K1184" i="42"/>
  <c r="P1186" i="30" s="1"/>
  <c r="K2596" i="42"/>
  <c r="P2598" i="30" s="1"/>
  <c r="K1610" i="42"/>
  <c r="P1612" i="30" s="1"/>
  <c r="K3088" i="42"/>
  <c r="P3090" i="30" s="1"/>
  <c r="K2119" i="42"/>
  <c r="P2121" i="30" s="1"/>
  <c r="K2116" i="42"/>
  <c r="P2118" i="30" s="1"/>
  <c r="K2536" i="42"/>
  <c r="P2538" i="30" s="1"/>
  <c r="K1011" i="42"/>
  <c r="P1013" i="30" s="1"/>
  <c r="K1117" i="42"/>
  <c r="P1119" i="30" s="1"/>
  <c r="K2734" i="42"/>
  <c r="P2736" i="30" s="1"/>
  <c r="K1540" i="42"/>
  <c r="P1542" i="30" s="1"/>
  <c r="K1370" i="42"/>
  <c r="P1372" i="30" s="1"/>
  <c r="K2020" i="42"/>
  <c r="P2022" i="30" s="1"/>
  <c r="K2218" i="42"/>
  <c r="P2220" i="30" s="1"/>
  <c r="K345" i="42"/>
  <c r="P347" i="30" s="1"/>
  <c r="K1806" i="42"/>
  <c r="P1808" i="30" s="1"/>
  <c r="K1850" i="42"/>
  <c r="P1852" i="30" s="1"/>
  <c r="K1028" i="42"/>
  <c r="P1030" i="30" s="1"/>
  <c r="K1274" i="42"/>
  <c r="P1276" i="30" s="1"/>
  <c r="K1580" i="42"/>
  <c r="P1582" i="30" s="1"/>
  <c r="K3019" i="42"/>
  <c r="P3021" i="30" s="1"/>
  <c r="K1914" i="42"/>
  <c r="P1916" i="30" s="1"/>
  <c r="K350" i="42"/>
  <c r="P352" i="30" s="1"/>
  <c r="K679" i="42"/>
  <c r="P681" i="30" s="1"/>
  <c r="K716" i="42"/>
  <c r="P718" i="30" s="1"/>
  <c r="K2253" i="42"/>
  <c r="P2255" i="30" s="1"/>
  <c r="K2189" i="42"/>
  <c r="P2191" i="30" s="1"/>
  <c r="K1572" i="42"/>
  <c r="P1574" i="30" s="1"/>
  <c r="K2755" i="42"/>
  <c r="P2757" i="30" s="1"/>
  <c r="K1701" i="42"/>
  <c r="P1703" i="30" s="1"/>
  <c r="K3032" i="42"/>
  <c r="P3034" i="30" s="1"/>
  <c r="K326" i="42"/>
  <c r="P328" i="30" s="1"/>
  <c r="K2620" i="42"/>
  <c r="P2622" i="30" s="1"/>
  <c r="K2334" i="42"/>
  <c r="P2336" i="30" s="1"/>
  <c r="K2033" i="42"/>
  <c r="P2035" i="30" s="1"/>
  <c r="K2315" i="42"/>
  <c r="P2317" i="30" s="1"/>
  <c r="K2444" i="42"/>
  <c r="P2446" i="30" s="1"/>
  <c r="K2886" i="42"/>
  <c r="P2888" i="30" s="1"/>
  <c r="K1459" i="42"/>
  <c r="P1461" i="30" s="1"/>
  <c r="K2398" i="42"/>
  <c r="P2400" i="30" s="1"/>
  <c r="K1987" i="42"/>
  <c r="P1989" i="30" s="1"/>
  <c r="K1545" i="42"/>
  <c r="P1547" i="30" s="1"/>
  <c r="K1027" i="42"/>
  <c r="P1029" i="30" s="1"/>
  <c r="K1689" i="42"/>
  <c r="P1691" i="30" s="1"/>
  <c r="K2720" i="42"/>
  <c r="P2722" i="30" s="1"/>
  <c r="K395" i="42"/>
  <c r="P397" i="30" s="1"/>
  <c r="K1542" i="42"/>
  <c r="P1544" i="30" s="1"/>
  <c r="K1189" i="42"/>
  <c r="P1191" i="30" s="1"/>
  <c r="K2071" i="42"/>
  <c r="P2073" i="30" s="1"/>
  <c r="K360" i="42"/>
  <c r="P362" i="30" s="1"/>
  <c r="K2610" i="42"/>
  <c r="P2612" i="30" s="1"/>
  <c r="K1543" i="42"/>
  <c r="P1545" i="30" s="1"/>
  <c r="K1442" i="42"/>
  <c r="P1444" i="30" s="1"/>
  <c r="K2845" i="42"/>
  <c r="P2847" i="30" s="1"/>
  <c r="K346" i="42"/>
  <c r="P348" i="30" s="1"/>
  <c r="K1802" i="42"/>
  <c r="P1804" i="30" s="1"/>
  <c r="K920" i="42"/>
  <c r="P922" i="30" s="1"/>
  <c r="K394" i="42"/>
  <c r="P396" i="30" s="1"/>
  <c r="K2261" i="42"/>
  <c r="P2263" i="30" s="1"/>
  <c r="K2829" i="42"/>
  <c r="P2831" i="30" s="1"/>
  <c r="K1041" i="42"/>
  <c r="P1043" i="30" s="1"/>
  <c r="K1004" i="42"/>
  <c r="P1006" i="30" s="1"/>
  <c r="K647" i="42"/>
  <c r="P649" i="30" s="1"/>
  <c r="K2173" i="42"/>
  <c r="P2175" i="30" s="1"/>
  <c r="K1649" i="42"/>
  <c r="P1651" i="30" s="1"/>
  <c r="K368" i="42"/>
  <c r="P370" i="30" s="1"/>
  <c r="K2285" i="42"/>
  <c r="P2287" i="30" s="1"/>
  <c r="K1979" i="42"/>
  <c r="P1981" i="30" s="1"/>
  <c r="K2029" i="42"/>
  <c r="P2031" i="30" s="1"/>
  <c r="K358" i="42"/>
  <c r="P360" i="30" s="1"/>
  <c r="K1546" i="42"/>
  <c r="P1548" i="30" s="1"/>
  <c r="K1738" i="42"/>
  <c r="P1740" i="30" s="1"/>
  <c r="K2707" i="42"/>
  <c r="P2709" i="30" s="1"/>
  <c r="K1907" i="42"/>
  <c r="P1909" i="30" s="1"/>
  <c r="K2706" i="42"/>
  <c r="P2708" i="30" s="1"/>
  <c r="K455" i="42"/>
  <c r="P457" i="30" s="1"/>
  <c r="K292" i="42"/>
  <c r="P294" i="30" s="1"/>
  <c r="K2260" i="42"/>
  <c r="P2262" i="30" s="1"/>
  <c r="K1995" i="42"/>
  <c r="P1997" i="30" s="1"/>
  <c r="K1357" i="42"/>
  <c r="P1359" i="30" s="1"/>
  <c r="K829" i="42"/>
  <c r="P831" i="30" s="1"/>
  <c r="K1088" i="42"/>
  <c r="P1090" i="30" s="1"/>
  <c r="K2243" i="42"/>
  <c r="P2245" i="30" s="1"/>
  <c r="K2227" i="42"/>
  <c r="P2229" i="30" s="1"/>
  <c r="K2381" i="42"/>
  <c r="P2383" i="30" s="1"/>
  <c r="K1874" i="42"/>
  <c r="P1876" i="30" s="1"/>
  <c r="K1006" i="42"/>
  <c r="P1008" i="30" s="1"/>
  <c r="K1375" i="42"/>
  <c r="P1377" i="30" s="1"/>
  <c r="K2691" i="42"/>
  <c r="P2693" i="30" s="1"/>
  <c r="K2193" i="42"/>
  <c r="P2195" i="30" s="1"/>
  <c r="K687" i="42"/>
  <c r="P689" i="30" s="1"/>
  <c r="K928" i="42"/>
  <c r="P930" i="30" s="1"/>
  <c r="K2871" i="42"/>
  <c r="P2873" i="30" s="1"/>
  <c r="K804" i="42"/>
  <c r="P806" i="30" s="1"/>
  <c r="K803" i="42"/>
  <c r="P805" i="30" s="1"/>
  <c r="K890" i="42"/>
  <c r="P892" i="30" s="1"/>
  <c r="K1124" i="42"/>
  <c r="P1126" i="30" s="1"/>
  <c r="K508" i="42"/>
  <c r="P510" i="30" s="1"/>
  <c r="K1851" i="42"/>
  <c r="P1853" i="30" s="1"/>
  <c r="K847" i="42"/>
  <c r="P849" i="30" s="1"/>
  <c r="K604" i="42"/>
  <c r="P606" i="30" s="1"/>
  <c r="K819" i="42"/>
  <c r="P821" i="30" s="1"/>
  <c r="K409" i="42"/>
  <c r="P411" i="30" s="1"/>
  <c r="K774" i="42"/>
  <c r="P776" i="30" s="1"/>
  <c r="K2208" i="42"/>
  <c r="P2210" i="30" s="1"/>
  <c r="K1755" i="42"/>
  <c r="P1757" i="30" s="1"/>
  <c r="K651" i="42"/>
  <c r="P653" i="30" s="1"/>
  <c r="K2090" i="42"/>
  <c r="P2092" i="30" s="1"/>
  <c r="K1769" i="42"/>
  <c r="P1771" i="30" s="1"/>
  <c r="K2570" i="42"/>
  <c r="P2572" i="30" s="1"/>
  <c r="K1931" i="42"/>
  <c r="P1933" i="30" s="1"/>
  <c r="K1114" i="42"/>
  <c r="P1116" i="30" s="1"/>
  <c r="K1120" i="42"/>
  <c r="P1122" i="30" s="1"/>
  <c r="K3073" i="42"/>
  <c r="P3075" i="30" s="1"/>
  <c r="K590" i="42"/>
  <c r="P592" i="30" s="1"/>
  <c r="K2878" i="42"/>
  <c r="P2880" i="30" s="1"/>
  <c r="K1760" i="42"/>
  <c r="P1762" i="30" s="1"/>
  <c r="K1909" i="42"/>
  <c r="P1911" i="30" s="1"/>
  <c r="K2213" i="42"/>
  <c r="P2215" i="30" s="1"/>
  <c r="K2242" i="42"/>
  <c r="P2244" i="30" s="1"/>
  <c r="K1986" i="42"/>
  <c r="P1988" i="30" s="1"/>
  <c r="K2249" i="42"/>
  <c r="P2251" i="30" s="1"/>
  <c r="K2946" i="42"/>
  <c r="P2948" i="30" s="1"/>
  <c r="K1163" i="42"/>
  <c r="P1165" i="30" s="1"/>
  <c r="K990" i="42"/>
  <c r="P992" i="30" s="1"/>
  <c r="K3074" i="42"/>
  <c r="P3076" i="30" s="1"/>
  <c r="K364" i="42"/>
  <c r="P366" i="30" s="1"/>
  <c r="K459" i="42"/>
  <c r="P461" i="30" s="1"/>
  <c r="K375" i="42"/>
  <c r="P377" i="30" s="1"/>
  <c r="K513" i="42"/>
  <c r="P515" i="30" s="1"/>
  <c r="K1331" i="42"/>
  <c r="P1333" i="30" s="1"/>
  <c r="K2689" i="42"/>
  <c r="P2691" i="30" s="1"/>
  <c r="K2615" i="42"/>
  <c r="P2617" i="30" s="1"/>
  <c r="K2593" i="42"/>
  <c r="P2595" i="30" s="1"/>
  <c r="K446" i="42"/>
  <c r="P448" i="30" s="1"/>
  <c r="K2165" i="42"/>
  <c r="P2167" i="30" s="1"/>
  <c r="K2774" i="42"/>
  <c r="P2776" i="30" s="1"/>
  <c r="K1782" i="42"/>
  <c r="P1784" i="30" s="1"/>
  <c r="K330" i="42"/>
  <c r="P332" i="30" s="1"/>
  <c r="K995" i="42"/>
  <c r="P997" i="30" s="1"/>
  <c r="K2462" i="42"/>
  <c r="P2464" i="30" s="1"/>
  <c r="K1193" i="42"/>
  <c r="P1195" i="30" s="1"/>
  <c r="K587" i="42"/>
  <c r="P589" i="30" s="1"/>
  <c r="K1014" i="42"/>
  <c r="P1016" i="30" s="1"/>
  <c r="K1555" i="42"/>
  <c r="P1557" i="30" s="1"/>
  <c r="K1673" i="42"/>
  <c r="P1675" i="30" s="1"/>
  <c r="K913" i="42"/>
  <c r="P915" i="30" s="1"/>
  <c r="K1301" i="42"/>
  <c r="P1303" i="30" s="1"/>
  <c r="K2513" i="42"/>
  <c r="P2515" i="30" s="1"/>
  <c r="K2174" i="42"/>
  <c r="P2176" i="30" s="1"/>
  <c r="K2092" i="42"/>
  <c r="P2094" i="30" s="1"/>
  <c r="K1487" i="42"/>
  <c r="P1489" i="30" s="1"/>
  <c r="K1693" i="42"/>
  <c r="P1695" i="30" s="1"/>
  <c r="K1351" i="42"/>
  <c r="P1353" i="30" s="1"/>
  <c r="K2117" i="42"/>
  <c r="P2119" i="30" s="1"/>
  <c r="K322" i="42"/>
  <c r="P324" i="30" s="1"/>
  <c r="K1692" i="42"/>
  <c r="P1694" i="30" s="1"/>
  <c r="K1268" i="42"/>
  <c r="P1270" i="30" s="1"/>
  <c r="K2752" i="42"/>
  <c r="P2754" i="30" s="1"/>
  <c r="K1861" i="42"/>
  <c r="P1863" i="30" s="1"/>
  <c r="K864" i="42"/>
  <c r="P866" i="30" s="1"/>
  <c r="K2245" i="42"/>
  <c r="P2247" i="30" s="1"/>
  <c r="K633" i="42"/>
  <c r="P635" i="30" s="1"/>
  <c r="K1588" i="42"/>
  <c r="P1590" i="30" s="1"/>
  <c r="K2319" i="42"/>
  <c r="P2321" i="30" s="1"/>
  <c r="K933" i="42"/>
  <c r="P935" i="30" s="1"/>
  <c r="K1408" i="42"/>
  <c r="P1410" i="30" s="1"/>
  <c r="K1695" i="42"/>
  <c r="P1697" i="30" s="1"/>
  <c r="K1452" i="42"/>
  <c r="P1454" i="30" s="1"/>
  <c r="K2872" i="42"/>
  <c r="P2874" i="30" s="1"/>
  <c r="K2022" i="42"/>
  <c r="P2024" i="30" s="1"/>
  <c r="K418" i="42"/>
  <c r="P420" i="30" s="1"/>
  <c r="K374" i="42"/>
  <c r="P376" i="30" s="1"/>
  <c r="K1795" i="42"/>
  <c r="P1797" i="30" s="1"/>
  <c r="K2548" i="42"/>
  <c r="P2550" i="30" s="1"/>
  <c r="K1746" i="42"/>
  <c r="P1748" i="30" s="1"/>
  <c r="K1538" i="42"/>
  <c r="P1540" i="30" s="1"/>
  <c r="K1606" i="42"/>
  <c r="P1608" i="30" s="1"/>
  <c r="K1451" i="42"/>
  <c r="P1453" i="30" s="1"/>
  <c r="K1819" i="42"/>
  <c r="P1821" i="30" s="1"/>
  <c r="K3038" i="42"/>
  <c r="P3040" i="30" s="1"/>
  <c r="K1639" i="42"/>
  <c r="P1641" i="30" s="1"/>
  <c r="K1752" i="42"/>
  <c r="P1754" i="30" s="1"/>
  <c r="K2018" i="42"/>
  <c r="P2020" i="30" s="1"/>
  <c r="K870" i="42"/>
  <c r="P872" i="30" s="1"/>
  <c r="K792" i="42"/>
  <c r="P794" i="30" s="1"/>
  <c r="K1514" i="42"/>
  <c r="P1516" i="30" s="1"/>
  <c r="K762" i="42"/>
  <c r="P764" i="30" s="1"/>
  <c r="K2084" i="42"/>
  <c r="P2086" i="30" s="1"/>
  <c r="K1313" i="42"/>
  <c r="P1315" i="30" s="1"/>
  <c r="K1593" i="42"/>
  <c r="P1595" i="30" s="1"/>
  <c r="K1206" i="42"/>
  <c r="P1208" i="30" s="1"/>
  <c r="K433" i="42"/>
  <c r="P435" i="30" s="1"/>
  <c r="K2019" i="42"/>
  <c r="P2021" i="30" s="1"/>
  <c r="K1512" i="42"/>
  <c r="P1514" i="30" s="1"/>
  <c r="K349" i="42"/>
  <c r="P351" i="30" s="1"/>
  <c r="K2330" i="42"/>
  <c r="P2332" i="30" s="1"/>
  <c r="K2955" i="42"/>
  <c r="P2957" i="30" s="1"/>
  <c r="K2039" i="42"/>
  <c r="P2041" i="30" s="1"/>
  <c r="K1930" i="42"/>
  <c r="P1932" i="30" s="1"/>
  <c r="K1266" i="42"/>
  <c r="P1268" i="30" s="1"/>
  <c r="K1232" i="42"/>
  <c r="P1234" i="30" s="1"/>
  <c r="K2696" i="42"/>
  <c r="P2698" i="30" s="1"/>
  <c r="K839" i="42"/>
  <c r="P841" i="30" s="1"/>
  <c r="K562" i="42"/>
  <c r="P564" i="30" s="1"/>
  <c r="K893" i="42"/>
  <c r="P895" i="30" s="1"/>
  <c r="K2231" i="42"/>
  <c r="P2233" i="30" s="1"/>
  <c r="K598" i="42"/>
  <c r="P600" i="30" s="1"/>
  <c r="K1009" i="42"/>
  <c r="P1011" i="30" s="1"/>
  <c r="K2199" i="42"/>
  <c r="P2201" i="30" s="1"/>
  <c r="K2383" i="42"/>
  <c r="P2385" i="30" s="1"/>
  <c r="K2028" i="42"/>
  <c r="P2030" i="30" s="1"/>
  <c r="K1211" i="42"/>
  <c r="P1213" i="30" s="1"/>
  <c r="K1044" i="42"/>
  <c r="P1046" i="30" s="1"/>
  <c r="K577" i="42"/>
  <c r="P579" i="30" s="1"/>
  <c r="K944" i="42"/>
  <c r="P946" i="30" s="1"/>
  <c r="K1747" i="42"/>
  <c r="P1749" i="30" s="1"/>
  <c r="K1405" i="42"/>
  <c r="P1407" i="30" s="1"/>
  <c r="K1949" i="42"/>
  <c r="P1951" i="30" s="1"/>
  <c r="K908" i="42"/>
  <c r="P910" i="30" s="1"/>
  <c r="K1334" i="42"/>
  <c r="P1336" i="30" s="1"/>
  <c r="K1921" i="42"/>
  <c r="P1923" i="30" s="1"/>
  <c r="K1836" i="42"/>
  <c r="P1838" i="30" s="1"/>
  <c r="K1756" i="42"/>
  <c r="P1758" i="30" s="1"/>
  <c r="K1354" i="42"/>
  <c r="P1356" i="30" s="1"/>
  <c r="K880" i="42"/>
  <c r="P882" i="30" s="1"/>
  <c r="K2162" i="42"/>
  <c r="P2164" i="30" s="1"/>
  <c r="K1655" i="42"/>
  <c r="P1657" i="30" s="1"/>
  <c r="K1169" i="42"/>
  <c r="P1171" i="30" s="1"/>
  <c r="K2820" i="42"/>
  <c r="P2822" i="30" s="1"/>
  <c r="K1052" i="42"/>
  <c r="P1054" i="30" s="1"/>
  <c r="K905" i="42"/>
  <c r="P907" i="30" s="1"/>
  <c r="K766" i="42"/>
  <c r="P768" i="30" s="1"/>
  <c r="K2566" i="42"/>
  <c r="P2568" i="30" s="1"/>
  <c r="K1505" i="42"/>
  <c r="P1507" i="30" s="1"/>
  <c r="K1110" i="42"/>
  <c r="P1112" i="30" s="1"/>
  <c r="K1495" i="42"/>
  <c r="P1497" i="30" s="1"/>
  <c r="K419" i="42"/>
  <c r="P421" i="30" s="1"/>
  <c r="K2127" i="42"/>
  <c r="P2129" i="30" s="1"/>
  <c r="K2401" i="42"/>
  <c r="P2403" i="30" s="1"/>
  <c r="K2372" i="42"/>
  <c r="P2374" i="30" s="1"/>
  <c r="K1109" i="42"/>
  <c r="P1111" i="30" s="1"/>
  <c r="K898" i="42"/>
  <c r="P900" i="30" s="1"/>
  <c r="K763" i="42"/>
  <c r="P765" i="30" s="1"/>
  <c r="K2556" i="42"/>
  <c r="P2558" i="30" s="1"/>
  <c r="K2160" i="42"/>
  <c r="P2162" i="30" s="1"/>
  <c r="K1799" i="42"/>
  <c r="P1801" i="30" s="1"/>
  <c r="K1363" i="42"/>
  <c r="P1365" i="30" s="1"/>
  <c r="K619" i="42"/>
  <c r="P621" i="30" s="1"/>
  <c r="K1708" i="42"/>
  <c r="P1710" i="30" s="1"/>
  <c r="K1690" i="42"/>
  <c r="P1692" i="30" s="1"/>
  <c r="K310" i="42"/>
  <c r="P312" i="30" s="1"/>
  <c r="K1731" i="42"/>
  <c r="P1733" i="30" s="1"/>
  <c r="K2112" i="42"/>
  <c r="P2114" i="30" s="1"/>
  <c r="K1379" i="42"/>
  <c r="P1381" i="30" s="1"/>
  <c r="K3080" i="42"/>
  <c r="P3082" i="30" s="1"/>
  <c r="K2598" i="42"/>
  <c r="P2600" i="30" s="1"/>
  <c r="K1706" i="42"/>
  <c r="P1708" i="30" s="1"/>
  <c r="K1197" i="42"/>
  <c r="P1199" i="30" s="1"/>
  <c r="K1643" i="42"/>
  <c r="P1645" i="30" s="1"/>
  <c r="K1625" i="42"/>
  <c r="P1627" i="30" s="1"/>
  <c r="K545" i="42"/>
  <c r="P547" i="30" s="1"/>
  <c r="K542" i="42"/>
  <c r="P544" i="30" s="1"/>
  <c r="K949" i="42"/>
  <c r="P951" i="30" s="1"/>
  <c r="K1309" i="42"/>
  <c r="P1311" i="30" s="1"/>
  <c r="K1657" i="42"/>
  <c r="P1659" i="30" s="1"/>
  <c r="K955" i="42"/>
  <c r="P957" i="30" s="1"/>
  <c r="K2362" i="42"/>
  <c r="P2364" i="30" s="1"/>
  <c r="K435" i="42"/>
  <c r="P437" i="30" s="1"/>
  <c r="K3104" i="42"/>
  <c r="P3106" i="30" s="1"/>
  <c r="K666" i="42"/>
  <c r="P668" i="30" s="1"/>
  <c r="K2172" i="42"/>
  <c r="P2174" i="30" s="1"/>
  <c r="K2560" i="42"/>
  <c r="P2562" i="30" s="1"/>
  <c r="K2397" i="42"/>
  <c r="P2399" i="30" s="1"/>
  <c r="K448" i="42"/>
  <c r="P450" i="30" s="1"/>
  <c r="K2423" i="42"/>
  <c r="P2425" i="30" s="1"/>
  <c r="K773" i="42"/>
  <c r="P775" i="30" s="1"/>
  <c r="K887" i="42"/>
  <c r="P889" i="30" s="1"/>
  <c r="K2327" i="42"/>
  <c r="P2329" i="30" s="1"/>
  <c r="K1792" i="42"/>
  <c r="P1794" i="30" s="1"/>
  <c r="K759" i="42"/>
  <c r="P761" i="30" s="1"/>
  <c r="K437" i="42"/>
  <c r="P439" i="30" s="1"/>
  <c r="K670" i="42"/>
  <c r="P672" i="30" s="1"/>
  <c r="K1396" i="42"/>
  <c r="P1398" i="30" s="1"/>
  <c r="K501" i="42"/>
  <c r="P503" i="30" s="1"/>
  <c r="K2577" i="42"/>
  <c r="P2579" i="30" s="1"/>
  <c r="K2293" i="42"/>
  <c r="P2295" i="30" s="1"/>
  <c r="K2531" i="42"/>
  <c r="P2533" i="30" s="1"/>
  <c r="K1185" i="42"/>
  <c r="P1187" i="30" s="1"/>
  <c r="K1217" i="42"/>
  <c r="P1219" i="30" s="1"/>
  <c r="K3165" i="42"/>
  <c r="K2569" i="42"/>
  <c r="P2571" i="30" s="1"/>
  <c r="K529" i="42"/>
  <c r="P531" i="30" s="1"/>
  <c r="K969" i="42"/>
  <c r="P971" i="30" s="1"/>
  <c r="K2206" i="42"/>
  <c r="P2208" i="30" s="1"/>
  <c r="K1964" i="42"/>
  <c r="P1966" i="30" s="1"/>
  <c r="K1812" i="42"/>
  <c r="P1814" i="30" s="1"/>
  <c r="K548" i="42"/>
  <c r="P550" i="30" s="1"/>
  <c r="K1811" i="42"/>
  <c r="P1813" i="30" s="1"/>
  <c r="K3146" i="42"/>
  <c r="P3148" i="30" s="1"/>
  <c r="K2205" i="42"/>
  <c r="P2207" i="30" s="1"/>
  <c r="K710" i="42"/>
  <c r="P712" i="30" s="1"/>
  <c r="K1376" i="42"/>
  <c r="P1378" i="30" s="1"/>
  <c r="K450" i="42"/>
  <c r="P452" i="30" s="1"/>
  <c r="K1099" i="42"/>
  <c r="P1101" i="30" s="1"/>
  <c r="K2407" i="42"/>
  <c r="P2409" i="30" s="1"/>
  <c r="K2741" i="42"/>
  <c r="P2743" i="30" s="1"/>
  <c r="K1758" i="42"/>
  <c r="P1760" i="30" s="1"/>
  <c r="K1879" i="42"/>
  <c r="P1881" i="30" s="1"/>
  <c r="K452" i="42"/>
  <c r="P454" i="30" s="1"/>
  <c r="K2200" i="42"/>
  <c r="P2202" i="30" s="1"/>
  <c r="K2030" i="42"/>
  <c r="P2032" i="30" s="1"/>
  <c r="K2128" i="42"/>
  <c r="P2130" i="30" s="1"/>
  <c r="K1026" i="42"/>
  <c r="P1028" i="30" s="1"/>
  <c r="K659" i="42"/>
  <c r="P661" i="30" s="1"/>
  <c r="K2552" i="42"/>
  <c r="P2554" i="30" s="1"/>
  <c r="K2585" i="42"/>
  <c r="P2587" i="30" s="1"/>
  <c r="K1994" i="42"/>
  <c r="P1996" i="30" s="1"/>
  <c r="K1897" i="42"/>
  <c r="P1899" i="30" s="1"/>
  <c r="K523" i="42"/>
  <c r="P525" i="30" s="1"/>
  <c r="K1677" i="42"/>
  <c r="P1679" i="30" s="1"/>
  <c r="K1365" i="42"/>
  <c r="P1367" i="30" s="1"/>
  <c r="K1584" i="42"/>
  <c r="P1586" i="30" s="1"/>
  <c r="K1784" i="42"/>
  <c r="P1786" i="30" s="1"/>
  <c r="K718" i="42"/>
  <c r="P720" i="30" s="1"/>
  <c r="K1962" i="42"/>
  <c r="P1964" i="30" s="1"/>
  <c r="K2617" i="42"/>
  <c r="P2619" i="30" s="1"/>
  <c r="K2017" i="42"/>
  <c r="P2019" i="30" s="1"/>
  <c r="K2155" i="42"/>
  <c r="P2157" i="30" s="1"/>
  <c r="K2235" i="42"/>
  <c r="P2237" i="30" s="1"/>
  <c r="K1082" i="42"/>
  <c r="P1084" i="30" s="1"/>
  <c r="K662" i="42"/>
  <c r="P664" i="30" s="1"/>
  <c r="K1332" i="42"/>
  <c r="P1334" i="30" s="1"/>
  <c r="K1297" i="42"/>
  <c r="P1299" i="30" s="1"/>
  <c r="K932" i="42"/>
  <c r="P934" i="30" s="1"/>
  <c r="K943" i="42"/>
  <c r="P945" i="30" s="1"/>
  <c r="K1248" i="42"/>
  <c r="P1250" i="30" s="1"/>
  <c r="K1648" i="42"/>
  <c r="P1650" i="30" s="1"/>
  <c r="K532" i="42"/>
  <c r="P534" i="30" s="1"/>
  <c r="K477" i="42"/>
  <c r="P479" i="30" s="1"/>
  <c r="K2408" i="42"/>
  <c r="P2410" i="30" s="1"/>
  <c r="K3083" i="42"/>
  <c r="P3085" i="30" s="1"/>
  <c r="K2535" i="42"/>
  <c r="P2537" i="30" s="1"/>
  <c r="K464" i="42"/>
  <c r="P466" i="30" s="1"/>
  <c r="K1103" i="42"/>
  <c r="P1105" i="30" s="1"/>
  <c r="K453" i="42"/>
  <c r="P455" i="30" s="1"/>
  <c r="K359" i="42"/>
  <c r="P361" i="30" s="1"/>
  <c r="K1123" i="42"/>
  <c r="P1125" i="30" s="1"/>
  <c r="K904" i="42"/>
  <c r="P906" i="30" s="1"/>
  <c r="K1237" i="42"/>
  <c r="P1239" i="30" s="1"/>
  <c r="K1903" i="42"/>
  <c r="P1905" i="30" s="1"/>
  <c r="K1933" i="42"/>
  <c r="P1935" i="30" s="1"/>
  <c r="K1633" i="42"/>
  <c r="P1635" i="30" s="1"/>
  <c r="K1838" i="42"/>
  <c r="P1840" i="30" s="1"/>
  <c r="K1774" i="42"/>
  <c r="P1776" i="30" s="1"/>
  <c r="K778" i="42"/>
  <c r="P780" i="30" s="1"/>
  <c r="K2417" i="42"/>
  <c r="P2419" i="30" s="1"/>
  <c r="K2081" i="42"/>
  <c r="P2083" i="30" s="1"/>
  <c r="K1276" i="42"/>
  <c r="P1278" i="30" s="1"/>
  <c r="K1971" i="42"/>
  <c r="P1973" i="30" s="1"/>
  <c r="K795" i="42"/>
  <c r="P797" i="30" s="1"/>
  <c r="K1098" i="42"/>
  <c r="P1100" i="30" s="1"/>
  <c r="K927" i="42"/>
  <c r="P929" i="30" s="1"/>
  <c r="K311" i="42"/>
  <c r="P313" i="30" s="1"/>
  <c r="K2145" i="42"/>
  <c r="P2147" i="30" s="1"/>
  <c r="K1326" i="42"/>
  <c r="P1328" i="30" s="1"/>
  <c r="K366" i="42"/>
  <c r="P368" i="30" s="1"/>
  <c r="K2277" i="42"/>
  <c r="P2279" i="30" s="1"/>
  <c r="K897" i="42"/>
  <c r="P899" i="30" s="1"/>
  <c r="K2996" i="42"/>
  <c r="P2998" i="30" s="1"/>
  <c r="K612" i="42"/>
  <c r="P614" i="30" s="1"/>
  <c r="K754" i="42"/>
  <c r="P756" i="30" s="1"/>
  <c r="K1422" i="42"/>
  <c r="P1424" i="30" s="1"/>
  <c r="K1789" i="42"/>
  <c r="P1791" i="30" s="1"/>
  <c r="K2839" i="42"/>
  <c r="P2841" i="30" s="1"/>
  <c r="K681" i="42"/>
  <c r="P683" i="30" s="1"/>
  <c r="K939" i="42"/>
  <c r="P941" i="30" s="1"/>
  <c r="K1685" i="42"/>
  <c r="P1687" i="30" s="1"/>
  <c r="K2305" i="42"/>
  <c r="P2307" i="30" s="1"/>
  <c r="K1087" i="42"/>
  <c r="P1089" i="30" s="1"/>
  <c r="K2915" i="42"/>
  <c r="P2917" i="30" s="1"/>
  <c r="K2254" i="42"/>
  <c r="P2256" i="30" s="1"/>
  <c r="K2363" i="42"/>
  <c r="P2365" i="30" s="1"/>
  <c r="K2418" i="42"/>
  <c r="P2420" i="30" s="1"/>
  <c r="K727" i="42"/>
  <c r="P729" i="30" s="1"/>
  <c r="K2785" i="42"/>
  <c r="P2787" i="30" s="1"/>
  <c r="K2394" i="42"/>
  <c r="P2396" i="30" s="1"/>
  <c r="K430" i="42"/>
  <c r="P432" i="30" s="1"/>
  <c r="K618" i="42"/>
  <c r="P620" i="30" s="1"/>
  <c r="K2313" i="42"/>
  <c r="P2315" i="30" s="1"/>
  <c r="K2715" i="42"/>
  <c r="P2717" i="30" s="1"/>
  <c r="K2491" i="42"/>
  <c r="P2493" i="30" s="1"/>
  <c r="K2662" i="42"/>
  <c r="P2664" i="30" s="1"/>
  <c r="K2110" i="42"/>
  <c r="P2112" i="30" s="1"/>
  <c r="K2798" i="42"/>
  <c r="P2800" i="30" s="1"/>
  <c r="K557" i="42"/>
  <c r="P559" i="30" s="1"/>
  <c r="K1877" i="42"/>
  <c r="P1879" i="30" s="1"/>
  <c r="K794" i="42"/>
  <c r="P796" i="30" s="1"/>
  <c r="K1007" i="42"/>
  <c r="P1009" i="30" s="1"/>
  <c r="K1282" i="42"/>
  <c r="P1284" i="30" s="1"/>
  <c r="K2471" i="42"/>
  <c r="P2473" i="30" s="1"/>
  <c r="K2650" i="42"/>
  <c r="P2652" i="30" s="1"/>
  <c r="K1825" i="42"/>
  <c r="P1827" i="30" s="1"/>
  <c r="K1226" i="42"/>
  <c r="P1228" i="30" s="1"/>
  <c r="K397" i="42"/>
  <c r="P399" i="30" s="1"/>
  <c r="K1770" i="42"/>
  <c r="P1772" i="30" s="1"/>
  <c r="K342" i="42"/>
  <c r="P344" i="30" s="1"/>
  <c r="K2341" i="42"/>
  <c r="P2343" i="30" s="1"/>
  <c r="K2711" i="42"/>
  <c r="P2713" i="30" s="1"/>
  <c r="K996" i="42"/>
  <c r="P998" i="30" s="1"/>
  <c r="K1616" i="42"/>
  <c r="P1618" i="30" s="1"/>
  <c r="K899" i="42"/>
  <c r="P901" i="30" s="1"/>
  <c r="K3134" i="42"/>
  <c r="P3136" i="30" s="1"/>
  <c r="K1287" i="42"/>
  <c r="P1289" i="30" s="1"/>
  <c r="K1757" i="42"/>
  <c r="P1759" i="30" s="1"/>
  <c r="K1215" i="42"/>
  <c r="P1217" i="30" s="1"/>
  <c r="K1691" i="42"/>
  <c r="P1693" i="30" s="1"/>
  <c r="K987" i="42"/>
  <c r="P989" i="30" s="1"/>
  <c r="K1705" i="42"/>
  <c r="P1707" i="30" s="1"/>
  <c r="K416" i="42"/>
  <c r="P418" i="30" s="1"/>
  <c r="K1814" i="42"/>
  <c r="P1816" i="30" s="1"/>
  <c r="K1435" i="42"/>
  <c r="P1437" i="30" s="1"/>
  <c r="K1177" i="42"/>
  <c r="P1179" i="30" s="1"/>
  <c r="K786" i="42"/>
  <c r="P788" i="30" s="1"/>
  <c r="K2272" i="42"/>
  <c r="P2274" i="30" s="1"/>
  <c r="K2567" i="42"/>
  <c r="P2569" i="30" s="1"/>
  <c r="K1024" i="42"/>
  <c r="P1026" i="30" s="1"/>
  <c r="K1491" i="42"/>
  <c r="P1493" i="30" s="1"/>
  <c r="K2456" i="42"/>
  <c r="P2458" i="30" s="1"/>
  <c r="K784" i="42"/>
  <c r="P786" i="30" s="1"/>
  <c r="K630" i="42"/>
  <c r="P632" i="30" s="1"/>
  <c r="K1669" i="42"/>
  <c r="P1671" i="30" s="1"/>
  <c r="K1360" i="42"/>
  <c r="P1362" i="30" s="1"/>
  <c r="K372" i="42"/>
  <c r="P374" i="30" s="1"/>
  <c r="K1536" i="42"/>
  <c r="P1538" i="30" s="1"/>
  <c r="K2265" i="42"/>
  <c r="P2267" i="30" s="1"/>
  <c r="K1322" i="42"/>
  <c r="P1324" i="30" s="1"/>
  <c r="K1319" i="42"/>
  <c r="P1321" i="30" s="1"/>
  <c r="K307" i="42"/>
  <c r="P309" i="30" s="1"/>
  <c r="K1056" i="42"/>
  <c r="P1058" i="30" s="1"/>
  <c r="K929" i="42"/>
  <c r="P931" i="30" s="1"/>
  <c r="K300" i="42"/>
  <c r="P302" i="30" s="1"/>
  <c r="K2454" i="42"/>
  <c r="P2456" i="30" s="1"/>
  <c r="K3091" i="42"/>
  <c r="P3093" i="30" s="1"/>
  <c r="K966" i="42"/>
  <c r="P968" i="30" s="1"/>
  <c r="K914" i="42"/>
  <c r="P916" i="30" s="1"/>
  <c r="K1888" i="42"/>
  <c r="P1890" i="30" s="1"/>
  <c r="K1554" i="42"/>
  <c r="P1556" i="30" s="1"/>
  <c r="K1338" i="42"/>
  <c r="P1340" i="30" s="1"/>
  <c r="K2414" i="42"/>
  <c r="P2416" i="30" s="1"/>
  <c r="K1763" i="42"/>
  <c r="P1765" i="30" s="1"/>
  <c r="K610" i="42"/>
  <c r="P612" i="30" s="1"/>
  <c r="K574" i="42"/>
  <c r="P576" i="30" s="1"/>
  <c r="K3025" i="42"/>
  <c r="P3027" i="30" s="1"/>
  <c r="K1188" i="42"/>
  <c r="P1190" i="30" s="1"/>
  <c r="K312" i="42"/>
  <c r="P314" i="30" s="1"/>
  <c r="K1563" i="42"/>
  <c r="P1565" i="30" s="1"/>
  <c r="K649" i="42"/>
  <c r="P651" i="30" s="1"/>
  <c r="K1208" i="42"/>
  <c r="P1210" i="30" s="1"/>
  <c r="K1356" i="42"/>
  <c r="P1358" i="30" s="1"/>
  <c r="K1594" i="42"/>
  <c r="P1596" i="30" s="1"/>
  <c r="K1071" i="42"/>
  <c r="P1073" i="30" s="1"/>
  <c r="K2825" i="42"/>
  <c r="P2827" i="30" s="1"/>
  <c r="K2803" i="42"/>
  <c r="P2805" i="30" s="1"/>
  <c r="K479" i="42"/>
  <c r="P481" i="30" s="1"/>
  <c r="K1983" i="42"/>
  <c r="P1985" i="30" s="1"/>
  <c r="K434" i="42"/>
  <c r="P436" i="30" s="1"/>
  <c r="K1344" i="42"/>
  <c r="P1346" i="30" s="1"/>
  <c r="K1668" i="42"/>
  <c r="P1670" i="30" s="1"/>
  <c r="K2273" i="42"/>
  <c r="P2275" i="30" s="1"/>
  <c r="K2257" i="42"/>
  <c r="P2259" i="30" s="1"/>
  <c r="K1744" i="42"/>
  <c r="P1746" i="30" s="1"/>
  <c r="K1030" i="42"/>
  <c r="P1032" i="30" s="1"/>
  <c r="K958" i="42"/>
  <c r="P960" i="30" s="1"/>
  <c r="K2216" i="42"/>
  <c r="P2218" i="30" s="1"/>
  <c r="K2979" i="42"/>
  <c r="P2981" i="30" s="1"/>
  <c r="K1377" i="42"/>
  <c r="P1379" i="30" s="1"/>
  <c r="K1829" i="42"/>
  <c r="P1831" i="30" s="1"/>
  <c r="K1489" i="42"/>
  <c r="P1491" i="30" s="1"/>
  <c r="K680" i="42"/>
  <c r="P682" i="30" s="1"/>
  <c r="K767" i="42"/>
  <c r="P769" i="30" s="1"/>
  <c r="K1781" i="42"/>
  <c r="P1783" i="30" s="1"/>
  <c r="K2108" i="42"/>
  <c r="P2110" i="30" s="1"/>
  <c r="K2801" i="42"/>
  <c r="P2803" i="30" s="1"/>
  <c r="K960" i="42"/>
  <c r="P962" i="30" s="1"/>
  <c r="K1385" i="42"/>
  <c r="P1387" i="30" s="1"/>
  <c r="K380" i="42"/>
  <c r="P382" i="30" s="1"/>
  <c r="K1641" i="42"/>
  <c r="P1643" i="30" s="1"/>
  <c r="K2534" i="42"/>
  <c r="P2536" i="30" s="1"/>
  <c r="K1556" i="42"/>
  <c r="P1558" i="30" s="1"/>
  <c r="K840" i="42"/>
  <c r="P842" i="30" s="1"/>
  <c r="K967" i="42"/>
  <c r="P969" i="30" s="1"/>
  <c r="K2603" i="42"/>
  <c r="P2605" i="30" s="1"/>
  <c r="K2188" i="42"/>
  <c r="P2190" i="30" s="1"/>
  <c r="K2616" i="42"/>
  <c r="P2618" i="30" s="1"/>
  <c r="K1729" i="42"/>
  <c r="P1731" i="30" s="1"/>
  <c r="K712" i="42"/>
  <c r="P714" i="30" s="1"/>
  <c r="K2099" i="42"/>
  <c r="P2101" i="30" s="1"/>
  <c r="K496" i="42"/>
  <c r="P498" i="30" s="1"/>
  <c r="K3011" i="42"/>
  <c r="P3013" i="30" s="1"/>
  <c r="K1335" i="42"/>
  <c r="P1337" i="30" s="1"/>
  <c r="K1152" i="42"/>
  <c r="P1154" i="30" s="1"/>
  <c r="K3022" i="42"/>
  <c r="P3024" i="30" s="1"/>
  <c r="K1859" i="42"/>
  <c r="P1861" i="30" s="1"/>
  <c r="K771" i="42"/>
  <c r="P773" i="30" s="1"/>
  <c r="K2931" i="42"/>
  <c r="P2933" i="30" s="1"/>
  <c r="K1937" i="42"/>
  <c r="P1939" i="30" s="1"/>
  <c r="K1207" i="42"/>
  <c r="P1209" i="30" s="1"/>
  <c r="K1305" i="42"/>
  <c r="P1307" i="30" s="1"/>
  <c r="K1717" i="42"/>
  <c r="P1719" i="30" s="1"/>
  <c r="K2745" i="42"/>
  <c r="P2747" i="30" s="1"/>
  <c r="K2721" i="42"/>
  <c r="P2723" i="30" s="1"/>
  <c r="K3060" i="42"/>
  <c r="P3062" i="30" s="1"/>
  <c r="K984" i="42"/>
  <c r="P986" i="30" s="1"/>
  <c r="K584" i="42"/>
  <c r="P586" i="30" s="1"/>
  <c r="K1223" i="42"/>
  <c r="P1225" i="30" s="1"/>
  <c r="K2439" i="42"/>
  <c r="P2441" i="30" s="1"/>
  <c r="K2816" i="42"/>
  <c r="P2818" i="30" s="1"/>
  <c r="K1518" i="42"/>
  <c r="P1520" i="30" s="1"/>
  <c r="K1134" i="42"/>
  <c r="P1136" i="30" s="1"/>
  <c r="K2923" i="42"/>
  <c r="P2925" i="30" s="1"/>
  <c r="K2104" i="42"/>
  <c r="P2106" i="30" s="1"/>
  <c r="K1869" i="42"/>
  <c r="P1871" i="30" s="1"/>
  <c r="K973" i="42"/>
  <c r="P975" i="30" s="1"/>
  <c r="K863" i="42"/>
  <c r="P865" i="30" s="1"/>
  <c r="K2972" i="42"/>
  <c r="P2974" i="30" s="1"/>
  <c r="K2479" i="42"/>
  <c r="P2481" i="30" s="1"/>
  <c r="K2124" i="42"/>
  <c r="P2126" i="30" s="1"/>
  <c r="K1186" i="42"/>
  <c r="P1188" i="30" s="1"/>
  <c r="K343" i="42"/>
  <c r="P345" i="30" s="1"/>
  <c r="K1595" i="42"/>
  <c r="P1597" i="30" s="1"/>
  <c r="K2962" i="42"/>
  <c r="P2964" i="30" s="1"/>
  <c r="K1440" i="42"/>
  <c r="P1442" i="30" s="1"/>
  <c r="K2295" i="42"/>
  <c r="P2297" i="30" s="1"/>
  <c r="K1952" i="42"/>
  <c r="P1954" i="30" s="1"/>
  <c r="K2066" i="42"/>
  <c r="P2068" i="30" s="1"/>
  <c r="K2716" i="42"/>
  <c r="P2718" i="30" s="1"/>
  <c r="K1182" i="42"/>
  <c r="P1184" i="30" s="1"/>
  <c r="K1221" i="42"/>
  <c r="P1223" i="30" s="1"/>
  <c r="K2814" i="42"/>
  <c r="P2816" i="30" s="1"/>
  <c r="K2015" i="42"/>
  <c r="P2017" i="30" s="1"/>
  <c r="K558" i="42"/>
  <c r="P560" i="30" s="1"/>
  <c r="K1347" i="42"/>
  <c r="P1349" i="30" s="1"/>
  <c r="K683" i="42"/>
  <c r="P685" i="30" s="1"/>
  <c r="K1480" i="42"/>
  <c r="P1482" i="30" s="1"/>
  <c r="K2240" i="42"/>
  <c r="P2242" i="30" s="1"/>
  <c r="K2775" i="42"/>
  <c r="P2777" i="30" s="1"/>
  <c r="K748" i="42"/>
  <c r="P750" i="30" s="1"/>
  <c r="K2510" i="42"/>
  <c r="P2512" i="30" s="1"/>
  <c r="K1527" i="42"/>
  <c r="P1529" i="30" s="1"/>
  <c r="K1924" i="42"/>
  <c r="P1926" i="30" s="1"/>
  <c r="K1460" i="42"/>
  <c r="P1462" i="30" s="1"/>
  <c r="K1989" i="42"/>
  <c r="P1991" i="30" s="1"/>
  <c r="K376" i="42"/>
  <c r="P378" i="30" s="1"/>
  <c r="K555" i="42"/>
  <c r="P557" i="30" s="1"/>
  <c r="K1121" i="42"/>
  <c r="P1123" i="30" s="1"/>
  <c r="K1296" i="42"/>
  <c r="P1298" i="30" s="1"/>
  <c r="K2325" i="42"/>
  <c r="P2327" i="30" s="1"/>
  <c r="K1821" i="42"/>
  <c r="P1823" i="30" s="1"/>
  <c r="K2402" i="42"/>
  <c r="P2404" i="30" s="1"/>
  <c r="K1857" i="42"/>
  <c r="P1859" i="30" s="1"/>
  <c r="K478" i="42"/>
  <c r="P480" i="30" s="1"/>
  <c r="K2332" i="42"/>
  <c r="P2334" i="30" s="1"/>
  <c r="K3023" i="42"/>
  <c r="P3025" i="30" s="1"/>
  <c r="K385" i="42"/>
  <c r="P387" i="30" s="1"/>
  <c r="K3016" i="42"/>
  <c r="P3018" i="30" s="1"/>
  <c r="K1955" i="42"/>
  <c r="P1957" i="30" s="1"/>
  <c r="K1054" i="42"/>
  <c r="P1056" i="30" s="1"/>
  <c r="K1841" i="42"/>
  <c r="P1843" i="30" s="1"/>
  <c r="K1040" i="42"/>
  <c r="P1042" i="30" s="1"/>
  <c r="K2107" i="42"/>
  <c r="P2109" i="30" s="1"/>
  <c r="K1003" i="42"/>
  <c r="P1005" i="30" s="1"/>
  <c r="K2176" i="42"/>
  <c r="P2178" i="30" s="1"/>
  <c r="K2883" i="42"/>
  <c r="P2885" i="30" s="1"/>
  <c r="K3064" i="42"/>
  <c r="P3066" i="30" s="1"/>
  <c r="K2932" i="42"/>
  <c r="P2934" i="30" s="1"/>
  <c r="K755" i="42"/>
  <c r="P757" i="30" s="1"/>
  <c r="K731" i="42"/>
  <c r="P733" i="30" s="1"/>
  <c r="K2807" i="42"/>
  <c r="P2809" i="30" s="1"/>
  <c r="K2459" i="42"/>
  <c r="P2461" i="30" s="1"/>
  <c r="K2821" i="42"/>
  <c r="P2823" i="30" s="1"/>
  <c r="K2646" i="42"/>
  <c r="P2648" i="30" s="1"/>
  <c r="K1896" i="42"/>
  <c r="P1898" i="30" s="1"/>
  <c r="K879" i="42"/>
  <c r="P881" i="30" s="1"/>
  <c r="K2515" i="42"/>
  <c r="P2517" i="30" s="1"/>
  <c r="K2952" i="42"/>
  <c r="P2954" i="30" s="1"/>
  <c r="K1106" i="42"/>
  <c r="P1108" i="30" s="1"/>
  <c r="K1653" i="42"/>
  <c r="P1655" i="30" s="1"/>
  <c r="K3067" i="42"/>
  <c r="P3069" i="30" s="1"/>
  <c r="K1950" i="42"/>
  <c r="P1952" i="30" s="1"/>
  <c r="K1201" i="42"/>
  <c r="P1203" i="30" s="1"/>
  <c r="K703" i="42"/>
  <c r="P705" i="30" s="1"/>
  <c r="K354" i="42"/>
  <c r="P356" i="30" s="1"/>
  <c r="K2306" i="42"/>
  <c r="P2308" i="30" s="1"/>
  <c r="K954" i="42"/>
  <c r="P956" i="30" s="1"/>
  <c r="K2629" i="42"/>
  <c r="P2631" i="30" s="1"/>
  <c r="K645" i="42"/>
  <c r="P647" i="30" s="1"/>
  <c r="K676" i="42"/>
  <c r="P678" i="30" s="1"/>
  <c r="K1037" i="42"/>
  <c r="P1039" i="30" s="1"/>
  <c r="K2294" i="42"/>
  <c r="P2296" i="30" s="1"/>
  <c r="K1974" i="42"/>
  <c r="P1976" i="30" s="1"/>
  <c r="K1394" i="42"/>
  <c r="P1396" i="30" s="1"/>
  <c r="K3123" i="42"/>
  <c r="P3125" i="30" s="1"/>
  <c r="K1111" i="42"/>
  <c r="P1113" i="30" s="1"/>
  <c r="K882" i="42"/>
  <c r="P884" i="30" s="1"/>
  <c r="K1230" i="42"/>
  <c r="P1232" i="30" s="1"/>
  <c r="K2519" i="42"/>
  <c r="P2521" i="30" s="1"/>
  <c r="K2875" i="42"/>
  <c r="P2877" i="30" s="1"/>
  <c r="K2289" i="42"/>
  <c r="P2291" i="30" s="1"/>
  <c r="K297" i="42"/>
  <c r="P299" i="30" s="1"/>
  <c r="K2611" i="42"/>
  <c r="P2613" i="30" s="1"/>
  <c r="K3127" i="42"/>
  <c r="P3129" i="30" s="1"/>
  <c r="K1387" i="42"/>
  <c r="P1389" i="30" s="1"/>
  <c r="K294" i="42"/>
  <c r="P296" i="30" s="1"/>
  <c r="K355" i="42"/>
  <c r="P357" i="30" s="1"/>
  <c r="K993" i="42"/>
  <c r="P995" i="30" s="1"/>
  <c r="K1503" i="42"/>
  <c r="P1505" i="30" s="1"/>
  <c r="K2437" i="42"/>
  <c r="P2439" i="30" s="1"/>
  <c r="K332" i="42"/>
  <c r="P334" i="30" s="1"/>
  <c r="K2642" i="42"/>
  <c r="P2644" i="30" s="1"/>
  <c r="K316" i="42"/>
  <c r="P318" i="30" s="1"/>
  <c r="K1068" i="42"/>
  <c r="P1070" i="30" s="1"/>
  <c r="K2475" i="42"/>
  <c r="P2477" i="30" s="1"/>
  <c r="K2302" i="42"/>
  <c r="P2304" i="30" s="1"/>
  <c r="K2388" i="42"/>
  <c r="P2390" i="30" s="1"/>
  <c r="K2250" i="42"/>
  <c r="P2252" i="30" s="1"/>
  <c r="K736" i="42"/>
  <c r="P738" i="30" s="1"/>
  <c r="K690" i="42"/>
  <c r="P692" i="30" s="1"/>
  <c r="K2132" i="42"/>
  <c r="P2134" i="30" s="1"/>
  <c r="K1632" i="42"/>
  <c r="P1634" i="30" s="1"/>
  <c r="K1867" i="42"/>
  <c r="P1869" i="30" s="1"/>
  <c r="K1884" i="42"/>
  <c r="P1886" i="30" s="1"/>
  <c r="K1560" i="42"/>
  <c r="P1562" i="30" s="1"/>
  <c r="K2016" i="42"/>
  <c r="P2018" i="30" s="1"/>
  <c r="K661" i="42"/>
  <c r="P663" i="30" s="1"/>
  <c r="K888" i="42"/>
  <c r="P890" i="30" s="1"/>
  <c r="K1740" i="42"/>
  <c r="P1742" i="30" s="1"/>
  <c r="K2765" i="42"/>
  <c r="P2767" i="30" s="1"/>
  <c r="K1660" i="42"/>
  <c r="P1662" i="30" s="1"/>
  <c r="K2622" i="42"/>
  <c r="P2624" i="30" s="1"/>
  <c r="K1581" i="42"/>
  <c r="P1583" i="30" s="1"/>
  <c r="K2855" i="42"/>
  <c r="P2857" i="30" s="1"/>
  <c r="K1191" i="42"/>
  <c r="P1193" i="30" s="1"/>
  <c r="K817" i="42"/>
  <c r="P819" i="30" s="1"/>
  <c r="K1651" i="42"/>
  <c r="P1653" i="30" s="1"/>
  <c r="K1471" i="42"/>
  <c r="P1473" i="30" s="1"/>
  <c r="K2533" i="42"/>
  <c r="P2535" i="30" s="1"/>
  <c r="K2263" i="42"/>
  <c r="P2265" i="30" s="1"/>
  <c r="K779" i="42"/>
  <c r="P781" i="30" s="1"/>
  <c r="K2352" i="42"/>
  <c r="P2354" i="30" s="1"/>
  <c r="K458" i="42"/>
  <c r="P460" i="30" s="1"/>
  <c r="K2898" i="42"/>
  <c r="P2900" i="30" s="1"/>
  <c r="K2045" i="42"/>
  <c r="P2047" i="30" s="1"/>
  <c r="K1925" i="42"/>
  <c r="P1927" i="30" s="1"/>
  <c r="K556" i="42"/>
  <c r="P558" i="30" s="1"/>
  <c r="K1155" i="42"/>
  <c r="P1157" i="30" s="1"/>
  <c r="K288" i="42"/>
  <c r="P290" i="30" s="1"/>
  <c r="K1225" i="42"/>
  <c r="P1227" i="30" s="1"/>
  <c r="K1273" i="42"/>
  <c r="P1275" i="30" s="1"/>
  <c r="K2656" i="42"/>
  <c r="P2658" i="30" s="1"/>
  <c r="K2219" i="42"/>
  <c r="P2221" i="30" s="1"/>
  <c r="K2844" i="42"/>
  <c r="P2846" i="30" s="1"/>
  <c r="K457" i="42"/>
  <c r="P459" i="30" s="1"/>
  <c r="K2433" i="42"/>
  <c r="P2435" i="30" s="1"/>
  <c r="K1644" i="42"/>
  <c r="P1646" i="30" s="1"/>
  <c r="K356" i="42"/>
  <c r="P358" i="30" s="1"/>
  <c r="K2961" i="42"/>
  <c r="P2963" i="30" s="1"/>
  <c r="K1462" i="42"/>
  <c r="P1464" i="30" s="1"/>
  <c r="K1906" i="42"/>
  <c r="P1908" i="30" s="1"/>
  <c r="K560" i="42"/>
  <c r="P562" i="30" s="1"/>
  <c r="K420" i="42"/>
  <c r="P422" i="30" s="1"/>
  <c r="K1753" i="42"/>
  <c r="P1755" i="30" s="1"/>
  <c r="K337" i="42"/>
  <c r="P339" i="30" s="1"/>
  <c r="K447" i="42"/>
  <c r="P449" i="30" s="1"/>
  <c r="K2179" i="42"/>
  <c r="P2181" i="30" s="1"/>
  <c r="K953" i="42"/>
  <c r="P955" i="30" s="1"/>
  <c r="K1214" i="42"/>
  <c r="P1216" i="30" s="1"/>
  <c r="K1032" i="42"/>
  <c r="P1034" i="30" s="1"/>
  <c r="K2356" i="42"/>
  <c r="P2358" i="30" s="1"/>
  <c r="K3078" i="42"/>
  <c r="P3080" i="30" s="1"/>
  <c r="K2859" i="42"/>
  <c r="P2861" i="30" s="1"/>
  <c r="K1711" i="42"/>
  <c r="P1713" i="30" s="1"/>
  <c r="K401" i="42"/>
  <c r="P403" i="30" s="1"/>
  <c r="K2196" i="42"/>
  <c r="P2198" i="30" s="1"/>
  <c r="K1956" i="42"/>
  <c r="P1958" i="30" s="1"/>
  <c r="K1421" i="42"/>
  <c r="P1423" i="30" s="1"/>
  <c r="K1472" i="42"/>
  <c r="P1474" i="30" s="1"/>
  <c r="K1200" i="42"/>
  <c r="P1202" i="30" s="1"/>
  <c r="K2194" i="42"/>
  <c r="P2196" i="30" s="1"/>
  <c r="K1642" i="42"/>
  <c r="P1644" i="30" s="1"/>
  <c r="K281" i="42"/>
  <c r="P283" i="30" s="1"/>
  <c r="K1485" i="42"/>
  <c r="P1487" i="30" s="1"/>
  <c r="K2919" i="42"/>
  <c r="P2921" i="30" s="1"/>
  <c r="K1682" i="42"/>
  <c r="P1684" i="30" s="1"/>
  <c r="K2488" i="42"/>
  <c r="P2490" i="30" s="1"/>
  <c r="K2262" i="42"/>
  <c r="P2264" i="30" s="1"/>
  <c r="K2276" i="42"/>
  <c r="P2278" i="30" s="1"/>
  <c r="K2074" i="42"/>
  <c r="P2076" i="30" s="1"/>
  <c r="K352" i="42"/>
  <c r="P354" i="30" s="1"/>
  <c r="K2269" i="42"/>
  <c r="P2271" i="30" s="1"/>
  <c r="K2237" i="42"/>
  <c r="P2239" i="30" s="1"/>
  <c r="K814" i="42"/>
  <c r="P816" i="30" s="1"/>
  <c r="K1367" i="42"/>
  <c r="P1369" i="30" s="1"/>
  <c r="K1797" i="42"/>
  <c r="P1799" i="30" s="1"/>
  <c r="K432" i="42"/>
  <c r="P434" i="30" s="1"/>
  <c r="K534" i="42"/>
  <c r="P536" i="30" s="1"/>
  <c r="K1080" i="42"/>
  <c r="P1082" i="30" s="1"/>
  <c r="K853" i="42"/>
  <c r="P855" i="30" s="1"/>
  <c r="K2103" i="42"/>
  <c r="P2105" i="30" s="1"/>
  <c r="K1826" i="42"/>
  <c r="P1828" i="30" s="1"/>
  <c r="K1203" i="42"/>
  <c r="P1205" i="30" s="1"/>
  <c r="K2101" i="42"/>
  <c r="P2103" i="30" s="1"/>
  <c r="K1414" i="42"/>
  <c r="P1416" i="30" s="1"/>
  <c r="K1870" i="42"/>
  <c r="P1872" i="30" s="1"/>
  <c r="K2419" i="42"/>
  <c r="P2421" i="30" s="1"/>
  <c r="K402" i="42"/>
  <c r="P404" i="30" s="1"/>
  <c r="K2203" i="42"/>
  <c r="P2205" i="30" s="1"/>
  <c r="K1934" i="42"/>
  <c r="P1936" i="30" s="1"/>
  <c r="K876" i="42"/>
  <c r="P878" i="30" s="1"/>
  <c r="K2091" i="42"/>
  <c r="P2093" i="30" s="1"/>
  <c r="K2867" i="42"/>
  <c r="P2869" i="30" s="1"/>
  <c r="K1412" i="42"/>
  <c r="P1414" i="30" s="1"/>
  <c r="K365" i="42"/>
  <c r="P367" i="30" s="1"/>
  <c r="K1801" i="42"/>
  <c r="P1803" i="30" s="1"/>
  <c r="K988" i="42"/>
  <c r="P990" i="30" s="1"/>
  <c r="K2152" i="42"/>
  <c r="P2154" i="30" s="1"/>
  <c r="K728" i="42"/>
  <c r="P730" i="30" s="1"/>
  <c r="K2224" i="42"/>
  <c r="P2226" i="30" s="1"/>
  <c r="K1346" i="42"/>
  <c r="P1348" i="30" s="1"/>
  <c r="K2523" i="42"/>
  <c r="P2525" i="30" s="1"/>
  <c r="K411" i="42"/>
  <c r="P413" i="30" s="1"/>
  <c r="K1020" i="42"/>
  <c r="P1022" i="30" s="1"/>
  <c r="K637" i="42"/>
  <c r="P639" i="30" s="1"/>
  <c r="K1139" i="42"/>
  <c r="P1141" i="30" s="1"/>
  <c r="K636" i="42"/>
  <c r="P638" i="30" s="1"/>
  <c r="K2934" i="42"/>
  <c r="P2936" i="30" s="1"/>
  <c r="K1428" i="42"/>
  <c r="P1430" i="30" s="1"/>
  <c r="K1571" i="42"/>
  <c r="P1573" i="30" s="1"/>
  <c r="K2089" i="42"/>
  <c r="P2091" i="30" s="1"/>
  <c r="K593" i="42"/>
  <c r="P595" i="30" s="1"/>
  <c r="K2944" i="42"/>
  <c r="P2946" i="30" s="1"/>
  <c r="K2641" i="42"/>
  <c r="P2643" i="30" s="1"/>
  <c r="K1246" i="42"/>
  <c r="P1248" i="30" s="1"/>
  <c r="K621" i="42"/>
  <c r="P623" i="30" s="1"/>
  <c r="K3055" i="42"/>
  <c r="P3057" i="30" s="1"/>
  <c r="K2214" i="42"/>
  <c r="P2216" i="30" s="1"/>
  <c r="K581" i="42"/>
  <c r="P583" i="30" s="1"/>
  <c r="K472" i="42"/>
  <c r="P474" i="30" s="1"/>
  <c r="K1316" i="42"/>
  <c r="P1318" i="30" s="1"/>
  <c r="K2738" i="42"/>
  <c r="P2740" i="30" s="1"/>
  <c r="K2122" i="42"/>
  <c r="P2124" i="30" s="1"/>
  <c r="K1016" i="42"/>
  <c r="P1018" i="30" s="1"/>
  <c r="K1461" i="42"/>
  <c r="P1463" i="30" s="1"/>
  <c r="K1449" i="42"/>
  <c r="P1451" i="30" s="1"/>
  <c r="K1229" i="42"/>
  <c r="P1231" i="30" s="1"/>
  <c r="K1961" i="42"/>
  <c r="P1963" i="30" s="1"/>
  <c r="K760" i="42"/>
  <c r="P762" i="30" s="1"/>
  <c r="K1777" i="42"/>
  <c r="P1779" i="30" s="1"/>
  <c r="K836" i="42"/>
  <c r="P838" i="30" s="1"/>
  <c r="K2021" i="42"/>
  <c r="P2023" i="30" s="1"/>
  <c r="K941" i="42"/>
  <c r="P943" i="30" s="1"/>
  <c r="K862" i="42"/>
  <c r="P864" i="30" s="1"/>
  <c r="K1209" i="42"/>
  <c r="P1211" i="30" s="1"/>
  <c r="K2901" i="42"/>
  <c r="P2903" i="30" s="1"/>
  <c r="K2991" i="42"/>
  <c r="P2993" i="30" s="1"/>
  <c r="K3015" i="42"/>
  <c r="P3017" i="30" s="1"/>
  <c r="K2504" i="42"/>
  <c r="P2506" i="30" s="1"/>
  <c r="K1275" i="42"/>
  <c r="P1277" i="30" s="1"/>
  <c r="K2060" i="42"/>
  <c r="P2062" i="30" s="1"/>
  <c r="K1636" i="42"/>
  <c r="P1638" i="30" s="1"/>
  <c r="K1607" i="42"/>
  <c r="P1609" i="30" s="1"/>
  <c r="K2399" i="42"/>
  <c r="P2401" i="30" s="1"/>
  <c r="K1509" i="42"/>
  <c r="P1511" i="30" s="1"/>
  <c r="K2115" i="42"/>
  <c r="P2117" i="30" s="1"/>
  <c r="K518" i="42"/>
  <c r="P520" i="30" s="1"/>
  <c r="K1629" i="42"/>
  <c r="P1631" i="30" s="1"/>
  <c r="K1255" i="42"/>
  <c r="P1257" i="30" s="1"/>
  <c r="K582" i="42"/>
  <c r="P584" i="30" s="1"/>
  <c r="K1317" i="42"/>
  <c r="P1319" i="30" s="1"/>
  <c r="K1605" i="42"/>
  <c r="P1607" i="30" s="1"/>
  <c r="K2735" i="42"/>
  <c r="P2737" i="30" s="1"/>
  <c r="K708" i="42"/>
  <c r="P710" i="30" s="1"/>
  <c r="K634" i="42"/>
  <c r="P636" i="30" s="1"/>
  <c r="K2679" i="42"/>
  <c r="P2681" i="30" s="1"/>
  <c r="K1845" i="42"/>
  <c r="P1847" i="30" s="1"/>
  <c r="K2229" i="42"/>
  <c r="P2231" i="30" s="1"/>
  <c r="K1990" i="42"/>
  <c r="P1992" i="30" s="1"/>
  <c r="K2682" i="42"/>
  <c r="P2684" i="30" s="1"/>
  <c r="K1045" i="42"/>
  <c r="P1047" i="30" s="1"/>
  <c r="K490" i="42"/>
  <c r="P492" i="30" s="1"/>
  <c r="K2854" i="42"/>
  <c r="P2856" i="30" s="1"/>
  <c r="K1142" i="42"/>
  <c r="P1144" i="30" s="1"/>
  <c r="K2375" i="42"/>
  <c r="P2377" i="30" s="1"/>
  <c r="K3141" i="42"/>
  <c r="P3143" i="30" s="1"/>
  <c r="K495" i="42"/>
  <c r="P497" i="30" s="1"/>
  <c r="K1773" i="42"/>
  <c r="P1775" i="30" s="1"/>
  <c r="K449" i="42"/>
  <c r="P451" i="30" s="1"/>
  <c r="K491" i="42"/>
  <c r="P493" i="30" s="1"/>
  <c r="K2464" i="42"/>
  <c r="P2466" i="30" s="1"/>
  <c r="K1882" i="42"/>
  <c r="P1884" i="30" s="1"/>
  <c r="K290" i="42"/>
  <c r="P292" i="30" s="1"/>
  <c r="K2268" i="42"/>
  <c r="P2270" i="30" s="1"/>
  <c r="K425" i="42"/>
  <c r="P427" i="30" s="1"/>
  <c r="K1402" i="42"/>
  <c r="P1404" i="30" s="1"/>
  <c r="K1775" i="42"/>
  <c r="P1777" i="30" s="1"/>
  <c r="K1940" i="42"/>
  <c r="P1942" i="30" s="1"/>
  <c r="K715" i="42"/>
  <c r="P717" i="30" s="1"/>
  <c r="K1153" i="42"/>
  <c r="P1155" i="30" s="1"/>
  <c r="K1599" i="42"/>
  <c r="P1601" i="30" s="1"/>
  <c r="K2767" i="42"/>
  <c r="P2769" i="30" s="1"/>
  <c r="K2458" i="42"/>
  <c r="P2460" i="30" s="1"/>
  <c r="K2833" i="42"/>
  <c r="P2835" i="30" s="1"/>
  <c r="K1791" i="42"/>
  <c r="P1793" i="30" s="1"/>
  <c r="K664" i="42"/>
  <c r="P666" i="30" s="1"/>
  <c r="K2431" i="42"/>
  <c r="P2433" i="30" s="1"/>
  <c r="K1855" i="42"/>
  <c r="P1857" i="30" s="1"/>
  <c r="K476" i="42"/>
  <c r="P478" i="30" s="1"/>
  <c r="K1573" i="42"/>
  <c r="P1575" i="30" s="1"/>
  <c r="K772" i="42"/>
  <c r="P774" i="30" s="1"/>
  <c r="K660" i="42"/>
  <c r="P662" i="30" s="1"/>
  <c r="K2014" i="42"/>
  <c r="P2016" i="30" s="1"/>
  <c r="K3056" i="42"/>
  <c r="P3058" i="30" s="1"/>
  <c r="K2232" i="42"/>
  <c r="P2234" i="30" s="1"/>
  <c r="K600" i="42"/>
  <c r="P602" i="30" s="1"/>
  <c r="K1199" i="42"/>
  <c r="P1201" i="30" s="1"/>
  <c r="K628" i="42"/>
  <c r="P630" i="30" s="1"/>
  <c r="K1999" i="42"/>
  <c r="P2001" i="30" s="1"/>
  <c r="K1235" i="42"/>
  <c r="P1237" i="30" s="1"/>
  <c r="K578" i="42"/>
  <c r="P580" i="30" s="1"/>
  <c r="K2146" i="42"/>
  <c r="P2148" i="30" s="1"/>
  <c r="K2361" i="42"/>
  <c r="P2363" i="30" s="1"/>
  <c r="K1889" i="42"/>
  <c r="P1891" i="30" s="1"/>
  <c r="K1025" i="42"/>
  <c r="P1027" i="30" s="1"/>
  <c r="K1000" i="42"/>
  <c r="P1002" i="30" s="1"/>
  <c r="K1875" i="42"/>
  <c r="P1877" i="30" s="1"/>
  <c r="K1547" i="42"/>
  <c r="P1549" i="30" s="1"/>
  <c r="K1195" i="42"/>
  <c r="P1197" i="30" s="1"/>
  <c r="K1288" i="42"/>
  <c r="P1290" i="30" s="1"/>
  <c r="K1291" i="42"/>
  <c r="P1293" i="30" s="1"/>
  <c r="K1318" i="42"/>
  <c r="P1320" i="30" s="1"/>
  <c r="K738" i="42"/>
  <c r="P740" i="30" s="1"/>
  <c r="K1280" i="42"/>
  <c r="P1282" i="30" s="1"/>
  <c r="K2881" i="42"/>
  <c r="P2883" i="30" s="1"/>
  <c r="K2073" i="42"/>
  <c r="P2075" i="30" s="1"/>
  <c r="K1097" i="42"/>
  <c r="P1099" i="30" s="1"/>
  <c r="K745" i="42"/>
  <c r="P747" i="30" s="1"/>
  <c r="K1372" i="42"/>
  <c r="P1374" i="30" s="1"/>
  <c r="K1115" i="42"/>
  <c r="P1117" i="30" s="1"/>
  <c r="K1589" i="42"/>
  <c r="P1591" i="30" s="1"/>
  <c r="K1520" i="42"/>
  <c r="P1522" i="30" s="1"/>
  <c r="K1891" i="42"/>
  <c r="P1893" i="30" s="1"/>
  <c r="K1466" i="42"/>
  <c r="P1468" i="30" s="1"/>
  <c r="K1619" i="42"/>
  <c r="P1621" i="30" s="1"/>
  <c r="K2056" i="42"/>
  <c r="P2058" i="30" s="1"/>
  <c r="K1658" i="42"/>
  <c r="P1660" i="30" s="1"/>
  <c r="K983" i="42"/>
  <c r="P985" i="30" s="1"/>
  <c r="K2634" i="42"/>
  <c r="P2636" i="30" s="1"/>
  <c r="K1395" i="42"/>
  <c r="P1397" i="30" s="1"/>
  <c r="K1618" i="42"/>
  <c r="P1620" i="30" s="1"/>
  <c r="K2717" i="42"/>
  <c r="P2719" i="30" s="1"/>
  <c r="K2133" i="42"/>
  <c r="P2135" i="30" s="1"/>
  <c r="K1645" i="42"/>
  <c r="P1647" i="30" s="1"/>
  <c r="K2797" i="42"/>
  <c r="P2799" i="30" s="1"/>
  <c r="K1373" i="42"/>
  <c r="P1375" i="30" s="1"/>
  <c r="K1149" i="42"/>
  <c r="P1151" i="30" s="1"/>
  <c r="K1640" i="42"/>
  <c r="P1642" i="30" s="1"/>
  <c r="K1913" i="42"/>
  <c r="P1915" i="30" s="1"/>
  <c r="K1021" i="42"/>
  <c r="P1023" i="30" s="1"/>
  <c r="K1446" i="42"/>
  <c r="P1448" i="30" s="1"/>
  <c r="K1256" i="42"/>
  <c r="P1258" i="30" s="1"/>
  <c r="K2136" i="42"/>
  <c r="P2138" i="30" s="1"/>
  <c r="K2516" i="42"/>
  <c r="P2518" i="30" s="1"/>
  <c r="K3077" i="42"/>
  <c r="P3079" i="30" s="1"/>
  <c r="K2688" i="42"/>
  <c r="P2690" i="30" s="1"/>
  <c r="K1790" i="42"/>
  <c r="P1792" i="30" s="1"/>
  <c r="K2958" i="42"/>
  <c r="P2960" i="30" s="1"/>
  <c r="K1358" i="42"/>
  <c r="P1360" i="30" s="1"/>
  <c r="K1815" i="42"/>
  <c r="P1817" i="30" s="1"/>
  <c r="K632" i="42"/>
  <c r="P634" i="30" s="1"/>
  <c r="K2080" i="42"/>
  <c r="P2082" i="30" s="1"/>
  <c r="K2270" i="42"/>
  <c r="P2272" i="30" s="1"/>
  <c r="K2806" i="42"/>
  <c r="P2808" i="30" s="1"/>
  <c r="K1398" i="42"/>
  <c r="P1400" i="30" s="1"/>
  <c r="K576" i="42"/>
  <c r="P578" i="30" s="1"/>
  <c r="K611" i="42"/>
  <c r="P613" i="30" s="1"/>
  <c r="K456" i="42"/>
  <c r="P458" i="30" s="1"/>
  <c r="K1483" i="42"/>
  <c r="P1485" i="30" s="1"/>
  <c r="K1465" i="42"/>
  <c r="P1467" i="30" s="1"/>
  <c r="K1530" i="42"/>
  <c r="P1532" i="30" s="1"/>
  <c r="K2675" i="42"/>
  <c r="P2677" i="30" s="1"/>
  <c r="K2808" i="42"/>
  <c r="P2810" i="30" s="1"/>
  <c r="K1366" i="42"/>
  <c r="P1368" i="30" s="1"/>
  <c r="K2638" i="42"/>
  <c r="P2640" i="30" s="1"/>
  <c r="K1151" i="42"/>
  <c r="P1153" i="30" s="1"/>
  <c r="K1072" i="42"/>
  <c r="P1074" i="30" s="1"/>
  <c r="K1374" i="42"/>
  <c r="P1376" i="30" s="1"/>
  <c r="K1247" i="42"/>
  <c r="P1249" i="30" s="1"/>
  <c r="K1712" i="42"/>
  <c r="P1714" i="30" s="1"/>
  <c r="K1828" i="42"/>
  <c r="P1830" i="30" s="1"/>
  <c r="K551" i="42"/>
  <c r="P553" i="30" s="1"/>
  <c r="K889" i="42"/>
  <c r="P891" i="30" s="1"/>
  <c r="K1497" i="42"/>
  <c r="P1499" i="30" s="1"/>
  <c r="K2940" i="42"/>
  <c r="P2942" i="30" s="1"/>
  <c r="K1383" i="42"/>
  <c r="P1385" i="30" s="1"/>
  <c r="K2724" i="42"/>
  <c r="P2726" i="30" s="1"/>
  <c r="K2699" i="42"/>
  <c r="P2701" i="30" s="1"/>
  <c r="K1762" i="42"/>
  <c r="P1764" i="30" s="1"/>
  <c r="K601" i="42"/>
  <c r="P603" i="30" s="1"/>
  <c r="K3033" i="42"/>
  <c r="P3035" i="30" s="1"/>
  <c r="K1171" i="42"/>
  <c r="P1173" i="30" s="1"/>
  <c r="K2517" i="42"/>
  <c r="P2519" i="30" s="1"/>
  <c r="K1240" i="42"/>
  <c r="P1242" i="30" s="1"/>
  <c r="K2111" i="42"/>
  <c r="P2113" i="30" s="1"/>
  <c r="K1529" i="42"/>
  <c r="P1531" i="30" s="1"/>
  <c r="K2565" i="42"/>
  <c r="P2567" i="30" s="1"/>
  <c r="K2511" i="42"/>
  <c r="P2513" i="30" s="1"/>
  <c r="K373" i="42"/>
  <c r="P375" i="30" s="1"/>
  <c r="K1630" i="42"/>
  <c r="P1632" i="30" s="1"/>
  <c r="K2380" i="42"/>
  <c r="P2382" i="30" s="1"/>
  <c r="K1051" i="42"/>
  <c r="P1053" i="30" s="1"/>
  <c r="K2288" i="42"/>
  <c r="P2290" i="30" s="1"/>
  <c r="K2477" i="42"/>
  <c r="P2479" i="30" s="1"/>
  <c r="K1077" i="42"/>
  <c r="P1079" i="30" s="1"/>
  <c r="K2802" i="42"/>
  <c r="P2804" i="30" s="1"/>
  <c r="K2614" i="42"/>
  <c r="P2616" i="30" s="1"/>
  <c r="K1612" i="42"/>
  <c r="P1614" i="30" s="1"/>
  <c r="K1118" i="42"/>
  <c r="P1120" i="30" s="1"/>
  <c r="K2048" i="42"/>
  <c r="P2050" i="30" s="1"/>
  <c r="K740" i="42"/>
  <c r="P742" i="30" s="1"/>
  <c r="K2862" i="42"/>
  <c r="P2864" i="30" s="1"/>
  <c r="K2606" i="42"/>
  <c r="P2608" i="30" s="1"/>
  <c r="K511" i="42"/>
  <c r="P513" i="30" s="1"/>
  <c r="K746" i="42"/>
  <c r="P748" i="30" s="1"/>
  <c r="K2209" i="42"/>
  <c r="P2211" i="30" s="1"/>
  <c r="K1411" i="42"/>
  <c r="P1413" i="30" s="1"/>
  <c r="K465" i="42"/>
  <c r="P467" i="30" s="1"/>
  <c r="K652" i="42"/>
  <c r="P654" i="30" s="1"/>
  <c r="K1675" i="42"/>
  <c r="P1677" i="30" s="1"/>
  <c r="K1350" i="42"/>
  <c r="P1352" i="30" s="1"/>
  <c r="K935" i="42"/>
  <c r="P937" i="30" s="1"/>
  <c r="K1652" i="42"/>
  <c r="P1654" i="30" s="1"/>
  <c r="K1076" i="42"/>
  <c r="P1078" i="30" s="1"/>
  <c r="K1687" i="42"/>
  <c r="P1689" i="30" s="1"/>
  <c r="K1780" i="42"/>
  <c r="P1782" i="30" s="1"/>
  <c r="K2608" i="42"/>
  <c r="P2610" i="30" s="1"/>
  <c r="K1817" i="42"/>
  <c r="P1819" i="30" s="1"/>
  <c r="K2447" i="42"/>
  <c r="P2449" i="30" s="1"/>
  <c r="K813" i="42"/>
  <c r="P815" i="30" s="1"/>
  <c r="K1786" i="42"/>
  <c r="P1788" i="30" s="1"/>
  <c r="K463" i="42"/>
  <c r="P465" i="30" s="1"/>
  <c r="K2726" i="42"/>
  <c r="P2728" i="30" s="1"/>
  <c r="K1078" i="42"/>
  <c r="P1080" i="30" s="1"/>
  <c r="K319" i="42"/>
  <c r="P321" i="30" s="1"/>
  <c r="K1721" i="42"/>
  <c r="P1723" i="30" s="1"/>
  <c r="K1793" i="42"/>
  <c r="P1795" i="30" s="1"/>
  <c r="K721" i="42"/>
  <c r="P723" i="30" s="1"/>
  <c r="K1281" i="42"/>
  <c r="P1283" i="30" s="1"/>
  <c r="K1359" i="42"/>
  <c r="P1361" i="30" s="1"/>
  <c r="K2154" i="42"/>
  <c r="P2156" i="30" s="1"/>
  <c r="K2849" i="42"/>
  <c r="P2851" i="30" s="1"/>
  <c r="K1303" i="42"/>
  <c r="P1305" i="30" s="1"/>
  <c r="K742" i="42"/>
  <c r="P744" i="30" s="1"/>
  <c r="K2885" i="42"/>
  <c r="P2887" i="30" s="1"/>
  <c r="K1778" i="42"/>
  <c r="P1780" i="30" s="1"/>
  <c r="K1856" i="42"/>
  <c r="P1858" i="30" s="1"/>
  <c r="K1096" i="42"/>
  <c r="P1098" i="30" s="1"/>
  <c r="K1984" i="42"/>
  <c r="P1986" i="30" s="1"/>
  <c r="K2490" i="42"/>
  <c r="P2492" i="30" s="1"/>
  <c r="K807" i="42"/>
  <c r="P809" i="30" s="1"/>
  <c r="K1724" i="42"/>
  <c r="P1726" i="30" s="1"/>
  <c r="K1254" i="42"/>
  <c r="P1256" i="30" s="1"/>
  <c r="K2499" i="42"/>
  <c r="P2501" i="30" s="1"/>
  <c r="K1135" i="42"/>
  <c r="P1137" i="30" s="1"/>
  <c r="K1992" i="42"/>
  <c r="P1994" i="30" s="1"/>
  <c r="K3100" i="42"/>
  <c r="P3102" i="30" s="1"/>
  <c r="K1300" i="42"/>
  <c r="P1302" i="30" s="1"/>
  <c r="K2880" i="42"/>
  <c r="P2882" i="30" s="1"/>
  <c r="K1355" i="42"/>
  <c r="P1357" i="30" s="1"/>
  <c r="K2909" i="42"/>
  <c r="P2911" i="30" s="1"/>
  <c r="K1946" i="42"/>
  <c r="P1948" i="30" s="1"/>
  <c r="K1167" i="42"/>
  <c r="P1169" i="30" s="1"/>
  <c r="K467" i="42"/>
  <c r="P469" i="30" s="1"/>
  <c r="K295" i="42"/>
  <c r="P297" i="30" s="1"/>
  <c r="K1587" i="42"/>
  <c r="P1589" i="30" s="1"/>
  <c r="K979" i="42"/>
  <c r="P981" i="30" s="1"/>
  <c r="K1843" i="42"/>
  <c r="P1845" i="30" s="1"/>
  <c r="K2524" i="42"/>
  <c r="P2526" i="30" s="1"/>
  <c r="K2709" i="42"/>
  <c r="P2711" i="30" s="1"/>
  <c r="K846" i="42"/>
  <c r="P848" i="30" s="1"/>
  <c r="K412" i="42"/>
  <c r="P414" i="30" s="1"/>
  <c r="K2472" i="42"/>
  <c r="P2474" i="30" s="1"/>
  <c r="K1141" i="42"/>
  <c r="P1143" i="30" s="1"/>
  <c r="K2884" i="42"/>
  <c r="P2886" i="30" s="1"/>
  <c r="K493" i="42"/>
  <c r="P495" i="30" s="1"/>
  <c r="K2728" i="42"/>
  <c r="P2730" i="30" s="1"/>
  <c r="K1055" i="42"/>
  <c r="P1057" i="30" s="1"/>
  <c r="K849" i="42"/>
  <c r="P851" i="30" s="1"/>
  <c r="K3027" i="42"/>
  <c r="P3029" i="30" s="1"/>
  <c r="K961" i="42"/>
  <c r="P963" i="30" s="1"/>
  <c r="K2590" i="42"/>
  <c r="P2592" i="30" s="1"/>
  <c r="K1496" i="42"/>
  <c r="P1498" i="30" s="1"/>
  <c r="K1013" i="42"/>
  <c r="P1015" i="30" s="1"/>
  <c r="K1715" i="42"/>
  <c r="P1717" i="30" s="1"/>
  <c r="K976" i="42"/>
  <c r="P978" i="30" s="1"/>
  <c r="K1680" i="42"/>
  <c r="P1682" i="30" s="1"/>
  <c r="K950" i="42"/>
  <c r="P952" i="30" s="1"/>
  <c r="K737" i="42"/>
  <c r="P739" i="30" s="1"/>
  <c r="K2121" i="42"/>
  <c r="P2123" i="30" s="1"/>
  <c r="K2976" i="42"/>
  <c r="P2978" i="30" s="1"/>
  <c r="K410" i="42"/>
  <c r="P412" i="30" s="1"/>
  <c r="K2685" i="42"/>
  <c r="P2687" i="30" s="1"/>
  <c r="K783" i="42"/>
  <c r="P785" i="30" s="1"/>
  <c r="K318" i="42"/>
  <c r="P320" i="30" s="1"/>
  <c r="K769" i="42"/>
  <c r="P771" i="30" s="1"/>
  <c r="K2746" i="42"/>
  <c r="P2748" i="30" s="1"/>
  <c r="K1911" i="42"/>
  <c r="P1913" i="30" s="1"/>
  <c r="K1534" i="42"/>
  <c r="P1536" i="30" s="1"/>
  <c r="K2258" i="42"/>
  <c r="P2260" i="30" s="1"/>
  <c r="K2137" i="42"/>
  <c r="P2139" i="30" s="1"/>
  <c r="K825" i="42"/>
  <c r="P827" i="30" s="1"/>
  <c r="K1005" i="42"/>
  <c r="P1007" i="30" s="1"/>
  <c r="K674" i="42"/>
  <c r="P676" i="30" s="1"/>
  <c r="K1917" i="42"/>
  <c r="P1919" i="30" s="1"/>
  <c r="K1047" i="42"/>
  <c r="P1049" i="30" s="1"/>
  <c r="K3057" i="42"/>
  <c r="P3059" i="30" s="1"/>
  <c r="K428" i="42"/>
  <c r="P430" i="30" s="1"/>
  <c r="K1371" i="42"/>
  <c r="P1373" i="30" s="1"/>
  <c r="K403" i="42"/>
  <c r="P405" i="30" s="1"/>
  <c r="K2072" i="42"/>
  <c r="P2074" i="30" s="1"/>
  <c r="K654" i="42"/>
  <c r="P656" i="30" s="1"/>
  <c r="K1070" i="42"/>
  <c r="P1072" i="30" s="1"/>
  <c r="K937" i="42"/>
  <c r="P939" i="30" s="1"/>
  <c r="K770" i="42"/>
  <c r="P772" i="30" s="1"/>
  <c r="K2339" i="42"/>
  <c r="P2341" i="30" s="1"/>
  <c r="K2310" i="42"/>
  <c r="P2312" i="30" s="1"/>
  <c r="K1510" i="42"/>
  <c r="P1512" i="30" s="1"/>
  <c r="K597" i="42"/>
  <c r="P599" i="30" s="1"/>
  <c r="K959" i="42"/>
  <c r="P961" i="30" s="1"/>
  <c r="K2748" i="42"/>
  <c r="P2750" i="30" s="1"/>
  <c r="K617" i="42"/>
  <c r="P619" i="30" s="1"/>
  <c r="K1327" i="42"/>
  <c r="P1329" i="30" s="1"/>
  <c r="K552" i="42"/>
  <c r="P554" i="30" s="1"/>
  <c r="K527" i="42"/>
  <c r="P529" i="30" s="1"/>
  <c r="K1722" i="42"/>
  <c r="P1724" i="30" s="1"/>
  <c r="K2652" i="42"/>
  <c r="P2654" i="30" s="1"/>
  <c r="K1308" i="42"/>
  <c r="P1310" i="30" s="1"/>
  <c r="K3120" i="42"/>
  <c r="P3122" i="30" s="1"/>
  <c r="K832" i="42"/>
  <c r="P834" i="30" s="1"/>
  <c r="K1228" i="42"/>
  <c r="P1230" i="30" s="1"/>
  <c r="K2385" i="42"/>
  <c r="P2387" i="30" s="1"/>
  <c r="K2599" i="42"/>
  <c r="P2601" i="30" s="1"/>
  <c r="K2312" i="42"/>
  <c r="P2314" i="30" s="1"/>
  <c r="K413" i="42"/>
  <c r="P415" i="30" s="1"/>
  <c r="K2244" i="42"/>
  <c r="P2246" i="30" s="1"/>
  <c r="K1172" i="42"/>
  <c r="P1174" i="30" s="1"/>
  <c r="K514" i="42"/>
  <c r="P516" i="30" s="1"/>
  <c r="K3157" i="42"/>
  <c r="P3159" i="30" s="1"/>
  <c r="K2623" i="42"/>
  <c r="P2625" i="30" s="1"/>
  <c r="K2951" i="42"/>
  <c r="P2953" i="30" s="1"/>
  <c r="K1694" i="42"/>
  <c r="P1696" i="30" s="1"/>
  <c r="K1511" i="42"/>
  <c r="P1513" i="30" s="1"/>
  <c r="K2984" i="42"/>
  <c r="P2986" i="30" s="1"/>
  <c r="K406" i="42"/>
  <c r="P408" i="30" s="1"/>
  <c r="K438" i="42"/>
  <c r="P440" i="30" s="1"/>
  <c r="K338" i="42"/>
  <c r="P340" i="30" s="1"/>
  <c r="K1145" i="42"/>
  <c r="P1147" i="30" s="1"/>
  <c r="K1105" i="42"/>
  <c r="P1107" i="30" s="1"/>
  <c r="K1548" i="42"/>
  <c r="P1550" i="30" s="1"/>
  <c r="K2747" i="42"/>
  <c r="P2749" i="30" s="1"/>
  <c r="K1239" i="42"/>
  <c r="P1241" i="30" s="1"/>
  <c r="K764" i="42"/>
  <c r="P766" i="30" s="1"/>
  <c r="K911" i="42"/>
  <c r="P913" i="30" s="1"/>
  <c r="K947" i="42"/>
  <c r="P949" i="30" s="1"/>
  <c r="K2354" i="42"/>
  <c r="P2356" i="30" s="1"/>
  <c r="K1666" i="42"/>
  <c r="P1668" i="30" s="1"/>
  <c r="K306" i="42"/>
  <c r="P308" i="30" s="1"/>
  <c r="K1840" i="42"/>
  <c r="P1842" i="30" s="1"/>
  <c r="K1976" i="42"/>
  <c r="P1978" i="30" s="1"/>
  <c r="K2912" i="42"/>
  <c r="P2914" i="30" s="1"/>
  <c r="K1552" i="42"/>
  <c r="P1554" i="30" s="1"/>
  <c r="K730" i="42"/>
  <c r="P732" i="30" s="1"/>
  <c r="K1042" i="42"/>
  <c r="P1044" i="30" s="1"/>
  <c r="K2640" i="42"/>
  <c r="P2642" i="30" s="1"/>
  <c r="K391" i="42"/>
  <c r="P393" i="30" s="1"/>
  <c r="K1683" i="42"/>
  <c r="P1685" i="30" s="1"/>
  <c r="K296" i="42"/>
  <c r="P298" i="30" s="1"/>
  <c r="K2528" i="42"/>
  <c r="P2530" i="30" s="1"/>
  <c r="K2890" i="42"/>
  <c r="P2892" i="30" s="1"/>
  <c r="K2371" i="42"/>
  <c r="P2373" i="30" s="1"/>
  <c r="K1348" i="42"/>
  <c r="P1350" i="30" s="1"/>
  <c r="K2355" i="42"/>
  <c r="P2357" i="30" s="1"/>
  <c r="K1299" i="42"/>
  <c r="P1301" i="30" s="1"/>
  <c r="K1194" i="42"/>
  <c r="P1196" i="30" s="1"/>
  <c r="K2156" i="42"/>
  <c r="P2158" i="30" s="1"/>
  <c r="K570" i="42"/>
  <c r="P572" i="30" s="1"/>
  <c r="K923" i="42"/>
  <c r="P925" i="30" s="1"/>
  <c r="K2051" i="42"/>
  <c r="P2053" i="30" s="1"/>
  <c r="K957" i="42"/>
  <c r="P959" i="30" s="1"/>
  <c r="K869" i="42"/>
  <c r="P871" i="30" s="1"/>
  <c r="K856" i="42"/>
  <c r="P858" i="30" s="1"/>
  <c r="K701" i="42"/>
  <c r="P703" i="30" s="1"/>
  <c r="K1314" i="42"/>
  <c r="P1316" i="30" s="1"/>
  <c r="K2550" i="42"/>
  <c r="P2552" i="30" s="1"/>
  <c r="K1537" i="42"/>
  <c r="P1539" i="30" s="1"/>
  <c r="K2739" i="42"/>
  <c r="P2741" i="30" s="1"/>
  <c r="K909" i="42"/>
  <c r="P911" i="30" s="1"/>
  <c r="K2463" i="42"/>
  <c r="P2465" i="30" s="1"/>
  <c r="K962" i="42"/>
  <c r="P964" i="30" s="1"/>
  <c r="K998" i="42"/>
  <c r="P1000" i="30" s="1"/>
  <c r="K936" i="42"/>
  <c r="P938" i="30" s="1"/>
  <c r="K427" i="42"/>
  <c r="P429" i="30" s="1"/>
  <c r="K1681" i="42"/>
  <c r="P1683" i="30" s="1"/>
  <c r="K2628" i="42"/>
  <c r="P2630" i="30" s="1"/>
  <c r="K2144" i="42"/>
  <c r="P2146" i="30" s="1"/>
  <c r="K285" i="42"/>
  <c r="P287" i="30" s="1"/>
  <c r="K396" i="42"/>
  <c r="P398" i="30" s="1"/>
  <c r="K393" i="42"/>
  <c r="P395" i="30" s="1"/>
  <c r="K1084" i="42"/>
  <c r="P1086" i="30" s="1"/>
  <c r="K2518" i="42"/>
  <c r="P2520" i="30" s="1"/>
  <c r="K1723" i="42"/>
  <c r="P1725" i="30" s="1"/>
  <c r="K2605" i="42"/>
  <c r="P2607" i="30" s="1"/>
  <c r="K1130" i="42"/>
  <c r="P1132" i="30" s="1"/>
  <c r="K348" i="42"/>
  <c r="P350" i="30" s="1"/>
  <c r="K2866" i="42"/>
  <c r="P2868" i="30" s="1"/>
  <c r="K2947" i="42"/>
  <c r="P2949" i="30" s="1"/>
  <c r="K2781" i="42"/>
  <c r="P2783" i="30" s="1"/>
  <c r="K1476" i="42"/>
  <c r="P1478" i="30" s="1"/>
  <c r="K1277" i="42"/>
  <c r="P1279" i="30" s="1"/>
  <c r="K2114" i="42"/>
  <c r="P2116" i="30" s="1"/>
  <c r="K1290" i="42"/>
  <c r="P1292" i="30" s="1"/>
  <c r="K677" i="42"/>
  <c r="P679" i="30" s="1"/>
  <c r="K2555" i="42"/>
  <c r="P2557" i="30" s="1"/>
  <c r="K1368" i="42"/>
  <c r="P1370" i="30" s="1"/>
  <c r="K2149" i="42"/>
  <c r="P2151" i="30" s="1"/>
  <c r="K2131" i="42"/>
  <c r="P2133" i="30" s="1"/>
  <c r="K2153" i="42"/>
  <c r="P2155" i="30" s="1"/>
  <c r="K2349" i="42"/>
  <c r="P2351" i="30" s="1"/>
  <c r="K827" i="42"/>
  <c r="P829" i="30" s="1"/>
  <c r="K655" i="42"/>
  <c r="P657" i="30" s="1"/>
  <c r="K1521" i="42"/>
  <c r="P1523" i="30" s="1"/>
  <c r="K1176" i="42"/>
  <c r="P1178" i="30" s="1"/>
  <c r="K317" i="42"/>
  <c r="P319" i="30" s="1"/>
  <c r="K3000" i="42"/>
  <c r="P3002" i="30" s="1"/>
  <c r="K938" i="42"/>
  <c r="P940" i="30" s="1"/>
  <c r="K1140" i="42"/>
  <c r="P1142" i="30" s="1"/>
  <c r="K2274" i="42"/>
  <c r="P2276" i="30" s="1"/>
  <c r="K2395" i="42"/>
  <c r="P2397" i="30" s="1"/>
  <c r="K408" i="42"/>
  <c r="P410" i="30" s="1"/>
  <c r="K1127" i="42"/>
  <c r="P1129" i="30" s="1"/>
  <c r="K1703" i="42"/>
  <c r="P1705" i="30" s="1"/>
  <c r="K2134" i="42"/>
  <c r="P2136" i="30" s="1"/>
  <c r="K507" i="42"/>
  <c r="P509" i="30" s="1"/>
  <c r="K964" i="42"/>
  <c r="P966" i="30" s="1"/>
  <c r="K2392" i="42"/>
  <c r="P2394" i="30" s="1"/>
  <c r="K1175" i="42"/>
  <c r="P1177" i="30" s="1"/>
  <c r="K3168" i="42"/>
  <c r="K2788" i="42"/>
  <c r="P2790" i="30" s="1"/>
  <c r="K2357" i="42"/>
  <c r="P2359" i="30" s="1"/>
  <c r="K1622" i="42"/>
  <c r="P1624" i="30" s="1"/>
  <c r="K883" i="42"/>
  <c r="P885" i="30" s="1"/>
  <c r="K2539" i="42"/>
  <c r="P2541" i="30" s="1"/>
  <c r="K3139" i="42"/>
  <c r="P3141" i="30" s="1"/>
  <c r="K1662" i="42"/>
  <c r="P1664" i="30" s="1"/>
  <c r="K1837" i="42"/>
  <c r="P1839" i="30" s="1"/>
  <c r="K2087" i="42"/>
  <c r="P2089" i="30" s="1"/>
  <c r="K2163" i="42"/>
  <c r="P2165" i="30" s="1"/>
  <c r="K494" i="42"/>
  <c r="P496" i="30" s="1"/>
  <c r="K682" i="42"/>
  <c r="P684" i="30" s="1"/>
  <c r="K2619" i="42"/>
  <c r="P2621" i="30" s="1"/>
  <c r="K1586" i="42"/>
  <c r="P1588" i="30" s="1"/>
  <c r="K1061" i="42"/>
  <c r="P1063" i="30" s="1"/>
  <c r="K2722" i="42"/>
  <c r="P2724" i="30" s="1"/>
  <c r="K2764" i="42"/>
  <c r="P2766" i="30" s="1"/>
  <c r="K2138" i="42"/>
  <c r="P2140" i="30" s="1"/>
  <c r="K1926" i="42"/>
  <c r="P1928" i="30" s="1"/>
  <c r="K287" i="42"/>
  <c r="P289" i="30" s="1"/>
  <c r="K826" i="42"/>
  <c r="P828" i="30" s="1"/>
  <c r="K2187" i="42"/>
  <c r="P2189" i="30" s="1"/>
  <c r="K1996" i="42"/>
  <c r="P1998" i="30" s="1"/>
  <c r="K2420" i="42"/>
  <c r="P2422" i="30" s="1"/>
  <c r="K1678" i="42"/>
  <c r="P1680" i="30" s="1"/>
  <c r="K1023" i="42"/>
  <c r="P1025" i="30" s="1"/>
  <c r="K2065" i="42"/>
  <c r="P2067" i="30" s="1"/>
  <c r="K592" i="42"/>
  <c r="P594" i="30" s="1"/>
  <c r="K2771" i="42"/>
  <c r="P2773" i="30" s="1"/>
  <c r="K1353" i="42"/>
  <c r="P1355" i="30" s="1"/>
  <c r="K2389" i="42"/>
  <c r="P2391" i="30" s="1"/>
  <c r="K1429" i="42"/>
  <c r="P1431" i="30" s="1"/>
  <c r="K3012" i="42"/>
  <c r="P3014" i="30" s="1"/>
  <c r="K915" i="42"/>
  <c r="P917" i="30" s="1"/>
  <c r="K499" i="42"/>
  <c r="P501" i="30" s="1"/>
  <c r="K2055" i="42"/>
  <c r="P2057" i="30" s="1"/>
  <c r="K1820" i="42"/>
  <c r="P1822" i="30" s="1"/>
  <c r="K789" i="42"/>
  <c r="P791" i="30" s="1"/>
  <c r="K1991" i="42"/>
  <c r="P1993" i="30" s="1"/>
  <c r="K768" i="42"/>
  <c r="P770" i="30" s="1"/>
  <c r="K2233" i="42"/>
  <c r="P2235" i="30" s="1"/>
  <c r="K992" i="42"/>
  <c r="P994" i="30" s="1"/>
  <c r="K2012" i="42"/>
  <c r="P2014" i="30" s="1"/>
  <c r="K2135" i="42"/>
  <c r="P2137" i="30" s="1"/>
  <c r="K565" i="42"/>
  <c r="P567" i="30" s="1"/>
  <c r="K1233" i="42"/>
  <c r="P1235" i="30" s="1"/>
  <c r="K1583" i="42"/>
  <c r="P1585" i="30" s="1"/>
  <c r="K2159" i="42"/>
  <c r="P2161" i="30" s="1"/>
  <c r="K2062" i="42"/>
  <c r="P2064" i="30" s="1"/>
  <c r="K2140" i="42"/>
  <c r="P2142" i="30" s="1"/>
  <c r="K2547" i="42"/>
  <c r="P2549" i="30" s="1"/>
  <c r="K1196" i="42"/>
  <c r="P1198" i="30" s="1"/>
  <c r="K2290" i="42"/>
  <c r="P2292" i="30" s="1"/>
  <c r="K1219" i="42"/>
  <c r="P1221" i="30" s="1"/>
  <c r="K1637" i="42"/>
  <c r="P1639" i="30" s="1"/>
  <c r="K1038" i="42"/>
  <c r="P1040" i="30" s="1"/>
  <c r="K1283" i="42"/>
  <c r="P1285" i="30" s="1"/>
  <c r="K1302" i="42"/>
  <c r="P1304" i="30" s="1"/>
  <c r="K381" i="42"/>
  <c r="P383" i="30" s="1"/>
  <c r="K1364" i="42"/>
  <c r="P1366" i="30" s="1"/>
  <c r="K1626" i="42"/>
  <c r="P1628" i="30" s="1"/>
  <c r="K2001" i="42"/>
  <c r="P2003" i="30" s="1"/>
  <c r="K823" i="42"/>
  <c r="P825" i="30" s="1"/>
  <c r="K515" i="42"/>
  <c r="P517" i="30" s="1"/>
  <c r="K1400" i="42"/>
  <c r="P1402" i="30" s="1"/>
  <c r="K1674" i="42"/>
  <c r="P1676" i="30" s="1"/>
  <c r="K1204" i="42"/>
  <c r="P1206" i="30" s="1"/>
  <c r="K994" i="42"/>
  <c r="P996" i="30" s="1"/>
  <c r="K1059" i="42"/>
  <c r="P1061" i="30" s="1"/>
  <c r="K985" i="42"/>
  <c r="P987" i="30" s="1"/>
  <c r="K2452" i="42"/>
  <c r="P2454" i="30" s="1"/>
  <c r="K930" i="42"/>
  <c r="P932" i="30" s="1"/>
  <c r="K3119" i="42"/>
  <c r="P3121" i="30" s="1"/>
  <c r="K1031" i="42"/>
  <c r="P1033" i="30" s="1"/>
  <c r="K1252" i="42"/>
  <c r="P1254" i="30" s="1"/>
  <c r="K1507" i="42"/>
  <c r="P1509" i="30" s="1"/>
  <c r="K1174" i="42"/>
  <c r="P1176" i="30" s="1"/>
  <c r="K1613" i="42"/>
  <c r="P1615" i="30" s="1"/>
  <c r="K2907" i="42"/>
  <c r="P2909" i="30" s="1"/>
  <c r="K575" i="42"/>
  <c r="P577" i="30" s="1"/>
  <c r="K2999" i="42"/>
  <c r="P3001" i="30" s="1"/>
  <c r="K1522" i="42"/>
  <c r="P1524" i="30" s="1"/>
  <c r="K1272" i="42"/>
  <c r="P1274" i="30" s="1"/>
  <c r="K1704" i="42"/>
  <c r="P1706" i="30" s="1"/>
  <c r="K2834" i="42"/>
  <c r="P2836" i="30" s="1"/>
  <c r="K1902" i="42"/>
  <c r="P1904" i="30" s="1"/>
  <c r="K1144" i="42"/>
  <c r="P1146" i="30" s="1"/>
  <c r="K845" i="42"/>
  <c r="P847" i="30" s="1"/>
  <c r="K1759" i="42"/>
  <c r="P1761" i="30" s="1"/>
  <c r="K871" i="42"/>
  <c r="P873" i="30" s="1"/>
  <c r="K1627" i="42"/>
  <c r="P1629" i="30" s="1"/>
  <c r="K1166" i="42"/>
  <c r="P1168" i="30" s="1"/>
  <c r="K1970" i="42"/>
  <c r="P1972" i="30" s="1"/>
  <c r="K1413" i="42"/>
  <c r="P1415" i="30" s="1"/>
  <c r="K2421" i="42"/>
  <c r="P2423" i="30" s="1"/>
  <c r="K2553" i="42"/>
  <c r="P2555" i="30" s="1"/>
  <c r="K1049" i="42"/>
  <c r="P1051" i="30" s="1"/>
  <c r="K387" i="42"/>
  <c r="P389" i="30" s="1"/>
  <c r="K1988" i="42"/>
  <c r="P1990" i="30" s="1"/>
  <c r="K1570" i="42"/>
  <c r="P1572" i="30" s="1"/>
  <c r="K329" i="42"/>
  <c r="P331" i="30" s="1"/>
  <c r="K1292" i="42"/>
  <c r="P1294" i="30" s="1"/>
  <c r="K2440" i="42"/>
  <c r="P2442" i="30" s="1"/>
  <c r="K2424" i="42"/>
  <c r="P2426" i="30" s="1"/>
  <c r="K1516" i="42"/>
  <c r="P1518" i="30" s="1"/>
  <c r="K1928" i="42"/>
  <c r="P1930" i="30" s="1"/>
  <c r="K2342" i="42"/>
  <c r="P2344" i="30" s="1"/>
  <c r="K2284" i="42"/>
  <c r="P2286" i="30" s="1"/>
  <c r="K2204" i="42"/>
  <c r="P2206" i="30" s="1"/>
  <c r="K896" i="42"/>
  <c r="P898" i="30" s="1"/>
  <c r="K675" i="42"/>
  <c r="P677" i="30" s="1"/>
  <c r="K616" i="42"/>
  <c r="P618" i="30" s="1"/>
  <c r="K2455" i="42"/>
  <c r="P2457" i="30" s="1"/>
  <c r="K2584" i="42"/>
  <c r="P2586" i="30" s="1"/>
  <c r="K1796" i="42"/>
  <c r="P1798" i="30" s="1"/>
  <c r="K1048" i="42"/>
  <c r="P1050" i="30" s="1"/>
  <c r="K1022" i="42"/>
  <c r="P1024" i="30" s="1"/>
  <c r="K1827" i="42"/>
  <c r="P1829" i="30" s="1"/>
  <c r="K1306" i="42"/>
  <c r="P1308" i="30" s="1"/>
  <c r="K3045" i="42"/>
  <c r="P3047" i="30" s="1"/>
  <c r="K837" i="42"/>
  <c r="P839" i="30" s="1"/>
  <c r="K327" i="42"/>
  <c r="P329" i="30" s="1"/>
  <c r="K585" i="42"/>
  <c r="P587" i="30" s="1"/>
  <c r="K921" i="42"/>
  <c r="P923" i="30" s="1"/>
  <c r="K2710" i="42"/>
  <c r="P2712" i="30" s="1"/>
  <c r="K1336" i="42"/>
  <c r="P1338" i="30" s="1"/>
  <c r="K2000" i="42"/>
  <c r="P2002" i="30" s="1"/>
  <c r="K2992" i="42"/>
  <c r="P2994" i="30" s="1"/>
  <c r="K298" i="42"/>
  <c r="P300" i="30" s="1"/>
  <c r="K1697" i="42"/>
  <c r="P1699" i="30" s="1"/>
  <c r="K695" i="42"/>
  <c r="P697" i="30" s="1"/>
  <c r="K347" i="42"/>
  <c r="P349" i="30" s="1"/>
  <c r="K1532" i="42"/>
  <c r="P1534" i="30" s="1"/>
  <c r="K884" i="42"/>
  <c r="P886" i="30" s="1"/>
  <c r="K2291" i="42"/>
  <c r="P2293" i="30" s="1"/>
  <c r="K2851" i="42"/>
  <c r="P2853" i="30" s="1"/>
  <c r="K2832" i="42"/>
  <c r="P2834" i="30" s="1"/>
  <c r="K2405" i="42"/>
  <c r="P2407" i="30" s="1"/>
  <c r="K1444" i="42"/>
  <c r="P1446" i="30" s="1"/>
  <c r="K1488" i="42"/>
  <c r="P1490" i="30" s="1"/>
  <c r="K1508" i="42"/>
  <c r="P1510" i="30" s="1"/>
  <c r="K2658" i="42"/>
  <c r="P2660" i="30" s="1"/>
  <c r="K1831" i="42"/>
  <c r="P1833" i="30" s="1"/>
  <c r="K785" i="42"/>
  <c r="P787" i="30" s="1"/>
  <c r="K323" i="42"/>
  <c r="P325" i="30" s="1"/>
  <c r="K1908" i="42"/>
  <c r="P1910" i="30" s="1"/>
  <c r="K1069" i="42"/>
  <c r="P1071" i="30" s="1"/>
  <c r="K925" i="42"/>
  <c r="P927" i="30" s="1"/>
  <c r="K1977" i="42"/>
  <c r="P1979" i="30" s="1"/>
  <c r="K723" i="42"/>
  <c r="P725" i="30" s="1"/>
  <c r="K815" i="42"/>
  <c r="P817" i="30" s="1"/>
  <c r="K371" i="42"/>
  <c r="P373" i="30" s="1"/>
  <c r="K1787" i="42"/>
  <c r="P1789" i="30" s="1"/>
  <c r="K2742" i="42"/>
  <c r="P2744" i="30" s="1"/>
  <c r="K2983" i="42"/>
  <c r="P2985" i="30" s="1"/>
  <c r="K1650" i="42"/>
  <c r="P1652" i="30" s="1"/>
  <c r="K299" i="42"/>
  <c r="P301" i="30" s="1"/>
  <c r="K1779" i="42"/>
  <c r="P1781" i="30" s="1"/>
  <c r="K1271" i="42"/>
  <c r="P1273" i="30" s="1"/>
  <c r="K1959" i="42"/>
  <c r="P1961" i="30" s="1"/>
  <c r="K1380" i="42"/>
  <c r="P1382" i="30" s="1"/>
  <c r="K2043" i="42"/>
  <c r="P2045" i="30" s="1"/>
  <c r="K525" i="42"/>
  <c r="P527" i="30" s="1"/>
  <c r="K502" i="42"/>
  <c r="P504" i="30" s="1"/>
  <c r="K1849" i="42"/>
  <c r="P1851" i="30" s="1"/>
  <c r="K1329" i="42"/>
  <c r="P1331" i="30" s="1"/>
  <c r="K353" i="42"/>
  <c r="P355" i="30" s="1"/>
  <c r="K2082" i="42"/>
  <c r="P2084" i="30" s="1"/>
  <c r="K3003" i="42"/>
  <c r="P3005" i="30" s="1"/>
  <c r="K1131" i="42"/>
  <c r="P1133" i="30" s="1"/>
  <c r="K2432" i="42"/>
  <c r="P2434" i="30" s="1"/>
  <c r="K910" i="42"/>
  <c r="P912" i="30" s="1"/>
  <c r="K1064" i="42"/>
  <c r="P1066" i="30" s="1"/>
  <c r="K2078" i="42"/>
  <c r="P2080" i="30" s="1"/>
  <c r="K1285" i="42"/>
  <c r="P1287" i="30" s="1"/>
  <c r="K2003" i="42"/>
  <c r="P2005" i="30" s="1"/>
  <c r="K895" i="42"/>
  <c r="P897" i="30" s="1"/>
  <c r="K2129" i="42"/>
  <c r="P2131" i="30" s="1"/>
  <c r="K1251" i="42"/>
  <c r="P1253" i="30" s="1"/>
  <c r="K2297" i="42"/>
  <c r="P2299" i="30" s="1"/>
  <c r="K1210" i="42"/>
  <c r="P1212" i="30" s="1"/>
  <c r="K1458" i="42"/>
  <c r="P1460" i="30" s="1"/>
  <c r="K1713" i="42"/>
  <c r="P1715" i="30" s="1"/>
  <c r="K519" i="42"/>
  <c r="P521" i="30" s="1"/>
  <c r="K426" i="42"/>
  <c r="P428" i="30" s="1"/>
  <c r="K1269" i="42"/>
  <c r="P1271" i="30" s="1"/>
  <c r="K775" i="42"/>
  <c r="P777" i="30" s="1"/>
  <c r="K719" i="42"/>
  <c r="P721" i="30" s="1"/>
  <c r="K798" i="42"/>
  <c r="P800" i="30" s="1"/>
  <c r="K2869" i="42"/>
  <c r="P2871" i="30" s="1"/>
  <c r="K2782" i="42"/>
  <c r="P2784" i="30" s="1"/>
  <c r="K2478" i="42"/>
  <c r="P2480" i="30" s="1"/>
  <c r="K663" i="42"/>
  <c r="P665" i="30" s="1"/>
  <c r="K415" i="42"/>
  <c r="P417" i="30" s="1"/>
  <c r="K3049" i="42"/>
  <c r="P3051" i="30" s="1"/>
  <c r="K729" i="42"/>
  <c r="P731" i="30" s="1"/>
  <c r="K1081" i="42"/>
  <c r="P1083" i="30" s="1"/>
  <c r="K1437" i="42"/>
  <c r="P1439" i="30" s="1"/>
  <c r="K713" i="42"/>
  <c r="P715" i="30" s="1"/>
  <c r="K2453" i="42"/>
  <c r="P2455" i="30" s="1"/>
  <c r="K2480" i="42"/>
  <c r="P2482" i="30" s="1"/>
  <c r="K714" i="42"/>
  <c r="P716" i="30" s="1"/>
  <c r="K1575" i="42"/>
  <c r="P1577" i="30" s="1"/>
  <c r="K466" i="42"/>
  <c r="P468" i="30" s="1"/>
  <c r="K2744" i="42"/>
  <c r="P2746" i="30" s="1"/>
  <c r="K831" i="42"/>
  <c r="P833" i="30" s="1"/>
  <c r="K741" i="42"/>
  <c r="P743" i="30" s="1"/>
  <c r="K1406" i="42"/>
  <c r="P1408" i="30" s="1"/>
  <c r="K1183" i="42"/>
  <c r="P1185" i="30" s="1"/>
  <c r="K614" i="42"/>
  <c r="P616" i="30" s="1"/>
  <c r="K640" i="42"/>
  <c r="P642" i="30" s="1"/>
  <c r="K2085" i="42"/>
  <c r="P2087" i="30" s="1"/>
  <c r="K1404" i="42"/>
  <c r="P1406" i="30" s="1"/>
  <c r="K301" i="42"/>
  <c r="P303" i="30" s="1"/>
  <c r="K2097" i="42"/>
  <c r="P2099" i="30" s="1"/>
  <c r="K615" i="42"/>
  <c r="P617" i="30" s="1"/>
  <c r="K1073" i="42"/>
  <c r="P1075" i="30" s="1"/>
  <c r="K818" i="42"/>
  <c r="P820" i="30" s="1"/>
  <c r="K2659" i="42"/>
  <c r="P2661" i="30" s="1"/>
  <c r="K810" i="42"/>
  <c r="P812" i="30" s="1"/>
  <c r="K308" i="42"/>
  <c r="P310" i="30" s="1"/>
  <c r="K2241" i="42"/>
  <c r="P2243" i="30" s="1"/>
  <c r="K314" i="42"/>
  <c r="P316" i="30" s="1"/>
  <c r="K2835" i="42"/>
  <c r="P2837" i="30" s="1"/>
  <c r="K1202" i="42"/>
  <c r="P1204" i="30" s="1"/>
  <c r="K2410" i="42"/>
  <c r="P2412" i="30" s="1"/>
  <c r="K657" i="42"/>
  <c r="P659" i="30" s="1"/>
  <c r="K971" i="42"/>
  <c r="P973" i="30" s="1"/>
  <c r="K688" i="42"/>
  <c r="P690" i="30" s="1"/>
  <c r="K1604" i="42"/>
  <c r="P1606" i="30" s="1"/>
  <c r="K2316" i="42"/>
  <c r="P2318" i="30" s="1"/>
  <c r="K1258" i="42"/>
  <c r="P1260" i="30" s="1"/>
  <c r="K1093" i="42"/>
  <c r="P1095" i="30" s="1"/>
  <c r="K2027" i="42"/>
  <c r="P2029" i="30" s="1"/>
  <c r="K1751" i="42"/>
  <c r="P1753" i="30" s="1"/>
  <c r="K1887" i="42"/>
  <c r="P1889" i="30" s="1"/>
  <c r="K2096" i="42"/>
  <c r="P2098" i="30" s="1"/>
  <c r="K2916" i="42"/>
  <c r="P2918" i="30" s="1"/>
  <c r="K2792" i="42"/>
  <c r="P2794" i="30" s="1"/>
  <c r="K1384" i="42"/>
  <c r="P1386" i="30" s="1"/>
  <c r="K1170" i="42"/>
  <c r="P1172" i="30" s="1"/>
  <c r="K1390" i="42"/>
  <c r="P1392" i="30" s="1"/>
  <c r="K1150" i="42"/>
  <c r="P1152" i="30" s="1"/>
  <c r="K1824" i="42"/>
  <c r="P1826" i="30" s="1"/>
  <c r="K1960" i="42"/>
  <c r="P1962" i="30" s="1"/>
  <c r="K284" i="42"/>
  <c r="P286" i="30" s="1"/>
  <c r="K2360" i="42"/>
  <c r="P2362" i="30" s="1"/>
  <c r="K2158" i="42"/>
  <c r="P2160" i="30" s="1"/>
  <c r="K623" i="42"/>
  <c r="P625" i="30" s="1"/>
  <c r="K2329" i="42"/>
  <c r="P2331" i="30" s="1"/>
  <c r="K963" i="42"/>
  <c r="P965" i="30" s="1"/>
  <c r="K2426" i="42"/>
  <c r="P2428" i="30" s="1"/>
  <c r="K3096" i="42"/>
  <c r="P3098" i="30" s="1"/>
  <c r="K2498" i="42"/>
  <c r="P2500" i="30" s="1"/>
  <c r="K1816" i="42"/>
  <c r="P1818" i="30" s="1"/>
  <c r="K566" i="42"/>
  <c r="P568" i="30" s="1"/>
  <c r="K2303" i="42"/>
  <c r="P2305" i="30" s="1"/>
  <c r="K1929" i="42"/>
  <c r="P1931" i="30" s="1"/>
  <c r="K1768" i="42"/>
  <c r="P1770" i="30" s="1"/>
  <c r="K417" i="42"/>
  <c r="P419" i="30" s="1"/>
  <c r="K667" i="42"/>
  <c r="P669" i="30" s="1"/>
  <c r="K487" i="42"/>
  <c r="P489" i="30" s="1"/>
  <c r="K282" i="42"/>
  <c r="P284" i="30" s="1"/>
  <c r="K573" i="42"/>
  <c r="P575" i="30" s="1"/>
  <c r="K1113" i="42"/>
  <c r="P1115" i="30" s="1"/>
  <c r="K1094" i="42"/>
  <c r="P1096" i="30" s="1"/>
  <c r="K2430" i="42"/>
  <c r="P2432" i="30" s="1"/>
  <c r="K2184" i="42"/>
  <c r="P2186" i="30" s="1"/>
  <c r="K1418" i="42"/>
  <c r="P1420" i="30" s="1"/>
  <c r="K2358" i="42"/>
  <c r="P2360" i="30" s="1"/>
  <c r="K1222" i="42"/>
  <c r="P1224" i="30" s="1"/>
  <c r="K586" i="42"/>
  <c r="P588" i="30" s="1"/>
  <c r="K1969" i="42"/>
  <c r="P1971" i="30" s="1"/>
  <c r="K1494" i="42"/>
  <c r="P1496" i="30" s="1"/>
  <c r="K280" i="42"/>
  <c r="P282" i="30" s="1"/>
  <c r="K1315" i="42"/>
  <c r="P1317" i="30" s="1"/>
  <c r="K931" i="42"/>
  <c r="P933" i="30" s="1"/>
  <c r="K1886" i="42"/>
  <c r="P1888" i="30" s="1"/>
  <c r="K1156" i="42"/>
  <c r="P1158" i="30" s="1"/>
  <c r="K1249" i="42"/>
  <c r="P1251" i="30" s="1"/>
  <c r="K1470" i="42"/>
  <c r="P1472" i="30" s="1"/>
  <c r="K2406" i="42"/>
  <c r="P2408" i="30" s="1"/>
  <c r="K2212" i="42"/>
  <c r="P2214" i="30" s="1"/>
  <c r="K361" i="42"/>
  <c r="P363" i="30" s="1"/>
  <c r="K2283" i="42"/>
  <c r="P2285" i="30" s="1"/>
  <c r="K2070" i="42"/>
  <c r="P2072" i="30" s="1"/>
  <c r="K1553" i="42"/>
  <c r="P1555" i="30" s="1"/>
  <c r="K2299" i="42"/>
  <c r="P2301" i="30" s="1"/>
  <c r="K672" i="42"/>
  <c r="P674" i="30" s="1"/>
  <c r="K2403" i="42"/>
  <c r="P2405" i="30" s="1"/>
  <c r="K2344" i="42"/>
  <c r="P2346" i="30" s="1"/>
  <c r="K1591" i="42"/>
  <c r="P1593" i="30" s="1"/>
  <c r="K1036" i="42"/>
  <c r="P1038" i="30" s="1"/>
  <c r="K1726" i="42"/>
  <c r="P1728" i="30" s="1"/>
  <c r="K1345" i="42"/>
  <c r="P1347" i="30" s="1"/>
  <c r="K1809" i="42"/>
  <c r="P1811" i="30" s="1"/>
  <c r="K1803" i="42"/>
  <c r="P1805" i="30" s="1"/>
  <c r="K824" i="42"/>
  <c r="P826" i="30" s="1"/>
  <c r="K2487" i="42"/>
  <c r="P2489" i="30" s="1"/>
  <c r="K1381" i="42"/>
  <c r="P1383" i="30" s="1"/>
  <c r="K379" i="42"/>
  <c r="P381" i="30" s="1"/>
  <c r="K1905" i="42"/>
  <c r="P1907" i="30" s="1"/>
  <c r="K1431" i="42"/>
  <c r="P1433" i="30" s="1"/>
  <c r="K1890" i="42"/>
  <c r="P1892" i="30" s="1"/>
  <c r="K1719" i="42"/>
  <c r="P1721" i="30" s="1"/>
  <c r="K2779" i="42"/>
  <c r="P2781" i="30" s="1"/>
  <c r="K1065" i="42"/>
  <c r="P1067" i="30" s="1"/>
  <c r="K638" i="42"/>
  <c r="P640" i="30" s="1"/>
  <c r="K2805" i="42"/>
  <c r="P2807" i="30" s="1"/>
  <c r="K1158" i="42"/>
  <c r="P1160" i="30" s="1"/>
  <c r="K1391" i="42"/>
  <c r="P1393" i="30" s="1"/>
  <c r="K1800" i="42"/>
  <c r="P1802" i="30" s="1"/>
  <c r="K1407" i="42"/>
  <c r="P1409" i="30" s="1"/>
  <c r="K926" i="42"/>
  <c r="P928" i="30" s="1"/>
  <c r="K1978" i="42"/>
  <c r="P1980" i="30" s="1"/>
  <c r="K2900" i="42"/>
  <c r="P2902" i="30" s="1"/>
  <c r="K877" i="42"/>
  <c r="P879" i="30" s="1"/>
  <c r="K283" i="42"/>
  <c r="P285" i="30" s="1"/>
  <c r="K291" i="42"/>
  <c r="P293" i="30" s="1"/>
  <c r="K865" i="42"/>
  <c r="P867" i="30" s="1"/>
  <c r="K838" i="42"/>
  <c r="P840" i="30" s="1"/>
  <c r="K3043" i="42"/>
  <c r="P3045" i="30" s="1"/>
  <c r="K2207" i="42"/>
  <c r="P2209" i="30" s="1"/>
  <c r="K1469" i="42"/>
  <c r="P1471" i="30" s="1"/>
  <c r="K2522" i="42"/>
  <c r="P2524" i="30" s="1"/>
  <c r="K951" i="42"/>
  <c r="P953" i="30" s="1"/>
  <c r="K698" i="42"/>
  <c r="P700" i="30" s="1"/>
  <c r="K1450" i="42"/>
  <c r="P1452" i="30" s="1"/>
  <c r="K972" i="42"/>
  <c r="P974" i="30" s="1"/>
  <c r="K861" i="42"/>
  <c r="P863" i="30" s="1"/>
  <c r="K1863" i="42"/>
  <c r="P1865" i="30" s="1"/>
  <c r="K1455" i="42"/>
  <c r="P1457" i="30" s="1"/>
  <c r="K2889" i="42"/>
  <c r="P2891" i="30" s="1"/>
  <c r="K1528" i="42"/>
  <c r="P1530" i="30" s="1"/>
  <c r="K520" i="42"/>
  <c r="P522" i="30" s="1"/>
  <c r="K878" i="42"/>
  <c r="P880" i="30" s="1"/>
  <c r="K540" i="42"/>
  <c r="P542" i="30" s="1"/>
  <c r="K2076" i="42"/>
  <c r="P2078" i="30" s="1"/>
  <c r="K852" i="42"/>
  <c r="P854" i="30" s="1"/>
  <c r="K1467" i="42"/>
  <c r="P1469" i="30" s="1"/>
  <c r="K460" i="42"/>
  <c r="P462" i="30" s="1"/>
  <c r="K2848" i="42"/>
  <c r="P2850" i="30" s="1"/>
  <c r="K2094" i="42"/>
  <c r="P2096" i="30" s="1"/>
  <c r="K656" i="42"/>
  <c r="P658" i="30" s="1"/>
  <c r="K1143" i="42"/>
  <c r="P1145" i="30" s="1"/>
  <c r="K835" i="42"/>
  <c r="P837" i="30" s="1"/>
  <c r="K315" i="42"/>
  <c r="P317" i="30" s="1"/>
  <c r="K1728" i="42"/>
  <c r="P1730" i="30" s="1"/>
  <c r="K384" i="42"/>
  <c r="P386" i="30" s="1"/>
  <c r="K1718" i="42"/>
  <c r="P1720" i="30" s="1"/>
  <c r="K1339" i="42"/>
  <c r="P1341" i="30" s="1"/>
  <c r="K1257" i="42"/>
  <c r="P1259" i="30" s="1"/>
  <c r="K1608" i="42"/>
  <c r="P1610" i="30" s="1"/>
  <c r="K2088" i="42"/>
  <c r="P2090" i="30" s="1"/>
  <c r="K2259" i="42"/>
  <c r="P2261" i="30" s="1"/>
  <c r="K2422" i="42"/>
  <c r="P2424" i="30" s="1"/>
  <c r="K1727" i="42"/>
  <c r="P1729" i="30" s="1"/>
  <c r="K1944" i="42"/>
  <c r="P1946" i="30" s="1"/>
  <c r="K1635" i="42"/>
  <c r="P1637" i="30" s="1"/>
  <c r="K554" i="42"/>
  <c r="P556" i="30" s="1"/>
  <c r="K1389" i="42"/>
  <c r="P1391" i="30" s="1"/>
  <c r="K1001" i="42"/>
  <c r="P1003" i="30" s="1"/>
  <c r="K1220" i="42"/>
  <c r="P1222" i="30" s="1"/>
  <c r="K1423" i="42"/>
  <c r="P1425" i="30" s="1"/>
  <c r="K1941" i="42"/>
  <c r="P1943" i="30" s="1"/>
  <c r="K916" i="42"/>
  <c r="P918" i="30" s="1"/>
  <c r="K2425" i="42"/>
  <c r="P2427" i="30" s="1"/>
  <c r="K2542" i="42"/>
  <c r="P2544" i="30" s="1"/>
  <c r="K605" i="42"/>
  <c r="P607" i="30" s="1"/>
  <c r="K512" i="42"/>
  <c r="P514" i="30" s="1"/>
  <c r="K1323" i="42"/>
  <c r="P1325" i="30" s="1"/>
  <c r="K848" i="42"/>
  <c r="P850" i="30" s="1"/>
  <c r="K1165" i="42"/>
  <c r="P1167" i="30" s="1"/>
  <c r="K1270" i="42"/>
  <c r="P1272" i="30" s="1"/>
  <c r="K761" i="42"/>
  <c r="P763" i="30" s="1"/>
  <c r="K440" i="42"/>
  <c r="P442" i="30" s="1"/>
  <c r="K2054" i="42"/>
  <c r="P2056" i="30" s="1"/>
  <c r="K1656" i="42"/>
  <c r="P1658" i="30" s="1"/>
  <c r="K328" i="42"/>
  <c r="P330" i="30" s="1"/>
  <c r="K912" i="42"/>
  <c r="P914" i="30" s="1"/>
  <c r="K671" i="42"/>
  <c r="P673" i="30" s="1"/>
  <c r="K2508" i="42"/>
  <c r="P2510" i="30" s="1"/>
  <c r="K2041" i="42"/>
  <c r="P2043" i="30" s="1"/>
  <c r="K1885" i="42"/>
  <c r="P1887" i="30" s="1"/>
  <c r="K1883" i="42"/>
  <c r="P1885" i="30" s="1"/>
  <c r="K1878" i="42"/>
  <c r="P1880" i="30" s="1"/>
  <c r="K510" i="42"/>
  <c r="P512" i="30" s="1"/>
  <c r="K952" i="42"/>
  <c r="P954" i="30" s="1"/>
  <c r="K1743" i="42"/>
  <c r="P1745" i="30" s="1"/>
  <c r="K799" i="42"/>
  <c r="P801" i="30" s="1"/>
  <c r="K1279" i="42"/>
  <c r="P1281" i="30" s="1"/>
  <c r="K752" i="42"/>
  <c r="P754" i="30" s="1"/>
  <c r="K3068" i="42"/>
  <c r="P3070" i="30" s="1"/>
  <c r="K1362" i="42"/>
  <c r="P1364" i="30" s="1"/>
  <c r="K1551" i="42"/>
  <c r="P1553" i="30" s="1"/>
  <c r="K1298" i="42"/>
  <c r="P1300" i="30" s="1"/>
  <c r="K2813" i="42"/>
  <c r="P2815" i="30" s="1"/>
  <c r="K757" i="42"/>
  <c r="P759" i="30" s="1"/>
  <c r="K480" i="42"/>
  <c r="P482" i="30" s="1"/>
  <c r="K1475" i="42"/>
  <c r="P1477" i="30" s="1"/>
  <c r="K2769" i="42"/>
  <c r="P2771" i="30" s="1"/>
  <c r="K370" i="42"/>
  <c r="P372" i="30" s="1"/>
  <c r="K902" i="42"/>
  <c r="P904" i="30" s="1"/>
  <c r="K1832" i="42"/>
  <c r="P1834" i="30" s="1"/>
  <c r="K1463" i="42"/>
  <c r="P1465" i="30" s="1"/>
  <c r="K977" i="42"/>
  <c r="P979" i="30" s="1"/>
  <c r="K2787" i="42"/>
  <c r="P2789" i="30" s="1"/>
  <c r="K733" i="42"/>
  <c r="P735" i="30" s="1"/>
  <c r="K1565" i="42"/>
  <c r="P1567" i="30" s="1"/>
  <c r="K2918" i="42"/>
  <c r="P2920" i="30" s="1"/>
  <c r="K2256" i="42"/>
  <c r="P2258" i="30" s="1"/>
  <c r="K907" i="42"/>
  <c r="P909" i="30" s="1"/>
  <c r="K488" i="42"/>
  <c r="P490" i="30" s="1"/>
  <c r="K801" i="42"/>
  <c r="P803" i="30" s="1"/>
  <c r="K894" i="42"/>
  <c r="P896" i="30" s="1"/>
  <c r="K739" i="42"/>
  <c r="P741" i="30" s="1"/>
  <c r="K843" i="42"/>
  <c r="P845" i="30" s="1"/>
  <c r="K1324" i="42"/>
  <c r="P1326" i="30" s="1"/>
  <c r="K2574" i="42"/>
  <c r="P2576" i="30" s="1"/>
  <c r="K1046" i="42"/>
  <c r="P1048" i="30" s="1"/>
  <c r="K2255" i="42"/>
  <c r="P2257" i="30" s="1"/>
  <c r="K1501" i="42"/>
  <c r="P1503" i="30" s="1"/>
  <c r="K629" i="42"/>
  <c r="P631" i="30" s="1"/>
  <c r="K1686" i="42"/>
  <c r="P1688" i="30" s="1"/>
  <c r="K873" i="42"/>
  <c r="P875" i="30" s="1"/>
  <c r="K622" i="42"/>
  <c r="P624" i="30" s="1"/>
  <c r="K1767" i="42"/>
  <c r="P1769" i="30" s="1"/>
  <c r="K2917" i="42"/>
  <c r="P2919" i="30" s="1"/>
  <c r="K1574" i="42"/>
  <c r="P1576" i="30" s="1"/>
  <c r="K382" i="42"/>
  <c r="P384" i="30" s="1"/>
  <c r="K631" i="42"/>
  <c r="P633" i="30" s="1"/>
  <c r="K2004" i="42"/>
  <c r="P2006" i="30" s="1"/>
  <c r="K833" i="42"/>
  <c r="P835" i="30" s="1"/>
  <c r="K2648" i="42"/>
  <c r="P2650" i="30" s="1"/>
  <c r="K1126" i="42"/>
  <c r="P1128" i="30" s="1"/>
  <c r="K2690" i="42"/>
  <c r="P2692" i="30" s="1"/>
  <c r="K1576" i="42"/>
  <c r="P1578" i="30" s="1"/>
  <c r="K2292" i="42"/>
  <c r="P2294" i="30" s="1"/>
  <c r="K2939" i="42"/>
  <c r="P2941" i="30" s="1"/>
  <c r="K277" i="42"/>
  <c r="P279" i="30" s="1"/>
  <c r="K344" i="42"/>
  <c r="P346" i="30" s="1"/>
  <c r="K521" i="42"/>
  <c r="P523" i="30" s="1"/>
  <c r="K922" i="42"/>
  <c r="P924" i="30" s="1"/>
  <c r="K2411" i="42"/>
  <c r="P2413" i="30" s="1"/>
  <c r="K868" i="42"/>
  <c r="P870" i="30" s="1"/>
  <c r="K811" i="42"/>
  <c r="P813" i="30" s="1"/>
  <c r="K2509" i="42"/>
  <c r="P2511" i="30" s="1"/>
  <c r="K2969" i="42"/>
  <c r="P2971" i="30" s="1"/>
  <c r="K3140" i="42"/>
  <c r="P3142" i="30" s="1"/>
  <c r="K1119" i="42"/>
  <c r="P1121" i="30" s="1"/>
  <c r="K421" i="42"/>
  <c r="P423" i="30" s="1"/>
  <c r="K816" i="42"/>
  <c r="P818" i="30" s="1"/>
  <c r="K568" i="42"/>
  <c r="P570" i="30" s="1"/>
  <c r="K2086" i="42"/>
  <c r="P2088" i="30" s="1"/>
  <c r="K2007" i="42"/>
  <c r="P2009" i="30" s="1"/>
  <c r="K1579" i="42"/>
  <c r="P1581" i="30" s="1"/>
  <c r="K924" i="42"/>
  <c r="P926" i="30" s="1"/>
  <c r="K2723" i="42"/>
  <c r="P2725" i="30" s="1"/>
  <c r="K942" i="42"/>
  <c r="P944" i="30" s="1"/>
  <c r="K2093" i="42"/>
  <c r="P2095" i="30" s="1"/>
  <c r="K1192" i="42"/>
  <c r="P1194" i="30" s="1"/>
  <c r="K2624" i="42"/>
  <c r="P2626" i="30" s="1"/>
  <c r="K1328" i="42"/>
  <c r="P1330" i="30" s="1"/>
  <c r="K1665" i="42"/>
  <c r="P1667" i="30" s="1"/>
  <c r="K1089" i="42"/>
  <c r="P1091" i="30" s="1"/>
  <c r="K2751" i="42"/>
  <c r="P2753" i="30" s="1"/>
  <c r="K788" i="42"/>
  <c r="P790" i="30" s="1"/>
  <c r="K1486" i="42"/>
  <c r="P1488" i="30" s="1"/>
  <c r="K1432" i="42"/>
  <c r="P1434" i="30" s="1"/>
  <c r="K1173" i="42"/>
  <c r="P1175" i="30" s="1"/>
  <c r="K1578" i="42"/>
  <c r="P1580" i="30" s="1"/>
  <c r="K1981" i="42"/>
  <c r="P1983" i="30" s="1"/>
  <c r="K2126" i="42"/>
  <c r="P2128" i="30" s="1"/>
  <c r="K1342" i="42"/>
  <c r="P1344" i="30" s="1"/>
  <c r="K538" i="42"/>
  <c r="P540" i="30" s="1"/>
  <c r="K1915" i="42"/>
  <c r="P1917" i="30" s="1"/>
  <c r="K405" i="42"/>
  <c r="P407" i="30" s="1"/>
  <c r="K901" i="42"/>
  <c r="P903" i="30" s="1"/>
  <c r="K1083" i="42"/>
  <c r="P1085" i="30" s="1"/>
  <c r="K1524" i="42"/>
  <c r="P1526" i="30" s="1"/>
  <c r="K3101" i="42"/>
  <c r="P3103" i="30" s="1"/>
  <c r="K1057" i="42"/>
  <c r="P1059" i="30" s="1"/>
  <c r="K1304" i="42"/>
  <c r="P1306" i="30" s="1"/>
  <c r="K367" i="42"/>
  <c r="P369" i="30" s="1"/>
  <c r="K2921" i="42"/>
  <c r="P2923" i="30" s="1"/>
  <c r="K533" i="42"/>
  <c r="P535" i="30" s="1"/>
  <c r="K828" i="42"/>
  <c r="P830" i="30" s="1"/>
  <c r="K544" i="42"/>
  <c r="P546" i="30" s="1"/>
  <c r="K2106" i="42"/>
  <c r="P2108" i="30" s="1"/>
  <c r="K1060" i="42"/>
  <c r="P1062" i="30" s="1"/>
  <c r="K1478" i="42"/>
  <c r="P1480" i="30" s="1"/>
  <c r="K982" i="42"/>
  <c r="P984" i="30" s="1"/>
  <c r="K2693" i="42"/>
  <c r="P2695" i="30" s="1"/>
  <c r="K1776" i="42"/>
  <c r="P1778" i="30" s="1"/>
  <c r="K1159" i="42"/>
  <c r="P1161" i="30" s="1"/>
  <c r="K2935" i="42"/>
  <c r="P2937" i="30" s="1"/>
  <c r="K2936" i="42"/>
  <c r="P2938" i="30" s="1"/>
  <c r="K503" i="42"/>
  <c r="P505" i="30" s="1"/>
  <c r="K389" i="42"/>
  <c r="P391" i="30" s="1"/>
  <c r="K758" i="42"/>
  <c r="P760" i="30" s="1"/>
  <c r="K2609" i="42"/>
  <c r="P2611" i="30" s="1"/>
  <c r="K2831" i="42"/>
  <c r="P2833" i="30" s="1"/>
  <c r="K2445" i="42"/>
  <c r="P2447" i="30" s="1"/>
  <c r="K407" i="42"/>
  <c r="P409" i="30" s="1"/>
  <c r="K639" i="42"/>
  <c r="P641" i="30" s="1"/>
  <c r="K800" i="42"/>
  <c r="P802" i="30" s="1"/>
  <c r="K2068" i="42"/>
  <c r="P2070" i="30" s="1"/>
  <c r="K2809" i="42"/>
  <c r="P2811" i="30" s="1"/>
  <c r="K2335" i="42"/>
  <c r="P2337" i="30" s="1"/>
  <c r="K1513" i="42"/>
  <c r="P1515" i="30" s="1"/>
  <c r="K1320" i="42"/>
  <c r="P1322" i="30" s="1"/>
  <c r="K3037" i="42"/>
  <c r="P3039" i="30" s="1"/>
  <c r="K2576" i="42"/>
  <c r="P2578" i="30" s="1"/>
  <c r="K2130" i="42"/>
  <c r="P2132" i="30" s="1"/>
  <c r="K2053" i="42"/>
  <c r="P2055" i="30" s="1"/>
  <c r="K859" i="42"/>
  <c r="P861" i="30" s="1"/>
  <c r="K796" i="42"/>
  <c r="P798" i="30" s="1"/>
  <c r="K1382" i="42"/>
  <c r="P1384" i="30" s="1"/>
  <c r="K696" i="42"/>
  <c r="P698" i="30" s="1"/>
  <c r="K684" i="42"/>
  <c r="P686" i="30" s="1"/>
  <c r="K1901" i="42"/>
  <c r="P1903" i="30" s="1"/>
  <c r="K1688" i="42"/>
  <c r="P1690" i="30" s="1"/>
  <c r="K1128" i="42"/>
  <c r="P1130" i="30" s="1"/>
  <c r="K2338" i="42"/>
  <c r="P2340" i="30" s="1"/>
  <c r="K1102" i="42"/>
  <c r="P1104" i="30" s="1"/>
  <c r="K2359" i="42"/>
  <c r="P2361" i="30" s="1"/>
  <c r="K1672" i="42"/>
  <c r="P1674" i="30" s="1"/>
  <c r="K2811" i="42"/>
  <c r="P2813" i="30" s="1"/>
  <c r="K2904" i="42"/>
  <c r="P2906" i="30" s="1"/>
  <c r="K1916" i="42"/>
  <c r="P1918" i="30" s="1"/>
  <c r="K506" i="42"/>
  <c r="P508" i="30" s="1"/>
  <c r="K439" i="42"/>
  <c r="P441" i="30" s="1"/>
  <c r="K1582" i="42"/>
  <c r="P1584" i="30" s="1"/>
  <c r="K485" i="42"/>
  <c r="P487" i="30" s="1"/>
  <c r="K707" i="42"/>
  <c r="P709" i="30" s="1"/>
  <c r="K1526" i="42"/>
  <c r="P1528" i="30" s="1"/>
  <c r="K1012" i="42"/>
  <c r="P1014" i="30" s="1"/>
  <c r="K3158" i="42"/>
  <c r="P3160" i="30" s="1"/>
  <c r="K1074" i="42"/>
  <c r="P1076" i="30" s="1"/>
  <c r="K917" i="42"/>
  <c r="P919" i="30" s="1"/>
  <c r="K2386" i="42"/>
  <c r="P2388" i="30" s="1"/>
  <c r="K842" i="42"/>
  <c r="P844" i="30" s="1"/>
  <c r="K333" i="42"/>
  <c r="P335" i="30" s="1"/>
  <c r="K2725" i="42"/>
  <c r="P2727" i="30" s="1"/>
  <c r="K1198" i="42"/>
  <c r="P1200" i="30" s="1"/>
  <c r="K1092" i="42"/>
  <c r="P1094" i="30" s="1"/>
  <c r="K530" i="42"/>
  <c r="P532" i="30" s="1"/>
  <c r="K2537" i="42"/>
  <c r="P2539" i="30" s="1"/>
  <c r="K390" i="42"/>
  <c r="P392" i="30" s="1"/>
  <c r="K1439" i="42"/>
  <c r="P1441" i="30" s="1"/>
  <c r="K1794" i="42"/>
  <c r="P1796" i="30" s="1"/>
  <c r="K1312" i="42"/>
  <c r="P1314" i="30" s="1"/>
  <c r="K3107" i="42"/>
  <c r="P3109" i="30" s="1"/>
  <c r="K2064" i="42"/>
  <c r="P2066" i="30" s="1"/>
  <c r="K1333" i="42"/>
  <c r="P1335" i="30" s="1"/>
  <c r="K1684" i="42"/>
  <c r="P1686" i="30" s="1"/>
  <c r="K443" i="42"/>
  <c r="P445" i="30" s="1"/>
  <c r="K2180" i="42"/>
  <c r="P2182" i="30" s="1"/>
  <c r="K469" i="42"/>
  <c r="P471" i="30" s="1"/>
  <c r="K1147" i="42"/>
  <c r="P1149" i="30" s="1"/>
  <c r="K547" i="42"/>
  <c r="P549" i="30" s="1"/>
  <c r="K2743" i="42"/>
  <c r="P2745" i="30" s="1"/>
  <c r="K483" i="42"/>
  <c r="P485" i="30" s="1"/>
  <c r="K2266" i="42"/>
  <c r="P2268" i="30" s="1"/>
  <c r="K1900" i="42"/>
  <c r="P1902" i="30" s="1"/>
  <c r="K1146" i="42"/>
  <c r="P1148" i="30" s="1"/>
  <c r="K776" i="42"/>
  <c r="P778" i="30" s="1"/>
  <c r="K653" i="42"/>
  <c r="P655" i="30" s="1"/>
  <c r="K1646" i="42"/>
  <c r="P1648" i="30" s="1"/>
  <c r="K1424" i="42"/>
  <c r="P1426" i="30" s="1"/>
  <c r="K528" i="42"/>
  <c r="P530" i="30" s="1"/>
  <c r="K644" i="42"/>
  <c r="P646" i="30" s="1"/>
  <c r="K3059" i="42"/>
  <c r="P3061" i="30" s="1"/>
  <c r="K1858" i="42"/>
  <c r="P1860" i="30" s="1"/>
  <c r="K404" i="42"/>
  <c r="P406" i="30" s="1"/>
  <c r="K892" i="42"/>
  <c r="P894" i="30" s="1"/>
  <c r="K2347" i="42"/>
  <c r="P2349" i="30" s="1"/>
  <c r="K2006" i="42"/>
  <c r="P2008" i="30" s="1"/>
  <c r="K1474" i="42"/>
  <c r="P1476" i="30" s="1"/>
  <c r="K400" i="42"/>
  <c r="P402" i="30" s="1"/>
  <c r="K588" i="42"/>
  <c r="P590" i="30" s="1"/>
  <c r="K1295" i="42"/>
  <c r="P1297" i="30" s="1"/>
  <c r="K1898" i="42"/>
  <c r="P1900" i="30" s="1"/>
  <c r="K524" i="42"/>
  <c r="P526" i="30" s="1"/>
  <c r="K1862" i="42"/>
  <c r="P1864" i="30" s="1"/>
  <c r="K1590" i="42"/>
  <c r="P1592" i="30" s="1"/>
  <c r="K1848" i="42"/>
  <c r="P1850" i="30" s="1"/>
  <c r="K2202" i="42"/>
  <c r="P2204" i="30" s="1"/>
  <c r="K536" i="42"/>
  <c r="P538" i="30" s="1"/>
  <c r="K2467" i="42"/>
  <c r="P2469" i="30" s="1"/>
  <c r="K602" i="42"/>
  <c r="P604" i="30" s="1"/>
  <c r="K809" i="42"/>
  <c r="P811" i="30" s="1"/>
  <c r="K699" i="42"/>
  <c r="P701" i="30" s="1"/>
  <c r="K378" i="42"/>
  <c r="P380" i="30" s="1"/>
  <c r="K1942" i="42"/>
  <c r="P1944" i="30" s="1"/>
  <c r="K1388" i="42"/>
  <c r="P1390" i="30" s="1"/>
  <c r="K1245" i="42"/>
  <c r="P1247" i="30" s="1"/>
  <c r="K948" i="42"/>
  <c r="P950" i="30" s="1"/>
  <c r="K2823" i="42"/>
  <c r="P2825" i="30" s="1"/>
  <c r="K2960" i="42"/>
  <c r="P2962" i="30" s="1"/>
  <c r="K2514" i="42"/>
  <c r="P2516" i="30" s="1"/>
  <c r="K1980" i="42"/>
  <c r="P1982" i="30" s="1"/>
  <c r="K1702" i="42"/>
  <c r="P1704" i="30" s="1"/>
  <c r="K725" i="42"/>
  <c r="P727" i="30" s="1"/>
  <c r="K705" i="42"/>
  <c r="P707" i="30" s="1"/>
  <c r="K706" i="42"/>
  <c r="P708" i="30" s="1"/>
  <c r="K793" i="42"/>
  <c r="P795" i="30" s="1"/>
  <c r="K2506" i="42"/>
  <c r="P2508" i="30" s="1"/>
  <c r="K1541" i="42"/>
  <c r="P1543" i="30" s="1"/>
  <c r="K1679" i="42"/>
  <c r="P1681" i="30" s="1"/>
  <c r="K1369" i="42"/>
  <c r="P1371" i="30" s="1"/>
  <c r="K1663" i="42"/>
  <c r="P1665" i="30" s="1"/>
  <c r="K2170" i="42"/>
  <c r="P2172" i="30" s="1"/>
  <c r="K2167" i="42"/>
  <c r="P2169" i="30" s="1"/>
  <c r="K702" i="42"/>
  <c r="P704" i="30" s="1"/>
  <c r="K1735" i="42"/>
  <c r="P1737" i="30" s="1"/>
  <c r="K1264" i="42"/>
  <c r="P1266" i="30" s="1"/>
  <c r="K1091" i="42"/>
  <c r="P1093" i="30" s="1"/>
  <c r="K1284" i="42"/>
  <c r="P1286" i="30" s="1"/>
  <c r="K782" i="42"/>
  <c r="P784" i="30" s="1"/>
  <c r="K903" i="42"/>
  <c r="P905" i="30" s="1"/>
  <c r="K857" i="42"/>
  <c r="P859" i="30" s="1"/>
  <c r="K2595" i="42"/>
  <c r="P2597" i="30" s="1"/>
  <c r="K482" i="42"/>
  <c r="P484" i="30" s="1"/>
  <c r="K468" i="42"/>
  <c r="P470" i="30" s="1"/>
  <c r="K1671" i="42"/>
  <c r="P1673" i="30" s="1"/>
  <c r="K1535" i="42"/>
  <c r="P1537" i="30" s="1"/>
  <c r="K1772" i="42"/>
  <c r="P1774" i="30" s="1"/>
  <c r="K711" i="42"/>
  <c r="P713" i="30" s="1"/>
  <c r="K875" i="42"/>
  <c r="P877" i="30" s="1"/>
  <c r="K1079" i="42"/>
  <c r="P1081" i="30" s="1"/>
  <c r="K1597" i="42"/>
  <c r="P1599" i="30" s="1"/>
  <c r="K2526" i="42"/>
  <c r="P2528" i="30" s="1"/>
  <c r="K594" i="42"/>
  <c r="P596" i="30" s="1"/>
  <c r="K626" i="42"/>
  <c r="P628" i="30" s="1"/>
  <c r="K1823" i="42"/>
  <c r="P1825" i="30" s="1"/>
  <c r="K1676" i="42"/>
  <c r="P1678" i="30" s="1"/>
  <c r="K1504" i="42"/>
  <c r="P1506" i="30" s="1"/>
  <c r="K341" i="42"/>
  <c r="P343" i="30" s="1"/>
  <c r="K609" i="42"/>
  <c r="P611" i="30" s="1"/>
  <c r="K2756" i="42"/>
  <c r="P2758" i="30" s="1"/>
  <c r="K717" i="42"/>
  <c r="P719" i="30" s="1"/>
  <c r="K2267" i="42"/>
  <c r="P2269" i="30" s="1"/>
  <c r="K589" i="42"/>
  <c r="P591" i="30" s="1"/>
  <c r="K697" i="42"/>
  <c r="P699" i="30" s="1"/>
  <c r="K386" i="42"/>
  <c r="P388" i="30" s="1"/>
  <c r="K1138" i="42"/>
  <c r="P1140" i="30" s="1"/>
  <c r="K732" i="42"/>
  <c r="P734" i="30" s="1"/>
  <c r="K691" i="42"/>
  <c r="P693" i="30" s="1"/>
  <c r="K2997" i="42"/>
  <c r="P2999" i="30" s="1"/>
  <c r="K1129" i="42"/>
  <c r="P1131" i="30" s="1"/>
  <c r="K1624" i="42"/>
  <c r="P1626" i="30" s="1"/>
  <c r="K2320" i="42"/>
  <c r="P2322" i="30" s="1"/>
  <c r="K2083" i="42"/>
  <c r="P2085" i="30" s="1"/>
  <c r="K1242" i="42"/>
  <c r="P1244" i="30" s="1"/>
  <c r="K1598" i="42"/>
  <c r="P1600" i="30" s="1"/>
  <c r="K1748" i="42"/>
  <c r="P1750" i="30" s="1"/>
  <c r="K537" i="42"/>
  <c r="P539" i="30" s="1"/>
  <c r="K820" i="42"/>
  <c r="P822" i="30" s="1"/>
  <c r="K1813" i="42"/>
  <c r="P1815" i="30" s="1"/>
  <c r="K1936" i="42"/>
  <c r="P1938" i="30" s="1"/>
  <c r="K3143" i="42"/>
  <c r="P3145" i="30" s="1"/>
  <c r="K1062" i="42"/>
  <c r="P1064" i="30" s="1"/>
  <c r="K1600" i="42"/>
  <c r="P1602" i="30" s="1"/>
  <c r="K1438" i="42"/>
  <c r="P1440" i="30" s="1"/>
  <c r="K1603" i="42"/>
  <c r="P1605" i="30" s="1"/>
  <c r="K1783" i="42"/>
  <c r="P1785" i="30" s="1"/>
  <c r="K1818" i="42"/>
  <c r="P1820" i="30" s="1"/>
  <c r="K441" i="42"/>
  <c r="P443" i="30" s="1"/>
  <c r="K1033" i="42"/>
  <c r="P1035" i="30" s="1"/>
  <c r="K658" i="42"/>
  <c r="P660" i="30" s="1"/>
  <c r="K563" i="42"/>
  <c r="P565" i="30" s="1"/>
  <c r="K331" i="42"/>
  <c r="P333" i="30" s="1"/>
  <c r="K1340" i="42"/>
  <c r="P1342" i="30" s="1"/>
  <c r="K484" i="42"/>
  <c r="P486" i="30" s="1"/>
  <c r="K3137" i="42"/>
  <c r="P3139" i="30" s="1"/>
  <c r="K1785" i="42"/>
  <c r="P1787" i="30" s="1"/>
  <c r="K980" i="42"/>
  <c r="P982" i="30" s="1"/>
  <c r="K850" i="42"/>
  <c r="P852" i="30" s="1"/>
  <c r="K2568" i="42"/>
  <c r="P2570" i="30" s="1"/>
  <c r="K2113" i="42"/>
  <c r="P2115" i="30" s="1"/>
  <c r="K442" i="42"/>
  <c r="P444" i="30" s="1"/>
  <c r="K3155" i="42"/>
  <c r="P3157" i="30" s="1"/>
  <c r="K749" i="42"/>
  <c r="P751" i="30" s="1"/>
  <c r="K607" i="42"/>
  <c r="P609" i="30" s="1"/>
  <c r="K1661" i="42"/>
  <c r="P1663" i="30" s="1"/>
  <c r="K1833" i="42"/>
  <c r="P1835" i="30" s="1"/>
  <c r="K1441" i="42"/>
  <c r="P1443" i="30" s="1"/>
  <c r="K750" i="42"/>
  <c r="P752" i="30" s="1"/>
  <c r="K549" i="42"/>
  <c r="P551" i="30" s="1"/>
  <c r="K486" i="42"/>
  <c r="P488" i="30" s="1"/>
  <c r="K844" i="42"/>
  <c r="P846" i="30" s="1"/>
  <c r="K999" i="42"/>
  <c r="P1001" i="30" s="1"/>
  <c r="K1417" i="42"/>
  <c r="P1419" i="30" s="1"/>
  <c r="K325" i="42"/>
  <c r="P327" i="30" s="1"/>
  <c r="K834" i="42"/>
  <c r="P836" i="30" s="1"/>
  <c r="K2473" i="42"/>
  <c r="P2475" i="30" s="1"/>
  <c r="K1058" i="42"/>
  <c r="P1060" i="30" s="1"/>
  <c r="K1667" i="42"/>
  <c r="P1669" i="30" s="1"/>
  <c r="K1212" i="42"/>
  <c r="P1214" i="30" s="1"/>
  <c r="K689" i="42"/>
  <c r="P691" i="30" s="1"/>
  <c r="K357" i="42"/>
  <c r="P359" i="30" s="1"/>
  <c r="K1015" i="42"/>
  <c r="P1017" i="30" s="1"/>
  <c r="K429" i="42"/>
  <c r="P431" i="30" s="1"/>
  <c r="K918" i="42"/>
  <c r="P920" i="30" s="1"/>
  <c r="K2632" i="42"/>
  <c r="P2634" i="30" s="1"/>
  <c r="K685" i="42"/>
  <c r="P687" i="30" s="1"/>
  <c r="K1764" i="42"/>
  <c r="P1766" i="30" s="1"/>
  <c r="K424" i="42"/>
  <c r="P426" i="30" s="1"/>
  <c r="K1531" i="42"/>
  <c r="P1533" i="30" s="1"/>
  <c r="K694" i="42"/>
  <c r="P696" i="30" s="1"/>
  <c r="K1854" i="42"/>
  <c r="P1856" i="30" s="1"/>
  <c r="K2058" i="42"/>
  <c r="P2060" i="30" s="1"/>
  <c r="K872" i="42"/>
  <c r="P874" i="30" s="1"/>
  <c r="K2879" i="42"/>
  <c r="P2881" i="30" s="1"/>
  <c r="K580" i="42"/>
  <c r="P582" i="30" s="1"/>
  <c r="K1416" i="42"/>
  <c r="P1418" i="30" s="1"/>
  <c r="K1808" i="42"/>
  <c r="P1810" i="30" s="1"/>
  <c r="K2331" i="42"/>
  <c r="P2333" i="30" s="1"/>
  <c r="K2120" i="42"/>
  <c r="P2122" i="30" s="1"/>
  <c r="K2384" i="42"/>
  <c r="P2386" i="30" s="1"/>
  <c r="K2280" i="42"/>
  <c r="P2282" i="30" s="1"/>
  <c r="K1190" i="42"/>
  <c r="P1192" i="30" s="1"/>
  <c r="K946" i="42"/>
  <c r="P948" i="30" s="1"/>
  <c r="K2719" i="42"/>
  <c r="P2721" i="30" s="1"/>
  <c r="K531" i="42"/>
  <c r="P533" i="30" s="1"/>
  <c r="K2482" i="42"/>
  <c r="P2484" i="30" s="1"/>
  <c r="K1410" i="42"/>
  <c r="P1412" i="30" s="1"/>
  <c r="K1337" i="42"/>
  <c r="P1339" i="30" s="1"/>
  <c r="K1307" i="42"/>
  <c r="P1309" i="30" s="1"/>
  <c r="K1325" i="42"/>
  <c r="P1327" i="30" s="1"/>
  <c r="K975" i="42"/>
  <c r="P977" i="30" s="1"/>
  <c r="K1164" i="42"/>
  <c r="P1166" i="30" s="1"/>
  <c r="K970" i="42"/>
  <c r="P972" i="30" s="1"/>
  <c r="K726" i="42"/>
  <c r="P728" i="30" s="1"/>
  <c r="K874" i="42"/>
  <c r="P876" i="30" s="1"/>
  <c r="K1739" i="42"/>
  <c r="P1741" i="30" s="1"/>
  <c r="K642" i="42"/>
  <c r="P644" i="30" s="1"/>
  <c r="K1734" i="42"/>
  <c r="P1736" i="30" s="1"/>
  <c r="K1157" i="42"/>
  <c r="P1159" i="30" s="1"/>
  <c r="K286" i="42"/>
  <c r="P288" i="30" s="1"/>
  <c r="K2521" i="42"/>
  <c r="P2523" i="30" s="1"/>
  <c r="K1498" i="42"/>
  <c r="P1500" i="30" s="1"/>
  <c r="K1443" i="42"/>
  <c r="P1445" i="30" s="1"/>
  <c r="K753" i="42"/>
  <c r="P755" i="30" s="1"/>
  <c r="K2009" i="42"/>
  <c r="P2011" i="30" s="1"/>
  <c r="K2077" i="42"/>
  <c r="P2079" i="30" s="1"/>
  <c r="K1330" i="42"/>
  <c r="P1332" i="30" s="1"/>
  <c r="K867" i="42"/>
  <c r="P869" i="30" s="1"/>
  <c r="K751" i="42"/>
  <c r="P753" i="30" s="1"/>
  <c r="K1804" i="42"/>
  <c r="P1806" i="30" s="1"/>
  <c r="K1133" i="42"/>
  <c r="P1135" i="30" s="1"/>
  <c r="K522" i="42"/>
  <c r="P524" i="30" s="1"/>
  <c r="K1067" i="42"/>
  <c r="P1069" i="30" s="1"/>
  <c r="K1181" i="42"/>
  <c r="P1183" i="30" s="1"/>
  <c r="K339" i="42"/>
  <c r="P341" i="30" s="1"/>
  <c r="K1899" i="42"/>
  <c r="P1901" i="30" s="1"/>
  <c r="K1963" i="42"/>
  <c r="P1965" i="30" s="1"/>
  <c r="K822" i="42"/>
  <c r="P824" i="30" s="1"/>
  <c r="K2197" i="42"/>
  <c r="P2199" i="30" s="1"/>
  <c r="K692" i="42"/>
  <c r="P694" i="30" s="1"/>
  <c r="K1558" i="42"/>
  <c r="P1560" i="30" s="1"/>
  <c r="K579" i="42"/>
  <c r="P581" i="30" s="1"/>
  <c r="K1638" i="42"/>
  <c r="P1640" i="30" s="1"/>
  <c r="K2795" i="42"/>
  <c r="P2797" i="30" s="1"/>
  <c r="K1985" i="42"/>
  <c r="P1987" i="30" s="1"/>
  <c r="K1378" i="42"/>
  <c r="P1380" i="30" s="1"/>
  <c r="K1761" i="42"/>
  <c r="P1763" i="30" s="1"/>
  <c r="K1454" i="42"/>
  <c r="P1456" i="30" s="1"/>
  <c r="K885" i="42"/>
  <c r="P887" i="30" s="1"/>
  <c r="K1160" i="42"/>
  <c r="P1162" i="30" s="1"/>
  <c r="K1231" i="42"/>
  <c r="P1233" i="30" s="1"/>
  <c r="K1993" i="42"/>
  <c r="P1995" i="30" s="1"/>
  <c r="K362" i="42"/>
  <c r="P364" i="30" s="1"/>
  <c r="K2954" i="42"/>
  <c r="P2956" i="30" s="1"/>
  <c r="K572" i="42"/>
  <c r="P574" i="30" s="1"/>
  <c r="K2396" i="42"/>
  <c r="P2398" i="30" s="1"/>
  <c r="K3113" i="42"/>
  <c r="P3115" i="30" s="1"/>
  <c r="K1592" i="42"/>
  <c r="P1594" i="30" s="1"/>
  <c r="K1557" i="42"/>
  <c r="P1559" i="30" s="1"/>
  <c r="K2601" i="42"/>
  <c r="P2603" i="30" s="1"/>
  <c r="K1448" i="42"/>
  <c r="P1450" i="30" s="1"/>
  <c r="K351" i="42"/>
  <c r="P353" i="30" s="1"/>
  <c r="K423" i="42"/>
  <c r="P425" i="30" s="1"/>
  <c r="K1341" i="42"/>
  <c r="P1343" i="30" s="1"/>
  <c r="K1634" i="42"/>
  <c r="P1636" i="30" s="1"/>
  <c r="K1490" i="42"/>
  <c r="P1492" i="30" s="1"/>
  <c r="K673" i="42"/>
  <c r="P675" i="30" s="1"/>
  <c r="K2296" i="42"/>
  <c r="P2298" i="30" s="1"/>
  <c r="K1736" i="42"/>
  <c r="P1738" i="30" s="1"/>
  <c r="K1559" i="42"/>
  <c r="P1561" i="30" s="1"/>
  <c r="K1425" i="42"/>
  <c r="P1427" i="30" s="1"/>
  <c r="K806" i="42"/>
  <c r="P808" i="30" s="1"/>
  <c r="K1568" i="42"/>
  <c r="P1570" i="30" s="1"/>
  <c r="K1286" i="42"/>
  <c r="P1288" i="30" s="1"/>
  <c r="K2166" i="42"/>
  <c r="P2168" i="30" s="1"/>
  <c r="K309" i="42"/>
  <c r="P311" i="30" s="1"/>
  <c r="K550" i="42"/>
  <c r="P552" i="30" s="1"/>
  <c r="K1267" i="42"/>
  <c r="P1269" i="30" s="1"/>
  <c r="K3126" i="42"/>
  <c r="P3128" i="30" s="1"/>
  <c r="K1002" i="42"/>
  <c r="P1004" i="30" s="1"/>
  <c r="K1847" i="42"/>
  <c r="P1849" i="30" s="1"/>
  <c r="K1263" i="42"/>
  <c r="P1265" i="30" s="1"/>
  <c r="K777" i="42"/>
  <c r="P779" i="30" s="1"/>
  <c r="K334" i="42"/>
  <c r="P336" i="30" s="1"/>
  <c r="K2322" i="42"/>
  <c r="P2324" i="30" s="1"/>
  <c r="K1732" i="42"/>
  <c r="P1734" i="30" s="1"/>
  <c r="K559" i="42"/>
  <c r="P561" i="30" s="1"/>
  <c r="K1519" i="42"/>
  <c r="P1521" i="30" s="1"/>
  <c r="K648" i="42"/>
  <c r="P650" i="30" s="1"/>
  <c r="K1039" i="42"/>
  <c r="P1041" i="30" s="1"/>
  <c r="K2959" i="42"/>
  <c r="P2961" i="30" s="1"/>
  <c r="K2109" i="42"/>
  <c r="P2111" i="30" s="1"/>
  <c r="K2252" i="42"/>
  <c r="P2254" i="30" s="1"/>
  <c r="K965" i="42"/>
  <c r="P967" i="30" s="1"/>
  <c r="K1137" i="42"/>
  <c r="P1139" i="30" s="1"/>
  <c r="K2812" i="42"/>
  <c r="P2814" i="30" s="1"/>
  <c r="K1468" i="42"/>
  <c r="P1470" i="30" s="1"/>
  <c r="K3151" i="42"/>
  <c r="P3153" i="30" s="1"/>
  <c r="K2125" i="42"/>
  <c r="P2127" i="30" s="1"/>
  <c r="K791" i="42"/>
  <c r="P793" i="30" s="1"/>
  <c r="K1788" i="42"/>
  <c r="P1790" i="30" s="1"/>
  <c r="K3063" i="42"/>
  <c r="P3065" i="30" s="1"/>
  <c r="K2630" i="42"/>
  <c r="P2632" i="30" s="1"/>
  <c r="K2168" i="42"/>
  <c r="P2170" i="30" s="1"/>
  <c r="K2664" i="42"/>
  <c r="P2666" i="30" s="1"/>
  <c r="K606" i="42"/>
  <c r="P608" i="30" s="1"/>
  <c r="K3089" i="42"/>
  <c r="P3091" i="30" s="1"/>
  <c r="K2987" i="42"/>
  <c r="P2989" i="30" s="1"/>
  <c r="K2046" i="42"/>
  <c r="P2048" i="30" s="1"/>
  <c r="K2230" i="42"/>
  <c r="P2232" i="30" s="1"/>
  <c r="K2956" i="42"/>
  <c r="P2958" i="30" s="1"/>
  <c r="K2836" i="42"/>
  <c r="P2838" i="30" s="1"/>
  <c r="K2950" i="42"/>
  <c r="P2952" i="30" s="1"/>
  <c r="K1945" i="42"/>
  <c r="P1947" i="30" s="1"/>
  <c r="K2773" i="42"/>
  <c r="P2775" i="30" s="1"/>
  <c r="K1473" i="42"/>
  <c r="P1475" i="30" s="1"/>
  <c r="K2161" i="42"/>
  <c r="P2163" i="30" s="1"/>
  <c r="K2468" i="42"/>
  <c r="P2470" i="30" s="1"/>
  <c r="K1895" i="42"/>
  <c r="P1897" i="30" s="1"/>
  <c r="K1108" i="42"/>
  <c r="P1110" i="30" s="1"/>
  <c r="K1912" i="42"/>
  <c r="P1914" i="30" s="1"/>
  <c r="K3125" i="42"/>
  <c r="P3127" i="30" s="1"/>
  <c r="K2507" i="42"/>
  <c r="P2509" i="30" s="1"/>
  <c r="K369" i="42"/>
  <c r="P371" i="30" s="1"/>
  <c r="K1433" i="42"/>
  <c r="P1435" i="30" s="1"/>
  <c r="K1919" i="42"/>
  <c r="P1921" i="30" s="1"/>
  <c r="K1178" i="42"/>
  <c r="P1180" i="30" s="1"/>
  <c r="K2387" i="42"/>
  <c r="P2389" i="30" s="1"/>
  <c r="K1621" i="42"/>
  <c r="P1623" i="30" s="1"/>
  <c r="K3004" i="42"/>
  <c r="P3006" i="30" s="1"/>
  <c r="K2626" i="42"/>
  <c r="P2628" i="30" s="1"/>
  <c r="K2013" i="42"/>
  <c r="P2015" i="30" s="1"/>
  <c r="K2985" i="42"/>
  <c r="P2987" i="30" s="1"/>
  <c r="K3072" i="42"/>
  <c r="P3074" i="30" s="1"/>
  <c r="K1918" i="42"/>
  <c r="P1920" i="30" s="1"/>
  <c r="K2591" i="42"/>
  <c r="P2593" i="30" s="1"/>
  <c r="K1844" i="42"/>
  <c r="P1846" i="30" s="1"/>
  <c r="K3144" i="42"/>
  <c r="P3146" i="30" s="1"/>
  <c r="K2061" i="42"/>
  <c r="P2063" i="30" s="1"/>
  <c r="K2178" i="42"/>
  <c r="P2180" i="30" s="1"/>
  <c r="K3047" i="42"/>
  <c r="P3049" i="30" s="1"/>
  <c r="K2770" i="42"/>
  <c r="P2772" i="30" s="1"/>
  <c r="K2186" i="42"/>
  <c r="P2188" i="30" s="1"/>
  <c r="K2838" i="42"/>
  <c r="P2840" i="30" s="1"/>
  <c r="K2449" i="42"/>
  <c r="P2451" i="30" s="1"/>
  <c r="K627" i="42"/>
  <c r="P629" i="30" s="1"/>
  <c r="K500" i="42"/>
  <c r="P502" i="30" s="1"/>
  <c r="K2988" i="42"/>
  <c r="P2990" i="30" s="1"/>
  <c r="K3090" i="42"/>
  <c r="P3092" i="30" s="1"/>
  <c r="K1043" i="42"/>
  <c r="P1045" i="30" s="1"/>
  <c r="K1810" i="42"/>
  <c r="P1812" i="30" s="1"/>
  <c r="K2228" i="42"/>
  <c r="P2230" i="30" s="1"/>
  <c r="K2220" i="42"/>
  <c r="P2222" i="30" s="1"/>
  <c r="K2223" i="42"/>
  <c r="P2225" i="30" s="1"/>
  <c r="K2957" i="42"/>
  <c r="P2959" i="30" s="1"/>
  <c r="K3095" i="42"/>
  <c r="P3097" i="30" s="1"/>
  <c r="K2937" i="42"/>
  <c r="P2939" i="30" s="1"/>
  <c r="K3102" i="42"/>
  <c r="P3104" i="30" s="1"/>
  <c r="K3160" i="42"/>
  <c r="P3162" i="30" s="1"/>
  <c r="K3150" i="42"/>
  <c r="P3152" i="30" s="1"/>
  <c r="K2562" i="42"/>
  <c r="P2564" i="30" s="1"/>
  <c r="K1714" i="42"/>
  <c r="P1716" i="30" s="1"/>
  <c r="K855" i="42"/>
  <c r="P857" i="30" s="1"/>
  <c r="K2448" i="42"/>
  <c r="P2450" i="30" s="1"/>
  <c r="K2703" i="42"/>
  <c r="P2705" i="30" s="1"/>
  <c r="K3159" i="42"/>
  <c r="P3161" i="30" s="1"/>
  <c r="K2705" i="42"/>
  <c r="P2707" i="30" s="1"/>
  <c r="K851" i="42"/>
  <c r="P853" i="30" s="1"/>
  <c r="K2612" i="42"/>
  <c r="P2614" i="30" s="1"/>
  <c r="K802" i="42"/>
  <c r="P804" i="30" s="1"/>
  <c r="K2579" i="42"/>
  <c r="P2581" i="30" s="1"/>
  <c r="K2549" i="42"/>
  <c r="P2551" i="30" s="1"/>
  <c r="K2672" i="42"/>
  <c r="P2674" i="30" s="1"/>
  <c r="K2393" i="42"/>
  <c r="P2395" i="30" s="1"/>
  <c r="K2451" i="42"/>
  <c r="P2453" i="30" s="1"/>
  <c r="K2876" i="42"/>
  <c r="P2878" i="30" s="1"/>
  <c r="K2031" i="42"/>
  <c r="P2033" i="30" s="1"/>
  <c r="K2236" i="42"/>
  <c r="P2238" i="30" s="1"/>
  <c r="K1966" i="42"/>
  <c r="P1968" i="30" s="1"/>
  <c r="K2063" i="42"/>
  <c r="P2065" i="30" s="1"/>
  <c r="K1289" i="42"/>
  <c r="P1291" i="30" s="1"/>
  <c r="K2692" i="42"/>
  <c r="P2694" i="30" s="1"/>
  <c r="K1321" i="42"/>
  <c r="P1323" i="30" s="1"/>
  <c r="K2032" i="42"/>
  <c r="P2034" i="30" s="1"/>
  <c r="K2701" i="42"/>
  <c r="P2703" i="30" s="1"/>
  <c r="K1853" i="42"/>
  <c r="P1855" i="30" s="1"/>
  <c r="K3050" i="42"/>
  <c r="P3052" i="30" s="1"/>
  <c r="K2896" i="42"/>
  <c r="P2898" i="30" s="1"/>
  <c r="K2143" i="42"/>
  <c r="P2145" i="30" s="1"/>
  <c r="K2382" i="42"/>
  <c r="P2384" i="30" s="1"/>
  <c r="K3133" i="42"/>
  <c r="P3135" i="30" s="1"/>
  <c r="K1107" i="42"/>
  <c r="P1109" i="30" s="1"/>
  <c r="K2824" i="42"/>
  <c r="P2826" i="30" s="1"/>
  <c r="K1628" i="42"/>
  <c r="P1630" i="30" s="1"/>
  <c r="K2494" i="42"/>
  <c r="P2496" i="30" s="1"/>
  <c r="K2005" i="42"/>
  <c r="P2007" i="30" s="1"/>
  <c r="K1771" i="42"/>
  <c r="P1773" i="30" s="1"/>
  <c r="K2169" i="42"/>
  <c r="P2171" i="30" s="1"/>
  <c r="K2391" i="42"/>
  <c r="P2393" i="30" s="1"/>
  <c r="K2973" i="42"/>
  <c r="P2975" i="30" s="1"/>
  <c r="K2450" i="42"/>
  <c r="P2452" i="30" s="1"/>
  <c r="K3154" i="42"/>
  <c r="P3156" i="30" s="1"/>
  <c r="K2965" i="42"/>
  <c r="P2967" i="30" s="1"/>
  <c r="K2718" i="42"/>
  <c r="P2720" i="30" s="1"/>
  <c r="K3135" i="42"/>
  <c r="P3137" i="30" s="1"/>
  <c r="K2123" i="42"/>
  <c r="P2125" i="30" s="1"/>
  <c r="K1716" i="42"/>
  <c r="P1718" i="30" s="1"/>
  <c r="K1873" i="42"/>
  <c r="P1875" i="30" s="1"/>
  <c r="K2554" i="42"/>
  <c r="P2556" i="30" s="1"/>
  <c r="K1066" i="42"/>
  <c r="P1068" i="30" s="1"/>
  <c r="K2573" i="42"/>
  <c r="P2575" i="30" s="1"/>
  <c r="K2712" i="42"/>
  <c r="P2714" i="30" s="1"/>
  <c r="K2588" i="42"/>
  <c r="P2590" i="30" s="1"/>
  <c r="K978" i="42"/>
  <c r="P980" i="30" s="1"/>
  <c r="K3070" i="42"/>
  <c r="P3072" i="30" s="1"/>
  <c r="K2846" i="42"/>
  <c r="P2848" i="30" s="1"/>
  <c r="K2877" i="42"/>
  <c r="P2879" i="30" s="1"/>
  <c r="K3098" i="42"/>
  <c r="P3100" i="30" s="1"/>
  <c r="K2924" i="42"/>
  <c r="P2926" i="30" s="1"/>
  <c r="K2655" i="42"/>
  <c r="P2657" i="30" s="1"/>
  <c r="K2527" i="42"/>
  <c r="P2529" i="30" s="1"/>
  <c r="K2271" i="42"/>
  <c r="P2273" i="30" s="1"/>
  <c r="K569" i="42"/>
  <c r="P571" i="30" s="1"/>
  <c r="K2654" i="42"/>
  <c r="P2656" i="30" s="1"/>
  <c r="K2680" i="42"/>
  <c r="P2682" i="30" s="1"/>
  <c r="K2370" i="42"/>
  <c r="P2372" i="30" s="1"/>
  <c r="K2888" i="42"/>
  <c r="P2890" i="30" s="1"/>
  <c r="K3116" i="42"/>
  <c r="P3118" i="30" s="1"/>
  <c r="K3169" i="42"/>
  <c r="K2942" i="42"/>
  <c r="P2944" i="30" s="1"/>
  <c r="K2858" i="42"/>
  <c r="P2860" i="30" s="1"/>
  <c r="K734" i="42"/>
  <c r="P736" i="30" s="1"/>
  <c r="K2613" i="42"/>
  <c r="P2615" i="30" s="1"/>
  <c r="K2873" i="42"/>
  <c r="P2875" i="30" s="1"/>
  <c r="K2948" i="42"/>
  <c r="P2950" i="30" s="1"/>
  <c r="K279" i="42"/>
  <c r="P281" i="30" s="1"/>
  <c r="K2201" i="42"/>
  <c r="P2203" i="30" s="1"/>
  <c r="K625" i="42"/>
  <c r="P627" i="30" s="1"/>
  <c r="K3024" i="42"/>
  <c r="P3026" i="30" s="1"/>
  <c r="K2572" i="42"/>
  <c r="P2574" i="30" s="1"/>
  <c r="K2695" i="42"/>
  <c r="P2697" i="30" s="1"/>
  <c r="K2789" i="42"/>
  <c r="P2791" i="30" s="1"/>
  <c r="K2434" i="42"/>
  <c r="P2436" i="30" s="1"/>
  <c r="K2023" i="42"/>
  <c r="P2025" i="30" s="1"/>
  <c r="K2525" i="42"/>
  <c r="P2527" i="30" s="1"/>
  <c r="K2378" i="42"/>
  <c r="P2380" i="30" s="1"/>
  <c r="K1035" i="42"/>
  <c r="P1037" i="30" s="1"/>
  <c r="K2069" i="42"/>
  <c r="P2071" i="30" s="1"/>
  <c r="K2730" i="42"/>
  <c r="P2732" i="30" s="1"/>
  <c r="K1549" i="42"/>
  <c r="P1551" i="30" s="1"/>
  <c r="K709" i="42"/>
  <c r="P711" i="30" s="1"/>
  <c r="K1865" i="42"/>
  <c r="P1867" i="30" s="1"/>
  <c r="K2863" i="42"/>
  <c r="P2865" i="30" s="1"/>
  <c r="K2644" i="42"/>
  <c r="P2646" i="30" s="1"/>
  <c r="K1953" i="42"/>
  <c r="P1955" i="30" s="1"/>
  <c r="K2989" i="42"/>
  <c r="P2991" i="30" s="1"/>
  <c r="K2298" i="42"/>
  <c r="P2300" i="30" s="1"/>
  <c r="K1932" i="42"/>
  <c r="P1934" i="30" s="1"/>
  <c r="K2571" i="42"/>
  <c r="P2573" i="30" s="1"/>
  <c r="K3153" i="42"/>
  <c r="P3155" i="30" s="1"/>
  <c r="K2379" i="42"/>
  <c r="P2381" i="30" s="1"/>
  <c r="K3054" i="42"/>
  <c r="P3056" i="30" s="1"/>
  <c r="K2436" i="42"/>
  <c r="P2438" i="30" s="1"/>
  <c r="K2486" i="42"/>
  <c r="P2488" i="30" s="1"/>
  <c r="K1923" i="42"/>
  <c r="P1925" i="30" s="1"/>
  <c r="K2538" i="42"/>
  <c r="P2540" i="30" s="1"/>
  <c r="K1623" i="42"/>
  <c r="P1625" i="30" s="1"/>
  <c r="K2860" i="42"/>
  <c r="P2862" i="30" s="1"/>
  <c r="K2142" i="42"/>
  <c r="P2144" i="30" s="1"/>
  <c r="K2908" i="42"/>
  <c r="P2910" i="30" s="1"/>
  <c r="K2545" i="42"/>
  <c r="P2547" i="30" s="1"/>
  <c r="K1948" i="42"/>
  <c r="P1950" i="30" s="1"/>
  <c r="K2749" i="42"/>
  <c r="P2751" i="30" s="1"/>
  <c r="K2544" i="42"/>
  <c r="P2546" i="30" s="1"/>
  <c r="K765" i="42"/>
  <c r="P767" i="30" s="1"/>
  <c r="K2500" i="42"/>
  <c r="P2502" i="30" s="1"/>
  <c r="K3048" i="42"/>
  <c r="P3050" i="30" s="1"/>
  <c r="K1730" i="42"/>
  <c r="P1732" i="30" s="1"/>
  <c r="K2594" i="42"/>
  <c r="P2596" i="30" s="1"/>
  <c r="K1973" i="42"/>
  <c r="P1975" i="30" s="1"/>
  <c r="K2049" i="42"/>
  <c r="P2051" i="30" s="1"/>
  <c r="K2850" i="42"/>
  <c r="P2852" i="30" s="1"/>
  <c r="K2922" i="42"/>
  <c r="P2924" i="30" s="1"/>
  <c r="K2476" i="42"/>
  <c r="P2478" i="30" s="1"/>
  <c r="K2740" i="42"/>
  <c r="P2742" i="30" s="1"/>
  <c r="K2980" i="42"/>
  <c r="P2982" i="30" s="1"/>
  <c r="K535" i="42"/>
  <c r="P537" i="30" s="1"/>
  <c r="K2647" i="42"/>
  <c r="P2649" i="30" s="1"/>
  <c r="K2967" i="42"/>
  <c r="P2969" i="30" s="1"/>
  <c r="K2429" i="42"/>
  <c r="P2431" i="30" s="1"/>
  <c r="K3109" i="42"/>
  <c r="P3111" i="30" s="1"/>
  <c r="K1957" i="42"/>
  <c r="P1959" i="30" s="1"/>
  <c r="K2190" i="42"/>
  <c r="P2192" i="30" s="1"/>
  <c r="K2653" i="42"/>
  <c r="P2655" i="30" s="1"/>
  <c r="K3115" i="42"/>
  <c r="P3117" i="30" s="1"/>
  <c r="K3010" i="42"/>
  <c r="P3012" i="30" s="1"/>
  <c r="K3017" i="42"/>
  <c r="P3019" i="30" s="1"/>
  <c r="K3029" i="42"/>
  <c r="P3031" i="30" s="1"/>
  <c r="K2899" i="42"/>
  <c r="P2901" i="30" s="1"/>
  <c r="K2847" i="42"/>
  <c r="P2849" i="30" s="1"/>
  <c r="K2971" i="42"/>
  <c r="P2973" i="30" s="1"/>
  <c r="K2008" i="42"/>
  <c r="P2010" i="30" s="1"/>
  <c r="K2333" i="42"/>
  <c r="P2335" i="30" s="1"/>
  <c r="K2686" i="42"/>
  <c r="P2688" i="30" s="1"/>
  <c r="K2953" i="42"/>
  <c r="P2955" i="30" s="1"/>
  <c r="K2982" i="42"/>
  <c r="P2984" i="30" s="1"/>
  <c r="K3061" i="42"/>
  <c r="P3063" i="30" s="1"/>
  <c r="K2529" i="42"/>
  <c r="P2531" i="30" s="1"/>
  <c r="K2637" i="42"/>
  <c r="P2639" i="30" s="1"/>
  <c r="K1647" i="42"/>
  <c r="P1649" i="30" s="1"/>
  <c r="K1611" i="42"/>
  <c r="P1613" i="30" s="1"/>
  <c r="K2968" i="42"/>
  <c r="P2970" i="30" s="1"/>
  <c r="K2683" i="42"/>
  <c r="P2685" i="30" s="1"/>
  <c r="K2868" i="42"/>
  <c r="P2870" i="30" s="1"/>
  <c r="K2776" i="42"/>
  <c r="P2778" i="30" s="1"/>
  <c r="K1951" i="42"/>
  <c r="P1953" i="30" s="1"/>
  <c r="K3084" i="42"/>
  <c r="P3086" i="30" s="1"/>
  <c r="K3167" i="42"/>
  <c r="K1484" i="42"/>
  <c r="P1486" i="30" s="1"/>
  <c r="K2314" i="42"/>
  <c r="P2316" i="30" s="1"/>
  <c r="K2307" i="42"/>
  <c r="P2309" i="30" s="1"/>
  <c r="K2607" i="42"/>
  <c r="P2609" i="30" s="1"/>
  <c r="K2470" i="42"/>
  <c r="P2472" i="30" s="1"/>
  <c r="K2484" i="42"/>
  <c r="P2486" i="30" s="1"/>
  <c r="K1216" i="42"/>
  <c r="P1218" i="30" s="1"/>
  <c r="K2998" i="42"/>
  <c r="P3000" i="30" s="1"/>
  <c r="K2763" i="42"/>
  <c r="P2765" i="30" s="1"/>
  <c r="K2941" i="42"/>
  <c r="P2943" i="30" s="1"/>
  <c r="K2575" i="42"/>
  <c r="P2577" i="30" s="1"/>
  <c r="K2100" i="42"/>
  <c r="P2102" i="30" s="1"/>
  <c r="K304" i="42"/>
  <c r="P306" i="30" s="1"/>
  <c r="K2067" i="42"/>
  <c r="P2069" i="30" s="1"/>
  <c r="K2759" i="42"/>
  <c r="P2761" i="30" s="1"/>
  <c r="K509" i="42"/>
  <c r="P511" i="30" s="1"/>
  <c r="K2311" i="42"/>
  <c r="P2313" i="30" s="1"/>
  <c r="K2551" i="42"/>
  <c r="P2553" i="30" s="1"/>
  <c r="K2540" i="42"/>
  <c r="P2542" i="30" s="1"/>
  <c r="K474" i="42"/>
  <c r="P476" i="30" s="1"/>
  <c r="K2183" i="42"/>
  <c r="P2185" i="30" s="1"/>
  <c r="K2842" i="42"/>
  <c r="P2844" i="30" s="1"/>
  <c r="K2226" i="42"/>
  <c r="P2228" i="30" s="1"/>
  <c r="K2412" i="42"/>
  <c r="P2414" i="30" s="1"/>
  <c r="K2105" i="42"/>
  <c r="P2107" i="30" s="1"/>
  <c r="K646" i="42"/>
  <c r="P648" i="30" s="1"/>
  <c r="K812" i="42"/>
  <c r="P814" i="30" s="1"/>
  <c r="K1935" i="42"/>
  <c r="P1937" i="30" s="1"/>
  <c r="K2532" i="42"/>
  <c r="P2534" i="30" s="1"/>
  <c r="K2986" i="42"/>
  <c r="P2988" i="30" s="1"/>
  <c r="K2768" i="42"/>
  <c r="P2770" i="30" s="1"/>
  <c r="K2512" i="42"/>
  <c r="P2514" i="30" s="1"/>
  <c r="K3161" i="42"/>
  <c r="P3163" i="30" s="1"/>
  <c r="K1881" i="42"/>
  <c r="P1883" i="30" s="1"/>
  <c r="K2323" i="42"/>
  <c r="P2325" i="30" s="1"/>
  <c r="K3085" i="42"/>
  <c r="P3087" i="30" s="1"/>
  <c r="K2151" i="42"/>
  <c r="P2153" i="30" s="1"/>
  <c r="K2943" i="42"/>
  <c r="P2945" i="30" s="1"/>
  <c r="K2582" i="42"/>
  <c r="P2584" i="30" s="1"/>
  <c r="K1464" i="42"/>
  <c r="P1466" i="30" s="1"/>
  <c r="K2914" i="42"/>
  <c r="P2916" i="30" s="1"/>
  <c r="K2059" i="42"/>
  <c r="P2061" i="30" s="1"/>
  <c r="K2887" i="42"/>
  <c r="P2889" i="30" s="1"/>
  <c r="K2995" i="42"/>
  <c r="P2997" i="30" s="1"/>
  <c r="K2493" i="42"/>
  <c r="P2495" i="30" s="1"/>
  <c r="K2865" i="42"/>
  <c r="P2867" i="30" s="1"/>
  <c r="K2040" i="42"/>
  <c r="P2042" i="30" s="1"/>
  <c r="K2404" i="42"/>
  <c r="P2406" i="30" s="1"/>
  <c r="K2483" i="42"/>
  <c r="P2485" i="30" s="1"/>
  <c r="K968" i="42"/>
  <c r="P970" i="30" s="1"/>
  <c r="K398" i="42"/>
  <c r="P400" i="30" s="1"/>
  <c r="K2501" i="42"/>
  <c r="P2503" i="30" s="1"/>
  <c r="K2191" i="42"/>
  <c r="P2193" i="30" s="1"/>
  <c r="K1766" i="42"/>
  <c r="P1768" i="30" s="1"/>
  <c r="K3087" i="42"/>
  <c r="P3089" i="30" s="1"/>
  <c r="K2762" i="42"/>
  <c r="P2764" i="30" s="1"/>
  <c r="K2326" i="42"/>
  <c r="P2328" i="30" s="1"/>
  <c r="K2780" i="42"/>
  <c r="P2782" i="30" s="1"/>
  <c r="K2663" i="42"/>
  <c r="P2665" i="30" s="1"/>
  <c r="K1492" i="42"/>
  <c r="P1494" i="30" s="1"/>
  <c r="K571" i="42"/>
  <c r="P573" i="30" s="1"/>
  <c r="K2469" i="42"/>
  <c r="P2471" i="30" s="1"/>
  <c r="K2667" i="42"/>
  <c r="P2669" i="30" s="1"/>
  <c r="K2949" i="42"/>
  <c r="P2951" i="30" s="1"/>
  <c r="K1493" i="42"/>
  <c r="P1495" i="30" s="1"/>
  <c r="K3026" i="42"/>
  <c r="P3028" i="30" s="1"/>
  <c r="K2733" i="42"/>
  <c r="P2735" i="30" s="1"/>
  <c r="K2044" i="42"/>
  <c r="P2046" i="30" s="1"/>
  <c r="K2301" i="42"/>
  <c r="P2303" i="30" s="1"/>
  <c r="K1241" i="42"/>
  <c r="P1243" i="30" s="1"/>
  <c r="K2286" i="42"/>
  <c r="P2288" i="30" s="1"/>
  <c r="K1737" i="42"/>
  <c r="P1739" i="30" s="1"/>
  <c r="K1445" i="42"/>
  <c r="P1447" i="30" s="1"/>
  <c r="K2930" i="42"/>
  <c r="P2932" i="30" s="1"/>
  <c r="K445" i="42"/>
  <c r="P447" i="30" s="1"/>
  <c r="K2708" i="42"/>
  <c r="P2710" i="30" s="1"/>
  <c r="K2583" i="42"/>
  <c r="P2585" i="30" s="1"/>
  <c r="K2783" i="42"/>
  <c r="P2785" i="30" s="1"/>
  <c r="K591" i="42"/>
  <c r="P593" i="30" s="1"/>
  <c r="K526" i="42"/>
  <c r="P528" i="30" s="1"/>
  <c r="K3147" i="42"/>
  <c r="P3149" i="30" s="1"/>
  <c r="K3069" i="42"/>
  <c r="P3071" i="30" s="1"/>
  <c r="K3131" i="42"/>
  <c r="P3133" i="30" s="1"/>
  <c r="K2234" i="42"/>
  <c r="P2236" i="30" s="1"/>
  <c r="K2657" i="42"/>
  <c r="P2659" i="30" s="1"/>
  <c r="K2639" i="42"/>
  <c r="P2641" i="30" s="1"/>
  <c r="K2264" i="42"/>
  <c r="P2266" i="30" s="1"/>
  <c r="K2913" i="42"/>
  <c r="P2915" i="30" s="1"/>
  <c r="K1050" i="42"/>
  <c r="P1052" i="30" s="1"/>
  <c r="K324" i="42"/>
  <c r="P326" i="30" s="1"/>
  <c r="K462" i="42"/>
  <c r="P464" i="30" s="1"/>
  <c r="K2804" i="42"/>
  <c r="P2806" i="30" s="1"/>
  <c r="K3044" i="42"/>
  <c r="P3046" i="30" s="1"/>
  <c r="K2671" i="42"/>
  <c r="P2673" i="30" s="1"/>
  <c r="K3030" i="42"/>
  <c r="P3032" i="30" s="1"/>
  <c r="K989" i="42"/>
  <c r="P991" i="30" s="1"/>
  <c r="K3081" i="42"/>
  <c r="P3083" i="30" s="1"/>
  <c r="K2409" i="42"/>
  <c r="P2411" i="30" s="1"/>
  <c r="K2897" i="42"/>
  <c r="P2899" i="30" s="1"/>
  <c r="K2415" i="42"/>
  <c r="P2417" i="30" s="1"/>
  <c r="K2581" i="42"/>
  <c r="P2583" i="30" s="1"/>
  <c r="K2497" i="42"/>
  <c r="P2499" i="30" s="1"/>
  <c r="K3018" i="42"/>
  <c r="P3020" i="30" s="1"/>
  <c r="K2903" i="42"/>
  <c r="P2905" i="30" s="1"/>
  <c r="K3071" i="42"/>
  <c r="P3073" i="30" s="1"/>
  <c r="K2697" i="42"/>
  <c r="P2699" i="30" s="1"/>
  <c r="K1846" i="42"/>
  <c r="P1848" i="30" s="1"/>
  <c r="K2597" i="42"/>
  <c r="P2599" i="30" s="1"/>
  <c r="K1904" i="42"/>
  <c r="P1906" i="30" s="1"/>
  <c r="K3005" i="42"/>
  <c r="P3007" i="30" s="1"/>
  <c r="K2481" i="42"/>
  <c r="P2483" i="30" s="1"/>
  <c r="K2760" i="42"/>
  <c r="P2762" i="30" s="1"/>
  <c r="K2893" i="42"/>
  <c r="P2895" i="30" s="1"/>
  <c r="K2702" i="42"/>
  <c r="P2704" i="30" s="1"/>
  <c r="K2036" i="42"/>
  <c r="P2038" i="30" s="1"/>
  <c r="K1533" i="42"/>
  <c r="P1535" i="30" s="1"/>
  <c r="K2348" i="42"/>
  <c r="P2350" i="30" s="1"/>
  <c r="K1349" i="42"/>
  <c r="P1351" i="30" s="1"/>
  <c r="K1253" i="42"/>
  <c r="P1255" i="30" s="1"/>
  <c r="K2350" i="42"/>
  <c r="P2352" i="30" s="1"/>
  <c r="K2678" i="42"/>
  <c r="P2680" i="30" s="1"/>
  <c r="K2635" i="42"/>
  <c r="P2637" i="30" s="1"/>
  <c r="K3076" i="42"/>
  <c r="P3078" i="30" s="1"/>
  <c r="K858" i="42"/>
  <c r="P860" i="30" s="1"/>
  <c r="K2318" i="42"/>
  <c r="P2320" i="30" s="1"/>
  <c r="K2618" i="42"/>
  <c r="P2620" i="30" s="1"/>
  <c r="K2558" i="42"/>
  <c r="P2560" i="30" s="1"/>
  <c r="K2793" i="42"/>
  <c r="P2795" i="30" s="1"/>
  <c r="K2578" i="42"/>
  <c r="P2580" i="30" s="1"/>
  <c r="K3041" i="42"/>
  <c r="P3043" i="30" s="1"/>
  <c r="K1561" i="42"/>
  <c r="P1563" i="30" s="1"/>
  <c r="K1393" i="42"/>
  <c r="P1395" i="30" s="1"/>
  <c r="K974" i="42"/>
  <c r="P976" i="30" s="1"/>
  <c r="K3097" i="42"/>
  <c r="P3099" i="30" s="1"/>
  <c r="K1262" i="42"/>
  <c r="P1264" i="30" s="1"/>
  <c r="K1664" i="42"/>
  <c r="P1666" i="30" s="1"/>
  <c r="K1659" i="42"/>
  <c r="P1661" i="30" s="1"/>
  <c r="K1742" i="42"/>
  <c r="P1744" i="30" s="1"/>
  <c r="K1506" i="42"/>
  <c r="P1508" i="30" s="1"/>
  <c r="K2910" i="42"/>
  <c r="P2912" i="30" s="1"/>
  <c r="K2192" i="42"/>
  <c r="P2194" i="30" s="1"/>
  <c r="K1180" i="42"/>
  <c r="P1182" i="30" s="1"/>
  <c r="K2466" i="42"/>
  <c r="P2468" i="30" s="1"/>
  <c r="K2139" i="42"/>
  <c r="P2141" i="30" s="1"/>
  <c r="K2246" i="42"/>
  <c r="P2248" i="30" s="1"/>
  <c r="K3121" i="42"/>
  <c r="P3123" i="30" s="1"/>
  <c r="K2827" i="42"/>
  <c r="P2829" i="30" s="1"/>
  <c r="K720" i="42"/>
  <c r="P722" i="30" s="1"/>
  <c r="K1954" i="42"/>
  <c r="P1956" i="30" s="1"/>
  <c r="K2819" i="42"/>
  <c r="P2821" i="30" s="1"/>
  <c r="K1852" i="42"/>
  <c r="P1854" i="30" s="1"/>
  <c r="K635" i="42"/>
  <c r="P637" i="30" s="1"/>
  <c r="K2687" i="42"/>
  <c r="P2689" i="30" s="1"/>
  <c r="K321" i="42"/>
  <c r="P323" i="30" s="1"/>
  <c r="K1910" i="42"/>
  <c r="P1912" i="30" s="1"/>
  <c r="K986" i="42"/>
  <c r="P988" i="30" s="1"/>
  <c r="K3075" i="42"/>
  <c r="P3077" i="30" s="1"/>
  <c r="K2222" i="42"/>
  <c r="P2224" i="30" s="1"/>
  <c r="K2503" i="42"/>
  <c r="P2505" i="30" s="1"/>
  <c r="K2368" i="42"/>
  <c r="P2370" i="30" s="1"/>
  <c r="K3093" i="42"/>
  <c r="P3095" i="30" s="1"/>
  <c r="K2753" i="42"/>
  <c r="P2755" i="30" s="1"/>
  <c r="K643" i="42"/>
  <c r="P645" i="30" s="1"/>
  <c r="K3058" i="42"/>
  <c r="P3060" i="30" s="1"/>
  <c r="K3099" i="42"/>
  <c r="P3101" i="30" s="1"/>
  <c r="K1086" i="42"/>
  <c r="P1088" i="30" s="1"/>
  <c r="K2681" i="42"/>
  <c r="P2683" i="30" s="1"/>
  <c r="K2215" i="42"/>
  <c r="P2217" i="30" s="1"/>
  <c r="K2800" i="42"/>
  <c r="P2802" i="30" s="1"/>
  <c r="K305" i="42"/>
  <c r="P307" i="30" s="1"/>
  <c r="K2221" i="42"/>
  <c r="P2223" i="30" s="1"/>
  <c r="K3046" i="42"/>
  <c r="P3048" i="30" s="1"/>
  <c r="K3145" i="42"/>
  <c r="P3147" i="30" s="1"/>
  <c r="K1972" i="42"/>
  <c r="P1974" i="30" s="1"/>
  <c r="K2520" i="42"/>
  <c r="P2522" i="30" s="1"/>
  <c r="K3020" i="42"/>
  <c r="P3022" i="30" s="1"/>
  <c r="K2704" i="42"/>
  <c r="P2706" i="30" s="1"/>
  <c r="K1975" i="42"/>
  <c r="P1977" i="30" s="1"/>
  <c r="K3112" i="42"/>
  <c r="P3114" i="30" s="1"/>
  <c r="K3034" i="42"/>
  <c r="P3036" i="30" s="1"/>
  <c r="K3035" i="42"/>
  <c r="P3037" i="30" s="1"/>
  <c r="K3138" i="42"/>
  <c r="P3140" i="30" s="1"/>
  <c r="K3118" i="42"/>
  <c r="P3120" i="30" s="1"/>
  <c r="K3163" i="42"/>
  <c r="P3165" i="30" s="1"/>
  <c r="K2465" i="42"/>
  <c r="P2467" i="30" s="1"/>
  <c r="K3149" i="42"/>
  <c r="P3151" i="30" s="1"/>
  <c r="K1943" i="42"/>
  <c r="P1945" i="30" s="1"/>
  <c r="K2758" i="42"/>
  <c r="P2760" i="30" s="1"/>
  <c r="K2175" i="42"/>
  <c r="P2177" i="30" s="1"/>
  <c r="K2828" i="42"/>
  <c r="P2830" i="30" s="1"/>
  <c r="K1539" i="42"/>
  <c r="P1541" i="30" s="1"/>
  <c r="K3009" i="42"/>
  <c r="P3011" i="30" s="1"/>
  <c r="K2938" i="42"/>
  <c r="P2940" i="30" s="1"/>
  <c r="K2345" i="42"/>
  <c r="P2347" i="30" s="1"/>
  <c r="K2461" i="42"/>
  <c r="P2463" i="30" s="1"/>
  <c r="K790" i="42"/>
  <c r="P792" i="30" s="1"/>
  <c r="K1244" i="42"/>
  <c r="P1246" i="30" s="1"/>
  <c r="K2621" i="42"/>
  <c r="P2623" i="30" s="1"/>
  <c r="K1967" i="42"/>
  <c r="P1969" i="30" s="1"/>
  <c r="K2364" i="42"/>
  <c r="P2366" i="30" s="1"/>
  <c r="K2633" i="42"/>
  <c r="P2635" i="30" s="1"/>
  <c r="K704" i="42"/>
  <c r="P706" i="30" s="1"/>
  <c r="K2037" i="42"/>
  <c r="P2039" i="30" s="1"/>
  <c r="K2239" i="42"/>
  <c r="P2241" i="30" s="1"/>
  <c r="K3008" i="42"/>
  <c r="P3010" i="30" s="1"/>
  <c r="K3132" i="42"/>
  <c r="P3134" i="30" s="1"/>
  <c r="K1401" i="42"/>
  <c r="P1403" i="30" s="1"/>
  <c r="K3103" i="42"/>
  <c r="P3105" i="30" s="1"/>
  <c r="K1502" i="42"/>
  <c r="P1504" i="30" s="1"/>
  <c r="K1707" i="42"/>
  <c r="P1709" i="30" s="1"/>
  <c r="K1427" i="42"/>
  <c r="P1429" i="30" s="1"/>
  <c r="K3122" i="42"/>
  <c r="P3124" i="30" s="1"/>
  <c r="K2645" i="42"/>
  <c r="P2647" i="30" s="1"/>
  <c r="K1864" i="42"/>
  <c r="P1866" i="30" s="1"/>
  <c r="K2182" i="42"/>
  <c r="P2184" i="30" s="1"/>
  <c r="K2651" i="42"/>
  <c r="P2653" i="30" s="1"/>
  <c r="K2282" i="42"/>
  <c r="P2284" i="30" s="1"/>
  <c r="K2911" i="42"/>
  <c r="P2913" i="30" s="1"/>
  <c r="K2994" i="42"/>
  <c r="P2996" i="30" s="1"/>
  <c r="K2604" i="42"/>
  <c r="P2606" i="30" s="1"/>
  <c r="K2181" i="42"/>
  <c r="P2183" i="30" s="1"/>
  <c r="K2185" i="42"/>
  <c r="P2187" i="30" s="1"/>
  <c r="K302" i="42"/>
  <c r="P304" i="30" s="1"/>
  <c r="K991" i="42"/>
  <c r="P993" i="30" s="1"/>
  <c r="K3031" i="42"/>
  <c r="P3033" i="30" s="1"/>
  <c r="K2373" i="42"/>
  <c r="P2375" i="30" s="1"/>
  <c r="K3013" i="42"/>
  <c r="P3015" i="30" s="1"/>
  <c r="K2035" i="42"/>
  <c r="P2037" i="30" s="1"/>
  <c r="K2118" i="42"/>
  <c r="P2120" i="30" s="1"/>
  <c r="K313" i="42"/>
  <c r="P315" i="30" s="1"/>
  <c r="K3040" i="42"/>
  <c r="P3042" i="30" s="1"/>
  <c r="K1842" i="42"/>
  <c r="P1844" i="30" s="1"/>
  <c r="K1922" i="42"/>
  <c r="P1924" i="30" s="1"/>
  <c r="K1361" i="42"/>
  <c r="P1363" i="30" s="1"/>
  <c r="K997" i="42"/>
  <c r="P999" i="30" s="1"/>
  <c r="K2673" i="42"/>
  <c r="P2675" i="30" s="1"/>
  <c r="K3129" i="42"/>
  <c r="P3131" i="30" s="1"/>
  <c r="K919" i="42"/>
  <c r="P921" i="30" s="1"/>
  <c r="K2796" i="42"/>
  <c r="P2798" i="30" s="1"/>
  <c r="K2336" i="42"/>
  <c r="P2338" i="30" s="1"/>
  <c r="K2790" i="42"/>
  <c r="P2792" i="30" s="1"/>
  <c r="K1725" i="42"/>
  <c r="P1727" i="30" s="1"/>
  <c r="K2975" i="42"/>
  <c r="P2977" i="30" s="1"/>
  <c r="K2025" i="42"/>
  <c r="P2027" i="30" s="1"/>
  <c r="K3094" i="42"/>
  <c r="P3096" i="30" s="1"/>
  <c r="K2343" i="42"/>
  <c r="P2345" i="30" s="1"/>
  <c r="K1447" i="42"/>
  <c r="P1449" i="30" s="1"/>
  <c r="K2864" i="42"/>
  <c r="P2866" i="30" s="1"/>
  <c r="K2874" i="42"/>
  <c r="P2876" i="30" s="1"/>
  <c r="K2559" i="42"/>
  <c r="P2561" i="30" s="1"/>
  <c r="K3117" i="42"/>
  <c r="P3119" i="30" s="1"/>
  <c r="K2861" i="42"/>
  <c r="P2863" i="30" s="1"/>
  <c r="K3039" i="42"/>
  <c r="P3041" i="30" s="1"/>
  <c r="K1670" i="42"/>
  <c r="P1672" i="30" s="1"/>
  <c r="K2892" i="42"/>
  <c r="P2894" i="30" s="1"/>
  <c r="K1939" i="42"/>
  <c r="P1941" i="30" s="1"/>
  <c r="K1998" i="42"/>
  <c r="P2000" i="30" s="1"/>
  <c r="K2857" i="42"/>
  <c r="P2859" i="30" s="1"/>
  <c r="K2928" i="42"/>
  <c r="P2930" i="30" s="1"/>
  <c r="K2840" i="42"/>
  <c r="P2842" i="30" s="1"/>
  <c r="K1822" i="42"/>
  <c r="P1824" i="30" s="1"/>
  <c r="K2713" i="42"/>
  <c r="P2715" i="30" s="1"/>
  <c r="K2978" i="42"/>
  <c r="P2980" i="30" s="1"/>
  <c r="K2164" i="42"/>
  <c r="P2166" i="30" s="1"/>
  <c r="K3162" i="42"/>
  <c r="P3164" i="30" s="1"/>
  <c r="K2777" i="42"/>
  <c r="P2779" i="30" s="1"/>
  <c r="K2926" i="42"/>
  <c r="P2928" i="30" s="1"/>
  <c r="K1965" i="42"/>
  <c r="P1967" i="30" s="1"/>
  <c r="K3152" i="42"/>
  <c r="P3154" i="30" s="1"/>
  <c r="K3136" i="42"/>
  <c r="P3138" i="30" s="1"/>
  <c r="K2390" i="42"/>
  <c r="P2392" i="30" s="1"/>
  <c r="K2970" i="42"/>
  <c r="P2972" i="30" s="1"/>
  <c r="K1265" i="42"/>
  <c r="P1267" i="30" s="1"/>
  <c r="K3130" i="42"/>
  <c r="P3132" i="30" s="1"/>
  <c r="K2631" i="42"/>
  <c r="P2633" i="30" s="1"/>
  <c r="K2564" i="42"/>
  <c r="P2566" i="30" s="1"/>
  <c r="K1261" i="42"/>
  <c r="P1263" i="30" s="1"/>
  <c r="K3105" i="42"/>
  <c r="P3107" i="30" s="1"/>
  <c r="K2050" i="42"/>
  <c r="P2052" i="30" s="1"/>
  <c r="K1830" i="42"/>
  <c r="P1832" i="30" s="1"/>
  <c r="K1116" i="42"/>
  <c r="P1118" i="30" s="1"/>
  <c r="K2882" i="42"/>
  <c r="P2884" i="30" s="1"/>
  <c r="K2698" i="42"/>
  <c r="P2700" i="30" s="1"/>
  <c r="K454" i="42"/>
  <c r="P456" i="30" s="1"/>
  <c r="K2328" i="42"/>
  <c r="P2330" i="30" s="1"/>
  <c r="K756" i="42"/>
  <c r="P758" i="30" s="1"/>
  <c r="K2150" i="42"/>
  <c r="P2152" i="30" s="1"/>
  <c r="K3014" i="42"/>
  <c r="P3016" i="30" s="1"/>
  <c r="K2895" i="42"/>
  <c r="P2897" i="30" s="1"/>
  <c r="K1409" i="42"/>
  <c r="P1411" i="30" s="1"/>
  <c r="K2042" i="42"/>
  <c r="P2044" i="30" s="1"/>
  <c r="K2668" i="42"/>
  <c r="P2670" i="30" s="1"/>
  <c r="K3036" i="42"/>
  <c r="P3038" i="30" s="1"/>
  <c r="K1982" i="42"/>
  <c r="P1984" i="30" s="1"/>
  <c r="K2737" i="42"/>
  <c r="P2739" i="30" s="1"/>
  <c r="K1938" i="42"/>
  <c r="P1940" i="30" s="1"/>
  <c r="K1311" i="42"/>
  <c r="P1313" i="30" s="1"/>
  <c r="K2557" i="42"/>
  <c r="P2559" i="30" s="1"/>
  <c r="K2891" i="42"/>
  <c r="P2893" i="30" s="1"/>
  <c r="K2324" i="42"/>
  <c r="P2326" i="30" s="1"/>
  <c r="K2543" i="42"/>
  <c r="P2545" i="30" s="1"/>
  <c r="K1894" i="42"/>
  <c r="P1896" i="30" s="1"/>
  <c r="K2210" i="42"/>
  <c r="P2212" i="30" s="1"/>
  <c r="K3052" i="42"/>
  <c r="P3054" i="30" s="1"/>
  <c r="K1834" i="42"/>
  <c r="P1836" i="30" s="1"/>
  <c r="K2171" i="42"/>
  <c r="P2173" i="30" s="1"/>
  <c r="K596" i="42"/>
  <c r="P598" i="30" s="1"/>
  <c r="K2034" i="42"/>
  <c r="P2036" i="30" s="1"/>
  <c r="K3051" i="42"/>
  <c r="P3053" i="30" s="1"/>
  <c r="K2600" i="42"/>
  <c r="P2602" i="30" s="1"/>
  <c r="K2561" i="42"/>
  <c r="P2563" i="30" s="1"/>
  <c r="K2677" i="42"/>
  <c r="P2679" i="30" s="1"/>
  <c r="K1481" i="42"/>
  <c r="P1483" i="30" s="1"/>
  <c r="K2580" i="42"/>
  <c r="P2582" i="30" s="1"/>
  <c r="K881" i="42"/>
  <c r="P883" i="30" s="1"/>
  <c r="K1698" i="42"/>
  <c r="P1700" i="30" s="1"/>
  <c r="K2340" i="42"/>
  <c r="P2342" i="30" s="1"/>
  <c r="K1835" i="42"/>
  <c r="P1837" i="30" s="1"/>
  <c r="K1893" i="42"/>
  <c r="P1895" i="30" s="1"/>
  <c r="K1477" i="42"/>
  <c r="P1479" i="30" s="1"/>
  <c r="K2665" i="42"/>
  <c r="P2667" i="30" s="1"/>
  <c r="K2750" i="42"/>
  <c r="P2752" i="30" s="1"/>
  <c r="K1162" i="42"/>
  <c r="P1164" i="30" s="1"/>
  <c r="K2714" i="42"/>
  <c r="P2716" i="30" s="1"/>
  <c r="K2815" i="42"/>
  <c r="P2817" i="30" s="1"/>
  <c r="K2337" i="42"/>
  <c r="P2339" i="30" s="1"/>
  <c r="K2485" i="42"/>
  <c r="P2487" i="30" s="1"/>
  <c r="K1745" i="42"/>
  <c r="P1747" i="30" s="1"/>
  <c r="K1720" i="42"/>
  <c r="P1722" i="30" s="1"/>
  <c r="K3065" i="42"/>
  <c r="P3067" i="30" s="1"/>
  <c r="K2826" i="42"/>
  <c r="P2828" i="30" s="1"/>
  <c r="K2351" i="42"/>
  <c r="P2353" i="30" s="1"/>
  <c r="K2902" i="42"/>
  <c r="P2904" i="30" s="1"/>
  <c r="K1436" i="42"/>
  <c r="P1438" i="30" s="1"/>
  <c r="K2964" i="42"/>
  <c r="P2966" i="30" s="1"/>
  <c r="K1741" i="42"/>
  <c r="P1743" i="30" s="1"/>
  <c r="K624" i="42"/>
  <c r="P626" i="30" s="1"/>
  <c r="K2413" i="42"/>
  <c r="P2415" i="30" s="1"/>
  <c r="K2530" i="42"/>
  <c r="P2532" i="30" s="1"/>
  <c r="K2428" i="42"/>
  <c r="P2430" i="30" s="1"/>
  <c r="K2446" i="42"/>
  <c r="P2448" i="30" s="1"/>
  <c r="K1958" i="42"/>
  <c r="P1960" i="30" s="1"/>
  <c r="K3001" i="42"/>
  <c r="P3003" i="30" s="1"/>
  <c r="K2925" i="42"/>
  <c r="P2927" i="30" s="1"/>
  <c r="K3110" i="42"/>
  <c r="P3112" i="30" s="1"/>
  <c r="K3007" i="42"/>
  <c r="P3009" i="30" s="1"/>
  <c r="K2870" i="42"/>
  <c r="P2872" i="30" s="1"/>
  <c r="K2990" i="42"/>
  <c r="P2992" i="30" s="1"/>
  <c r="K2736" i="42"/>
  <c r="P2738" i="30" s="1"/>
  <c r="K2666" i="42"/>
  <c r="P2668" i="30" s="1"/>
  <c r="K2993" i="42"/>
  <c r="P2995" i="30" s="1"/>
  <c r="K2700" i="42"/>
  <c r="P2702" i="30" s="1"/>
  <c r="K1754" i="42"/>
  <c r="P1756" i="30" s="1"/>
  <c r="K1161" i="42"/>
  <c r="P1163" i="30" s="1"/>
  <c r="K2929" i="42"/>
  <c r="P2931" i="30" s="1"/>
  <c r="K1765" i="42"/>
  <c r="P1767" i="30" s="1"/>
  <c r="K2945" i="42"/>
  <c r="P2947" i="30" s="1"/>
  <c r="K1601" i="42"/>
  <c r="P1603" i="30" s="1"/>
  <c r="K2981" i="42"/>
  <c r="P2983" i="30" s="1"/>
  <c r="K3002" i="42"/>
  <c r="P3004" i="30" s="1"/>
  <c r="K2974" i="42"/>
  <c r="P2976" i="30" s="1"/>
  <c r="K2676" i="42"/>
  <c r="P2678" i="30" s="1"/>
  <c r="K2589" i="42"/>
  <c r="P2591" i="30" s="1"/>
  <c r="K3066" i="42"/>
  <c r="P3068" i="30" s="1"/>
  <c r="K2095" i="42"/>
  <c r="P2097" i="30" s="1"/>
  <c r="K3148" i="42"/>
  <c r="P3150" i="30" s="1"/>
  <c r="K3086" i="42"/>
  <c r="P3088" i="30" s="1"/>
  <c r="K2438" i="42"/>
  <c r="P2440" i="30" s="1"/>
  <c r="K3128" i="42"/>
  <c r="P3130" i="30" s="1"/>
  <c r="K2669" i="42"/>
  <c r="P2671" i="30" s="1"/>
  <c r="K2791" i="42"/>
  <c r="P2793" i="30" s="1"/>
  <c r="K3164" i="42"/>
  <c r="K1034" i="42"/>
  <c r="P1036" i="30" s="1"/>
  <c r="K3042" i="42"/>
  <c r="P3044" i="30" s="1"/>
  <c r="K2852" i="42"/>
  <c r="P2854" i="30" s="1"/>
  <c r="K3108" i="42"/>
  <c r="P3110" i="30" s="1"/>
  <c r="K1569" i="42"/>
  <c r="P1571" i="30" s="1"/>
  <c r="K3021" i="42"/>
  <c r="P3023" i="30" s="1"/>
  <c r="K2694" i="42"/>
  <c r="P2696" i="30" s="1"/>
  <c r="K2251" i="42"/>
  <c r="P2253" i="30" s="1"/>
  <c r="K546" i="42"/>
  <c r="P548" i="30" s="1"/>
  <c r="K2369" i="42"/>
  <c r="P2371" i="30" s="1"/>
  <c r="K3124" i="42"/>
  <c r="P3126" i="30" s="1"/>
  <c r="K2853" i="42"/>
  <c r="P2855" i="30" s="1"/>
  <c r="K2906" i="42"/>
  <c r="P2908" i="30" s="1"/>
  <c r="K3006" i="42"/>
  <c r="P3008" i="30" s="1"/>
  <c r="K1709" i="42"/>
  <c r="P1711" i="30" s="1"/>
  <c r="K2810" i="42"/>
  <c r="P2812" i="30" s="1"/>
  <c r="K3156" i="42"/>
  <c r="P3158" i="30" s="1"/>
  <c r="K2287" i="42"/>
  <c r="P2289" i="30" s="1"/>
  <c r="K3092" i="42"/>
  <c r="P3094" i="30" s="1"/>
  <c r="K2010" i="42"/>
  <c r="P2012" i="30" s="1"/>
  <c r="K3028" i="42"/>
  <c r="P3030" i="30" s="1"/>
  <c r="K3082" i="42"/>
  <c r="P3084" i="30" s="1"/>
  <c r="K2966" i="42"/>
  <c r="P2968" i="30" s="1"/>
  <c r="K1179" i="42"/>
  <c r="P1181" i="30" s="1"/>
  <c r="K3142" i="42"/>
  <c r="P3144" i="30" s="1"/>
  <c r="K3106" i="42"/>
  <c r="P3108" i="30" s="1"/>
  <c r="K2727" i="42"/>
  <c r="P2729" i="30" s="1"/>
  <c r="K2281" i="42"/>
  <c r="P2283" i="30" s="1"/>
  <c r="K2346" i="42"/>
  <c r="P2348" i="30" s="1"/>
  <c r="K2822" i="42"/>
  <c r="P2824" i="30" s="1"/>
  <c r="K48" i="42"/>
  <c r="P50" i="30" s="1"/>
  <c r="K96" i="42"/>
  <c r="P98" i="30" s="1"/>
  <c r="K153" i="42"/>
  <c r="P155" i="30" s="1"/>
  <c r="K221" i="42"/>
  <c r="K6" i="42"/>
  <c r="P8" i="30" s="1"/>
  <c r="U5" i="30" s="1"/>
  <c r="K12" i="42"/>
  <c r="P14" i="30" s="1"/>
  <c r="K255" i="42"/>
  <c r="P257" i="30" s="1"/>
  <c r="K19" i="42"/>
  <c r="P21" i="30" s="1"/>
  <c r="K139" i="42"/>
  <c r="P141" i="30" s="1"/>
  <c r="K46" i="42"/>
  <c r="P48" i="30" s="1"/>
  <c r="K130" i="42"/>
  <c r="P132" i="30" s="1"/>
  <c r="K63" i="42"/>
  <c r="P65" i="30" s="1"/>
  <c r="K88" i="42"/>
  <c r="P90" i="30" s="1"/>
  <c r="K129" i="42"/>
  <c r="P131" i="30" s="1"/>
  <c r="K134" i="42"/>
  <c r="P136" i="30" s="1"/>
  <c r="K17" i="42"/>
  <c r="P19" i="30" s="1"/>
  <c r="K148" i="42"/>
  <c r="P150" i="30" s="1"/>
  <c r="K105" i="42"/>
  <c r="P107" i="30" s="1"/>
  <c r="K161" i="42"/>
  <c r="P163" i="30" s="1"/>
  <c r="K272" i="42"/>
  <c r="P274" i="30" s="1"/>
  <c r="K216" i="42"/>
  <c r="P218" i="30" s="1"/>
  <c r="K106" i="42"/>
  <c r="P108" i="30" s="1"/>
  <c r="K232" i="42"/>
  <c r="P234" i="30" s="1"/>
  <c r="K229" i="42"/>
  <c r="P231" i="30" s="1"/>
  <c r="K184" i="42"/>
  <c r="P186" i="30" s="1"/>
  <c r="K62" i="42"/>
  <c r="P64" i="30" s="1"/>
  <c r="K220" i="42"/>
  <c r="P222" i="30" s="1"/>
  <c r="K84" i="42"/>
  <c r="P86" i="30" s="1"/>
  <c r="K51" i="42"/>
  <c r="P53" i="30" s="1"/>
  <c r="K235" i="42"/>
  <c r="P237" i="30" s="1"/>
  <c r="K43" i="42"/>
  <c r="P45" i="30" s="1"/>
  <c r="K267" i="42"/>
  <c r="P269" i="30" s="1"/>
  <c r="K59" i="42"/>
  <c r="P61" i="30" s="1"/>
  <c r="K52" i="42"/>
  <c r="P54" i="30" s="1"/>
  <c r="K40" i="42"/>
  <c r="P42" i="30" s="1"/>
  <c r="K263" i="42"/>
  <c r="P265" i="30" s="1"/>
  <c r="K83" i="42"/>
  <c r="P85" i="30" s="1"/>
  <c r="K207" i="42"/>
  <c r="P209" i="30" s="1"/>
  <c r="K36" i="42"/>
  <c r="P38" i="30" s="1"/>
  <c r="K79" i="42"/>
  <c r="P81" i="30" s="1"/>
  <c r="K219" i="42"/>
  <c r="P221" i="30" s="1"/>
  <c r="K112" i="42"/>
  <c r="P114" i="30" s="1"/>
  <c r="K215" i="42"/>
  <c r="P217" i="30" s="1"/>
  <c r="K34" i="42"/>
  <c r="P36" i="30" s="1"/>
  <c r="K179" i="42"/>
  <c r="P181" i="30" s="1"/>
  <c r="K118" i="42"/>
  <c r="P120" i="30" s="1"/>
  <c r="K87" i="42"/>
  <c r="P89" i="30" s="1"/>
  <c r="K90" i="42"/>
  <c r="P92" i="30" s="1"/>
  <c r="K268" i="42"/>
  <c r="P270" i="30" s="1"/>
  <c r="K170" i="42"/>
  <c r="P172" i="30" s="1"/>
  <c r="K243" i="42"/>
  <c r="P245" i="30" s="1"/>
  <c r="K246" i="42"/>
  <c r="P248" i="30" s="1"/>
  <c r="K198" i="42"/>
  <c r="P200" i="30" s="1"/>
  <c r="K67" i="42"/>
  <c r="P69" i="30" s="1"/>
  <c r="K175" i="42"/>
  <c r="P177" i="30" s="1"/>
  <c r="K138" i="42"/>
  <c r="P140" i="30" s="1"/>
  <c r="K115" i="42"/>
  <c r="P117" i="30" s="1"/>
  <c r="Q30" i="30" l="1"/>
  <c r="R30" i="30"/>
  <c r="Q5" i="30"/>
  <c r="S5" i="30"/>
  <c r="S17" i="30"/>
  <c r="Q6" i="30"/>
  <c r="R17" i="30"/>
  <c r="S2325" i="30"/>
  <c r="R2325" i="30"/>
  <c r="Q2325" i="30"/>
  <c r="S2026" i="30"/>
  <c r="Q2026" i="30"/>
  <c r="R2026" i="30"/>
  <c r="Q2759" i="30"/>
  <c r="R2759" i="30"/>
  <c r="S2759" i="30"/>
  <c r="R721" i="30"/>
  <c r="S721" i="30"/>
  <c r="Q721" i="30"/>
  <c r="S2967" i="30"/>
  <c r="Q2967" i="30"/>
  <c r="R2967" i="30"/>
  <c r="Q2590" i="30"/>
  <c r="R2590" i="30"/>
  <c r="S2590" i="30"/>
  <c r="R2531" i="30"/>
  <c r="S2531" i="30"/>
  <c r="Q2531" i="30"/>
  <c r="Q882" i="30"/>
  <c r="R882" i="30"/>
  <c r="S882" i="30"/>
  <c r="S2043" i="30"/>
  <c r="Q2043" i="30"/>
  <c r="R2043" i="30"/>
  <c r="S2632" i="30"/>
  <c r="Q2632" i="30"/>
  <c r="R2632" i="30"/>
  <c r="S3118" i="30"/>
  <c r="Q3118" i="30"/>
  <c r="R3118" i="30"/>
  <c r="Q998" i="30"/>
  <c r="R998" i="30"/>
  <c r="S998" i="30"/>
  <c r="R1428" i="30"/>
  <c r="S1428" i="30"/>
  <c r="Q1428" i="30"/>
  <c r="Q1944" i="30"/>
  <c r="R1944" i="30"/>
  <c r="S1944" i="30"/>
  <c r="Q644" i="30"/>
  <c r="R644" i="30"/>
  <c r="S644" i="30"/>
  <c r="Q1507" i="30"/>
  <c r="R1507" i="30"/>
  <c r="S1507" i="30"/>
  <c r="R2037" i="30"/>
  <c r="Q2037" i="30"/>
  <c r="S2037" i="30"/>
  <c r="R463" i="30"/>
  <c r="S463" i="30"/>
  <c r="Q463" i="30"/>
  <c r="Q2734" i="30"/>
  <c r="R2734" i="30"/>
  <c r="S2734" i="30"/>
  <c r="Q2541" i="30"/>
  <c r="R2541" i="30"/>
  <c r="S2541" i="30"/>
  <c r="S268" i="30"/>
  <c r="R268" i="30"/>
  <c r="Q268" i="30"/>
  <c r="Q2823" i="30"/>
  <c r="R2823" i="30"/>
  <c r="S2823" i="30"/>
  <c r="S3007" i="30"/>
  <c r="Q3007" i="30"/>
  <c r="R3007" i="30"/>
  <c r="Q2670" i="30"/>
  <c r="R2670" i="30"/>
  <c r="S2670" i="30"/>
  <c r="R1162" i="30"/>
  <c r="S1162" i="30"/>
  <c r="Q1162" i="30"/>
  <c r="R2414" i="30"/>
  <c r="S2414" i="30"/>
  <c r="Q2414" i="30"/>
  <c r="Q2751" i="30"/>
  <c r="R2751" i="30"/>
  <c r="S2751" i="30"/>
  <c r="Q2172" i="30"/>
  <c r="R2172" i="30"/>
  <c r="S2172" i="30"/>
  <c r="Q1410" i="30"/>
  <c r="R1410" i="30"/>
  <c r="S1410" i="30"/>
  <c r="Q3131" i="30"/>
  <c r="R3131" i="30"/>
  <c r="S3131" i="30"/>
  <c r="Q2858" i="30"/>
  <c r="R2858" i="30"/>
  <c r="S2858" i="30"/>
  <c r="Q1726" i="30"/>
  <c r="R1726" i="30"/>
  <c r="S1726" i="30"/>
  <c r="R2374" i="30"/>
  <c r="S2374" i="30"/>
  <c r="Q2374" i="30"/>
  <c r="Q1708" i="30"/>
  <c r="R1708" i="30"/>
  <c r="S1708" i="30"/>
  <c r="Q2346" i="30"/>
  <c r="S2346" i="30"/>
  <c r="R2346" i="30"/>
  <c r="Q1976" i="30"/>
  <c r="R1976" i="30"/>
  <c r="S1976" i="30"/>
  <c r="Q2754" i="30"/>
  <c r="R2754" i="30"/>
  <c r="S2754" i="30"/>
  <c r="S3122" i="30"/>
  <c r="Q3122" i="30"/>
  <c r="R3122" i="30"/>
  <c r="R3042" i="30"/>
  <c r="S3042" i="30"/>
  <c r="Q3042" i="30"/>
  <c r="Q2703" i="30"/>
  <c r="R2703" i="30"/>
  <c r="S2703" i="30"/>
  <c r="S2410" i="30"/>
  <c r="Q2410" i="30"/>
  <c r="R2410" i="30"/>
  <c r="S3070" i="30"/>
  <c r="Q3070" i="30"/>
  <c r="R3070" i="30"/>
  <c r="Q3027" i="30"/>
  <c r="R3027" i="30"/>
  <c r="S3027" i="30"/>
  <c r="Q969" i="30"/>
  <c r="R969" i="30"/>
  <c r="S969" i="30"/>
  <c r="S1882" i="30"/>
  <c r="Q1882" i="30"/>
  <c r="R1882" i="30"/>
  <c r="S2552" i="30"/>
  <c r="Q2552" i="30"/>
  <c r="R2552" i="30"/>
  <c r="Q2315" i="30"/>
  <c r="S2315" i="30"/>
  <c r="R2315" i="30"/>
  <c r="Q2687" i="30"/>
  <c r="R2687" i="30"/>
  <c r="S2687" i="30"/>
  <c r="S2648" i="30"/>
  <c r="Q2648" i="30"/>
  <c r="R2648" i="30"/>
  <c r="R1949" i="30"/>
  <c r="Q1949" i="30"/>
  <c r="S1949" i="30"/>
  <c r="S2990" i="30"/>
  <c r="Q2990" i="30"/>
  <c r="R2990" i="30"/>
  <c r="Q2573" i="30"/>
  <c r="R2573" i="30"/>
  <c r="S2573" i="30"/>
  <c r="Q2655" i="30"/>
  <c r="R2655" i="30"/>
  <c r="S2655" i="30"/>
  <c r="S1874" i="30"/>
  <c r="Q1874" i="30"/>
  <c r="R1874" i="30"/>
  <c r="S2974" i="30"/>
  <c r="Q2974" i="30"/>
  <c r="R2974" i="30"/>
  <c r="S1108" i="30"/>
  <c r="Q1108" i="30"/>
  <c r="R1108" i="30"/>
  <c r="Q2033" i="30"/>
  <c r="R2033" i="30"/>
  <c r="S2033" i="30"/>
  <c r="R852" i="30"/>
  <c r="S852" i="30"/>
  <c r="Q852" i="30"/>
  <c r="Q3151" i="30"/>
  <c r="R3151" i="30"/>
  <c r="S3151" i="30"/>
  <c r="S2229" i="30"/>
  <c r="R2229" i="30"/>
  <c r="Q2229" i="30"/>
  <c r="Q2839" i="30"/>
  <c r="S2839" i="30"/>
  <c r="R2839" i="30"/>
  <c r="S2592" i="30"/>
  <c r="Q2592" i="30"/>
  <c r="R2592" i="30"/>
  <c r="Q2388" i="30"/>
  <c r="R2388" i="30"/>
  <c r="S2388" i="30"/>
  <c r="R1109" i="30"/>
  <c r="S1109" i="30"/>
  <c r="Q1109" i="30"/>
  <c r="Q2837" i="30"/>
  <c r="R2837" i="30"/>
  <c r="S2837" i="30"/>
  <c r="Q2169" i="30"/>
  <c r="R2169" i="30"/>
  <c r="S2169" i="30"/>
  <c r="R2813" i="30"/>
  <c r="S2813" i="30"/>
  <c r="Q2813" i="30"/>
  <c r="R1520" i="30"/>
  <c r="S1520" i="30"/>
  <c r="Q1520" i="30"/>
  <c r="Q1003" i="30"/>
  <c r="R1003" i="30"/>
  <c r="S1003" i="30"/>
  <c r="Q807" i="30"/>
  <c r="R807" i="30"/>
  <c r="S807" i="30"/>
  <c r="Q1342" i="30"/>
  <c r="R1342" i="30"/>
  <c r="S1342" i="30"/>
  <c r="S2397" i="30"/>
  <c r="R2397" i="30"/>
  <c r="Q2397" i="30"/>
  <c r="Q1455" i="30"/>
  <c r="R1455" i="30"/>
  <c r="S1455" i="30"/>
  <c r="R693" i="30"/>
  <c r="Q693" i="30"/>
  <c r="S693" i="30"/>
  <c r="R523" i="30"/>
  <c r="Q523" i="30"/>
  <c r="S523" i="30"/>
  <c r="Q754" i="30"/>
  <c r="R754" i="30"/>
  <c r="S754" i="30"/>
  <c r="Q1740" i="30"/>
  <c r="R1740" i="30"/>
  <c r="S1740" i="30"/>
  <c r="R1338" i="30"/>
  <c r="Q1338" i="30"/>
  <c r="S1338" i="30"/>
  <c r="Q2385" i="30"/>
  <c r="R2385" i="30"/>
  <c r="S2385" i="30"/>
  <c r="Q2059" i="30"/>
  <c r="R2059" i="30"/>
  <c r="S2059" i="30"/>
  <c r="Q919" i="30"/>
  <c r="R919" i="30"/>
  <c r="S919" i="30"/>
  <c r="Q2474" i="30"/>
  <c r="R2474" i="30"/>
  <c r="S2474" i="30"/>
  <c r="Q751" i="30"/>
  <c r="R751" i="30"/>
  <c r="S751" i="30"/>
  <c r="Q2114" i="30"/>
  <c r="R2114" i="30"/>
  <c r="S2114" i="30"/>
  <c r="S332" i="30"/>
  <c r="R332" i="30"/>
  <c r="Q332" i="30"/>
  <c r="Q1439" i="30"/>
  <c r="R1439" i="30"/>
  <c r="S1439" i="30"/>
  <c r="R1749" i="30"/>
  <c r="Q1749" i="30"/>
  <c r="S1749" i="30"/>
  <c r="Q692" i="30"/>
  <c r="S692" i="30"/>
  <c r="R692" i="30"/>
  <c r="Q2757" i="30"/>
  <c r="R2757" i="30"/>
  <c r="S2757" i="30"/>
  <c r="Q2527" i="30"/>
  <c r="R2527" i="30"/>
  <c r="S2527" i="30"/>
  <c r="Q469" i="30"/>
  <c r="R469" i="30"/>
  <c r="S469" i="30"/>
  <c r="Q1265" i="30"/>
  <c r="R1265" i="30"/>
  <c r="S1265" i="30"/>
  <c r="Q1542" i="30"/>
  <c r="R1542" i="30"/>
  <c r="S1542" i="30"/>
  <c r="R2515" i="30"/>
  <c r="S2515" i="30"/>
  <c r="Q2515" i="30"/>
  <c r="Q700" i="30"/>
  <c r="R700" i="30"/>
  <c r="S700" i="30"/>
  <c r="Q1863" i="30"/>
  <c r="R1863" i="30"/>
  <c r="S1863" i="30"/>
  <c r="Q2348" i="30"/>
  <c r="R2348" i="30"/>
  <c r="S2348" i="30"/>
  <c r="Q1647" i="30"/>
  <c r="R1647" i="30"/>
  <c r="S1647" i="30"/>
  <c r="Q548" i="30"/>
  <c r="S548" i="30"/>
  <c r="R548" i="30"/>
  <c r="Q3108" i="30"/>
  <c r="R3108" i="30"/>
  <c r="S3108" i="30"/>
  <c r="S1199" i="30"/>
  <c r="Q1199" i="30"/>
  <c r="R1199" i="30"/>
  <c r="Q1013" i="30"/>
  <c r="R1013" i="30"/>
  <c r="S1013" i="30"/>
  <c r="R2905" i="30"/>
  <c r="S2905" i="30"/>
  <c r="Q2905" i="30"/>
  <c r="Q1902" i="30"/>
  <c r="R1902" i="30"/>
  <c r="S1902" i="30"/>
  <c r="Q2577" i="30"/>
  <c r="R2577" i="30"/>
  <c r="S2577" i="30"/>
  <c r="Q640" i="30"/>
  <c r="R640" i="30"/>
  <c r="S640" i="30"/>
  <c r="R2937" i="30"/>
  <c r="S2937" i="30"/>
  <c r="Q2937" i="30"/>
  <c r="Q2107" i="30"/>
  <c r="R2107" i="30"/>
  <c r="S2107" i="30"/>
  <c r="S3102" i="30"/>
  <c r="Q3102" i="30"/>
  <c r="R3102" i="30"/>
  <c r="Q2127" i="30"/>
  <c r="R2127" i="30"/>
  <c r="S2127" i="30"/>
  <c r="Q1090" i="30"/>
  <c r="S1090" i="30"/>
  <c r="R1090" i="30"/>
  <c r="Q925" i="30"/>
  <c r="R925" i="30"/>
  <c r="S925" i="30"/>
  <c r="R3141" i="30"/>
  <c r="S3141" i="30"/>
  <c r="Q3141" i="30"/>
  <c r="Q345" i="30"/>
  <c r="R345" i="30"/>
  <c r="S345" i="30"/>
  <c r="Q834" i="30"/>
  <c r="R834" i="30"/>
  <c r="S834" i="30"/>
  <c r="Q874" i="30"/>
  <c r="R874" i="30"/>
  <c r="S874" i="30"/>
  <c r="R844" i="30"/>
  <c r="S844" i="30"/>
  <c r="Q844" i="30"/>
  <c r="Q1566" i="30"/>
  <c r="R1566" i="30"/>
  <c r="S1566" i="30"/>
  <c r="Q2770" i="30"/>
  <c r="R2770" i="30"/>
  <c r="S2770" i="30"/>
  <c r="Q3069" i="30"/>
  <c r="R3069" i="30"/>
  <c r="S3069" i="30"/>
  <c r="Q1884" i="30"/>
  <c r="R1884" i="30"/>
  <c r="S1884" i="30"/>
  <c r="Q2055" i="30"/>
  <c r="R2055" i="30"/>
  <c r="S2055" i="30"/>
  <c r="S606" i="30"/>
  <c r="R606" i="30"/>
  <c r="Q606" i="30"/>
  <c r="Q1390" i="30"/>
  <c r="R1390" i="30"/>
  <c r="S1390" i="30"/>
  <c r="S1609" i="30"/>
  <c r="Q1609" i="30"/>
  <c r="R1609" i="30"/>
  <c r="Q1144" i="30"/>
  <c r="R1144" i="30"/>
  <c r="S1144" i="30"/>
  <c r="R541" i="30"/>
  <c r="S541" i="30"/>
  <c r="Q541" i="30"/>
  <c r="Q973" i="30"/>
  <c r="R973" i="30"/>
  <c r="S973" i="30"/>
  <c r="Q839" i="30"/>
  <c r="R839" i="30"/>
  <c r="S839" i="30"/>
  <c r="R1408" i="30"/>
  <c r="S1408" i="30"/>
  <c r="Q1408" i="30"/>
  <c r="Q1720" i="30"/>
  <c r="S1720" i="30"/>
  <c r="R1720" i="30"/>
  <c r="Q1804" i="30"/>
  <c r="R1804" i="30"/>
  <c r="S1804" i="30"/>
  <c r="R673" i="30"/>
  <c r="S673" i="30"/>
  <c r="Q673" i="30"/>
  <c r="Q1471" i="30"/>
  <c r="R1471" i="30"/>
  <c r="S1471" i="30"/>
  <c r="S1970" i="30"/>
  <c r="Q1970" i="30"/>
  <c r="R1970" i="30"/>
  <c r="Q1114" i="30"/>
  <c r="S1114" i="30"/>
  <c r="R1114" i="30"/>
  <c r="R2304" i="30"/>
  <c r="Q2304" i="30"/>
  <c r="S2304" i="30"/>
  <c r="Q624" i="30"/>
  <c r="R624" i="30"/>
  <c r="S624" i="30"/>
  <c r="Q1171" i="30"/>
  <c r="R1171" i="30"/>
  <c r="S1171" i="30"/>
  <c r="Q1094" i="30"/>
  <c r="R1094" i="30"/>
  <c r="S1094" i="30"/>
  <c r="Q1203" i="30"/>
  <c r="R1203" i="30"/>
  <c r="S1203" i="30"/>
  <c r="Q1074" i="30"/>
  <c r="S1074" i="30"/>
  <c r="R1074" i="30"/>
  <c r="Q1184" i="30"/>
  <c r="R1184" i="30"/>
  <c r="S1184" i="30"/>
  <c r="Q2481" i="30"/>
  <c r="R2481" i="30"/>
  <c r="S2481" i="30"/>
  <c r="Q664" i="30"/>
  <c r="R664" i="30"/>
  <c r="S664" i="30"/>
  <c r="R427" i="30"/>
  <c r="S427" i="30"/>
  <c r="Q427" i="30"/>
  <c r="Q896" i="30"/>
  <c r="R896" i="30"/>
  <c r="S896" i="30"/>
  <c r="Q3004" i="30"/>
  <c r="R3004" i="30"/>
  <c r="S3004" i="30"/>
  <c r="Q1381" i="30"/>
  <c r="S1381" i="30"/>
  <c r="R1381" i="30"/>
  <c r="Q1788" i="30"/>
  <c r="R1788" i="30"/>
  <c r="S1788" i="30"/>
  <c r="S324" i="30"/>
  <c r="Q324" i="30"/>
  <c r="R324" i="30"/>
  <c r="R2833" i="30"/>
  <c r="S2833" i="30"/>
  <c r="Q2833" i="30"/>
  <c r="R299" i="30"/>
  <c r="S299" i="30"/>
  <c r="Q299" i="30"/>
  <c r="R838" i="30"/>
  <c r="Q838" i="30"/>
  <c r="S838" i="30"/>
  <c r="S2456" i="30"/>
  <c r="Q2456" i="30"/>
  <c r="R2456" i="30"/>
  <c r="S1517" i="30"/>
  <c r="Q1517" i="30"/>
  <c r="R1517" i="30"/>
  <c r="Q1050" i="30"/>
  <c r="S1050" i="30"/>
  <c r="R1050" i="30"/>
  <c r="Q1760" i="30"/>
  <c r="S1760" i="30"/>
  <c r="R1760" i="30"/>
  <c r="Q3000" i="30"/>
  <c r="R3000" i="30"/>
  <c r="S3000" i="30"/>
  <c r="Q3120" i="30"/>
  <c r="R3120" i="30"/>
  <c r="S3120" i="30"/>
  <c r="S1401" i="30"/>
  <c r="Q1401" i="30"/>
  <c r="R1401" i="30"/>
  <c r="Q1284" i="30"/>
  <c r="R1284" i="30"/>
  <c r="S1284" i="30"/>
  <c r="Q2063" i="30"/>
  <c r="R2063" i="30"/>
  <c r="S2063" i="30"/>
  <c r="Q2234" i="30"/>
  <c r="S2234" i="30"/>
  <c r="R2234" i="30"/>
  <c r="Q3013" i="30"/>
  <c r="R3013" i="30"/>
  <c r="S3013" i="30"/>
  <c r="Q1679" i="30"/>
  <c r="S1679" i="30"/>
  <c r="R1679" i="30"/>
  <c r="Q2765" i="30"/>
  <c r="R2765" i="30"/>
  <c r="S2765" i="30"/>
  <c r="R2088" i="30"/>
  <c r="S2088" i="30"/>
  <c r="Q2088" i="30"/>
  <c r="R2789" i="30"/>
  <c r="S2789" i="30"/>
  <c r="Q2789" i="30"/>
  <c r="S1128" i="30"/>
  <c r="Q1128" i="30"/>
  <c r="R1128" i="30"/>
  <c r="Q1177" i="30"/>
  <c r="R1177" i="30"/>
  <c r="S1177" i="30"/>
  <c r="Q1369" i="30"/>
  <c r="S1369" i="30"/>
  <c r="R1369" i="30"/>
  <c r="Q2948" i="30"/>
  <c r="R2948" i="30"/>
  <c r="S2948" i="30"/>
  <c r="Q394" i="30"/>
  <c r="R394" i="30"/>
  <c r="S394" i="30"/>
  <c r="R999" i="30"/>
  <c r="S999" i="30"/>
  <c r="Q999" i="30"/>
  <c r="Q702" i="30"/>
  <c r="S702" i="30"/>
  <c r="R702" i="30"/>
  <c r="Q1195" i="30"/>
  <c r="R1195" i="30"/>
  <c r="S1195" i="30"/>
  <c r="R1684" i="30"/>
  <c r="Q1684" i="30"/>
  <c r="S1684" i="30"/>
  <c r="Q1841" i="30"/>
  <c r="R1841" i="30"/>
  <c r="S1841" i="30"/>
  <c r="Q2748" i="30"/>
  <c r="R2748" i="30"/>
  <c r="S2748" i="30"/>
  <c r="R1512" i="30"/>
  <c r="S1512" i="30"/>
  <c r="Q1512" i="30"/>
  <c r="Q414" i="30"/>
  <c r="R414" i="30"/>
  <c r="S414" i="30"/>
  <c r="Q2653" i="30"/>
  <c r="R2653" i="30"/>
  <c r="S2653" i="30"/>
  <c r="S598" i="30"/>
  <c r="Q598" i="30"/>
  <c r="R598" i="30"/>
  <c r="Q2073" i="30"/>
  <c r="R2073" i="30"/>
  <c r="S2073" i="30"/>
  <c r="Q1006" i="30"/>
  <c r="R1006" i="30"/>
  <c r="S1006" i="30"/>
  <c r="R319" i="30"/>
  <c r="S319" i="30"/>
  <c r="Q319" i="30"/>
  <c r="S1681" i="30"/>
  <c r="Q1681" i="30"/>
  <c r="R1681" i="30"/>
  <c r="Q850" i="30"/>
  <c r="R850" i="30"/>
  <c r="S850" i="30"/>
  <c r="Q847" i="30"/>
  <c r="R847" i="30"/>
  <c r="S847" i="30"/>
  <c r="Q1168" i="30"/>
  <c r="R1168" i="30"/>
  <c r="S1168" i="30"/>
  <c r="Q1136" i="30"/>
  <c r="R1136" i="30"/>
  <c r="S1136" i="30"/>
  <c r="Q1857" i="30"/>
  <c r="R1857" i="30"/>
  <c r="S1857" i="30"/>
  <c r="R1282" i="30"/>
  <c r="Q1282" i="30"/>
  <c r="S1282" i="30"/>
  <c r="R1787" i="30"/>
  <c r="S1787" i="30"/>
  <c r="Q1787" i="30"/>
  <c r="S1653" i="30"/>
  <c r="Q1653" i="30"/>
  <c r="R1653" i="30"/>
  <c r="R747" i="30"/>
  <c r="Q747" i="30"/>
  <c r="S747" i="30"/>
  <c r="Q2615" i="30"/>
  <c r="R2615" i="30"/>
  <c r="S2615" i="30"/>
  <c r="Q374" i="30"/>
  <c r="R374" i="30"/>
  <c r="S374" i="30"/>
  <c r="R3034" i="30"/>
  <c r="S3034" i="30"/>
  <c r="Q3034" i="30"/>
  <c r="Q890" i="30"/>
  <c r="R890" i="30"/>
  <c r="S890" i="30"/>
  <c r="Q2639" i="30"/>
  <c r="R2639" i="30"/>
  <c r="S2639" i="30"/>
  <c r="Q612" i="30"/>
  <c r="R612" i="30"/>
  <c r="S612" i="30"/>
  <c r="S1359" i="30"/>
  <c r="Q1359" i="30"/>
  <c r="R1359" i="30"/>
  <c r="Q1447" i="30"/>
  <c r="R1447" i="30"/>
  <c r="S1447" i="30"/>
  <c r="Q2134" i="30"/>
  <c r="R2134" i="30"/>
  <c r="S2134" i="30"/>
  <c r="R1620" i="30"/>
  <c r="Q1620" i="30"/>
  <c r="S1620" i="30"/>
  <c r="Q1098" i="30"/>
  <c r="S1098" i="30"/>
  <c r="R1098" i="30"/>
  <c r="Q1196" i="30"/>
  <c r="R1196" i="30"/>
  <c r="S1196" i="30"/>
  <c r="Q579" i="30"/>
  <c r="R579" i="30"/>
  <c r="S579" i="30"/>
  <c r="R2015" i="30"/>
  <c r="S2015" i="30"/>
  <c r="Q2015" i="30"/>
  <c r="Q1792" i="30"/>
  <c r="S1792" i="30"/>
  <c r="R1792" i="30"/>
  <c r="Q1776" i="30"/>
  <c r="S1776" i="30"/>
  <c r="R1776" i="30"/>
  <c r="Q450" i="30"/>
  <c r="R450" i="30"/>
  <c r="S450" i="30"/>
  <c r="Q1046" i="30"/>
  <c r="R1046" i="30"/>
  <c r="S1046" i="30"/>
  <c r="S2736" i="30"/>
  <c r="Q2736" i="30"/>
  <c r="R2736" i="30"/>
  <c r="Q1510" i="30"/>
  <c r="R1510" i="30"/>
  <c r="S1510" i="30"/>
  <c r="Q2992" i="30"/>
  <c r="R2992" i="30"/>
  <c r="S2992" i="30"/>
  <c r="R761" i="30"/>
  <c r="S761" i="30"/>
  <c r="Q761" i="30"/>
  <c r="Q1317" i="30"/>
  <c r="S1317" i="30"/>
  <c r="R1317" i="30"/>
  <c r="R2945" i="30"/>
  <c r="S2945" i="30"/>
  <c r="Q2945" i="30"/>
  <c r="S638" i="30"/>
  <c r="R638" i="30"/>
  <c r="Q638" i="30"/>
  <c r="Q989" i="30"/>
  <c r="R989" i="30"/>
  <c r="S989" i="30"/>
  <c r="Q2204" i="30"/>
  <c r="R2204" i="30"/>
  <c r="S2204" i="30"/>
  <c r="R2104" i="30"/>
  <c r="S2104" i="30"/>
  <c r="Q2104" i="30"/>
  <c r="Q2238" i="30"/>
  <c r="R2238" i="30"/>
  <c r="S2238" i="30"/>
  <c r="Q2920" i="30"/>
  <c r="R2920" i="30"/>
  <c r="S2920" i="30"/>
  <c r="R1957" i="30"/>
  <c r="Q1957" i="30"/>
  <c r="S1957" i="30"/>
  <c r="S1215" i="30"/>
  <c r="Q1215" i="30"/>
  <c r="R1215" i="30"/>
  <c r="R1907" i="30"/>
  <c r="S1907" i="30"/>
  <c r="Q1907" i="30"/>
  <c r="Q2220" i="30"/>
  <c r="R2220" i="30"/>
  <c r="S2220" i="30"/>
  <c r="S2046" i="30"/>
  <c r="Q2046" i="30"/>
  <c r="R2046" i="30"/>
  <c r="R1652" i="30"/>
  <c r="Q1652" i="30"/>
  <c r="S1652" i="30"/>
  <c r="R1741" i="30"/>
  <c r="Q1741" i="30"/>
  <c r="S1741" i="30"/>
  <c r="S2133" i="30"/>
  <c r="Q2133" i="30"/>
  <c r="R2133" i="30"/>
  <c r="R317" i="30"/>
  <c r="S317" i="30"/>
  <c r="Q317" i="30"/>
  <c r="Q1388" i="30"/>
  <c r="R1388" i="30"/>
  <c r="S1388" i="30"/>
  <c r="S883" i="30"/>
  <c r="Q883" i="30"/>
  <c r="R883" i="30"/>
  <c r="S646" i="30"/>
  <c r="R646" i="30"/>
  <c r="Q646" i="30"/>
  <c r="Q3068" i="30"/>
  <c r="R3068" i="30"/>
  <c r="S3068" i="30"/>
  <c r="Q2822" i="30"/>
  <c r="R2822" i="30"/>
  <c r="S2822" i="30"/>
  <c r="Q2177" i="30"/>
  <c r="R2177" i="30"/>
  <c r="S2177" i="30"/>
  <c r="Q386" i="30"/>
  <c r="R386" i="30"/>
  <c r="S386" i="30"/>
  <c r="Q1297" i="30"/>
  <c r="R1297" i="30"/>
  <c r="S1297" i="30"/>
  <c r="Q2511" i="30"/>
  <c r="R2511" i="30"/>
  <c r="S2511" i="30"/>
  <c r="Q2016" i="30"/>
  <c r="R2016" i="30"/>
  <c r="S2016" i="30"/>
  <c r="S1441" i="30"/>
  <c r="Q1441" i="30"/>
  <c r="R1441" i="30"/>
  <c r="Q864" i="30"/>
  <c r="R864" i="30"/>
  <c r="S864" i="30"/>
  <c r="S2440" i="30"/>
  <c r="Q2440" i="30"/>
  <c r="R2440" i="30"/>
  <c r="R1306" i="30"/>
  <c r="Q1306" i="30"/>
  <c r="S1306" i="30"/>
  <c r="R1336" i="30"/>
  <c r="S1336" i="30"/>
  <c r="Q1336" i="30"/>
  <c r="Q2604" i="30"/>
  <c r="R2604" i="30"/>
  <c r="S2604" i="30"/>
  <c r="Q961" i="30"/>
  <c r="S961" i="30"/>
  <c r="R961" i="30"/>
  <c r="R1378" i="30"/>
  <c r="Q1378" i="30"/>
  <c r="S1378" i="30"/>
  <c r="S1669" i="30"/>
  <c r="Q1669" i="30"/>
  <c r="R1669" i="30"/>
  <c r="Q1595" i="30"/>
  <c r="R1595" i="30"/>
  <c r="S1595" i="30"/>
  <c r="Q575" i="30"/>
  <c r="S575" i="30"/>
  <c r="R575" i="30"/>
  <c r="R967" i="30"/>
  <c r="S967" i="30"/>
  <c r="Q967" i="30"/>
  <c r="Q1323" i="30"/>
  <c r="R1323" i="30"/>
  <c r="S1323" i="30"/>
  <c r="Q2457" i="30"/>
  <c r="R2457" i="30"/>
  <c r="S2457" i="30"/>
  <c r="Q1815" i="30"/>
  <c r="R1815" i="30"/>
  <c r="S1815" i="30"/>
  <c r="Q3135" i="30"/>
  <c r="R3135" i="30"/>
  <c r="S3135" i="30"/>
  <c r="Q398" i="30"/>
  <c r="R398" i="30"/>
  <c r="S398" i="30"/>
  <c r="Q1878" i="30"/>
  <c r="R1878" i="30"/>
  <c r="S1878" i="30"/>
  <c r="Q619" i="30"/>
  <c r="R619" i="30"/>
  <c r="S619" i="30"/>
  <c r="Q2916" i="30"/>
  <c r="R2916" i="30"/>
  <c r="S2916" i="30"/>
  <c r="Q1423" i="30"/>
  <c r="R1423" i="30"/>
  <c r="S1423" i="30"/>
  <c r="Q2146" i="30"/>
  <c r="R2146" i="30"/>
  <c r="S2146" i="30"/>
  <c r="S2418" i="30"/>
  <c r="R2418" i="30"/>
  <c r="Q2418" i="30"/>
  <c r="Q905" i="30"/>
  <c r="S905" i="30"/>
  <c r="R905" i="30"/>
  <c r="Q2409" i="30"/>
  <c r="R2409" i="30"/>
  <c r="S2409" i="30"/>
  <c r="Q1333" i="30"/>
  <c r="S1333" i="30"/>
  <c r="R1333" i="30"/>
  <c r="Q719" i="30"/>
  <c r="R719" i="30"/>
  <c r="S719" i="30"/>
  <c r="Q2586" i="30"/>
  <c r="R2586" i="30"/>
  <c r="S2586" i="30"/>
  <c r="Q1880" i="30"/>
  <c r="S1880" i="30"/>
  <c r="R1880" i="30"/>
  <c r="Q2206" i="30"/>
  <c r="R2206" i="30"/>
  <c r="S2206" i="30"/>
  <c r="S530" i="30"/>
  <c r="Q530" i="30"/>
  <c r="R530" i="30"/>
  <c r="Q502" i="30"/>
  <c r="S502" i="30"/>
  <c r="R502" i="30"/>
  <c r="Q774" i="30"/>
  <c r="S774" i="30"/>
  <c r="R774" i="30"/>
  <c r="S436" i="30"/>
  <c r="R436" i="30"/>
  <c r="Q436" i="30"/>
  <c r="Q1626" i="30"/>
  <c r="R1626" i="30"/>
  <c r="S1626" i="30"/>
  <c r="Q1732" i="30"/>
  <c r="R1732" i="30"/>
  <c r="S1732" i="30"/>
  <c r="Q2557" i="30"/>
  <c r="R2557" i="30"/>
  <c r="S2557" i="30"/>
  <c r="R1496" i="30"/>
  <c r="S1496" i="30"/>
  <c r="Q1496" i="30"/>
  <c r="R1170" i="30"/>
  <c r="S1170" i="30"/>
  <c r="Q1170" i="30"/>
  <c r="S1335" i="30"/>
  <c r="Q1335" i="30"/>
  <c r="R1335" i="30"/>
  <c r="Q1212" i="30"/>
  <c r="R1212" i="30"/>
  <c r="S1212" i="30"/>
  <c r="Q563" i="30"/>
  <c r="R563" i="30"/>
  <c r="S563" i="30"/>
  <c r="Q2331" i="30"/>
  <c r="S2331" i="30"/>
  <c r="R2331" i="30"/>
  <c r="S2085" i="30"/>
  <c r="Q2085" i="30"/>
  <c r="R2085" i="30"/>
  <c r="S3039" i="30"/>
  <c r="Q3039" i="30"/>
  <c r="R3039" i="30"/>
  <c r="R375" i="30"/>
  <c r="Q375" i="30"/>
  <c r="S375" i="30"/>
  <c r="R2320" i="30"/>
  <c r="Q2320" i="30"/>
  <c r="S2320" i="30"/>
  <c r="S1693" i="30"/>
  <c r="R1693" i="30"/>
  <c r="Q1693" i="30"/>
  <c r="Q2514" i="30"/>
  <c r="R2514" i="30"/>
  <c r="S2514" i="30"/>
  <c r="Q2463" i="30"/>
  <c r="R2463" i="30"/>
  <c r="S2463" i="30"/>
  <c r="S2616" i="30"/>
  <c r="Q2616" i="30"/>
  <c r="R2616" i="30"/>
  <c r="R991" i="30"/>
  <c r="S991" i="30"/>
  <c r="Q991" i="30"/>
  <c r="Q1761" i="30"/>
  <c r="R1761" i="30"/>
  <c r="S1761" i="30"/>
  <c r="S1770" i="30"/>
  <c r="Q1770" i="30"/>
  <c r="R1770" i="30"/>
  <c r="R605" i="30"/>
  <c r="Q605" i="30"/>
  <c r="S605" i="30"/>
  <c r="Q2872" i="30"/>
  <c r="R2872" i="30"/>
  <c r="S2872" i="30"/>
  <c r="R2382" i="30"/>
  <c r="S2382" i="30"/>
  <c r="Q2382" i="30"/>
  <c r="S293" i="30"/>
  <c r="Q293" i="30"/>
  <c r="R293" i="30"/>
  <c r="R2030" i="30"/>
  <c r="S2030" i="30"/>
  <c r="Q2030" i="30"/>
  <c r="Q1042" i="30"/>
  <c r="S1042" i="30"/>
  <c r="R1042" i="30"/>
  <c r="Q1443" i="30"/>
  <c r="R1443" i="30"/>
  <c r="S1443" i="30"/>
  <c r="Q2721" i="30"/>
  <c r="R2721" i="30"/>
  <c r="S2721" i="30"/>
  <c r="Q2445" i="30"/>
  <c r="R2445" i="30"/>
  <c r="S2445" i="30"/>
  <c r="Q2756" i="30"/>
  <c r="R2756" i="30"/>
  <c r="S2756" i="30"/>
  <c r="Q3020" i="30"/>
  <c r="R3020" i="30"/>
  <c r="S3020" i="30"/>
  <c r="R2021" i="30"/>
  <c r="Q2021" i="30"/>
  <c r="S2021" i="30"/>
  <c r="R2120" i="30"/>
  <c r="S2120" i="30"/>
  <c r="Q2120" i="30"/>
  <c r="Q1011" i="30"/>
  <c r="R1011" i="30"/>
  <c r="S1011" i="30"/>
  <c r="Q604" i="30"/>
  <c r="R604" i="30"/>
  <c r="S604" i="30"/>
  <c r="Q957" i="30"/>
  <c r="R957" i="30"/>
  <c r="S957" i="30"/>
  <c r="Q1206" i="30"/>
  <c r="R1206" i="30"/>
  <c r="S1206" i="30"/>
  <c r="Q518" i="30"/>
  <c r="S518" i="30"/>
  <c r="R518" i="30"/>
  <c r="R505" i="30"/>
  <c r="Q505" i="30"/>
  <c r="S505" i="30"/>
  <c r="S1295" i="30"/>
  <c r="Q1295" i="30"/>
  <c r="R1295" i="30"/>
  <c r="Q1618" i="30"/>
  <c r="R1618" i="30"/>
  <c r="S1618" i="30"/>
  <c r="R2080" i="30"/>
  <c r="S2080" i="30"/>
  <c r="Q2080" i="30"/>
  <c r="Q554" i="30"/>
  <c r="S554" i="30"/>
  <c r="R554" i="30"/>
  <c r="Q1750" i="30"/>
  <c r="R1750" i="30"/>
  <c r="S1750" i="30"/>
  <c r="Q2103" i="30"/>
  <c r="R2103" i="30"/>
  <c r="S2103" i="30"/>
  <c r="Q2428" i="30"/>
  <c r="R2428" i="30"/>
  <c r="S2428" i="30"/>
  <c r="Q1353" i="30"/>
  <c r="S1353" i="30"/>
  <c r="R1353" i="30"/>
  <c r="R1480" i="30"/>
  <c r="S1480" i="30"/>
  <c r="Q1480" i="30"/>
  <c r="Q584" i="30"/>
  <c r="R584" i="30"/>
  <c r="S584" i="30"/>
  <c r="Q568" i="30"/>
  <c r="R568" i="30"/>
  <c r="S568" i="30"/>
  <c r="R2248" i="30"/>
  <c r="S2248" i="30"/>
  <c r="Q2248" i="30"/>
  <c r="S1076" i="30"/>
  <c r="Q1076" i="30"/>
  <c r="R1076" i="30"/>
  <c r="Q1615" i="30"/>
  <c r="S1615" i="30"/>
  <c r="R1615" i="30"/>
  <c r="Q337" i="30"/>
  <c r="S337" i="30"/>
  <c r="R337" i="30"/>
  <c r="Q1009" i="30"/>
  <c r="R1009" i="30"/>
  <c r="S1009" i="30"/>
  <c r="Q2279" i="30"/>
  <c r="R2279" i="30"/>
  <c r="S2279" i="30"/>
  <c r="R1344" i="30"/>
  <c r="S1344" i="30"/>
  <c r="Q1344" i="30"/>
  <c r="R499" i="30"/>
  <c r="Q499" i="30"/>
  <c r="S499" i="30"/>
  <c r="Q341" i="30"/>
  <c r="S341" i="30"/>
  <c r="R341" i="30"/>
  <c r="R1616" i="30"/>
  <c r="S1616" i="30"/>
  <c r="Q1616" i="30"/>
  <c r="S3054" i="30"/>
  <c r="Q3054" i="30"/>
  <c r="R3054" i="30"/>
  <c r="Q1928" i="30"/>
  <c r="S1928" i="30"/>
  <c r="R1928" i="30"/>
  <c r="Q2249" i="30"/>
  <c r="R2249" i="30"/>
  <c r="S2249" i="30"/>
  <c r="Q1294" i="30"/>
  <c r="R1294" i="30"/>
  <c r="S1294" i="30"/>
  <c r="R2779" i="30"/>
  <c r="Q2779" i="30"/>
  <c r="S2779" i="30"/>
  <c r="Q2637" i="30"/>
  <c r="R2637" i="30"/>
  <c r="S2637" i="30"/>
  <c r="Q1578" i="30"/>
  <c r="R1578" i="30"/>
  <c r="S1578" i="30"/>
  <c r="Q2730" i="30"/>
  <c r="R2730" i="30"/>
  <c r="S2730" i="30"/>
  <c r="S2895" i="30"/>
  <c r="R2895" i="30"/>
  <c r="Q2895" i="30"/>
  <c r="Q2650" i="30"/>
  <c r="R2650" i="30"/>
  <c r="S2650" i="30"/>
  <c r="R263" i="30"/>
  <c r="Q263" i="30"/>
  <c r="S263" i="30"/>
  <c r="Q261" i="30"/>
  <c r="S261" i="30"/>
  <c r="R261" i="30"/>
  <c r="R253" i="30"/>
  <c r="S253" i="30"/>
  <c r="Q253" i="30"/>
  <c r="Q254" i="30"/>
  <c r="R254" i="30"/>
  <c r="S254" i="30"/>
  <c r="Q258" i="30"/>
  <c r="R258" i="30"/>
  <c r="S258" i="30"/>
  <c r="S248" i="30"/>
  <c r="Q248" i="30"/>
  <c r="R248" i="30"/>
  <c r="S232" i="30"/>
  <c r="Q232" i="30"/>
  <c r="R232" i="30"/>
  <c r="R239" i="30"/>
  <c r="S239" i="30"/>
  <c r="Q239" i="30"/>
  <c r="Q226" i="30"/>
  <c r="S226" i="30"/>
  <c r="R226" i="30"/>
  <c r="S25" i="30"/>
  <c r="Q2252" i="30"/>
  <c r="R2252" i="30"/>
  <c r="S2252" i="30"/>
  <c r="R1699" i="30"/>
  <c r="S1699" i="30"/>
  <c r="Q1699" i="30"/>
  <c r="S2862" i="30"/>
  <c r="Q2862" i="30"/>
  <c r="R2862" i="30"/>
  <c r="Q3035" i="30"/>
  <c r="R3035" i="30"/>
  <c r="S3035" i="30"/>
  <c r="Q2911" i="30"/>
  <c r="S2911" i="30"/>
  <c r="R2911" i="30"/>
  <c r="Q1710" i="30"/>
  <c r="R1710" i="30"/>
  <c r="S1710" i="30"/>
  <c r="S2792" i="30"/>
  <c r="Q2792" i="30"/>
  <c r="R2792" i="30"/>
  <c r="S2871" i="30"/>
  <c r="R2871" i="30"/>
  <c r="Q2871" i="30"/>
  <c r="Q1163" i="30"/>
  <c r="R1163" i="30"/>
  <c r="S1163" i="30"/>
  <c r="Q2892" i="30"/>
  <c r="R2892" i="30"/>
  <c r="S2892" i="30"/>
  <c r="Q2927" i="30"/>
  <c r="S2927" i="30"/>
  <c r="R2927" i="30"/>
  <c r="Q2976" i="30"/>
  <c r="R2976" i="30"/>
  <c r="S2976" i="30"/>
  <c r="S3014" i="30"/>
  <c r="Q3014" i="30"/>
  <c r="R3014" i="30"/>
  <c r="R2038" i="30"/>
  <c r="S2038" i="30"/>
  <c r="Q2038" i="30"/>
  <c r="R3113" i="30"/>
  <c r="S3113" i="30"/>
  <c r="Q3113" i="30"/>
  <c r="Q1911" i="30"/>
  <c r="R1911" i="30"/>
  <c r="S1911" i="30"/>
  <c r="Q1562" i="30"/>
  <c r="R1562" i="30"/>
  <c r="S1562" i="30"/>
  <c r="Q1847" i="30"/>
  <c r="R1847" i="30"/>
  <c r="S1847" i="30"/>
  <c r="Q3132" i="30"/>
  <c r="R3132" i="30"/>
  <c r="S3132" i="30"/>
  <c r="S2664" i="30"/>
  <c r="Q2664" i="30"/>
  <c r="R2664" i="30"/>
  <c r="Q2324" i="30"/>
  <c r="R2324" i="30"/>
  <c r="S2324" i="30"/>
  <c r="Q230" i="30"/>
  <c r="R230" i="30"/>
  <c r="S230" i="30"/>
  <c r="Q3083" i="30"/>
  <c r="R3083" i="30"/>
  <c r="S3083" i="30"/>
  <c r="S3022" i="30"/>
  <c r="Q3022" i="30"/>
  <c r="R3022" i="30"/>
  <c r="Q2677" i="30"/>
  <c r="R2677" i="30"/>
  <c r="S2677" i="30"/>
  <c r="Q3008" i="30"/>
  <c r="R3008" i="30"/>
  <c r="S3008" i="30"/>
  <c r="R3066" i="30"/>
  <c r="S3066" i="30"/>
  <c r="Q3066" i="30"/>
  <c r="Q2581" i="30"/>
  <c r="R2581" i="30"/>
  <c r="S2581" i="30"/>
  <c r="Q2558" i="30"/>
  <c r="R2558" i="30"/>
  <c r="S2558" i="30"/>
  <c r="Q2883" i="30"/>
  <c r="R2883" i="30"/>
  <c r="S2883" i="30"/>
  <c r="Q2778" i="30"/>
  <c r="S2778" i="30"/>
  <c r="R2778" i="30"/>
  <c r="S2560" i="30"/>
  <c r="Q2560" i="30"/>
  <c r="R2560" i="30"/>
  <c r="R1362" i="30"/>
  <c r="Q1362" i="30"/>
  <c r="S1362" i="30"/>
  <c r="Q2912" i="30"/>
  <c r="R2912" i="30"/>
  <c r="S2912" i="30"/>
  <c r="R705" i="30"/>
  <c r="S705" i="30"/>
  <c r="Q705" i="30"/>
  <c r="S3150" i="30"/>
  <c r="Q3150" i="30"/>
  <c r="R3150" i="30"/>
  <c r="Q306" i="30"/>
  <c r="S306" i="30"/>
  <c r="R306" i="30"/>
  <c r="Q322" i="30"/>
  <c r="R322" i="30"/>
  <c r="S322" i="30"/>
  <c r="Q1743" i="30"/>
  <c r="R1743" i="30"/>
  <c r="S1743" i="30"/>
  <c r="Q2636" i="30"/>
  <c r="R2636" i="30"/>
  <c r="S2636" i="30"/>
  <c r="Q2698" i="30"/>
  <c r="R2698" i="30"/>
  <c r="S2698" i="30"/>
  <c r="Q325" i="30"/>
  <c r="S325" i="30"/>
  <c r="R325" i="30"/>
  <c r="Q2931" i="30"/>
  <c r="R2931" i="30"/>
  <c r="S2931" i="30"/>
  <c r="R2781" i="30"/>
  <c r="S2781" i="30"/>
  <c r="Q2781" i="30"/>
  <c r="Q2060" i="30"/>
  <c r="R2060" i="30"/>
  <c r="S2060" i="30"/>
  <c r="Q647" i="30"/>
  <c r="R647" i="30"/>
  <c r="S647" i="30"/>
  <c r="S2942" i="30"/>
  <c r="Q2942" i="30"/>
  <c r="R2942" i="30"/>
  <c r="R2969" i="30"/>
  <c r="S2969" i="30"/>
  <c r="Q2969" i="30"/>
  <c r="Q3011" i="30"/>
  <c r="R3011" i="30"/>
  <c r="S3011" i="30"/>
  <c r="R1974" i="30"/>
  <c r="S1974" i="30"/>
  <c r="Q1974" i="30"/>
  <c r="Q2487" i="30"/>
  <c r="R2487" i="30"/>
  <c r="S2487" i="30"/>
  <c r="Q2070" i="30"/>
  <c r="R2070" i="30"/>
  <c r="S2070" i="30"/>
  <c r="Q735" i="30"/>
  <c r="R735" i="30"/>
  <c r="S735" i="30"/>
  <c r="Q2847" i="30"/>
  <c r="R2847" i="30"/>
  <c r="S2847" i="30"/>
  <c r="Q2877" i="30"/>
  <c r="R2877" i="30"/>
  <c r="S2877" i="30"/>
  <c r="Q233" i="30"/>
  <c r="R233" i="30"/>
  <c r="S233" i="30"/>
  <c r="S256" i="30"/>
  <c r="R256" i="30"/>
  <c r="Q256" i="30"/>
  <c r="Q2347" i="30"/>
  <c r="S2347" i="30"/>
  <c r="R2347" i="30"/>
  <c r="Q3029" i="30"/>
  <c r="R3029" i="30"/>
  <c r="S3029" i="30"/>
  <c r="Q2907" i="30"/>
  <c r="R2907" i="30"/>
  <c r="S2907" i="30"/>
  <c r="Q1570" i="30"/>
  <c r="R1570" i="30"/>
  <c r="S1570" i="30"/>
  <c r="R3129" i="30"/>
  <c r="S3129" i="30"/>
  <c r="Q3129" i="30"/>
  <c r="Q2975" i="30"/>
  <c r="S2975" i="30"/>
  <c r="R2975" i="30"/>
  <c r="R1755" i="30"/>
  <c r="S1755" i="30"/>
  <c r="Q1755" i="30"/>
  <c r="Q3111" i="30"/>
  <c r="R3111" i="30"/>
  <c r="S3111" i="30"/>
  <c r="R625" i="30"/>
  <c r="Q625" i="30"/>
  <c r="S625" i="30"/>
  <c r="Q1721" i="30"/>
  <c r="R1721" i="30"/>
  <c r="S1721" i="30"/>
  <c r="Q2666" i="30"/>
  <c r="R2666" i="30"/>
  <c r="S2666" i="30"/>
  <c r="Q1482" i="30"/>
  <c r="R1482" i="30"/>
  <c r="S1482" i="30"/>
  <c r="R1835" i="30"/>
  <c r="S1835" i="30"/>
  <c r="Q1835" i="30"/>
  <c r="R1312" i="30"/>
  <c r="S1312" i="30"/>
  <c r="Q1312" i="30"/>
  <c r="Q2896" i="30"/>
  <c r="R2896" i="30"/>
  <c r="S2896" i="30"/>
  <c r="R1117" i="30"/>
  <c r="S1117" i="30"/>
  <c r="Q1117" i="30"/>
  <c r="R1266" i="30"/>
  <c r="Q1266" i="30"/>
  <c r="S1266" i="30"/>
  <c r="Q3163" i="30"/>
  <c r="R3163" i="30"/>
  <c r="S3163" i="30"/>
  <c r="Q1999" i="30"/>
  <c r="R1999" i="30"/>
  <c r="S1999" i="30"/>
  <c r="Q2875" i="30"/>
  <c r="R2875" i="30"/>
  <c r="S2875" i="30"/>
  <c r="Q2791" i="30"/>
  <c r="R2791" i="30"/>
  <c r="S2791" i="30"/>
  <c r="R1923" i="30"/>
  <c r="S1923" i="30"/>
  <c r="Q1923" i="30"/>
  <c r="Q3032" i="30"/>
  <c r="R3032" i="30"/>
  <c r="S3032" i="30"/>
  <c r="Q2283" i="30"/>
  <c r="S2283" i="30"/>
  <c r="R2283" i="30"/>
  <c r="Q1503" i="30"/>
  <c r="R1503" i="30"/>
  <c r="S1503" i="30"/>
  <c r="Q2634" i="30"/>
  <c r="R2634" i="30"/>
  <c r="S2634" i="30"/>
  <c r="Q2939" i="30"/>
  <c r="R2939" i="30"/>
  <c r="S2939" i="30"/>
  <c r="Q2466" i="30"/>
  <c r="R2466" i="30"/>
  <c r="S2466" i="30"/>
  <c r="Q2705" i="30"/>
  <c r="R2705" i="30"/>
  <c r="S2705" i="30"/>
  <c r="R2801" i="30"/>
  <c r="S2801" i="30"/>
  <c r="Q2801" i="30"/>
  <c r="S3094" i="30"/>
  <c r="Q3094" i="30"/>
  <c r="R3094" i="30"/>
  <c r="S2688" i="30"/>
  <c r="Q2688" i="30"/>
  <c r="R2688" i="30"/>
  <c r="Q2247" i="30"/>
  <c r="R2247" i="30"/>
  <c r="S2247" i="30"/>
  <c r="R1660" i="30"/>
  <c r="Q1660" i="30"/>
  <c r="S1660" i="30"/>
  <c r="R2579" i="30"/>
  <c r="S2579" i="30"/>
  <c r="Q2579" i="30"/>
  <c r="Q2679" i="30"/>
  <c r="R2679" i="30"/>
  <c r="S2679" i="30"/>
  <c r="S2894" i="30"/>
  <c r="Q2894" i="30"/>
  <c r="R2894" i="30"/>
  <c r="Q3072" i="30"/>
  <c r="R3072" i="30"/>
  <c r="S3072" i="30"/>
  <c r="R3082" i="30"/>
  <c r="S3082" i="30"/>
  <c r="Q3082" i="30"/>
  <c r="Q1051" i="30"/>
  <c r="R1051" i="30"/>
  <c r="S1051" i="30"/>
  <c r="Q3148" i="30"/>
  <c r="R3148" i="30"/>
  <c r="S3148" i="30"/>
  <c r="Q1446" i="30"/>
  <c r="R1446" i="30"/>
  <c r="S1446" i="30"/>
  <c r="Q1494" i="30"/>
  <c r="R1494" i="30"/>
  <c r="S1494" i="30"/>
  <c r="Q2327" i="30"/>
  <c r="R2327" i="30"/>
  <c r="S2327" i="30"/>
  <c r="Q2484" i="30"/>
  <c r="R2484" i="30"/>
  <c r="S2484" i="30"/>
  <c r="Q2915" i="30"/>
  <c r="R2915" i="30"/>
  <c r="S2915" i="30"/>
  <c r="S3162" i="30"/>
  <c r="Q3162" i="30"/>
  <c r="R3162" i="30"/>
  <c r="Q2106" i="30"/>
  <c r="R2106" i="30"/>
  <c r="S2106" i="30"/>
  <c r="R2312" i="30"/>
  <c r="Q2312" i="30"/>
  <c r="S2312" i="30"/>
  <c r="Q2764" i="30"/>
  <c r="R2764" i="30"/>
  <c r="S2764" i="30"/>
  <c r="S1485" i="30"/>
  <c r="Q1485" i="30"/>
  <c r="R1485" i="30"/>
  <c r="R1612" i="30"/>
  <c r="Q1612" i="30"/>
  <c r="S1612" i="30"/>
  <c r="R2334" i="30"/>
  <c r="S2334" i="30"/>
  <c r="Q2334" i="30"/>
  <c r="Q3116" i="30"/>
  <c r="R3116" i="30"/>
  <c r="S3116" i="30"/>
  <c r="Q536" i="30"/>
  <c r="R536" i="30"/>
  <c r="S536" i="30"/>
  <c r="R2595" i="30"/>
  <c r="S2595" i="30"/>
  <c r="Q2595" i="30"/>
  <c r="Q2546" i="30"/>
  <c r="R2546" i="30"/>
  <c r="S2546" i="30"/>
  <c r="Q2437" i="30"/>
  <c r="R2437" i="30"/>
  <c r="S2437" i="30"/>
  <c r="S1954" i="30"/>
  <c r="Q1954" i="30"/>
  <c r="R1954" i="30"/>
  <c r="S1036" i="30"/>
  <c r="Q1036" i="30"/>
  <c r="R1036" i="30"/>
  <c r="R3025" i="30"/>
  <c r="S3025" i="30"/>
  <c r="Q3025" i="30"/>
  <c r="Q2859" i="30"/>
  <c r="R2859" i="30"/>
  <c r="S2859" i="30"/>
  <c r="S570" i="30"/>
  <c r="R570" i="30"/>
  <c r="Q570" i="30"/>
  <c r="S3071" i="30"/>
  <c r="Q3071" i="30"/>
  <c r="R3071" i="30"/>
  <c r="R1717" i="30"/>
  <c r="Q1717" i="30"/>
  <c r="S1717" i="30"/>
  <c r="R2392" i="30"/>
  <c r="Q2392" i="30"/>
  <c r="S2392" i="30"/>
  <c r="S3134" i="30"/>
  <c r="Q3134" i="30"/>
  <c r="R3134" i="30"/>
  <c r="R1322" i="30"/>
  <c r="Q1322" i="30"/>
  <c r="S1322" i="30"/>
  <c r="Q2452" i="30"/>
  <c r="R2452" i="30"/>
  <c r="S2452" i="30"/>
  <c r="Q2706" i="30"/>
  <c r="R2706" i="30"/>
  <c r="S2706" i="30"/>
  <c r="R3161" i="30"/>
  <c r="Q3161" i="30"/>
  <c r="S3161" i="30"/>
  <c r="R1811" i="30"/>
  <c r="S1811" i="30"/>
  <c r="Q1811" i="30"/>
  <c r="Q2187" i="30"/>
  <c r="R2187" i="30"/>
  <c r="S2187" i="30"/>
  <c r="Q1919" i="30"/>
  <c r="R1919" i="30"/>
  <c r="S1919" i="30"/>
  <c r="Q1179" i="30"/>
  <c r="R1179" i="30"/>
  <c r="S1179" i="30"/>
  <c r="Q1896" i="30"/>
  <c r="S1896" i="30"/>
  <c r="R1896" i="30"/>
  <c r="Q2957" i="30"/>
  <c r="R2957" i="30"/>
  <c r="S2957" i="30"/>
  <c r="Q2631" i="30"/>
  <c r="R2631" i="30"/>
  <c r="S2631" i="30"/>
  <c r="R1138" i="30"/>
  <c r="S1138" i="30"/>
  <c r="Q1138" i="30"/>
  <c r="Q560" i="30"/>
  <c r="R560" i="30"/>
  <c r="S560" i="30"/>
  <c r="Q3127" i="30"/>
  <c r="R3127" i="30"/>
  <c r="S3127" i="30"/>
  <c r="Q1426" i="30"/>
  <c r="R1426" i="30"/>
  <c r="S1426" i="30"/>
  <c r="S424" i="30"/>
  <c r="Q424" i="30"/>
  <c r="R424" i="30"/>
  <c r="R573" i="30"/>
  <c r="S573" i="30"/>
  <c r="Q573" i="30"/>
  <c r="S1762" i="30"/>
  <c r="Q1762" i="30"/>
  <c r="R1762" i="30"/>
  <c r="Q2198" i="30"/>
  <c r="R2198" i="30"/>
  <c r="S2198" i="30"/>
  <c r="Q1134" i="30"/>
  <c r="R1134" i="30"/>
  <c r="S1134" i="30"/>
  <c r="R1444" i="30"/>
  <c r="S1444" i="30"/>
  <c r="Q1444" i="30"/>
  <c r="S875" i="30"/>
  <c r="Q875" i="30"/>
  <c r="R875" i="30"/>
  <c r="Q1411" i="30"/>
  <c r="R1411" i="30"/>
  <c r="S1411" i="30"/>
  <c r="Q2121" i="30"/>
  <c r="R2121" i="30"/>
  <c r="S2121" i="30"/>
  <c r="Q1855" i="30"/>
  <c r="R1855" i="30"/>
  <c r="S1855" i="30"/>
  <c r="Q430" i="30"/>
  <c r="R430" i="30"/>
  <c r="S430" i="30"/>
  <c r="S835" i="30"/>
  <c r="R835" i="30"/>
  <c r="Q835" i="30"/>
  <c r="Q1442" i="30"/>
  <c r="R1442" i="30"/>
  <c r="S1442" i="30"/>
  <c r="Q2569" i="30"/>
  <c r="R2569" i="30"/>
  <c r="S2569" i="30"/>
  <c r="Q564" i="30"/>
  <c r="S564" i="30"/>
  <c r="R564" i="30"/>
  <c r="S1601" i="30"/>
  <c r="Q1601" i="30"/>
  <c r="R1601" i="30"/>
  <c r="Q1599" i="30"/>
  <c r="S1599" i="30"/>
  <c r="R1599" i="30"/>
  <c r="Q733" i="30"/>
  <c r="S733" i="30"/>
  <c r="R733" i="30"/>
  <c r="S610" i="30"/>
  <c r="Q610" i="30"/>
  <c r="R610" i="30"/>
  <c r="Q1598" i="30"/>
  <c r="R1598" i="30"/>
  <c r="S1598" i="30"/>
  <c r="R483" i="30"/>
  <c r="Q483" i="30"/>
  <c r="S483" i="30"/>
  <c r="Q1736" i="30"/>
  <c r="S1736" i="30"/>
  <c r="R1736" i="30"/>
  <c r="R2507" i="30"/>
  <c r="S2507" i="30"/>
  <c r="Q2507" i="30"/>
  <c r="R2961" i="30"/>
  <c r="Q2961" i="30"/>
  <c r="S2961" i="30"/>
  <c r="Q810" i="30"/>
  <c r="R810" i="30"/>
  <c r="S810" i="30"/>
  <c r="Q525" i="30"/>
  <c r="R525" i="30"/>
  <c r="S525" i="30"/>
  <c r="Q893" i="30"/>
  <c r="R893" i="30"/>
  <c r="S893" i="30"/>
  <c r="S654" i="30"/>
  <c r="Q654" i="30"/>
  <c r="R654" i="30"/>
  <c r="Q1148" i="30"/>
  <c r="R1148" i="30"/>
  <c r="S1148" i="30"/>
  <c r="Q1313" i="30"/>
  <c r="R1313" i="30"/>
  <c r="S1313" i="30"/>
  <c r="Q2726" i="30"/>
  <c r="R2726" i="30"/>
  <c r="S2726" i="30"/>
  <c r="Q1527" i="30"/>
  <c r="R1527" i="30"/>
  <c r="S1527" i="30"/>
  <c r="Q2812" i="30"/>
  <c r="R2812" i="30"/>
  <c r="S2812" i="30"/>
  <c r="R685" i="30"/>
  <c r="S685" i="30"/>
  <c r="Q685" i="30"/>
  <c r="S3038" i="30"/>
  <c r="Q3038" i="30"/>
  <c r="R3038" i="30"/>
  <c r="S408" i="30"/>
  <c r="Q408" i="30"/>
  <c r="R408" i="30"/>
  <c r="Q2936" i="30"/>
  <c r="R2936" i="30"/>
  <c r="S2936" i="30"/>
  <c r="R545" i="30"/>
  <c r="S545" i="30"/>
  <c r="Q545" i="30"/>
  <c r="S1525" i="30"/>
  <c r="Q1525" i="30"/>
  <c r="R1525" i="30"/>
  <c r="R1982" i="30"/>
  <c r="S1982" i="30"/>
  <c r="Q1982" i="30"/>
  <c r="Q1666" i="30"/>
  <c r="R1666" i="30"/>
  <c r="S1666" i="30"/>
  <c r="R1580" i="30"/>
  <c r="S1580" i="30"/>
  <c r="Q1580" i="30"/>
  <c r="R2970" i="30"/>
  <c r="S2970" i="30"/>
  <c r="Q2970" i="30"/>
  <c r="Q278" i="30"/>
  <c r="R278" i="30"/>
  <c r="S278" i="30"/>
  <c r="R2005" i="30"/>
  <c r="Q2005" i="30"/>
  <c r="S2005" i="30"/>
  <c r="Q1687" i="30"/>
  <c r="R1687" i="30"/>
  <c r="S1687" i="30"/>
  <c r="Q740" i="30"/>
  <c r="R740" i="30"/>
  <c r="S740" i="30"/>
  <c r="Q734" i="30"/>
  <c r="S734" i="30"/>
  <c r="R734" i="30"/>
  <c r="R1476" i="30"/>
  <c r="S1476" i="30"/>
  <c r="Q1476" i="30"/>
  <c r="R753" i="30"/>
  <c r="S753" i="30"/>
  <c r="Q753" i="30"/>
  <c r="Q1886" i="30"/>
  <c r="R1886" i="30"/>
  <c r="S1886" i="30"/>
  <c r="S441" i="30"/>
  <c r="Q441" i="30"/>
  <c r="R441" i="30"/>
  <c r="Q2543" i="30"/>
  <c r="R2543" i="30"/>
  <c r="S2543" i="30"/>
  <c r="Q555" i="30"/>
  <c r="R555" i="30"/>
  <c r="S555" i="30"/>
  <c r="R1258" i="30"/>
  <c r="S1258" i="30"/>
  <c r="Q1258" i="30"/>
  <c r="R657" i="30"/>
  <c r="Q657" i="30"/>
  <c r="S657" i="30"/>
  <c r="Q879" i="30"/>
  <c r="R879" i="30"/>
  <c r="S879" i="30"/>
  <c r="Q1451" i="30"/>
  <c r="R1451" i="30"/>
  <c r="S1451" i="30"/>
  <c r="Q866" i="30"/>
  <c r="R866" i="30"/>
  <c r="S866" i="30"/>
  <c r="Q1801" i="30"/>
  <c r="R1801" i="30"/>
  <c r="S1801" i="30"/>
  <c r="R1891" i="30"/>
  <c r="S1891" i="30"/>
  <c r="Q1891" i="30"/>
  <c r="S1810" i="30"/>
  <c r="Q1810" i="30"/>
  <c r="R1810" i="30"/>
  <c r="Q2300" i="30"/>
  <c r="R2300" i="30"/>
  <c r="S2300" i="30"/>
  <c r="R1250" i="30"/>
  <c r="S1250" i="30"/>
  <c r="Q1250" i="30"/>
  <c r="R587" i="30"/>
  <c r="Q587" i="30"/>
  <c r="S587" i="30"/>
  <c r="S574" i="30"/>
  <c r="Q574" i="30"/>
  <c r="R574" i="30"/>
  <c r="R567" i="30"/>
  <c r="Q567" i="30"/>
  <c r="S567" i="30"/>
  <c r="Q2159" i="30"/>
  <c r="R2159" i="30"/>
  <c r="S2159" i="30"/>
  <c r="Q1385" i="30"/>
  <c r="R1385" i="30"/>
  <c r="S1385" i="30"/>
  <c r="Q1259" i="30"/>
  <c r="R1259" i="30"/>
  <c r="S1259" i="30"/>
  <c r="Q2836" i="30"/>
  <c r="R2836" i="30"/>
  <c r="S2836" i="30"/>
  <c r="Q616" i="30"/>
  <c r="S616" i="30"/>
  <c r="R616" i="30"/>
  <c r="Q1407" i="30"/>
  <c r="R1407" i="30"/>
  <c r="S1407" i="30"/>
  <c r="Q2454" i="30"/>
  <c r="R2454" i="30"/>
  <c r="S2454" i="30"/>
  <c r="Q2479" i="30"/>
  <c r="R2479" i="30"/>
  <c r="S2479" i="30"/>
  <c r="S520" i="30"/>
  <c r="Q520" i="30"/>
  <c r="R520" i="30"/>
  <c r="Q2004" i="30"/>
  <c r="R2004" i="30"/>
  <c r="S2004" i="30"/>
  <c r="Q2083" i="30"/>
  <c r="R2083" i="30"/>
  <c r="S2083" i="30"/>
  <c r="Q1960" i="30"/>
  <c r="R1960" i="30"/>
  <c r="S1960" i="30"/>
  <c r="S372" i="30"/>
  <c r="Q372" i="30"/>
  <c r="R372" i="30"/>
  <c r="Q786" i="30"/>
  <c r="R786" i="30"/>
  <c r="S786" i="30"/>
  <c r="Q2852" i="30"/>
  <c r="R2852" i="30"/>
  <c r="S2852" i="30"/>
  <c r="R2993" i="30"/>
  <c r="S2993" i="30"/>
  <c r="Q2993" i="30"/>
  <c r="S3046" i="30"/>
  <c r="Q3046" i="30"/>
  <c r="R3046" i="30"/>
  <c r="R617" i="30"/>
  <c r="Q617" i="30"/>
  <c r="S617" i="30"/>
  <c r="Q2425" i="30"/>
  <c r="R2425" i="30"/>
  <c r="S2425" i="30"/>
  <c r="Q2554" i="30"/>
  <c r="R2554" i="30"/>
  <c r="S2554" i="30"/>
  <c r="R846" i="30"/>
  <c r="Q846" i="30"/>
  <c r="S846" i="30"/>
  <c r="Q576" i="30"/>
  <c r="R576" i="30"/>
  <c r="S576" i="30"/>
  <c r="S931" i="30"/>
  <c r="Q931" i="30"/>
  <c r="R931" i="30"/>
  <c r="Q516" i="30"/>
  <c r="S516" i="30"/>
  <c r="R516" i="30"/>
  <c r="R1039" i="30"/>
  <c r="Q1039" i="30"/>
  <c r="S1039" i="30"/>
  <c r="R2160" i="30"/>
  <c r="S2160" i="30"/>
  <c r="Q2160" i="30"/>
  <c r="R769" i="30"/>
  <c r="S769" i="30"/>
  <c r="Q769" i="30"/>
  <c r="Q1430" i="30"/>
  <c r="R1430" i="30"/>
  <c r="S1430" i="30"/>
  <c r="S2421" i="30"/>
  <c r="R2421" i="30"/>
  <c r="Q2421" i="30"/>
  <c r="R2723" i="30"/>
  <c r="S2723" i="30"/>
  <c r="Q2723" i="30"/>
  <c r="Q1838" i="30"/>
  <c r="R1838" i="30"/>
  <c r="S1838" i="30"/>
  <c r="Q409" i="30"/>
  <c r="R409" i="30"/>
  <c r="S409" i="30"/>
  <c r="Q1522" i="30"/>
  <c r="R1522" i="30"/>
  <c r="S1522" i="30"/>
  <c r="Q2556" i="30"/>
  <c r="R2556" i="30"/>
  <c r="S2556" i="30"/>
  <c r="Q2867" i="30"/>
  <c r="R2867" i="30"/>
  <c r="S2867" i="30"/>
  <c r="R397" i="30"/>
  <c r="S397" i="30"/>
  <c r="Q397" i="30"/>
  <c r="S963" i="30"/>
  <c r="Q963" i="30"/>
  <c r="R963" i="30"/>
  <c r="Q857" i="30"/>
  <c r="S857" i="30"/>
  <c r="R857" i="30"/>
  <c r="Q1300" i="30"/>
  <c r="R1300" i="30"/>
  <c r="S1300" i="30"/>
  <c r="S392" i="30"/>
  <c r="Q392" i="30"/>
  <c r="R392" i="30"/>
  <c r="R307" i="30"/>
  <c r="S307" i="30"/>
  <c r="Q307" i="30"/>
  <c r="S1549" i="30"/>
  <c r="Q1549" i="30"/>
  <c r="R1549" i="30"/>
  <c r="Q1695" i="30"/>
  <c r="R1695" i="30"/>
  <c r="S1695" i="30"/>
  <c r="Q2313" i="30"/>
  <c r="R2313" i="30"/>
  <c r="S2313" i="30"/>
  <c r="R1723" i="30"/>
  <c r="S1723" i="30"/>
  <c r="Q1723" i="30"/>
  <c r="Q1511" i="30"/>
  <c r="R1511" i="30"/>
  <c r="S1511" i="30"/>
  <c r="S404" i="30"/>
  <c r="Q404" i="30"/>
  <c r="R404" i="30"/>
  <c r="Q826" i="30"/>
  <c r="R826" i="30"/>
  <c r="S826" i="30"/>
  <c r="S784" i="30"/>
  <c r="R784" i="30"/>
  <c r="Q784" i="30"/>
  <c r="Q977" i="30"/>
  <c r="R977" i="30"/>
  <c r="S977" i="30"/>
  <c r="Q1056" i="30"/>
  <c r="R1056" i="30"/>
  <c r="S1056" i="30"/>
  <c r="Q2710" i="30"/>
  <c r="R2710" i="30"/>
  <c r="S2710" i="30"/>
  <c r="S1947" i="30"/>
  <c r="Q1947" i="30"/>
  <c r="R1947" i="30"/>
  <c r="Q2500" i="30"/>
  <c r="R2500" i="30"/>
  <c r="S2500" i="30"/>
  <c r="R1779" i="30"/>
  <c r="S1779" i="30"/>
  <c r="Q1779" i="30"/>
  <c r="Q722" i="30"/>
  <c r="R722" i="30"/>
  <c r="S722" i="30"/>
  <c r="R814" i="30"/>
  <c r="Q814" i="30"/>
  <c r="S814" i="30"/>
  <c r="Q936" i="30"/>
  <c r="S936" i="30"/>
  <c r="R936" i="30"/>
  <c r="S512" i="30"/>
  <c r="Q512" i="30"/>
  <c r="R512" i="30"/>
  <c r="R2803" i="30"/>
  <c r="Q2803" i="30"/>
  <c r="S2803" i="30"/>
  <c r="S2512" i="30"/>
  <c r="Q2512" i="30"/>
  <c r="R2512" i="30"/>
  <c r="S602" i="30"/>
  <c r="R602" i="30"/>
  <c r="Q602" i="30"/>
  <c r="Q552" i="30"/>
  <c r="R552" i="30"/>
  <c r="S552" i="30"/>
  <c r="S1367" i="30"/>
  <c r="Q1367" i="30"/>
  <c r="R1367" i="30"/>
  <c r="R577" i="30"/>
  <c r="Q577" i="30"/>
  <c r="S577" i="30"/>
  <c r="S2959" i="30"/>
  <c r="Q2959" i="30"/>
  <c r="R2959" i="30"/>
  <c r="Q1022" i="30"/>
  <c r="R1022" i="30"/>
  <c r="S1022" i="30"/>
  <c r="Q2718" i="30"/>
  <c r="R2718" i="30"/>
  <c r="S2718" i="30"/>
  <c r="Q1467" i="30"/>
  <c r="R1467" i="30"/>
  <c r="S1467" i="30"/>
  <c r="Q2074" i="30"/>
  <c r="R2074" i="30"/>
  <c r="S2074" i="30"/>
  <c r="R1548" i="30"/>
  <c r="S1548" i="30"/>
  <c r="Q1548" i="30"/>
  <c r="Q1236" i="30"/>
  <c r="R1236" i="30"/>
  <c r="S1236" i="30"/>
  <c r="R661" i="30"/>
  <c r="Q661" i="30"/>
  <c r="S661" i="30"/>
  <c r="R2834" i="30"/>
  <c r="S2834" i="30"/>
  <c r="Q2834" i="30"/>
  <c r="Q1403" i="30"/>
  <c r="R1403" i="30"/>
  <c r="S1403" i="30"/>
  <c r="Q1774" i="30"/>
  <c r="R1774" i="30"/>
  <c r="S1774" i="30"/>
  <c r="R2683" i="30"/>
  <c r="S2683" i="30"/>
  <c r="Q2683" i="30"/>
  <c r="Q1606" i="30"/>
  <c r="R1606" i="30"/>
  <c r="S1606" i="30"/>
  <c r="R2400" i="30"/>
  <c r="Q2400" i="30"/>
  <c r="S2400" i="30"/>
  <c r="S2902" i="30"/>
  <c r="Q2902" i="30"/>
  <c r="R2902" i="30"/>
  <c r="S1962" i="30"/>
  <c r="Q1962" i="30"/>
  <c r="R1962" i="30"/>
  <c r="R473" i="30"/>
  <c r="Q473" i="30"/>
  <c r="S473" i="30"/>
  <c r="S594" i="30"/>
  <c r="Q594" i="30"/>
  <c r="R594" i="30"/>
  <c r="Q1021" i="30"/>
  <c r="R1021" i="30"/>
  <c r="S1021" i="30"/>
  <c r="S1802" i="30"/>
  <c r="Q1802" i="30"/>
  <c r="R1802" i="30"/>
  <c r="R403" i="30"/>
  <c r="S403" i="30"/>
  <c r="Q403" i="30"/>
  <c r="R854" i="30"/>
  <c r="Q854" i="30"/>
  <c r="S854" i="30"/>
  <c r="R2270" i="30"/>
  <c r="S2270" i="30"/>
  <c r="Q2270" i="30"/>
  <c r="Q1486" i="30"/>
  <c r="R1486" i="30"/>
  <c r="S1486" i="30"/>
  <c r="S2197" i="30"/>
  <c r="R2197" i="30"/>
  <c r="Q2197" i="30"/>
  <c r="Q954" i="30"/>
  <c r="R954" i="30"/>
  <c r="S954" i="30"/>
  <c r="Q1463" i="30"/>
  <c r="R1463" i="30"/>
  <c r="S1463" i="30"/>
  <c r="Q2657" i="30"/>
  <c r="R2657" i="30"/>
  <c r="S2657" i="30"/>
  <c r="Q2899" i="30"/>
  <c r="R2899" i="30"/>
  <c r="S2899" i="30"/>
  <c r="Q818" i="30"/>
  <c r="R818" i="30"/>
  <c r="S818" i="30"/>
  <c r="Q889" i="30"/>
  <c r="S889" i="30"/>
  <c r="R889" i="30"/>
  <c r="S691" i="30"/>
  <c r="R691" i="30"/>
  <c r="Q691" i="30"/>
  <c r="R2643" i="30"/>
  <c r="S2643" i="30"/>
  <c r="Q2643" i="30"/>
  <c r="Q3128" i="30"/>
  <c r="R3128" i="30"/>
  <c r="S3128" i="30"/>
  <c r="Q1112" i="30"/>
  <c r="R1112" i="30"/>
  <c r="S1112" i="30"/>
  <c r="Q2630" i="30"/>
  <c r="R2630" i="30"/>
  <c r="S2630" i="30"/>
  <c r="Q1654" i="30"/>
  <c r="R1654" i="30"/>
  <c r="S1654" i="30"/>
  <c r="Q2460" i="30"/>
  <c r="R2460" i="30"/>
  <c r="S2460" i="30"/>
  <c r="S1004" i="30"/>
  <c r="Q1004" i="30"/>
  <c r="R1004" i="30"/>
  <c r="Q3024" i="30"/>
  <c r="R3024" i="30"/>
  <c r="S3024" i="30"/>
  <c r="Q1122" i="30"/>
  <c r="S1122" i="30"/>
  <c r="R1122" i="30"/>
  <c r="Q749" i="30"/>
  <c r="S749" i="30"/>
  <c r="R749" i="30"/>
  <c r="Q2815" i="30"/>
  <c r="R2815" i="30"/>
  <c r="S2815" i="30"/>
  <c r="Q2963" i="30"/>
  <c r="R2963" i="30"/>
  <c r="S2963" i="30"/>
  <c r="Q974" i="30"/>
  <c r="R974" i="30"/>
  <c r="S974" i="30"/>
  <c r="Q1224" i="30"/>
  <c r="R1224" i="30"/>
  <c r="S1224" i="30"/>
  <c r="Q1208" i="30"/>
  <c r="R1208" i="30"/>
  <c r="S1208" i="30"/>
  <c r="Q3012" i="30"/>
  <c r="R3012" i="30"/>
  <c r="S3012" i="30"/>
  <c r="Q968" i="30"/>
  <c r="R968" i="30"/>
  <c r="S968" i="30"/>
  <c r="Q2802" i="30"/>
  <c r="R2802" i="30"/>
  <c r="S2802" i="30"/>
  <c r="Q2980" i="30"/>
  <c r="R2980" i="30"/>
  <c r="S2980" i="30"/>
  <c r="Q1345" i="30"/>
  <c r="S1345" i="30"/>
  <c r="R1345" i="30"/>
  <c r="Q1357" i="30"/>
  <c r="S1357" i="30"/>
  <c r="R1357" i="30"/>
  <c r="Q611" i="30"/>
  <c r="R611" i="30"/>
  <c r="S611" i="30"/>
  <c r="Q3092" i="30"/>
  <c r="R3092" i="30"/>
  <c r="S3092" i="30"/>
  <c r="Q2266" i="30"/>
  <c r="S2266" i="30"/>
  <c r="R2266" i="30"/>
  <c r="R1492" i="30"/>
  <c r="S1492" i="30"/>
  <c r="Q1492" i="30"/>
  <c r="Q417" i="30"/>
  <c r="S417" i="30"/>
  <c r="R417" i="30"/>
  <c r="R900" i="30"/>
  <c r="S900" i="30"/>
  <c r="Q900" i="30"/>
  <c r="Q1227" i="30"/>
  <c r="R1227" i="30"/>
  <c r="S1227" i="30"/>
  <c r="S558" i="30"/>
  <c r="Q558" i="30"/>
  <c r="R558" i="30"/>
  <c r="R431" i="30"/>
  <c r="S431" i="30"/>
  <c r="Q431" i="30"/>
  <c r="Q1088" i="30"/>
  <c r="R1088" i="30"/>
  <c r="S1088" i="30"/>
  <c r="R755" i="30"/>
  <c r="Q755" i="30"/>
  <c r="S755" i="30"/>
  <c r="S312" i="30"/>
  <c r="Q312" i="30"/>
  <c r="R312" i="30"/>
  <c r="R779" i="30"/>
  <c r="Q779" i="30"/>
  <c r="S779" i="30"/>
  <c r="S1124" i="30"/>
  <c r="Q1124" i="30"/>
  <c r="R1124" i="30"/>
  <c r="Q478" i="30"/>
  <c r="S478" i="30"/>
  <c r="R478" i="30"/>
  <c r="R663" i="30"/>
  <c r="Q663" i="30"/>
  <c r="S663" i="30"/>
  <c r="Q1785" i="30"/>
  <c r="R1785" i="30"/>
  <c r="S1785" i="30"/>
  <c r="Q2553" i="30"/>
  <c r="R2553" i="30"/>
  <c r="S2553" i="30"/>
  <c r="Q1759" i="30"/>
  <c r="R1759" i="30"/>
  <c r="S1759" i="30"/>
  <c r="Q3147" i="30"/>
  <c r="R3147" i="30"/>
  <c r="S3147" i="30"/>
  <c r="Q2570" i="30"/>
  <c r="R2570" i="30"/>
  <c r="S2570" i="30"/>
  <c r="Q1397" i="30"/>
  <c r="R1397" i="30"/>
  <c r="S1397" i="30"/>
  <c r="R2424" i="30"/>
  <c r="Q2424" i="30"/>
  <c r="S2424" i="30"/>
  <c r="Q2363" i="30"/>
  <c r="S2363" i="30"/>
  <c r="R2363" i="30"/>
  <c r="R1644" i="30"/>
  <c r="Q1644" i="30"/>
  <c r="S1644" i="30"/>
  <c r="R311" i="30"/>
  <c r="Q311" i="30"/>
  <c r="S311" i="30"/>
  <c r="Q764" i="30"/>
  <c r="R764" i="30"/>
  <c r="S764" i="30"/>
  <c r="R1111" i="30"/>
  <c r="Q1111" i="30"/>
  <c r="S1111" i="30"/>
  <c r="R1656" i="30"/>
  <c r="S1656" i="30"/>
  <c r="Q1656" i="30"/>
  <c r="Q909" i="30"/>
  <c r="R909" i="30"/>
  <c r="S909" i="30"/>
  <c r="R2029" i="30"/>
  <c r="Q2029" i="30"/>
  <c r="S2029" i="30"/>
  <c r="Q840" i="30"/>
  <c r="S840" i="30"/>
  <c r="R840" i="30"/>
  <c r="Q350" i="30"/>
  <c r="R350" i="30"/>
  <c r="S350" i="30"/>
  <c r="R763" i="30"/>
  <c r="Q763" i="30"/>
  <c r="S763" i="30"/>
  <c r="Q1820" i="30"/>
  <c r="R1820" i="30"/>
  <c r="S1820" i="30"/>
  <c r="R419" i="30"/>
  <c r="S419" i="30"/>
  <c r="Q419" i="30"/>
  <c r="S1589" i="30"/>
  <c r="Q1589" i="30"/>
  <c r="R1589" i="30"/>
  <c r="R323" i="30"/>
  <c r="S323" i="30"/>
  <c r="Q323" i="30"/>
  <c r="Q1302" i="30"/>
  <c r="R1302" i="30"/>
  <c r="S1302" i="30"/>
  <c r="S996" i="30"/>
  <c r="Q996" i="30"/>
  <c r="R996" i="30"/>
  <c r="Q2690" i="30"/>
  <c r="R2690" i="30"/>
  <c r="S2690" i="30"/>
  <c r="Q1164" i="30"/>
  <c r="R1164" i="30"/>
  <c r="S1164" i="30"/>
  <c r="R2879" i="30"/>
  <c r="S2879" i="30"/>
  <c r="Q2879" i="30"/>
  <c r="Q2091" i="30"/>
  <c r="R2091" i="30"/>
  <c r="S2091" i="30"/>
  <c r="Q848" i="30"/>
  <c r="S848" i="30"/>
  <c r="R848" i="30"/>
  <c r="Q929" i="30"/>
  <c r="S929" i="30"/>
  <c r="R929" i="30"/>
  <c r="Q2228" i="30"/>
  <c r="R2228" i="30"/>
  <c r="S2228" i="30"/>
  <c r="S456" i="30"/>
  <c r="Q456" i="30"/>
  <c r="R456" i="30"/>
  <c r="Q1980" i="30"/>
  <c r="R1980" i="30"/>
  <c r="S1980" i="30"/>
  <c r="S2830" i="30"/>
  <c r="Q2830" i="30"/>
  <c r="R2830" i="30"/>
  <c r="R1544" i="30"/>
  <c r="S1544" i="30"/>
  <c r="Q1544" i="30"/>
  <c r="Q1690" i="30"/>
  <c r="R1690" i="30"/>
  <c r="S1690" i="30"/>
  <c r="Q2316" i="30"/>
  <c r="R2316" i="30"/>
  <c r="S2316" i="30"/>
  <c r="S1573" i="30"/>
  <c r="Q1573" i="30"/>
  <c r="R1573" i="30"/>
  <c r="S1581" i="30"/>
  <c r="Q1581" i="30"/>
  <c r="R1581" i="30"/>
  <c r="Q1371" i="30"/>
  <c r="R1371" i="30"/>
  <c r="S1371" i="30"/>
  <c r="R3089" i="30"/>
  <c r="S3089" i="30"/>
  <c r="Q3089" i="30"/>
  <c r="R1101" i="30"/>
  <c r="S1101" i="30"/>
  <c r="Q1101" i="30"/>
  <c r="Q687" i="30"/>
  <c r="S687" i="30"/>
  <c r="R687" i="30"/>
  <c r="S2838" i="30"/>
  <c r="Q2838" i="30"/>
  <c r="R2838" i="30"/>
  <c r="Q1228" i="30"/>
  <c r="R1228" i="30"/>
  <c r="S1228" i="30"/>
  <c r="S2027" i="30"/>
  <c r="R2027" i="30"/>
  <c r="Q2027" i="30"/>
  <c r="Q2226" i="30"/>
  <c r="S2226" i="30"/>
  <c r="R2226" i="30"/>
  <c r="Q861" i="30"/>
  <c r="R861" i="30"/>
  <c r="S861" i="30"/>
  <c r="R2755" i="30"/>
  <c r="Q2755" i="30"/>
  <c r="S2755" i="30"/>
  <c r="Q2401" i="30"/>
  <c r="R2401" i="30"/>
  <c r="S2401" i="30"/>
  <c r="R445" i="30"/>
  <c r="Q445" i="30"/>
  <c r="S445" i="30"/>
  <c r="R2318" i="30"/>
  <c r="S2318" i="30"/>
  <c r="Q2318" i="30"/>
  <c r="Q452" i="30"/>
  <c r="S452" i="30"/>
  <c r="R452" i="30"/>
  <c r="Q2588" i="30"/>
  <c r="R2588" i="30"/>
  <c r="S2588" i="30"/>
  <c r="R565" i="30"/>
  <c r="S565" i="30"/>
  <c r="Q565" i="30"/>
  <c r="Q2767" i="30"/>
  <c r="R2767" i="30"/>
  <c r="S2767" i="30"/>
  <c r="Q1873" i="30"/>
  <c r="R1873" i="30"/>
  <c r="S1873" i="30"/>
  <c r="Q2626" i="30"/>
  <c r="R2626" i="30"/>
  <c r="S2626" i="30"/>
  <c r="Q1806" i="30"/>
  <c r="R1806" i="30"/>
  <c r="S1806" i="30"/>
  <c r="Q982" i="30"/>
  <c r="R982" i="30"/>
  <c r="S982" i="30"/>
  <c r="Q2012" i="30"/>
  <c r="R2012" i="30"/>
  <c r="S2012" i="30"/>
  <c r="Q1137" i="30"/>
  <c r="R1137" i="30"/>
  <c r="S1137" i="30"/>
  <c r="R2603" i="30"/>
  <c r="S2603" i="30"/>
  <c r="Q2603" i="30"/>
  <c r="Q2490" i="30"/>
  <c r="R2490" i="30"/>
  <c r="S2490" i="30"/>
  <c r="R423" i="30"/>
  <c r="Q423" i="30"/>
  <c r="S423" i="30"/>
  <c r="R609" i="30"/>
  <c r="S609" i="30"/>
  <c r="Q609" i="30"/>
  <c r="Q2733" i="30"/>
  <c r="R2733" i="30"/>
  <c r="S2733" i="30"/>
  <c r="Q2148" i="30"/>
  <c r="R2148" i="30"/>
  <c r="S2148" i="30"/>
  <c r="Q2497" i="30"/>
  <c r="R2497" i="30"/>
  <c r="S2497" i="30"/>
  <c r="Q1551" i="30"/>
  <c r="R1551" i="30"/>
  <c r="S1551" i="30"/>
  <c r="S2800" i="30"/>
  <c r="R2800" i="30"/>
  <c r="Q2800" i="30"/>
  <c r="R1516" i="30"/>
  <c r="S1516" i="30"/>
  <c r="Q1516" i="30"/>
  <c r="S2934" i="30"/>
  <c r="Q2934" i="30"/>
  <c r="R2934" i="30"/>
  <c r="R471" i="30"/>
  <c r="S471" i="30"/>
  <c r="Q471" i="30"/>
  <c r="R892" i="30"/>
  <c r="S892" i="30"/>
  <c r="Q892" i="30"/>
  <c r="Q1526" i="30"/>
  <c r="R1526" i="30"/>
  <c r="S1526" i="30"/>
  <c r="Q2503" i="30"/>
  <c r="R2503" i="30"/>
  <c r="S2503" i="30"/>
  <c r="Q1260" i="30"/>
  <c r="R1260" i="30"/>
  <c r="S1260" i="30"/>
  <c r="V6" i="30"/>
  <c r="S276" i="30"/>
  <c r="Q276" i="30"/>
  <c r="R276" i="30"/>
  <c r="R243" i="30"/>
  <c r="S243" i="30"/>
  <c r="Q243" i="30"/>
  <c r="S224" i="30"/>
  <c r="Q224" i="30"/>
  <c r="R224" i="30"/>
  <c r="Q3067" i="30"/>
  <c r="R3067" i="30"/>
  <c r="S3067" i="30"/>
  <c r="S2035" i="30"/>
  <c r="Q2035" i="30"/>
  <c r="R2035" i="30"/>
  <c r="Q2674" i="30"/>
  <c r="R2674" i="30"/>
  <c r="S2674" i="30"/>
  <c r="Q3059" i="30"/>
  <c r="R3059" i="30"/>
  <c r="S3059" i="30"/>
  <c r="S236" i="30"/>
  <c r="R236" i="30"/>
  <c r="Q236" i="30"/>
  <c r="Q2282" i="30"/>
  <c r="S2282" i="30"/>
  <c r="R2282" i="30"/>
  <c r="S2854" i="30"/>
  <c r="Q2854" i="30"/>
  <c r="R2854" i="30"/>
  <c r="Q2439" i="30"/>
  <c r="R2439" i="30"/>
  <c r="S2439" i="30"/>
  <c r="Q2701" i="30"/>
  <c r="R2701" i="30"/>
  <c r="S2701" i="30"/>
  <c r="Q1742" i="30"/>
  <c r="R1742" i="30"/>
  <c r="S1742" i="30"/>
  <c r="Q1478" i="30"/>
  <c r="R1478" i="30"/>
  <c r="S1478" i="30"/>
  <c r="Q2678" i="30"/>
  <c r="R2678" i="30"/>
  <c r="S2678" i="30"/>
  <c r="S1939" i="30"/>
  <c r="Q1939" i="30"/>
  <c r="R1939" i="30"/>
  <c r="Q1831" i="30"/>
  <c r="R1831" i="30"/>
  <c r="S1831" i="30"/>
  <c r="S2165" i="30"/>
  <c r="Q2165" i="30"/>
  <c r="R2165" i="30"/>
  <c r="R2865" i="30"/>
  <c r="S2865" i="30"/>
  <c r="Q2865" i="30"/>
  <c r="R1843" i="30"/>
  <c r="S1843" i="30"/>
  <c r="Q1843" i="30"/>
  <c r="Q2652" i="30"/>
  <c r="R2652" i="30"/>
  <c r="S2652" i="30"/>
  <c r="S2365" i="30"/>
  <c r="R2365" i="30"/>
  <c r="Q2365" i="30"/>
  <c r="R3010" i="30"/>
  <c r="S3010" i="30"/>
  <c r="Q3010" i="30"/>
  <c r="Q3021" i="30"/>
  <c r="R3021" i="30"/>
  <c r="S3021" i="30"/>
  <c r="R2216" i="30"/>
  <c r="S2216" i="30"/>
  <c r="Q2216" i="30"/>
  <c r="Q2369" i="30"/>
  <c r="R2369" i="30"/>
  <c r="S2369" i="30"/>
  <c r="Q636" i="30"/>
  <c r="R636" i="30"/>
  <c r="S636" i="30"/>
  <c r="Q2140" i="30"/>
  <c r="R2140" i="30"/>
  <c r="S2140" i="30"/>
  <c r="S1665" i="30"/>
  <c r="Q1665" i="30"/>
  <c r="R1665" i="30"/>
  <c r="Q2794" i="30"/>
  <c r="R2794" i="30"/>
  <c r="S2794" i="30"/>
  <c r="Q2351" i="30"/>
  <c r="R2351" i="30"/>
  <c r="S2351" i="30"/>
  <c r="R2761" i="30"/>
  <c r="S2761" i="30"/>
  <c r="Q2761" i="30"/>
  <c r="Q2904" i="30"/>
  <c r="R2904" i="30"/>
  <c r="S2904" i="30"/>
  <c r="Q990" i="30"/>
  <c r="R990" i="30"/>
  <c r="S990" i="30"/>
  <c r="Q2914" i="30"/>
  <c r="R2914" i="30"/>
  <c r="S2914" i="30"/>
  <c r="R527" i="30"/>
  <c r="S527" i="30"/>
  <c r="Q527" i="30"/>
  <c r="S1738" i="30"/>
  <c r="Q1738" i="30"/>
  <c r="R1738" i="30"/>
  <c r="S2950" i="30"/>
  <c r="Q2950" i="30"/>
  <c r="R2950" i="30"/>
  <c r="R2763" i="30"/>
  <c r="Q2763" i="30"/>
  <c r="S2763" i="30"/>
  <c r="S2405" i="30"/>
  <c r="R2405" i="30"/>
  <c r="Q2405" i="30"/>
  <c r="S1465" i="30"/>
  <c r="Q1465" i="30"/>
  <c r="R1465" i="30"/>
  <c r="Q2513" i="30"/>
  <c r="R2513" i="30"/>
  <c r="S2513" i="30"/>
  <c r="S2413" i="30"/>
  <c r="R2413" i="30"/>
  <c r="Q2413" i="30"/>
  <c r="Q510" i="30"/>
  <c r="S510" i="30"/>
  <c r="R510" i="30"/>
  <c r="S2999" i="30"/>
  <c r="Q2999" i="30"/>
  <c r="R2999" i="30"/>
  <c r="R1648" i="30"/>
  <c r="S1648" i="30"/>
  <c r="Q1648" i="30"/>
  <c r="Q2009" i="30"/>
  <c r="R2009" i="30"/>
  <c r="S2009" i="30"/>
  <c r="Q2654" i="30"/>
  <c r="R2654" i="30"/>
  <c r="S2654" i="30"/>
  <c r="Q2981" i="30"/>
  <c r="R2981" i="30"/>
  <c r="S2981" i="30"/>
  <c r="R1731" i="30"/>
  <c r="S1731" i="30"/>
  <c r="Q1731" i="30"/>
  <c r="Q2909" i="30"/>
  <c r="R2909" i="30"/>
  <c r="S2909" i="30"/>
  <c r="S3055" i="30"/>
  <c r="Q3055" i="30"/>
  <c r="R3055" i="30"/>
  <c r="Q2645" i="30"/>
  <c r="R2645" i="30"/>
  <c r="S2645" i="30"/>
  <c r="Q2379" i="30"/>
  <c r="S2379" i="30"/>
  <c r="R2379" i="30"/>
  <c r="S626" i="30"/>
  <c r="Q626" i="30"/>
  <c r="R626" i="30"/>
  <c r="S2943" i="30"/>
  <c r="Q2943" i="30"/>
  <c r="R2943" i="30"/>
  <c r="R2272" i="30"/>
  <c r="Q2272" i="30"/>
  <c r="S2272" i="30"/>
  <c r="Q979" i="30"/>
  <c r="R979" i="30"/>
  <c r="S979" i="30"/>
  <c r="Q2124" i="30"/>
  <c r="R2124" i="30"/>
  <c r="S2124" i="30"/>
  <c r="Q2170" i="30"/>
  <c r="R2170" i="30"/>
  <c r="S2170" i="30"/>
  <c r="Q2383" i="30"/>
  <c r="R2383" i="30"/>
  <c r="S2383" i="30"/>
  <c r="Q2693" i="30"/>
  <c r="R2693" i="30"/>
  <c r="S2693" i="30"/>
  <c r="S2394" i="30"/>
  <c r="Q2394" i="30"/>
  <c r="R2394" i="30"/>
  <c r="Q3160" i="30"/>
  <c r="R3160" i="30"/>
  <c r="S3160" i="30"/>
  <c r="Q3103" i="30"/>
  <c r="R3103" i="30"/>
  <c r="S3103" i="30"/>
  <c r="S1044" i="30"/>
  <c r="Q1044" i="30"/>
  <c r="R1044" i="30"/>
  <c r="R2771" i="30"/>
  <c r="Q2771" i="30"/>
  <c r="S2771" i="30"/>
  <c r="R3073" i="30"/>
  <c r="S3073" i="30"/>
  <c r="Q3073" i="30"/>
  <c r="Q1920" i="30"/>
  <c r="S1920" i="30"/>
  <c r="R1920" i="30"/>
  <c r="Q2469" i="30"/>
  <c r="R2469" i="30"/>
  <c r="S2469" i="30"/>
  <c r="Q2231" i="30"/>
  <c r="R2231" i="30"/>
  <c r="S2231" i="30"/>
  <c r="Q3064" i="30"/>
  <c r="R3064" i="30"/>
  <c r="S3064" i="30"/>
  <c r="Q966" i="30"/>
  <c r="R966" i="30"/>
  <c r="S966" i="30"/>
  <c r="R1733" i="30"/>
  <c r="Q1733" i="30"/>
  <c r="S1733" i="30"/>
  <c r="Q1268" i="30"/>
  <c r="R1268" i="30"/>
  <c r="S1268" i="30"/>
  <c r="R1560" i="30"/>
  <c r="S1560" i="30"/>
  <c r="Q1560" i="30"/>
  <c r="S352" i="30"/>
  <c r="Q352" i="30"/>
  <c r="R352" i="30"/>
  <c r="Q2955" i="30"/>
  <c r="R2955" i="30"/>
  <c r="S2955" i="30"/>
  <c r="Q1379" i="30"/>
  <c r="R1379" i="30"/>
  <c r="S1379" i="30"/>
  <c r="Q823" i="30"/>
  <c r="R823" i="30"/>
  <c r="S823" i="30"/>
  <c r="R1805" i="30"/>
  <c r="Q1805" i="30"/>
  <c r="S1805" i="30"/>
  <c r="Q1499" i="30"/>
  <c r="R1499" i="30"/>
  <c r="S1499" i="30"/>
  <c r="Q727" i="30"/>
  <c r="R727" i="30"/>
  <c r="S727" i="30"/>
  <c r="R2483" i="30"/>
  <c r="S2483" i="30"/>
  <c r="Q2483" i="30"/>
  <c r="Q2332" i="30"/>
  <c r="R2332" i="30"/>
  <c r="S2332" i="30"/>
  <c r="R695" i="30"/>
  <c r="Q695" i="30"/>
  <c r="S695" i="30"/>
  <c r="Q1016" i="30"/>
  <c r="R1016" i="30"/>
  <c r="S1016" i="30"/>
  <c r="Q326" i="30"/>
  <c r="R326" i="30"/>
  <c r="S326" i="30"/>
  <c r="S1834" i="30"/>
  <c r="Q1834" i="30"/>
  <c r="R1834" i="30"/>
  <c r="S851" i="30"/>
  <c r="R851" i="30"/>
  <c r="Q851" i="30"/>
  <c r="S659" i="30"/>
  <c r="R659" i="30"/>
  <c r="Q659" i="30"/>
  <c r="R1063" i="30"/>
  <c r="Q1063" i="30"/>
  <c r="S1063" i="30"/>
  <c r="Q1243" i="30"/>
  <c r="R1243" i="30"/>
  <c r="S1243" i="30"/>
  <c r="Q1139" i="30"/>
  <c r="R1139" i="30"/>
  <c r="S1139" i="30"/>
  <c r="Q342" i="30"/>
  <c r="R342" i="30"/>
  <c r="S342" i="30"/>
  <c r="Q1080" i="30"/>
  <c r="R1080" i="30"/>
  <c r="S1080" i="30"/>
  <c r="Q2596" i="30"/>
  <c r="R2596" i="30"/>
  <c r="S2596" i="30"/>
  <c r="Q703" i="30"/>
  <c r="R703" i="30"/>
  <c r="S703" i="30"/>
  <c r="Q794" i="30"/>
  <c r="S794" i="30"/>
  <c r="R794" i="30"/>
  <c r="S2824" i="30"/>
  <c r="Q2824" i="30"/>
  <c r="R2824" i="30"/>
  <c r="Q603" i="30"/>
  <c r="S603" i="30"/>
  <c r="R603" i="30"/>
  <c r="R1899" i="30"/>
  <c r="S1899" i="30"/>
  <c r="Q1899" i="30"/>
  <c r="Q405" i="30"/>
  <c r="S405" i="30"/>
  <c r="R405" i="30"/>
  <c r="R777" i="30"/>
  <c r="S777" i="30"/>
  <c r="Q777" i="30"/>
  <c r="Q470" i="30"/>
  <c r="S470" i="30"/>
  <c r="R470" i="30"/>
  <c r="R1795" i="30"/>
  <c r="S1795" i="30"/>
  <c r="Q1795" i="30"/>
  <c r="Q334" i="30"/>
  <c r="R334" i="30"/>
  <c r="S334" i="30"/>
  <c r="Q708" i="30"/>
  <c r="R708" i="30"/>
  <c r="S708" i="30"/>
  <c r="S1673" i="30"/>
  <c r="Q1673" i="30"/>
  <c r="R1673" i="30"/>
  <c r="R697" i="30"/>
  <c r="Q697" i="30"/>
  <c r="S697" i="30"/>
  <c r="Q1321" i="30"/>
  <c r="R1321" i="30"/>
  <c r="S1321" i="30"/>
  <c r="Q2446" i="30"/>
  <c r="R2446" i="30"/>
  <c r="S2446" i="30"/>
  <c r="Q1160" i="30"/>
  <c r="R1160" i="30"/>
  <c r="S1160" i="30"/>
  <c r="Q829" i="30"/>
  <c r="R829" i="30"/>
  <c r="S829" i="30"/>
  <c r="S1084" i="30"/>
  <c r="Q1084" i="30"/>
  <c r="R1084" i="30"/>
  <c r="Q1579" i="30"/>
  <c r="R1579" i="30"/>
  <c r="S1579" i="30"/>
  <c r="Q1329" i="30"/>
  <c r="R1329" i="30"/>
  <c r="S1329" i="30"/>
  <c r="Q2008" i="30"/>
  <c r="R2008" i="30"/>
  <c r="S2008" i="30"/>
  <c r="Q2510" i="30"/>
  <c r="R2510" i="30"/>
  <c r="S2510" i="30"/>
  <c r="Q2940" i="30"/>
  <c r="R2940" i="30"/>
  <c r="S2940" i="30"/>
  <c r="Q632" i="30"/>
  <c r="R632" i="30"/>
  <c r="S632" i="30"/>
  <c r="S630" i="30"/>
  <c r="Q630" i="30"/>
  <c r="R630" i="30"/>
  <c r="Q895" i="30"/>
  <c r="R895" i="30"/>
  <c r="S895" i="30"/>
  <c r="Q2788" i="30"/>
  <c r="R2788" i="30"/>
  <c r="S2788" i="30"/>
  <c r="R481" i="30"/>
  <c r="S481" i="30"/>
  <c r="Q481" i="30"/>
  <c r="R1280" i="30"/>
  <c r="S1280" i="30"/>
  <c r="Q1280" i="30"/>
  <c r="S2042" i="30"/>
  <c r="Q2042" i="30"/>
  <c r="R2042" i="30"/>
  <c r="Q762" i="30"/>
  <c r="R762" i="30"/>
  <c r="S762" i="30"/>
  <c r="S2426" i="30"/>
  <c r="Q2426" i="30"/>
  <c r="R2426" i="30"/>
  <c r="R1636" i="30"/>
  <c r="Q1636" i="30"/>
  <c r="S1636" i="30"/>
  <c r="Q1340" i="30"/>
  <c r="R1340" i="30"/>
  <c r="S1340" i="30"/>
  <c r="Q2095" i="30"/>
  <c r="R2095" i="30"/>
  <c r="S2095" i="30"/>
  <c r="R521" i="30"/>
  <c r="S521" i="30"/>
  <c r="Q521" i="30"/>
  <c r="Q699" i="30"/>
  <c r="S699" i="30"/>
  <c r="R699" i="30"/>
  <c r="S292" i="30"/>
  <c r="Q292" i="30"/>
  <c r="R292" i="30"/>
  <c r="Q1392" i="30"/>
  <c r="R1392" i="30"/>
  <c r="S1392" i="30"/>
  <c r="R1432" i="30"/>
  <c r="S1432" i="30"/>
  <c r="Q1432" i="30"/>
  <c r="R1346" i="30"/>
  <c r="S1346" i="30"/>
  <c r="Q1346" i="30"/>
  <c r="Q1554" i="30"/>
  <c r="R1554" i="30"/>
  <c r="S1554" i="30"/>
  <c r="Q1157" i="30"/>
  <c r="R1157" i="30"/>
  <c r="S1157" i="30"/>
  <c r="S1223" i="30"/>
  <c r="Q1223" i="30"/>
  <c r="R1223" i="30"/>
  <c r="R283" i="30"/>
  <c r="S283" i="30"/>
  <c r="Q283" i="30"/>
  <c r="Q1817" i="30"/>
  <c r="R1817" i="30"/>
  <c r="S1817" i="30"/>
  <c r="Q2361" i="30"/>
  <c r="R2361" i="30"/>
  <c r="S2361" i="30"/>
  <c r="R2793" i="30"/>
  <c r="S2793" i="30"/>
  <c r="Q2793" i="30"/>
  <c r="S2317" i="30"/>
  <c r="R2317" i="30"/>
  <c r="Q2317" i="30"/>
  <c r="R315" i="30"/>
  <c r="S315" i="30"/>
  <c r="Q315" i="30"/>
  <c r="Q2098" i="30"/>
  <c r="R2098" i="30"/>
  <c r="S2098" i="30"/>
  <c r="Q742" i="30"/>
  <c r="S742" i="30"/>
  <c r="R742" i="30"/>
  <c r="Q714" i="30"/>
  <c r="R714" i="30"/>
  <c r="S714" i="30"/>
  <c r="Q2783" i="30"/>
  <c r="R2783" i="30"/>
  <c r="S2783" i="30"/>
  <c r="S1714" i="30"/>
  <c r="Q1714" i="30"/>
  <c r="R1714" i="30"/>
  <c r="Q1286" i="30"/>
  <c r="R1286" i="30"/>
  <c r="S1286" i="30"/>
  <c r="Q354" i="30"/>
  <c r="S354" i="30"/>
  <c r="R354" i="30"/>
  <c r="R1272" i="30"/>
  <c r="S1272" i="30"/>
  <c r="Q1272" i="30"/>
  <c r="Q816" i="30"/>
  <c r="S816" i="30"/>
  <c r="R816" i="30"/>
  <c r="Q1832" i="30"/>
  <c r="S1832" i="30"/>
  <c r="R1832" i="30"/>
  <c r="Q2292" i="30"/>
  <c r="R2292" i="30"/>
  <c r="S2292" i="30"/>
  <c r="Q2001" i="30"/>
  <c r="R2001" i="30"/>
  <c r="S2001" i="30"/>
  <c r="Q1307" i="30"/>
  <c r="R1307" i="30"/>
  <c r="S1307" i="30"/>
  <c r="Q676" i="30"/>
  <c r="R676" i="30"/>
  <c r="S676" i="30"/>
  <c r="Q2441" i="30"/>
  <c r="R2441" i="30"/>
  <c r="S2441" i="30"/>
  <c r="R2422" i="30"/>
  <c r="S2422" i="30"/>
  <c r="Q2422" i="30"/>
  <c r="Q1145" i="30"/>
  <c r="R1145" i="30"/>
  <c r="S1145" i="30"/>
  <c r="Q2908" i="30"/>
  <c r="R2908" i="30"/>
  <c r="S2908" i="30"/>
  <c r="Q2453" i="30"/>
  <c r="R2453" i="30"/>
  <c r="S2453" i="30"/>
  <c r="Q824" i="30"/>
  <c r="S824" i="30"/>
  <c r="R824" i="30"/>
  <c r="Q1638" i="30"/>
  <c r="R1638" i="30"/>
  <c r="S1638" i="30"/>
  <c r="R1584" i="30"/>
  <c r="S1584" i="30"/>
  <c r="Q1584" i="30"/>
  <c r="Q1992" i="30"/>
  <c r="R1992" i="30"/>
  <c r="S1992" i="30"/>
  <c r="R2390" i="30"/>
  <c r="S2390" i="30"/>
  <c r="Q2390" i="30"/>
  <c r="R1997" i="30"/>
  <c r="Q1997" i="30"/>
  <c r="S1997" i="30"/>
  <c r="Q1062" i="30"/>
  <c r="R1062" i="30"/>
  <c r="S1062" i="30"/>
  <c r="Q1663" i="30"/>
  <c r="S1663" i="30"/>
  <c r="R1663" i="30"/>
  <c r="Q1176" i="30"/>
  <c r="R1176" i="30"/>
  <c r="S1176" i="30"/>
  <c r="Q2396" i="30"/>
  <c r="R2396" i="30"/>
  <c r="S2396" i="30"/>
  <c r="Q656" i="30"/>
  <c r="R656" i="30"/>
  <c r="S656" i="30"/>
  <c r="S678" i="30"/>
  <c r="R678" i="30"/>
  <c r="Q678" i="30"/>
  <c r="R349" i="30"/>
  <c r="Q349" i="30"/>
  <c r="S349" i="30"/>
  <c r="Q286" i="30"/>
  <c r="R286" i="30"/>
  <c r="S286" i="30"/>
  <c r="S2464" i="30"/>
  <c r="Q2464" i="30"/>
  <c r="R2464" i="30"/>
  <c r="R870" i="30"/>
  <c r="Q870" i="30"/>
  <c r="S870" i="30"/>
  <c r="Q2356" i="30"/>
  <c r="R2356" i="30"/>
  <c r="S2356" i="30"/>
  <c r="Q2641" i="30"/>
  <c r="R2641" i="30"/>
  <c r="S2641" i="30"/>
  <c r="Q1667" i="30"/>
  <c r="R1667" i="30"/>
  <c r="S1667" i="30"/>
  <c r="Q1106" i="30"/>
  <c r="S1106" i="30"/>
  <c r="R1106" i="30"/>
  <c r="Q2952" i="30"/>
  <c r="R2952" i="30"/>
  <c r="S2952" i="30"/>
  <c r="S2600" i="30"/>
  <c r="Q2600" i="30"/>
  <c r="R2600" i="30"/>
  <c r="S528" i="30"/>
  <c r="Q528" i="30"/>
  <c r="R528" i="30"/>
  <c r="Q2311" i="30"/>
  <c r="R2311" i="30"/>
  <c r="S2311" i="30"/>
  <c r="Q1372" i="30"/>
  <c r="R1372" i="30"/>
  <c r="S1372" i="30"/>
  <c r="Q2138" i="30"/>
  <c r="R2138" i="30"/>
  <c r="S2138" i="30"/>
  <c r="Q2686" i="30"/>
  <c r="R2686" i="30"/>
  <c r="S2686" i="30"/>
  <c r="Q1716" i="30"/>
  <c r="R1716" i="30"/>
  <c r="S1716" i="30"/>
  <c r="Q2729" i="30"/>
  <c r="R2729" i="30"/>
  <c r="S2729" i="30"/>
  <c r="Q2525" i="30"/>
  <c r="R2525" i="30"/>
  <c r="S2525" i="30"/>
  <c r="S2910" i="30"/>
  <c r="Q2910" i="30"/>
  <c r="R2910" i="30"/>
  <c r="S1255" i="30"/>
  <c r="Q1255" i="30"/>
  <c r="R1255" i="30"/>
  <c r="S2886" i="30"/>
  <c r="Q2886" i="30"/>
  <c r="R2886" i="30"/>
  <c r="S1794" i="30"/>
  <c r="Q1794" i="30"/>
  <c r="R1794" i="30"/>
  <c r="S2448" i="30"/>
  <c r="Q2448" i="30"/>
  <c r="R2448" i="30"/>
  <c r="S1351" i="30"/>
  <c r="Q1351" i="30"/>
  <c r="R1351" i="30"/>
  <c r="Q2607" i="30"/>
  <c r="R2607" i="30"/>
  <c r="S2607" i="30"/>
  <c r="Q1078" i="30"/>
  <c r="R1078" i="30"/>
  <c r="S1078" i="30"/>
  <c r="Q2566" i="30"/>
  <c r="R2566" i="30"/>
  <c r="S2566" i="30"/>
  <c r="R1763" i="30"/>
  <c r="S1763" i="30"/>
  <c r="Q1763" i="30"/>
  <c r="R1829" i="30"/>
  <c r="Q1829" i="30"/>
  <c r="S1829" i="30"/>
  <c r="R2809" i="30"/>
  <c r="S2809" i="30"/>
  <c r="Q2809" i="30"/>
  <c r="S1399" i="30"/>
  <c r="Q1399" i="30"/>
  <c r="R1399" i="30"/>
  <c r="Q1791" i="30"/>
  <c r="R1791" i="30"/>
  <c r="S1791" i="30"/>
  <c r="S1914" i="30"/>
  <c r="Q1914" i="30"/>
  <c r="R1914" i="30"/>
  <c r="Q1619" i="30"/>
  <c r="R1619" i="30"/>
  <c r="S1619" i="30"/>
  <c r="Q1892" i="30"/>
  <c r="R1892" i="30"/>
  <c r="S1892" i="30"/>
  <c r="Q2882" i="30"/>
  <c r="R2882" i="30"/>
  <c r="S2882" i="30"/>
  <c r="Q1876" i="30"/>
  <c r="R1876" i="30"/>
  <c r="S1876" i="30"/>
  <c r="Q2000" i="30"/>
  <c r="R2000" i="30"/>
  <c r="S2000" i="30"/>
  <c r="Q773" i="30"/>
  <c r="S773" i="30"/>
  <c r="R773" i="30"/>
  <c r="R2459" i="30"/>
  <c r="S2459" i="30"/>
  <c r="Q2459" i="30"/>
  <c r="Q426" i="30"/>
  <c r="R426" i="30"/>
  <c r="S426" i="30"/>
  <c r="S496" i="30"/>
  <c r="Q496" i="30"/>
  <c r="R496" i="30"/>
  <c r="Q1991" i="30"/>
  <c r="R1991" i="30"/>
  <c r="S1991" i="30"/>
  <c r="Q1318" i="30"/>
  <c r="R1318" i="30"/>
  <c r="S1318" i="30"/>
  <c r="R1608" i="30"/>
  <c r="S1608" i="30"/>
  <c r="Q1608" i="30"/>
  <c r="R1210" i="30"/>
  <c r="S1210" i="30"/>
  <c r="Q1210" i="30"/>
  <c r="Q1230" i="30"/>
  <c r="R1230" i="30"/>
  <c r="S1230" i="30"/>
  <c r="S582" i="30"/>
  <c r="Q582" i="30"/>
  <c r="R582" i="30"/>
  <c r="Q2090" i="30"/>
  <c r="R2090" i="30"/>
  <c r="S2090" i="30"/>
  <c r="S412" i="30"/>
  <c r="Q412" i="30"/>
  <c r="R412" i="30"/>
  <c r="Q366" i="30"/>
  <c r="R366" i="30"/>
  <c r="S366" i="30"/>
  <c r="Q2420" i="30"/>
  <c r="R2420" i="30"/>
  <c r="S2420" i="30"/>
  <c r="Q1081" i="30"/>
  <c r="R1081" i="30"/>
  <c r="S1081" i="30"/>
  <c r="Q353" i="30"/>
  <c r="S353" i="30"/>
  <c r="R353" i="30"/>
  <c r="Q282" i="30"/>
  <c r="R282" i="30"/>
  <c r="S282" i="30"/>
  <c r="Q402" i="30"/>
  <c r="S402" i="30"/>
  <c r="R402" i="30"/>
  <c r="Q2180" i="30"/>
  <c r="R2180" i="30"/>
  <c r="S2180" i="30"/>
  <c r="R2962" i="30"/>
  <c r="S2962" i="30"/>
  <c r="Q2962" i="30"/>
  <c r="R1274" i="30"/>
  <c r="Q1274" i="30"/>
  <c r="S1274" i="30"/>
  <c r="R459" i="30"/>
  <c r="Q459" i="30"/>
  <c r="S459" i="30"/>
  <c r="Q1192" i="30"/>
  <c r="R1192" i="30"/>
  <c r="S1192" i="30"/>
  <c r="S662" i="30"/>
  <c r="Q662" i="30"/>
  <c r="R662" i="30"/>
  <c r="R737" i="30"/>
  <c r="S737" i="30"/>
  <c r="Q737" i="30"/>
  <c r="R333" i="30"/>
  <c r="S333" i="30"/>
  <c r="Q333" i="30"/>
  <c r="Q2612" i="30"/>
  <c r="R2612" i="30"/>
  <c r="S2612" i="30"/>
  <c r="Q3124" i="30"/>
  <c r="R3124" i="30"/>
  <c r="S3124" i="30"/>
  <c r="S955" i="30"/>
  <c r="Q955" i="30"/>
  <c r="R955" i="30"/>
  <c r="Q1107" i="30"/>
  <c r="R1107" i="30"/>
  <c r="S1107" i="30"/>
  <c r="S2808" i="30"/>
  <c r="Q2808" i="30"/>
  <c r="R2808" i="30"/>
  <c r="Q2108" i="30"/>
  <c r="R2108" i="30"/>
  <c r="S2108" i="30"/>
  <c r="S2333" i="30"/>
  <c r="R2333" i="30"/>
  <c r="Q2333" i="30"/>
  <c r="Q556" i="30"/>
  <c r="S556" i="30"/>
  <c r="R556" i="30"/>
  <c r="S2776" i="30"/>
  <c r="Q2776" i="30"/>
  <c r="R2776" i="30"/>
  <c r="Q1222" i="30"/>
  <c r="R1222" i="30"/>
  <c r="S1222" i="30"/>
  <c r="R1596" i="30"/>
  <c r="Q1596" i="30"/>
  <c r="S1596" i="30"/>
  <c r="Q1870" i="30"/>
  <c r="R1870" i="30"/>
  <c r="S1870" i="30"/>
  <c r="R585" i="30"/>
  <c r="Q585" i="30"/>
  <c r="S585" i="30"/>
  <c r="S1938" i="30"/>
  <c r="Q1938" i="30"/>
  <c r="R1938" i="30"/>
  <c r="R497" i="30"/>
  <c r="S497" i="30"/>
  <c r="Q497" i="30"/>
  <c r="Q841" i="30"/>
  <c r="S841" i="30"/>
  <c r="R841" i="30"/>
  <c r="S2109" i="30"/>
  <c r="Q2109" i="30"/>
  <c r="R2109" i="30"/>
  <c r="Q2217" i="30"/>
  <c r="R2217" i="30"/>
  <c r="S2217" i="30"/>
  <c r="R435" i="30"/>
  <c r="S435" i="30"/>
  <c r="Q435" i="30"/>
  <c r="Q1209" i="30"/>
  <c r="R1209" i="30"/>
  <c r="S1209" i="30"/>
  <c r="Q1764" i="30"/>
  <c r="R1764" i="30"/>
  <c r="S1764" i="30"/>
  <c r="Q2455" i="30"/>
  <c r="R2455" i="30"/>
  <c r="S2455" i="30"/>
  <c r="S1537" i="30"/>
  <c r="Q1537" i="30"/>
  <c r="R1537" i="30"/>
  <c r="Q1025" i="30"/>
  <c r="R1025" i="30"/>
  <c r="S1025" i="30"/>
  <c r="S1706" i="30"/>
  <c r="Q1706" i="30"/>
  <c r="R1706" i="30"/>
  <c r="S1617" i="30"/>
  <c r="Q1617" i="30"/>
  <c r="R1617" i="30"/>
  <c r="S1826" i="30"/>
  <c r="Q1826" i="30"/>
  <c r="R1826" i="30"/>
  <c r="Q2799" i="30"/>
  <c r="R2799" i="30"/>
  <c r="S2799" i="30"/>
  <c r="Q2395" i="30"/>
  <c r="S2395" i="30"/>
  <c r="R2395" i="30"/>
  <c r="Q2306" i="30"/>
  <c r="S2306" i="30"/>
  <c r="R2306" i="30"/>
  <c r="R613" i="30"/>
  <c r="S613" i="30"/>
  <c r="Q613" i="30"/>
  <c r="Q928" i="30"/>
  <c r="R928" i="30"/>
  <c r="S928" i="30"/>
  <c r="Q1775" i="30"/>
  <c r="R1775" i="30"/>
  <c r="S1775" i="30"/>
  <c r="S360" i="30"/>
  <c r="Q360" i="30"/>
  <c r="R360" i="30"/>
  <c r="R533" i="30"/>
  <c r="S533" i="30"/>
  <c r="Q533" i="30"/>
  <c r="Q1083" i="30"/>
  <c r="R1083" i="30"/>
  <c r="S1083" i="30"/>
  <c r="S1585" i="30"/>
  <c r="Q1585" i="30"/>
  <c r="R1585" i="30"/>
  <c r="Q660" i="30"/>
  <c r="S660" i="30"/>
  <c r="R660" i="30"/>
  <c r="Q2742" i="30"/>
  <c r="S2742" i="30"/>
  <c r="R2742" i="30"/>
  <c r="Q1812" i="30"/>
  <c r="R1812" i="30"/>
  <c r="S1812" i="30"/>
  <c r="R671" i="30"/>
  <c r="S671" i="30"/>
  <c r="Q671" i="30"/>
  <c r="R449" i="30"/>
  <c r="S449" i="30"/>
  <c r="Q449" i="30"/>
  <c r="R956" i="30"/>
  <c r="S956" i="30"/>
  <c r="Q956" i="30"/>
  <c r="Q1198" i="30"/>
  <c r="R1198" i="30"/>
  <c r="S1198" i="30"/>
  <c r="Q1691" i="30"/>
  <c r="R1691" i="30"/>
  <c r="S1691" i="30"/>
  <c r="S899" i="30"/>
  <c r="Q899" i="30"/>
  <c r="R899" i="30"/>
  <c r="Q1506" i="30"/>
  <c r="R1506" i="30"/>
  <c r="S1506" i="30"/>
  <c r="Q2163" i="30"/>
  <c r="R2163" i="30"/>
  <c r="S2163" i="30"/>
  <c r="R1950" i="30"/>
  <c r="S1950" i="30"/>
  <c r="Q1950" i="30"/>
  <c r="R2384" i="30"/>
  <c r="Q2384" i="30"/>
  <c r="S2384" i="30"/>
  <c r="Q2697" i="30"/>
  <c r="R2697" i="30"/>
  <c r="S2697" i="30"/>
  <c r="S1513" i="30"/>
  <c r="Q1513" i="30"/>
  <c r="R1513" i="30"/>
  <c r="Q1515" i="30"/>
  <c r="R1515" i="30"/>
  <c r="S1515" i="30"/>
  <c r="R1452" i="30"/>
  <c r="S1452" i="30"/>
  <c r="Q1452" i="30"/>
  <c r="R2023" i="30"/>
  <c r="S2023" i="30"/>
  <c r="Q2023" i="30"/>
  <c r="S634" i="30"/>
  <c r="R634" i="30"/>
  <c r="Q634" i="30"/>
  <c r="Q2118" i="30"/>
  <c r="R2118" i="30"/>
  <c r="S2118" i="30"/>
  <c r="Q914" i="30"/>
  <c r="R914" i="30"/>
  <c r="S914" i="30"/>
  <c r="R331" i="30"/>
  <c r="S331" i="30"/>
  <c r="Q331" i="30"/>
  <c r="Q1332" i="30"/>
  <c r="R1332" i="30"/>
  <c r="S1332" i="30"/>
  <c r="Q2947" i="30"/>
  <c r="R2947" i="30"/>
  <c r="S2947" i="30"/>
  <c r="R591" i="30"/>
  <c r="Q591" i="30"/>
  <c r="S591" i="30"/>
  <c r="Q652" i="30"/>
  <c r="S652" i="30"/>
  <c r="R652" i="30"/>
  <c r="Q1852" i="30"/>
  <c r="R1852" i="30"/>
  <c r="S1852" i="30"/>
  <c r="Q688" i="30"/>
  <c r="R688" i="30"/>
  <c r="S688" i="30"/>
  <c r="Q2244" i="30"/>
  <c r="R2244" i="30"/>
  <c r="S2244" i="30"/>
  <c r="R2707" i="30"/>
  <c r="S2707" i="30"/>
  <c r="Q2707" i="30"/>
  <c r="R2286" i="30"/>
  <c r="S2286" i="30"/>
  <c r="Q2286" i="30"/>
  <c r="Q2262" i="30"/>
  <c r="R2262" i="30"/>
  <c r="S2262" i="30"/>
  <c r="R2611" i="30"/>
  <c r="S2611" i="30"/>
  <c r="Q2611" i="30"/>
  <c r="S1028" i="30"/>
  <c r="Q1028" i="30"/>
  <c r="R1028" i="30"/>
  <c r="S2034" i="30"/>
  <c r="Q2034" i="30"/>
  <c r="R2034" i="30"/>
  <c r="Q2190" i="30"/>
  <c r="R2190" i="30"/>
  <c r="S2190" i="30"/>
  <c r="Q1275" i="30"/>
  <c r="R1275" i="30"/>
  <c r="S1275" i="30"/>
  <c r="S1541" i="30"/>
  <c r="Q1541" i="30"/>
  <c r="R1541" i="30"/>
  <c r="Q1611" i="30"/>
  <c r="R1611" i="30"/>
  <c r="S1611" i="30"/>
  <c r="S1311" i="30"/>
  <c r="Q1311" i="30"/>
  <c r="R1311" i="30"/>
  <c r="S736" i="30"/>
  <c r="R736" i="30"/>
  <c r="Q736" i="30"/>
  <c r="S666" i="30"/>
  <c r="R666" i="30"/>
  <c r="Q666" i="30"/>
  <c r="Q1019" i="30"/>
  <c r="R1019" i="30"/>
  <c r="S1019" i="30"/>
  <c r="Q321" i="30"/>
  <c r="S321" i="30"/>
  <c r="R321" i="30"/>
  <c r="R1404" i="30"/>
  <c r="S1404" i="30"/>
  <c r="Q1404" i="30"/>
  <c r="R279" i="30"/>
  <c r="Q279" i="30"/>
  <c r="S279" i="30"/>
  <c r="Q1872" i="30"/>
  <c r="S1872" i="30"/>
  <c r="R1872" i="30"/>
  <c r="Q842" i="30"/>
  <c r="R842" i="30"/>
  <c r="S842" i="30"/>
  <c r="Q781" i="30"/>
  <c r="S781" i="30"/>
  <c r="R781" i="30"/>
  <c r="Q798" i="30"/>
  <c r="R798" i="30"/>
  <c r="S798" i="30"/>
  <c r="Q290" i="30"/>
  <c r="S290" i="30"/>
  <c r="R290" i="30"/>
  <c r="Q887" i="30"/>
  <c r="R887" i="30"/>
  <c r="S887" i="30"/>
  <c r="Q1751" i="30"/>
  <c r="R1751" i="30"/>
  <c r="S1751" i="30"/>
  <c r="R2785" i="30"/>
  <c r="S2785" i="30"/>
  <c r="Q2785" i="30"/>
  <c r="Q1567" i="30"/>
  <c r="R1567" i="30"/>
  <c r="S1567" i="30"/>
  <c r="R2795" i="30"/>
  <c r="Q2795" i="30"/>
  <c r="S2795" i="30"/>
  <c r="Q1603" i="30"/>
  <c r="R1603" i="30"/>
  <c r="S1603" i="30"/>
  <c r="Q437" i="30"/>
  <c r="R437" i="30"/>
  <c r="S437" i="30"/>
  <c r="S1697" i="30"/>
  <c r="Q1697" i="30"/>
  <c r="R1697" i="30"/>
  <c r="S1239" i="30"/>
  <c r="Q1239" i="30"/>
  <c r="R1239" i="30"/>
  <c r="Q493" i="30"/>
  <c r="R493" i="30"/>
  <c r="S493" i="30"/>
  <c r="Q1169" i="30"/>
  <c r="R1169" i="30"/>
  <c r="S1169" i="30"/>
  <c r="R2857" i="30"/>
  <c r="S2857" i="30"/>
  <c r="Q2857" i="30"/>
  <c r="S1545" i="30"/>
  <c r="Q1545" i="30"/>
  <c r="R1545" i="30"/>
  <c r="Q1586" i="30"/>
  <c r="R1586" i="30"/>
  <c r="S1586" i="30"/>
  <c r="Q1921" i="30"/>
  <c r="R1921" i="30"/>
  <c r="S1921" i="30"/>
  <c r="S907" i="30"/>
  <c r="Q907" i="30"/>
  <c r="R907" i="30"/>
  <c r="S1020" i="30"/>
  <c r="Q1020" i="30"/>
  <c r="R1020" i="30"/>
  <c r="Q901" i="30"/>
  <c r="R901" i="30"/>
  <c r="S901" i="30"/>
  <c r="R1398" i="30"/>
  <c r="S1398" i="30"/>
  <c r="Q1398" i="30"/>
  <c r="Q506" i="30"/>
  <c r="R506" i="30"/>
  <c r="S506" i="30"/>
  <c r="Q1225" i="30"/>
  <c r="R1225" i="30"/>
  <c r="S1225" i="30"/>
  <c r="Q2322" i="30"/>
  <c r="S2322" i="30"/>
  <c r="R2322" i="30"/>
  <c r="Q1149" i="30"/>
  <c r="R1149" i="30"/>
  <c r="S1149" i="30"/>
  <c r="Q1700" i="30"/>
  <c r="R1700" i="30"/>
  <c r="S1700" i="30"/>
  <c r="S336" i="30"/>
  <c r="R336" i="30"/>
  <c r="Q336" i="30"/>
  <c r="S252" i="30"/>
  <c r="R252" i="30"/>
  <c r="Q252" i="30"/>
  <c r="Q249" i="30"/>
  <c r="R249" i="30"/>
  <c r="S249" i="30"/>
  <c r="Q246" i="30"/>
  <c r="R246" i="30"/>
  <c r="S246" i="30"/>
  <c r="Q242" i="30"/>
  <c r="S242" i="30"/>
  <c r="R242" i="30"/>
  <c r="Q265" i="30"/>
  <c r="R265" i="30"/>
  <c r="S265" i="30"/>
  <c r="S240" i="30"/>
  <c r="R240" i="30"/>
  <c r="Q240" i="30"/>
  <c r="S260" i="30"/>
  <c r="Q260" i="30"/>
  <c r="R260" i="30"/>
  <c r="Q257" i="30"/>
  <c r="S257" i="30"/>
  <c r="R257" i="30"/>
  <c r="Q1180" i="30"/>
  <c r="R1180" i="30"/>
  <c r="S1180" i="30"/>
  <c r="R2352" i="30"/>
  <c r="Q2352" i="30"/>
  <c r="S2352" i="30"/>
  <c r="R2841" i="30"/>
  <c r="S2841" i="30"/>
  <c r="Q2841" i="30"/>
  <c r="R791" i="30"/>
  <c r="S791" i="30"/>
  <c r="Q791" i="30"/>
  <c r="S859" i="30"/>
  <c r="Q859" i="30"/>
  <c r="R859" i="30"/>
  <c r="S2011" i="30"/>
  <c r="Q2011" i="30"/>
  <c r="R2011" i="30"/>
  <c r="R3109" i="30"/>
  <c r="S3109" i="30"/>
  <c r="Q3109" i="30"/>
  <c r="Q3003" i="30"/>
  <c r="R3003" i="30"/>
  <c r="S3003" i="30"/>
  <c r="S2926" i="30"/>
  <c r="Q2926" i="30"/>
  <c r="R2926" i="30"/>
  <c r="S1746" i="30"/>
  <c r="Q1746" i="30"/>
  <c r="R1746" i="30"/>
  <c r="Q3053" i="30"/>
  <c r="R3053" i="30"/>
  <c r="S3053" i="30"/>
  <c r="S3015" i="30"/>
  <c r="Q3015" i="30"/>
  <c r="R3015" i="30"/>
  <c r="Q2971" i="30"/>
  <c r="R2971" i="30"/>
  <c r="S2971" i="30"/>
  <c r="Q1940" i="30"/>
  <c r="R1940" i="30"/>
  <c r="S1940" i="30"/>
  <c r="Q2337" i="30"/>
  <c r="R2337" i="30"/>
  <c r="S2337" i="30"/>
  <c r="Q992" i="30"/>
  <c r="R992" i="30"/>
  <c r="S992" i="30"/>
  <c r="Q3104" i="30"/>
  <c r="R3104" i="30"/>
  <c r="S3104" i="30"/>
  <c r="Q3164" i="30"/>
  <c r="R3164" i="30"/>
  <c r="S3164" i="30"/>
  <c r="S2728" i="30"/>
  <c r="Q2728" i="30"/>
  <c r="R2728" i="30"/>
  <c r="R3093" i="30"/>
  <c r="S3093" i="30"/>
  <c r="Q3093" i="30"/>
  <c r="R3125" i="30"/>
  <c r="S3125" i="30"/>
  <c r="Q3125" i="30"/>
  <c r="Q2853" i="30"/>
  <c r="R2853" i="30"/>
  <c r="S2853" i="30"/>
  <c r="Q3087" i="30"/>
  <c r="R3087" i="30"/>
  <c r="S3087" i="30"/>
  <c r="S2982" i="30"/>
  <c r="Q2982" i="30"/>
  <c r="R2982" i="30"/>
  <c r="R2994" i="30"/>
  <c r="S2994" i="30"/>
  <c r="Q2994" i="30"/>
  <c r="R3002" i="30"/>
  <c r="S3002" i="30"/>
  <c r="Q3002" i="30"/>
  <c r="Q2965" i="30"/>
  <c r="R2965" i="30"/>
  <c r="S2965" i="30"/>
  <c r="Q2486" i="30"/>
  <c r="R2486" i="30"/>
  <c r="S2486" i="30"/>
  <c r="Q1894" i="30"/>
  <c r="R1894" i="30"/>
  <c r="S1894" i="30"/>
  <c r="Q2562" i="30"/>
  <c r="R2562" i="30"/>
  <c r="S2562" i="30"/>
  <c r="Q2211" i="30"/>
  <c r="R2211" i="30"/>
  <c r="S2211" i="30"/>
  <c r="Q2738" i="30"/>
  <c r="R2738" i="30"/>
  <c r="S2738" i="30"/>
  <c r="Q2151" i="30"/>
  <c r="R2151" i="30"/>
  <c r="S2151" i="30"/>
  <c r="Q2051" i="30"/>
  <c r="R2051" i="30"/>
  <c r="S2051" i="30"/>
  <c r="Q2391" i="30"/>
  <c r="R2391" i="30"/>
  <c r="S2391" i="30"/>
  <c r="Q2979" i="30"/>
  <c r="R2979" i="30"/>
  <c r="S2979" i="30"/>
  <c r="Q2893" i="30"/>
  <c r="R2893" i="30"/>
  <c r="S2893" i="30"/>
  <c r="R1448" i="30"/>
  <c r="S1448" i="30"/>
  <c r="Q1448" i="30"/>
  <c r="R2797" i="30"/>
  <c r="S2797" i="30"/>
  <c r="Q2797" i="30"/>
  <c r="R3041" i="30"/>
  <c r="S3041" i="30"/>
  <c r="Q3041" i="30"/>
  <c r="R303" i="30"/>
  <c r="S303" i="30"/>
  <c r="Q303" i="30"/>
  <c r="Q2183" i="30"/>
  <c r="R2183" i="30"/>
  <c r="S2183" i="30"/>
  <c r="Q1402" i="30"/>
  <c r="R1402" i="30"/>
  <c r="S1402" i="30"/>
  <c r="Q1968" i="30"/>
  <c r="R1968" i="30"/>
  <c r="S1968" i="30"/>
  <c r="R1540" i="30"/>
  <c r="S1540" i="30"/>
  <c r="Q1540" i="30"/>
  <c r="Q3119" i="30"/>
  <c r="R3119" i="30"/>
  <c r="S3119" i="30"/>
  <c r="Q2521" i="30"/>
  <c r="R2521" i="30"/>
  <c r="S2521" i="30"/>
  <c r="Q2682" i="30"/>
  <c r="R2682" i="30"/>
  <c r="S2682" i="30"/>
  <c r="S2504" i="30"/>
  <c r="Q2504" i="30"/>
  <c r="R2504" i="30"/>
  <c r="R1853" i="30"/>
  <c r="Q1853" i="30"/>
  <c r="S1853" i="30"/>
  <c r="R2467" i="30"/>
  <c r="S2467" i="30"/>
  <c r="Q2467" i="30"/>
  <c r="S1263" i="30"/>
  <c r="Q1263" i="30"/>
  <c r="R1263" i="30"/>
  <c r="Q2559" i="30"/>
  <c r="R2559" i="30"/>
  <c r="S2559" i="30"/>
  <c r="Q1254" i="30"/>
  <c r="R1254" i="30"/>
  <c r="S1254" i="30"/>
  <c r="Q2482" i="30"/>
  <c r="R2482" i="30"/>
  <c r="S2482" i="30"/>
  <c r="Q3019" i="30"/>
  <c r="R3019" i="30"/>
  <c r="S3019" i="30"/>
  <c r="S3031" i="30"/>
  <c r="Q3031" i="30"/>
  <c r="R3031" i="30"/>
  <c r="Q2265" i="30"/>
  <c r="R2265" i="30"/>
  <c r="S2265" i="30"/>
  <c r="Q592" i="30"/>
  <c r="S592" i="30"/>
  <c r="R592" i="30"/>
  <c r="Q2287" i="30"/>
  <c r="R2287" i="30"/>
  <c r="S2287" i="30"/>
  <c r="Q2668" i="30"/>
  <c r="R2668" i="30"/>
  <c r="S2668" i="30"/>
  <c r="Q3088" i="30"/>
  <c r="R3088" i="30"/>
  <c r="S3088" i="30"/>
  <c r="Q2041" i="30"/>
  <c r="R2041" i="30"/>
  <c r="S2041" i="30"/>
  <c r="Q2583" i="30"/>
  <c r="R2583" i="30"/>
  <c r="S2583" i="30"/>
  <c r="R2769" i="30"/>
  <c r="S2769" i="30"/>
  <c r="Q2769" i="30"/>
  <c r="Q2227" i="30"/>
  <c r="R2227" i="30"/>
  <c r="S2227" i="30"/>
  <c r="S2760" i="30"/>
  <c r="Q2760" i="30"/>
  <c r="R2760" i="30"/>
  <c r="Q1217" i="30"/>
  <c r="R1217" i="30"/>
  <c r="S1217" i="30"/>
  <c r="Q3085" i="30"/>
  <c r="R3085" i="30"/>
  <c r="S3085" i="30"/>
  <c r="Q2638" i="30"/>
  <c r="R2638" i="30"/>
  <c r="S2638" i="30"/>
  <c r="Q2972" i="30"/>
  <c r="R2972" i="30"/>
  <c r="S2972" i="30"/>
  <c r="Q2191" i="30"/>
  <c r="R2191" i="30"/>
  <c r="S2191" i="30"/>
  <c r="Q2741" i="30"/>
  <c r="R2741" i="30"/>
  <c r="S2741" i="30"/>
  <c r="R3049" i="30"/>
  <c r="S3049" i="30"/>
  <c r="Q3049" i="30"/>
  <c r="Q2143" i="30"/>
  <c r="R2143" i="30"/>
  <c r="S2143" i="30"/>
  <c r="Q2380" i="30"/>
  <c r="R2380" i="30"/>
  <c r="S2380" i="30"/>
  <c r="Q2864" i="30"/>
  <c r="R2864" i="30"/>
  <c r="S2864" i="30"/>
  <c r="Q2526" i="30"/>
  <c r="R2526" i="30"/>
  <c r="S2526" i="30"/>
  <c r="Q2202" i="30"/>
  <c r="S2202" i="30"/>
  <c r="R2202" i="30"/>
  <c r="S2528" i="30"/>
  <c r="Q2528" i="30"/>
  <c r="R2528" i="30"/>
  <c r="Q2589" i="30"/>
  <c r="R2589" i="30"/>
  <c r="S2589" i="30"/>
  <c r="Q3136" i="30"/>
  <c r="R3136" i="30"/>
  <c r="S3136" i="30"/>
  <c r="Q1772" i="30"/>
  <c r="R1772" i="30"/>
  <c r="S1772" i="30"/>
  <c r="R2144" i="30"/>
  <c r="S2144" i="30"/>
  <c r="Q2144" i="30"/>
  <c r="R1290" i="30"/>
  <c r="Q1290" i="30"/>
  <c r="S1290" i="30"/>
  <c r="Q2673" i="30"/>
  <c r="R2673" i="30"/>
  <c r="S2673" i="30"/>
  <c r="S2704" i="30"/>
  <c r="Q2704" i="30"/>
  <c r="R2704" i="30"/>
  <c r="R2938" i="30"/>
  <c r="S2938" i="30"/>
  <c r="Q2938" i="30"/>
  <c r="Q3091" i="30"/>
  <c r="R3091" i="30"/>
  <c r="S3091" i="30"/>
  <c r="Q3048" i="30"/>
  <c r="R3048" i="30"/>
  <c r="S3048" i="30"/>
  <c r="R2986" i="30"/>
  <c r="S2986" i="30"/>
  <c r="Q2986" i="30"/>
  <c r="Q1434" i="30"/>
  <c r="R1434" i="30"/>
  <c r="S1434" i="30"/>
  <c r="Q2162" i="30"/>
  <c r="R2162" i="30"/>
  <c r="S2162" i="30"/>
  <c r="R2047" i="30"/>
  <c r="S2047" i="30"/>
  <c r="Q2047" i="30"/>
  <c r="R1789" i="30"/>
  <c r="Q1789" i="30"/>
  <c r="S1789" i="30"/>
  <c r="S2253" i="30"/>
  <c r="R2253" i="30"/>
  <c r="Q2253" i="30"/>
  <c r="Q2323" i="30"/>
  <c r="S2323" i="30"/>
  <c r="R2323" i="30"/>
  <c r="R551" i="30"/>
  <c r="Q551" i="30"/>
  <c r="S551" i="30"/>
  <c r="Q1737" i="30"/>
  <c r="R1737" i="30"/>
  <c r="S1737" i="30"/>
  <c r="S1449" i="30"/>
  <c r="Q1449" i="30"/>
  <c r="R1449" i="30"/>
  <c r="R363" i="30"/>
  <c r="S363" i="30"/>
  <c r="Q363" i="30"/>
  <c r="S1986" i="30"/>
  <c r="Q1986" i="30"/>
  <c r="R1986" i="30"/>
  <c r="Q1964" i="30"/>
  <c r="R1964" i="30"/>
  <c r="S1964" i="30"/>
  <c r="S752" i="30"/>
  <c r="R752" i="30"/>
  <c r="Q752" i="30"/>
  <c r="Q2522" i="30"/>
  <c r="R2522" i="30"/>
  <c r="S2522" i="30"/>
  <c r="Q971" i="30"/>
  <c r="R971" i="30"/>
  <c r="S971" i="30"/>
  <c r="Q532" i="30"/>
  <c r="S532" i="30"/>
  <c r="R532" i="30"/>
  <c r="Q1809" i="30"/>
  <c r="R1809" i="30"/>
  <c r="S1809" i="30"/>
  <c r="R1532" i="30"/>
  <c r="S1532" i="30"/>
  <c r="Q1532" i="30"/>
  <c r="Q358" i="30"/>
  <c r="R358" i="30"/>
  <c r="S358" i="30"/>
  <c r="Q1418" i="30"/>
  <c r="R1418" i="30"/>
  <c r="S1418" i="30"/>
  <c r="Q1662" i="30"/>
  <c r="R1662" i="30"/>
  <c r="S1662" i="30"/>
  <c r="Q981" i="30"/>
  <c r="R981" i="30"/>
  <c r="S981" i="30"/>
  <c r="Q1034" i="30"/>
  <c r="S1034" i="30"/>
  <c r="R1034" i="30"/>
  <c r="Q3144" i="30"/>
  <c r="R3144" i="30"/>
  <c r="S3144" i="30"/>
  <c r="Q2084" i="30"/>
  <c r="R2084" i="30"/>
  <c r="S2084" i="30"/>
  <c r="R387" i="30"/>
  <c r="S387" i="30"/>
  <c r="Q387" i="30"/>
  <c r="S1505" i="30"/>
  <c r="Q1505" i="30"/>
  <c r="R1505" i="30"/>
  <c r="R876" i="30"/>
  <c r="S876" i="30"/>
  <c r="Q876" i="30"/>
  <c r="Q858" i="30"/>
  <c r="R858" i="30"/>
  <c r="S858" i="30"/>
  <c r="R2168" i="30"/>
  <c r="S2168" i="30"/>
  <c r="Q2168" i="30"/>
  <c r="R707" i="30"/>
  <c r="Q707" i="30"/>
  <c r="S707" i="30"/>
  <c r="Q949" i="30"/>
  <c r="R949" i="30"/>
  <c r="S949" i="30"/>
  <c r="Q2468" i="30"/>
  <c r="R2468" i="30"/>
  <c r="S2468" i="30"/>
  <c r="R1296" i="30"/>
  <c r="S1296" i="30"/>
  <c r="Q1296" i="30"/>
  <c r="R1859" i="30"/>
  <c r="S1859" i="30"/>
  <c r="Q1859" i="30"/>
  <c r="Q1147" i="30"/>
  <c r="R1147" i="30"/>
  <c r="S1147" i="30"/>
  <c r="S2181" i="30"/>
  <c r="Q2181" i="30"/>
  <c r="R2181" i="30"/>
  <c r="R1440" i="30"/>
  <c r="S1440" i="30"/>
  <c r="Q1440" i="30"/>
  <c r="S843" i="30"/>
  <c r="R843" i="30"/>
  <c r="Q843" i="30"/>
  <c r="Q486" i="30"/>
  <c r="S486" i="30"/>
  <c r="R486" i="30"/>
  <c r="R2360" i="30"/>
  <c r="Q2360" i="30"/>
  <c r="S2360" i="30"/>
  <c r="S1383" i="30"/>
  <c r="Q1383" i="30"/>
  <c r="R1383" i="30"/>
  <c r="Q1514" i="30"/>
  <c r="R1514" i="30"/>
  <c r="S1514" i="30"/>
  <c r="Q2832" i="30"/>
  <c r="R2832" i="30"/>
  <c r="S2832" i="30"/>
  <c r="Q1777" i="30"/>
  <c r="R1777" i="30"/>
  <c r="S1777" i="30"/>
  <c r="S534" i="30"/>
  <c r="Q534" i="30"/>
  <c r="R534" i="30"/>
  <c r="R902" i="30"/>
  <c r="Q902" i="30"/>
  <c r="S902" i="30"/>
  <c r="Q1174" i="30"/>
  <c r="R1174" i="30"/>
  <c r="S1174" i="30"/>
  <c r="Q2625" i="30"/>
  <c r="R2625" i="30"/>
  <c r="S2625" i="30"/>
  <c r="Q2087" i="30"/>
  <c r="R2087" i="30"/>
  <c r="S2087" i="30"/>
  <c r="R812" i="30"/>
  <c r="S812" i="30"/>
  <c r="Q812" i="30"/>
  <c r="S2293" i="30"/>
  <c r="R2293" i="30"/>
  <c r="Q2293" i="30"/>
  <c r="R383" i="30"/>
  <c r="S383" i="30"/>
  <c r="Q383" i="30"/>
  <c r="Q1502" i="30"/>
  <c r="R1502" i="30"/>
  <c r="S1502" i="30"/>
  <c r="Q802" i="30"/>
  <c r="R802" i="30"/>
  <c r="S802" i="30"/>
  <c r="Q978" i="30"/>
  <c r="R978" i="30"/>
  <c r="S978" i="30"/>
  <c r="Q758" i="30"/>
  <c r="S758" i="30"/>
  <c r="R758" i="30"/>
  <c r="Q800" i="30"/>
  <c r="S800" i="30"/>
  <c r="R800" i="30"/>
  <c r="Q2509" i="30"/>
  <c r="R2509" i="30"/>
  <c r="S2509" i="30"/>
  <c r="S1271" i="30"/>
  <c r="Q1271" i="30"/>
  <c r="R1271" i="30"/>
  <c r="Q917" i="30"/>
  <c r="R917" i="30"/>
  <c r="S917" i="30"/>
  <c r="Q1945" i="30"/>
  <c r="R1945" i="30"/>
  <c r="S1945" i="30"/>
  <c r="Q1719" i="30"/>
  <c r="R1719" i="30"/>
  <c r="S1719" i="30"/>
  <c r="R2849" i="30"/>
  <c r="S2849" i="30"/>
  <c r="Q2849" i="30"/>
  <c r="S1529" i="30"/>
  <c r="Q1529" i="30"/>
  <c r="R1529" i="30"/>
  <c r="Q952" i="30"/>
  <c r="R952" i="30"/>
  <c r="S952" i="30"/>
  <c r="S284" i="30"/>
  <c r="Q284" i="30"/>
  <c r="R284" i="30"/>
  <c r="S1159" i="30"/>
  <c r="Q1159" i="30"/>
  <c r="R1159" i="30"/>
  <c r="S1906" i="30"/>
  <c r="Q1906" i="30"/>
  <c r="R1906" i="30"/>
  <c r="Q1727" i="30"/>
  <c r="R1727" i="30"/>
  <c r="S1727" i="30"/>
  <c r="Q2071" i="30"/>
  <c r="R2071" i="30"/>
  <c r="S2071" i="30"/>
  <c r="Q1887" i="30"/>
  <c r="R1887" i="30"/>
  <c r="S1887" i="30"/>
  <c r="Q2359" i="30"/>
  <c r="R2359" i="30"/>
  <c r="S2359" i="30"/>
  <c r="S488" i="30"/>
  <c r="Q488" i="30"/>
  <c r="R488" i="30"/>
  <c r="R2499" i="30"/>
  <c r="S2499" i="30"/>
  <c r="Q2499" i="30"/>
  <c r="R285" i="30"/>
  <c r="Q285" i="30"/>
  <c r="S285" i="30"/>
  <c r="Q2917" i="30"/>
  <c r="R2917" i="30"/>
  <c r="S2917" i="30"/>
  <c r="S1605" i="30"/>
  <c r="Q1605" i="30"/>
  <c r="R1605" i="30"/>
  <c r="Q2242" i="30"/>
  <c r="S2242" i="30"/>
  <c r="R2242" i="30"/>
  <c r="Q302" i="30"/>
  <c r="R302" i="30"/>
  <c r="S302" i="30"/>
  <c r="Q832" i="30"/>
  <c r="S832" i="30"/>
  <c r="R832" i="30"/>
  <c r="Q1438" i="30"/>
  <c r="R1438" i="30"/>
  <c r="S1438" i="30"/>
  <c r="S2870" i="30"/>
  <c r="Q2870" i="30"/>
  <c r="R2870" i="30"/>
  <c r="Q1459" i="30"/>
  <c r="R1459" i="30"/>
  <c r="S1459" i="30"/>
  <c r="Q2079" i="30"/>
  <c r="R2079" i="30"/>
  <c r="S2079" i="30"/>
  <c r="R1330" i="30"/>
  <c r="Q1330" i="30"/>
  <c r="S1330" i="30"/>
  <c r="Q1780" i="30"/>
  <c r="R1780" i="30"/>
  <c r="S1780" i="30"/>
  <c r="Q724" i="30"/>
  <c r="R724" i="30"/>
  <c r="S724" i="30"/>
  <c r="R2659" i="30"/>
  <c r="S2659" i="30"/>
  <c r="Q2659" i="30"/>
  <c r="Q885" i="30"/>
  <c r="R885" i="30"/>
  <c r="S885" i="30"/>
  <c r="Q1337" i="30"/>
  <c r="R1337" i="30"/>
  <c r="S1337" i="30"/>
  <c r="Q1828" i="30"/>
  <c r="R1828" i="30"/>
  <c r="S1828" i="30"/>
  <c r="Q897" i="30"/>
  <c r="S897" i="30"/>
  <c r="R897" i="30"/>
  <c r="Q1293" i="30"/>
  <c r="S1293" i="30"/>
  <c r="R1293" i="30"/>
  <c r="Q1414" i="30"/>
  <c r="R1414" i="30"/>
  <c r="S1414" i="30"/>
  <c r="Q1903" i="30"/>
  <c r="R1903" i="30"/>
  <c r="S1903" i="30"/>
  <c r="Q1614" i="30"/>
  <c r="R1614" i="30"/>
  <c r="S1614" i="30"/>
  <c r="Q986" i="30"/>
  <c r="R986" i="30"/>
  <c r="S986" i="30"/>
  <c r="S2002" i="30"/>
  <c r="Q2002" i="30"/>
  <c r="R2002" i="30"/>
  <c r="Q1220" i="30"/>
  <c r="R1220" i="30"/>
  <c r="S1220" i="30"/>
  <c r="R1234" i="30"/>
  <c r="S1234" i="30"/>
  <c r="Q1234" i="30"/>
  <c r="Q790" i="30"/>
  <c r="R790" i="30"/>
  <c r="S790" i="30"/>
  <c r="R1354" i="30"/>
  <c r="Q1354" i="30"/>
  <c r="S1354" i="30"/>
  <c r="Q2188" i="30"/>
  <c r="R2188" i="30"/>
  <c r="S2188" i="30"/>
  <c r="Q1587" i="30"/>
  <c r="R1587" i="30"/>
  <c r="S1587" i="30"/>
  <c r="Q3140" i="30"/>
  <c r="R3140" i="30"/>
  <c r="S3140" i="30"/>
  <c r="Q2393" i="30"/>
  <c r="R2393" i="30"/>
  <c r="S2393" i="30"/>
  <c r="Q2275" i="30"/>
  <c r="S2275" i="30"/>
  <c r="R2275" i="30"/>
  <c r="R828" i="30"/>
  <c r="S828" i="30"/>
  <c r="Q828" i="30"/>
  <c r="Q1291" i="30"/>
  <c r="R1291" i="30"/>
  <c r="S1291" i="30"/>
  <c r="Q1131" i="30"/>
  <c r="R1131" i="30"/>
  <c r="S1131" i="30"/>
  <c r="Q2145" i="30"/>
  <c r="R2145" i="30"/>
  <c r="S2145" i="30"/>
  <c r="R910" i="30"/>
  <c r="Q910" i="30"/>
  <c r="S910" i="30"/>
  <c r="R958" i="30"/>
  <c r="Q958" i="30"/>
  <c r="S958" i="30"/>
  <c r="Q1349" i="30"/>
  <c r="S1349" i="30"/>
  <c r="R1349" i="30"/>
  <c r="Q1043" i="30"/>
  <c r="R1043" i="30"/>
  <c r="S1043" i="30"/>
  <c r="Q2355" i="30"/>
  <c r="S2355" i="30"/>
  <c r="R2355" i="30"/>
  <c r="R1146" i="30"/>
  <c r="S1146" i="30"/>
  <c r="Q1146" i="30"/>
  <c r="S2624" i="30"/>
  <c r="Q2624" i="30"/>
  <c r="R2624" i="30"/>
  <c r="S2386" i="30"/>
  <c r="Q2386" i="30"/>
  <c r="R2386" i="30"/>
  <c r="R553" i="30"/>
  <c r="Q553" i="30"/>
  <c r="S553" i="30"/>
  <c r="Q2340" i="30"/>
  <c r="R2340" i="30"/>
  <c r="S2340" i="30"/>
  <c r="Q429" i="30"/>
  <c r="R429" i="30"/>
  <c r="S429" i="30"/>
  <c r="Q2259" i="30"/>
  <c r="R2259" i="30"/>
  <c r="S2259" i="30"/>
  <c r="R411" i="30"/>
  <c r="S411" i="30"/>
  <c r="Q411" i="30"/>
  <c r="Q1014" i="30"/>
  <c r="R1014" i="30"/>
  <c r="S1014" i="30"/>
  <c r="Q494" i="30"/>
  <c r="S494" i="30"/>
  <c r="R494" i="30"/>
  <c r="Q1844" i="30"/>
  <c r="R1844" i="30"/>
  <c r="S1844" i="30"/>
  <c r="R1356" i="30"/>
  <c r="Q1356" i="30"/>
  <c r="S1356" i="30"/>
  <c r="R1725" i="30"/>
  <c r="Q1725" i="30"/>
  <c r="S1725" i="30"/>
  <c r="Q743" i="30"/>
  <c r="R743" i="30"/>
  <c r="S743" i="30"/>
  <c r="S1722" i="30"/>
  <c r="Q1722" i="30"/>
  <c r="R1722" i="30"/>
  <c r="S1818" i="30"/>
  <c r="Q1818" i="30"/>
  <c r="R1818" i="30"/>
  <c r="R1676" i="30"/>
  <c r="Q1676" i="30"/>
  <c r="S1676" i="30"/>
  <c r="Q2863" i="30"/>
  <c r="R2863" i="30"/>
  <c r="S2863" i="30"/>
  <c r="Q2478" i="30"/>
  <c r="R2478" i="30"/>
  <c r="S2478" i="30"/>
  <c r="Q1530" i="30"/>
  <c r="R1530" i="30"/>
  <c r="S1530" i="30"/>
  <c r="Q2700" i="30"/>
  <c r="R2700" i="30"/>
  <c r="S2700" i="30"/>
  <c r="Q1713" i="30"/>
  <c r="R1713" i="30"/>
  <c r="S1713" i="30"/>
  <c r="Q2676" i="30"/>
  <c r="R2676" i="30"/>
  <c r="S2676" i="30"/>
  <c r="Q2807" i="30"/>
  <c r="R2807" i="30"/>
  <c r="S2807" i="30"/>
  <c r="Q2689" i="30"/>
  <c r="R2689" i="30"/>
  <c r="S2689" i="30"/>
  <c r="S1641" i="30"/>
  <c r="Q1641" i="30"/>
  <c r="R1641" i="30"/>
  <c r="S1396" i="30"/>
  <c r="Q1396" i="30"/>
  <c r="R1396" i="30"/>
  <c r="S1521" i="30"/>
  <c r="Q1521" i="30"/>
  <c r="R1521" i="30"/>
  <c r="Q1281" i="30"/>
  <c r="R1281" i="30"/>
  <c r="S1281" i="30"/>
  <c r="Q1001" i="30"/>
  <c r="R1001" i="30"/>
  <c r="S1001" i="30"/>
  <c r="R629" i="30"/>
  <c r="Q629" i="30"/>
  <c r="S629" i="30"/>
  <c r="Q1574" i="30"/>
  <c r="R1574" i="30"/>
  <c r="S1574" i="30"/>
  <c r="S2768" i="30"/>
  <c r="Q2768" i="30"/>
  <c r="R2768" i="30"/>
  <c r="S2269" i="30"/>
  <c r="R2269" i="30"/>
  <c r="Q2269" i="30"/>
  <c r="S3142" i="30"/>
  <c r="Q3142" i="30"/>
  <c r="R3142" i="30"/>
  <c r="Q2230" i="30"/>
  <c r="R2230" i="30"/>
  <c r="S2230" i="30"/>
  <c r="R583" i="30"/>
  <c r="S583" i="30"/>
  <c r="Q583" i="30"/>
  <c r="S1637" i="30"/>
  <c r="Q1637" i="30"/>
  <c r="R1637" i="30"/>
  <c r="Q863" i="30"/>
  <c r="R863" i="30"/>
  <c r="S863" i="30"/>
  <c r="Q1450" i="30"/>
  <c r="R1450" i="30"/>
  <c r="S1450" i="30"/>
  <c r="Q2215" i="30"/>
  <c r="R2215" i="30"/>
  <c r="S2215" i="30"/>
  <c r="R1572" i="30"/>
  <c r="S1572" i="30"/>
  <c r="Q1572" i="30"/>
  <c r="Q2524" i="30"/>
  <c r="R2524" i="30"/>
  <c r="S2524" i="30"/>
  <c r="S1413" i="30"/>
  <c r="Q1413" i="30"/>
  <c r="R1413" i="30"/>
  <c r="Q1871" i="30"/>
  <c r="R1871" i="30"/>
  <c r="S1871" i="30"/>
  <c r="R535" i="30"/>
  <c r="S535" i="30"/>
  <c r="Q535" i="30"/>
  <c r="Q2075" i="30"/>
  <c r="R2075" i="30"/>
  <c r="S2075" i="30"/>
  <c r="Q1643" i="30"/>
  <c r="R1643" i="30"/>
  <c r="S1643" i="30"/>
  <c r="Q1712" i="30"/>
  <c r="S1712" i="30"/>
  <c r="R1712" i="30"/>
  <c r="S448" i="30"/>
  <c r="Q448" i="30"/>
  <c r="R448" i="30"/>
  <c r="S357" i="30"/>
  <c r="Q357" i="30"/>
  <c r="R357" i="30"/>
  <c r="R1226" i="30"/>
  <c r="S1226" i="30"/>
  <c r="Q1226" i="30"/>
  <c r="Q2353" i="30"/>
  <c r="R2353" i="30"/>
  <c r="S2353" i="30"/>
  <c r="Q2856" i="30"/>
  <c r="R2856" i="30"/>
  <c r="S2856" i="30"/>
  <c r="Q2017" i="30"/>
  <c r="R2017" i="30"/>
  <c r="S2017" i="30"/>
  <c r="Q2251" i="30"/>
  <c r="R2251" i="30"/>
  <c r="S2251" i="30"/>
  <c r="Q2438" i="30"/>
  <c r="R2438" i="30"/>
  <c r="S2438" i="30"/>
  <c r="Q298" i="30"/>
  <c r="R298" i="30"/>
  <c r="S298" i="30"/>
  <c r="S1395" i="30"/>
  <c r="Q1395" i="30"/>
  <c r="R1395" i="30"/>
  <c r="Q2307" i="30"/>
  <c r="S2307" i="30"/>
  <c r="R2307" i="30"/>
  <c r="R2953" i="30"/>
  <c r="S2953" i="30"/>
  <c r="Q2953" i="30"/>
  <c r="Q732" i="30"/>
  <c r="R732" i="30"/>
  <c r="S732" i="30"/>
  <c r="Q1041" i="30"/>
  <c r="R1041" i="30"/>
  <c r="S1041" i="30"/>
  <c r="R479" i="30"/>
  <c r="S479" i="30"/>
  <c r="Q479" i="30"/>
  <c r="Q377" i="30"/>
  <c r="R377" i="30"/>
  <c r="S377" i="30"/>
  <c r="U9" i="30"/>
  <c r="Q2241" i="30"/>
  <c r="R2241" i="30"/>
  <c r="S2241" i="30"/>
  <c r="S1183" i="30"/>
  <c r="Q1183" i="30"/>
  <c r="R1183" i="30"/>
  <c r="S344" i="30"/>
  <c r="Q344" i="30"/>
  <c r="R344" i="30"/>
  <c r="Q2105" i="30"/>
  <c r="R2105" i="30"/>
  <c r="S2105" i="30"/>
  <c r="Q985" i="30"/>
  <c r="R985" i="30"/>
  <c r="S985" i="30"/>
  <c r="Q2932" i="30"/>
  <c r="R2932" i="30"/>
  <c r="S2932" i="30"/>
  <c r="Q2100" i="30"/>
  <c r="R2100" i="30"/>
  <c r="S2100" i="30"/>
  <c r="S1557" i="30"/>
  <c r="Q1557" i="30"/>
  <c r="R1557" i="30"/>
  <c r="Q1782" i="30"/>
  <c r="R1782" i="30"/>
  <c r="S1782" i="30"/>
  <c r="Q959" i="30"/>
  <c r="R959" i="30"/>
  <c r="S959" i="30"/>
  <c r="Q1984" i="30"/>
  <c r="R1984" i="30"/>
  <c r="S1984" i="30"/>
  <c r="S650" i="30"/>
  <c r="Q650" i="30"/>
  <c r="R650" i="30"/>
  <c r="Q2415" i="30"/>
  <c r="R2415" i="30"/>
  <c r="S2415" i="30"/>
  <c r="Q301" i="30"/>
  <c r="R301" i="30"/>
  <c r="S301" i="30"/>
  <c r="Q373" i="30"/>
  <c r="R373" i="30"/>
  <c r="S373" i="30"/>
  <c r="U8" i="30"/>
  <c r="S2568" i="30"/>
  <c r="Q2568" i="30"/>
  <c r="R2568" i="30"/>
  <c r="S988" i="30"/>
  <c r="Q988" i="30"/>
  <c r="R988" i="30"/>
  <c r="Q997" i="30"/>
  <c r="R997" i="30"/>
  <c r="S997" i="30"/>
  <c r="R2651" i="30"/>
  <c r="S2651" i="30"/>
  <c r="Q2651" i="30"/>
  <c r="Q2111" i="30"/>
  <c r="R2111" i="30"/>
  <c r="S2111" i="30"/>
  <c r="Q2786" i="30"/>
  <c r="S2786" i="30"/>
  <c r="R2786" i="30"/>
  <c r="Q1686" i="30"/>
  <c r="R1686" i="30"/>
  <c r="S1686" i="30"/>
  <c r="Q2997" i="30"/>
  <c r="R2997" i="30"/>
  <c r="S2997" i="30"/>
  <c r="Q1099" i="30"/>
  <c r="R1099" i="30"/>
  <c r="S1099" i="30"/>
  <c r="Q1839" i="30"/>
  <c r="R1839" i="30"/>
  <c r="S1839" i="30"/>
  <c r="Q454" i="30"/>
  <c r="S454" i="30"/>
  <c r="R454" i="30"/>
  <c r="S1649" i="30"/>
  <c r="Q1649" i="30"/>
  <c r="R1649" i="30"/>
  <c r="Q2236" i="30"/>
  <c r="R2236" i="30"/>
  <c r="S2236" i="30"/>
  <c r="Q1366" i="30"/>
  <c r="R1366" i="30"/>
  <c r="S1366" i="30"/>
  <c r="Q1027" i="30"/>
  <c r="R1027" i="30"/>
  <c r="S1027" i="30"/>
  <c r="R2408" i="30"/>
  <c r="Q2408" i="30"/>
  <c r="S2408" i="30"/>
  <c r="R549" i="30"/>
  <c r="S549" i="30"/>
  <c r="Q549" i="30"/>
  <c r="R1218" i="30"/>
  <c r="S1218" i="30"/>
  <c r="Q1218" i="30"/>
  <c r="Q438" i="30"/>
  <c r="R438" i="30"/>
  <c r="S438" i="30"/>
  <c r="R2398" i="30"/>
  <c r="S2398" i="30"/>
  <c r="Q2398" i="30"/>
  <c r="R1658" i="30"/>
  <c r="S1658" i="30"/>
  <c r="Q1658" i="30"/>
  <c r="R1707" i="30"/>
  <c r="S1707" i="30"/>
  <c r="Q1707" i="30"/>
  <c r="R1709" i="30"/>
  <c r="Q1709" i="30"/>
  <c r="S1709" i="30"/>
  <c r="Q1110" i="30"/>
  <c r="R1110" i="30"/>
  <c r="S1110" i="30"/>
  <c r="Q2567" i="30"/>
  <c r="R2567" i="30"/>
  <c r="S2567" i="30"/>
  <c r="Q881" i="30"/>
  <c r="S881" i="30"/>
  <c r="R881" i="30"/>
  <c r="Q1406" i="30"/>
  <c r="R1406" i="30"/>
  <c r="S1406" i="30"/>
  <c r="R2200" i="30"/>
  <c r="S2200" i="30"/>
  <c r="Q2200" i="30"/>
  <c r="Q1233" i="30"/>
  <c r="R1233" i="30"/>
  <c r="S1233" i="30"/>
  <c r="Q2020" i="30"/>
  <c r="S2020" i="30"/>
  <c r="R2020" i="30"/>
  <c r="Q793" i="30"/>
  <c r="R793" i="30"/>
  <c r="S793" i="30"/>
  <c r="Q1607" i="30"/>
  <c r="R1607" i="30"/>
  <c r="S1607" i="30"/>
  <c r="R2873" i="30"/>
  <c r="S2873" i="30"/>
  <c r="Q2873" i="30"/>
  <c r="Q2246" i="30"/>
  <c r="R2246" i="30"/>
  <c r="S2246" i="30"/>
  <c r="R1352" i="30"/>
  <c r="S1352" i="30"/>
  <c r="Q1352" i="30"/>
  <c r="Q1674" i="30"/>
  <c r="R1674" i="30"/>
  <c r="S1674" i="30"/>
  <c r="Q1783" i="30"/>
  <c r="R1783" i="30"/>
  <c r="S1783" i="30"/>
  <c r="Q514" i="30"/>
  <c r="R514" i="30"/>
  <c r="S514" i="30"/>
  <c r="Q2250" i="30"/>
  <c r="S2250" i="30"/>
  <c r="R2250" i="30"/>
  <c r="R3074" i="30"/>
  <c r="S3074" i="30"/>
  <c r="Q3074" i="30"/>
  <c r="Q1756" i="30"/>
  <c r="R1756" i="30"/>
  <c r="S1756" i="30"/>
  <c r="Q509" i="30"/>
  <c r="R509" i="30"/>
  <c r="S509" i="30"/>
  <c r="Q2194" i="30"/>
  <c r="R2194" i="30"/>
  <c r="S2194" i="30"/>
  <c r="Q1089" i="30"/>
  <c r="R1089" i="30"/>
  <c r="S1089" i="30"/>
  <c r="Q1908" i="30"/>
  <c r="R1908" i="30"/>
  <c r="S1908" i="30"/>
  <c r="Q369" i="30"/>
  <c r="R369" i="30"/>
  <c r="S369" i="30"/>
  <c r="R395" i="30"/>
  <c r="S395" i="30"/>
  <c r="Q395" i="30"/>
  <c r="Q361" i="30"/>
  <c r="R361" i="30"/>
  <c r="S361" i="30"/>
  <c r="Q1546" i="30"/>
  <c r="R1546" i="30"/>
  <c r="S1546" i="30"/>
  <c r="Q2335" i="30"/>
  <c r="R2335" i="30"/>
  <c r="S2335" i="30"/>
  <c r="Q2254" i="30"/>
  <c r="R2254" i="30"/>
  <c r="S2254" i="30"/>
  <c r="R1029" i="30"/>
  <c r="S1029" i="30"/>
  <c r="Q1029" i="30"/>
  <c r="Q2735" i="30"/>
  <c r="R2735" i="30"/>
  <c r="S2735" i="30"/>
  <c r="Q2597" i="30"/>
  <c r="R2597" i="30"/>
  <c r="S2597" i="30"/>
  <c r="Q393" i="30"/>
  <c r="R393" i="30"/>
  <c r="S393" i="30"/>
  <c r="Q1244" i="30"/>
  <c r="R1244" i="30"/>
  <c r="S1244" i="30"/>
  <c r="Q2436" i="30"/>
  <c r="R2436" i="30"/>
  <c r="S2436" i="30"/>
  <c r="S2309" i="30"/>
  <c r="R2309" i="30"/>
  <c r="Q2309" i="30"/>
  <c r="S304" i="30"/>
  <c r="R304" i="30"/>
  <c r="Q304" i="30"/>
  <c r="Q1126" i="30"/>
  <c r="R1126" i="30"/>
  <c r="S1126" i="30"/>
  <c r="Q600" i="30"/>
  <c r="R600" i="30"/>
  <c r="S600" i="30"/>
  <c r="R2675" i="30"/>
  <c r="S2675" i="30"/>
  <c r="Q2675" i="30"/>
  <c r="Q935" i="30"/>
  <c r="R935" i="30"/>
  <c r="S935" i="30"/>
  <c r="Q2506" i="30"/>
  <c r="R2506" i="30"/>
  <c r="S2506" i="30"/>
  <c r="S1421" i="30"/>
  <c r="Q1421" i="30"/>
  <c r="R1421" i="30"/>
  <c r="Q2199" i="30"/>
  <c r="R2199" i="30"/>
  <c r="S2199" i="30"/>
  <c r="Q1969" i="30"/>
  <c r="R1969" i="30"/>
  <c r="S1969" i="30"/>
  <c r="Q596" i="30"/>
  <c r="S596" i="30"/>
  <c r="R596" i="30"/>
  <c r="Q679" i="30"/>
  <c r="R679" i="30"/>
  <c r="S679" i="30"/>
  <c r="Q2218" i="30"/>
  <c r="S2218" i="30"/>
  <c r="R2218" i="30"/>
  <c r="Q1018" i="30"/>
  <c r="R1018" i="30"/>
  <c r="S1018" i="30"/>
  <c r="Q1251" i="30"/>
  <c r="R1251" i="30"/>
  <c r="S1251" i="30"/>
  <c r="Q1086" i="30"/>
  <c r="R1086" i="30"/>
  <c r="S1086" i="30"/>
  <c r="R1877" i="30"/>
  <c r="Q1877" i="30"/>
  <c r="S1877" i="30"/>
  <c r="R2366" i="30"/>
  <c r="S2366" i="30"/>
  <c r="Q2366" i="30"/>
  <c r="S642" i="30"/>
  <c r="Q642" i="30"/>
  <c r="R642" i="30"/>
  <c r="Q462" i="30"/>
  <c r="S462" i="30"/>
  <c r="R462" i="30"/>
  <c r="S2354" i="30"/>
  <c r="R2354" i="30"/>
  <c r="Q2354" i="30"/>
  <c r="Q1431" i="30"/>
  <c r="R1431" i="30"/>
  <c r="S1431" i="30"/>
  <c r="R415" i="30"/>
  <c r="S415" i="30"/>
  <c r="Q415" i="30"/>
  <c r="R2906" i="30"/>
  <c r="S2906" i="30"/>
  <c r="Q2906" i="30"/>
  <c r="Q941" i="30"/>
  <c r="R941" i="30"/>
  <c r="S941" i="30"/>
  <c r="S2003" i="30"/>
  <c r="Q2003" i="30"/>
  <c r="R2003" i="30"/>
  <c r="Q2178" i="30"/>
  <c r="R2178" i="30"/>
  <c r="S2178" i="30"/>
  <c r="Q2564" i="30"/>
  <c r="R2564" i="30"/>
  <c r="S2564" i="30"/>
  <c r="Q1105" i="30"/>
  <c r="R1105" i="30"/>
  <c r="S1105" i="30"/>
  <c r="Q748" i="30"/>
  <c r="R748" i="30"/>
  <c r="S748" i="30"/>
  <c r="R1500" i="30"/>
  <c r="S1500" i="30"/>
  <c r="Q1500" i="30"/>
  <c r="Q2773" i="30"/>
  <c r="R2773" i="30"/>
  <c r="S2773" i="30"/>
  <c r="Q2305" i="30"/>
  <c r="R2305" i="30"/>
  <c r="S2305" i="30"/>
  <c r="Q3080" i="30"/>
  <c r="R3080" i="30"/>
  <c r="S3080" i="30"/>
  <c r="Q225" i="30"/>
  <c r="S225" i="30"/>
  <c r="R225" i="30"/>
  <c r="S272" i="30"/>
  <c r="R272" i="30"/>
  <c r="Q272" i="30"/>
  <c r="R275" i="30"/>
  <c r="S275" i="30"/>
  <c r="Q275" i="30"/>
  <c r="R231" i="30"/>
  <c r="Q231" i="30"/>
  <c r="S231" i="30"/>
  <c r="Q266" i="30"/>
  <c r="R266" i="30"/>
  <c r="S266" i="30"/>
  <c r="S2991" i="30"/>
  <c r="Q2991" i="30"/>
  <c r="R2991" i="30"/>
  <c r="Q2669" i="30"/>
  <c r="R2669" i="30"/>
  <c r="S2669" i="30"/>
  <c r="Q3123" i="30"/>
  <c r="R3123" i="30"/>
  <c r="S3123" i="30"/>
  <c r="S264" i="30"/>
  <c r="Q264" i="30"/>
  <c r="R264" i="30"/>
  <c r="Q273" i="30"/>
  <c r="S273" i="30"/>
  <c r="R273" i="30"/>
  <c r="Q3107" i="30"/>
  <c r="R3107" i="30"/>
  <c r="S3107" i="30"/>
  <c r="R2288" i="30"/>
  <c r="Q2288" i="30"/>
  <c r="S2288" i="30"/>
  <c r="S2370" i="30"/>
  <c r="Q2370" i="30"/>
  <c r="R2370" i="30"/>
  <c r="Q3043" i="30"/>
  <c r="R3043" i="30"/>
  <c r="S3043" i="30"/>
  <c r="R3149" i="30"/>
  <c r="S3149" i="30"/>
  <c r="Q3149" i="30"/>
  <c r="Q1602" i="30"/>
  <c r="R1602" i="30"/>
  <c r="S1602" i="30"/>
  <c r="R2667" i="30"/>
  <c r="S2667" i="30"/>
  <c r="Q2667" i="30"/>
  <c r="Q1959" i="30"/>
  <c r="R1959" i="30"/>
  <c r="S1959" i="30"/>
  <c r="S1437" i="30"/>
  <c r="Q1437" i="30"/>
  <c r="R1437" i="30"/>
  <c r="Q2338" i="30"/>
  <c r="S2338" i="30"/>
  <c r="R2338" i="30"/>
  <c r="Q1836" i="30"/>
  <c r="R1836" i="30"/>
  <c r="S1836" i="30"/>
  <c r="Q2601" i="30"/>
  <c r="R2601" i="30"/>
  <c r="S2601" i="30"/>
  <c r="Q1895" i="30"/>
  <c r="R1895" i="30"/>
  <c r="S1895" i="30"/>
  <c r="Q1983" i="30"/>
  <c r="R1983" i="30"/>
  <c r="S1983" i="30"/>
  <c r="Q757" i="30"/>
  <c r="S757" i="30"/>
  <c r="R757" i="30"/>
  <c r="S3106" i="30"/>
  <c r="Q3106" i="30"/>
  <c r="R3106" i="30"/>
  <c r="R3137" i="30"/>
  <c r="S3137" i="30"/>
  <c r="Q3137" i="30"/>
  <c r="Q2714" i="30"/>
  <c r="R2714" i="30"/>
  <c r="S2714" i="30"/>
  <c r="Q1671" i="30"/>
  <c r="R1671" i="30"/>
  <c r="S1671" i="30"/>
  <c r="R2344" i="30"/>
  <c r="Q2344" i="30"/>
  <c r="S2344" i="30"/>
  <c r="Q920" i="30"/>
  <c r="R920" i="30"/>
  <c r="S920" i="30"/>
  <c r="Q314" i="30"/>
  <c r="R314" i="30"/>
  <c r="S314" i="30"/>
  <c r="Q2186" i="30"/>
  <c r="R2186" i="30"/>
  <c r="S2186" i="30"/>
  <c r="Q1865" i="30"/>
  <c r="R1865" i="30"/>
  <c r="S1865" i="30"/>
  <c r="R3133" i="30"/>
  <c r="S3133" i="30"/>
  <c r="Q3133" i="30"/>
  <c r="Q2622" i="30"/>
  <c r="R2622" i="30"/>
  <c r="S2622" i="30"/>
  <c r="Q2829" i="30"/>
  <c r="R2829" i="30"/>
  <c r="S2829" i="30"/>
  <c r="Q3139" i="30"/>
  <c r="R3139" i="30"/>
  <c r="S3139" i="30"/>
  <c r="R1973" i="30"/>
  <c r="Q1973" i="30"/>
  <c r="S1973" i="30"/>
  <c r="R1087" i="30"/>
  <c r="Q1087" i="30"/>
  <c r="S1087" i="30"/>
  <c r="Q2223" i="30"/>
  <c r="R2223" i="30"/>
  <c r="S2223" i="30"/>
  <c r="R2820" i="30"/>
  <c r="S2820" i="30"/>
  <c r="Q2820" i="30"/>
  <c r="Q1181" i="30"/>
  <c r="R1181" i="30"/>
  <c r="S1181" i="30"/>
  <c r="S3098" i="30"/>
  <c r="Q3098" i="30"/>
  <c r="R3098" i="30"/>
  <c r="R2619" i="30"/>
  <c r="S2619" i="30"/>
  <c r="Q2619" i="30"/>
  <c r="Q1350" i="30"/>
  <c r="R1350" i="30"/>
  <c r="S1350" i="30"/>
  <c r="S3006" i="30"/>
  <c r="Q3006" i="30"/>
  <c r="R3006" i="30"/>
  <c r="Q2498" i="30"/>
  <c r="R2498" i="30"/>
  <c r="S2498" i="30"/>
  <c r="S2672" i="30"/>
  <c r="Q2672" i="30"/>
  <c r="R2672" i="30"/>
  <c r="S2640" i="30"/>
  <c r="Q2640" i="30"/>
  <c r="R2640" i="30"/>
  <c r="S2784" i="30"/>
  <c r="Q2784" i="30"/>
  <c r="R2784" i="30"/>
  <c r="R1242" i="30"/>
  <c r="S1242" i="30"/>
  <c r="Q1242" i="30"/>
  <c r="Q2470" i="30"/>
  <c r="R2470" i="30"/>
  <c r="S2470" i="30"/>
  <c r="Q1767" i="30"/>
  <c r="R1767" i="30"/>
  <c r="S1767" i="30"/>
  <c r="Q2866" i="30"/>
  <c r="R2866" i="30"/>
  <c r="S2866" i="30"/>
  <c r="Q2944" i="30"/>
  <c r="R2944" i="30"/>
  <c r="S2944" i="30"/>
  <c r="Q2987" i="30"/>
  <c r="R2987" i="30"/>
  <c r="S2987" i="30"/>
  <c r="Q2843" i="30"/>
  <c r="R2843" i="30"/>
  <c r="S2843" i="30"/>
  <c r="Q2068" i="30"/>
  <c r="R2068" i="30"/>
  <c r="S2068" i="30"/>
  <c r="Q2485" i="30"/>
  <c r="R2485" i="30"/>
  <c r="S2485" i="30"/>
  <c r="Q1952" i="30"/>
  <c r="R1952" i="30"/>
  <c r="S1952" i="30"/>
  <c r="Q2530" i="30"/>
  <c r="R2530" i="30"/>
  <c r="S2530" i="30"/>
  <c r="Q2848" i="30"/>
  <c r="R2848" i="30"/>
  <c r="S2848" i="30"/>
  <c r="R1958" i="30"/>
  <c r="S1958" i="30"/>
  <c r="Q1958" i="30"/>
  <c r="Q2477" i="30"/>
  <c r="R2477" i="30"/>
  <c r="S2477" i="30"/>
  <c r="Q2501" i="30"/>
  <c r="R2501" i="30"/>
  <c r="S2501" i="30"/>
  <c r="Q2861" i="30"/>
  <c r="R2861" i="30"/>
  <c r="S2861" i="30"/>
  <c r="S3154" i="30"/>
  <c r="Q3154" i="30"/>
  <c r="R3154" i="30"/>
  <c r="S1866" i="30"/>
  <c r="Q1866" i="30"/>
  <c r="R1866" i="30"/>
  <c r="Q2024" i="30"/>
  <c r="R2024" i="30"/>
  <c r="S2024" i="30"/>
  <c r="S280" i="30"/>
  <c r="Q280" i="30"/>
  <c r="R280" i="30"/>
  <c r="R3117" i="30"/>
  <c r="S3117" i="30"/>
  <c r="Q3117" i="30"/>
  <c r="S2656" i="30"/>
  <c r="Q2656" i="30"/>
  <c r="R2656" i="30"/>
  <c r="Q2713" i="30"/>
  <c r="R2713" i="30"/>
  <c r="S2713" i="30"/>
  <c r="Q2719" i="30"/>
  <c r="R2719" i="30"/>
  <c r="S2719" i="30"/>
  <c r="R2006" i="30"/>
  <c r="S2006" i="30"/>
  <c r="Q2006" i="30"/>
  <c r="R2897" i="30"/>
  <c r="Q2897" i="30"/>
  <c r="S2897" i="30"/>
  <c r="R2064" i="30"/>
  <c r="S2064" i="30"/>
  <c r="Q2064" i="30"/>
  <c r="Q2550" i="30"/>
  <c r="R2550" i="30"/>
  <c r="S2550" i="30"/>
  <c r="Q2449" i="30"/>
  <c r="R2449" i="30"/>
  <c r="S2449" i="30"/>
  <c r="Q3096" i="30"/>
  <c r="R3096" i="30"/>
  <c r="S3096" i="30"/>
  <c r="Q2989" i="30"/>
  <c r="R2989" i="30"/>
  <c r="S2989" i="30"/>
  <c r="Q2179" i="30"/>
  <c r="R2179" i="30"/>
  <c r="S2179" i="30"/>
  <c r="R2014" i="30"/>
  <c r="S2014" i="30"/>
  <c r="Q2014" i="30"/>
  <c r="Q370" i="30"/>
  <c r="S370" i="30"/>
  <c r="R370" i="30"/>
  <c r="Q1474" i="30"/>
  <c r="R1474" i="30"/>
  <c r="S1474" i="30"/>
  <c r="Q2988" i="30"/>
  <c r="R2988" i="30"/>
  <c r="S2988" i="30"/>
  <c r="S792" i="30"/>
  <c r="R792" i="30"/>
  <c r="Q792" i="30"/>
  <c r="Q2110" i="30"/>
  <c r="R2110" i="30"/>
  <c r="S2110" i="30"/>
  <c r="R335" i="30"/>
  <c r="Q335" i="30"/>
  <c r="S335" i="30"/>
  <c r="Q310" i="30"/>
  <c r="R310" i="30"/>
  <c r="S310" i="30"/>
  <c r="Q2297" i="30"/>
  <c r="R2297" i="30"/>
  <c r="S2297" i="30"/>
  <c r="Q2602" i="30"/>
  <c r="R2602" i="30"/>
  <c r="S2602" i="30"/>
  <c r="S1994" i="30"/>
  <c r="Q1994" i="30"/>
  <c r="R1994" i="30"/>
  <c r="Q2796" i="30"/>
  <c r="R2796" i="30"/>
  <c r="S2796" i="30"/>
  <c r="Q1900" i="30"/>
  <c r="R1900" i="30"/>
  <c r="S1900" i="30"/>
  <c r="R868" i="30"/>
  <c r="S868" i="30"/>
  <c r="Q868" i="30"/>
  <c r="R287" i="30"/>
  <c r="S287" i="30"/>
  <c r="Q287" i="30"/>
  <c r="Q1165" i="30"/>
  <c r="R1165" i="30"/>
  <c r="S1165" i="30"/>
  <c r="S2720" i="30"/>
  <c r="Q2720" i="30"/>
  <c r="R2720" i="30"/>
  <c r="S1417" i="30"/>
  <c r="Q1417" i="30"/>
  <c r="R1417" i="30"/>
  <c r="Q425" i="30"/>
  <c r="R425" i="30"/>
  <c r="S425" i="30"/>
  <c r="S690" i="30"/>
  <c r="Q690" i="30"/>
  <c r="R690" i="30"/>
  <c r="Q1000" i="30"/>
  <c r="R1000" i="30"/>
  <c r="S1000" i="30"/>
  <c r="Q608" i="30"/>
  <c r="R608" i="30"/>
  <c r="S608" i="30"/>
  <c r="S1786" i="30"/>
  <c r="Q1786" i="30"/>
  <c r="R1786" i="30"/>
  <c r="Q442" i="30"/>
  <c r="S442" i="30"/>
  <c r="R442" i="30"/>
  <c r="Q1937" i="30"/>
  <c r="R1937" i="30"/>
  <c r="S1937" i="30"/>
  <c r="Q2321" i="30"/>
  <c r="R2321" i="30"/>
  <c r="S2321" i="30"/>
  <c r="S698" i="30"/>
  <c r="R698" i="30"/>
  <c r="Q698" i="30"/>
  <c r="S1677" i="30"/>
  <c r="R1677" i="30"/>
  <c r="Q1677" i="30"/>
  <c r="S712" i="30"/>
  <c r="R712" i="30"/>
  <c r="Q712" i="30"/>
  <c r="Q904" i="30"/>
  <c r="R904" i="30"/>
  <c r="S904" i="30"/>
  <c r="Q2171" i="30"/>
  <c r="R2171" i="30"/>
  <c r="S2171" i="30"/>
  <c r="Q706" i="30"/>
  <c r="R706" i="30"/>
  <c r="S706" i="30"/>
  <c r="Q1246" i="30"/>
  <c r="R1246" i="30"/>
  <c r="S1246" i="30"/>
  <c r="R537" i="30"/>
  <c r="Q537" i="30"/>
  <c r="S537" i="30"/>
  <c r="R589" i="30"/>
  <c r="Q589" i="30"/>
  <c r="S589" i="30"/>
  <c r="Q3060" i="30"/>
  <c r="R3060" i="30"/>
  <c r="S3060" i="30"/>
  <c r="R1901" i="30"/>
  <c r="Q1901" i="30"/>
  <c r="S1901" i="30"/>
  <c r="S444" i="30"/>
  <c r="Q444" i="30"/>
  <c r="R444" i="30"/>
  <c r="R391" i="30"/>
  <c r="Q391" i="30"/>
  <c r="S391" i="30"/>
  <c r="Q2387" i="30"/>
  <c r="S2387" i="30"/>
  <c r="R2387" i="30"/>
  <c r="Q1583" i="30"/>
  <c r="R1583" i="30"/>
  <c r="S1583" i="30"/>
  <c r="R1103" i="30"/>
  <c r="Q1103" i="30"/>
  <c r="S1103" i="30"/>
  <c r="Q797" i="30"/>
  <c r="S797" i="30"/>
  <c r="R797" i="30"/>
  <c r="R2336" i="30"/>
  <c r="Q2336" i="30"/>
  <c r="S2336" i="30"/>
  <c r="Q2610" i="30"/>
  <c r="R2610" i="30"/>
  <c r="S2610" i="30"/>
  <c r="Q2694" i="30"/>
  <c r="R2694" i="30"/>
  <c r="S2694" i="30"/>
  <c r="R2922" i="30"/>
  <c r="S2922" i="30"/>
  <c r="Q2922" i="30"/>
  <c r="Q406" i="30"/>
  <c r="R406" i="30"/>
  <c r="S406" i="30"/>
  <c r="S1433" i="30"/>
  <c r="Q1433" i="30"/>
  <c r="R1433" i="30"/>
  <c r="Q1193" i="30"/>
  <c r="R1193" i="30"/>
  <c r="S1193" i="30"/>
  <c r="R569" i="30"/>
  <c r="Q569" i="30"/>
  <c r="S569" i="30"/>
  <c r="Q869" i="30"/>
  <c r="R869" i="30"/>
  <c r="S869" i="30"/>
  <c r="S1577" i="30"/>
  <c r="Q1577" i="30"/>
  <c r="R1577" i="30"/>
  <c r="Q1575" i="30"/>
  <c r="R1575" i="30"/>
  <c r="S1575" i="30"/>
  <c r="R2256" i="30"/>
  <c r="S2256" i="30"/>
  <c r="Q2256" i="30"/>
  <c r="R489" i="30"/>
  <c r="S489" i="30"/>
  <c r="Q489" i="30"/>
  <c r="R1464" i="30"/>
  <c r="S1464" i="30"/>
  <c r="Q1464" i="30"/>
  <c r="Q2814" i="30"/>
  <c r="S2814" i="30"/>
  <c r="R2814" i="30"/>
  <c r="Q1744" i="30"/>
  <c r="S1744" i="30"/>
  <c r="R1744" i="30"/>
  <c r="Q672" i="30"/>
  <c r="R672" i="30"/>
  <c r="S672" i="30"/>
  <c r="Q1166" i="30"/>
  <c r="R1166" i="30"/>
  <c r="S1166" i="30"/>
  <c r="R1942" i="30"/>
  <c r="S1942" i="30"/>
  <c r="Q1942" i="30"/>
  <c r="Q1728" i="30"/>
  <c r="S1728" i="30"/>
  <c r="R1728" i="30"/>
  <c r="Q385" i="30"/>
  <c r="S385" i="30"/>
  <c r="R385" i="30"/>
  <c r="Q461" i="30"/>
  <c r="R461" i="30"/>
  <c r="S461" i="30"/>
  <c r="R2890" i="30"/>
  <c r="S2890" i="30"/>
  <c r="Q2890" i="30"/>
  <c r="R2523" i="30"/>
  <c r="S2523" i="30"/>
  <c r="Q2523" i="30"/>
  <c r="R878" i="30"/>
  <c r="Q878" i="30"/>
  <c r="S878" i="30"/>
  <c r="Q2806" i="30"/>
  <c r="S2806" i="30"/>
  <c r="R2806" i="30"/>
  <c r="S380" i="30"/>
  <c r="R380" i="30"/>
  <c r="Q380" i="30"/>
  <c r="R1037" i="30"/>
  <c r="S1037" i="30"/>
  <c r="Q1037" i="30"/>
  <c r="Q2284" i="30"/>
  <c r="R2284" i="30"/>
  <c r="S2284" i="30"/>
  <c r="R932" i="30"/>
  <c r="S932" i="30"/>
  <c r="Q932" i="30"/>
  <c r="Q1419" i="30"/>
  <c r="R1419" i="30"/>
  <c r="S1419" i="30"/>
  <c r="Q668" i="30"/>
  <c r="R668" i="30"/>
  <c r="S668" i="30"/>
  <c r="R3097" i="30"/>
  <c r="S3097" i="30"/>
  <c r="Q3097" i="30"/>
  <c r="Q1961" i="30"/>
  <c r="R1961" i="30"/>
  <c r="S1961" i="30"/>
  <c r="Q2097" i="30"/>
  <c r="R2097" i="30"/>
  <c r="S2097" i="30"/>
  <c r="R689" i="30"/>
  <c r="Q689" i="30"/>
  <c r="S689" i="30"/>
  <c r="Q309" i="30"/>
  <c r="R309" i="30"/>
  <c r="S309" i="30"/>
  <c r="S1405" i="30"/>
  <c r="Q1405" i="30"/>
  <c r="R1405" i="30"/>
  <c r="R2745" i="30"/>
  <c r="S2745" i="30"/>
  <c r="Q2745" i="30"/>
  <c r="Q1082" i="30"/>
  <c r="S1082" i="30"/>
  <c r="R1082" i="30"/>
  <c r="Q799" i="30"/>
  <c r="R799" i="30"/>
  <c r="S799" i="30"/>
  <c r="Q1211" i="30"/>
  <c r="R1211" i="30"/>
  <c r="S1211" i="30"/>
  <c r="Q1065" i="30"/>
  <c r="R1065" i="30"/>
  <c r="S1065" i="30"/>
  <c r="S1850" i="30"/>
  <c r="Q1850" i="30"/>
  <c r="R1850" i="30"/>
  <c r="S300" i="30"/>
  <c r="R300" i="30"/>
  <c r="Q300" i="30"/>
  <c r="S1978" i="30"/>
  <c r="Q1978" i="30"/>
  <c r="R1978" i="30"/>
  <c r="S1509" i="30"/>
  <c r="Q1509" i="30"/>
  <c r="R1509" i="30"/>
  <c r="S1533" i="30"/>
  <c r="Q1533" i="30"/>
  <c r="R1533" i="30"/>
  <c r="Q2711" i="30"/>
  <c r="R2711" i="30"/>
  <c r="S2711" i="30"/>
  <c r="R1023" i="30"/>
  <c r="Q1023" i="30"/>
  <c r="S1023" i="30"/>
  <c r="S2205" i="30"/>
  <c r="R2205" i="30"/>
  <c r="Q2205" i="30"/>
  <c r="Q330" i="30"/>
  <c r="R330" i="30"/>
  <c r="S330" i="30"/>
  <c r="S1971" i="30"/>
  <c r="Q1971" i="30"/>
  <c r="R1971" i="30"/>
  <c r="Q2835" i="30"/>
  <c r="R2835" i="30"/>
  <c r="S2835" i="30"/>
  <c r="S1175" i="30"/>
  <c r="Q1175" i="30"/>
  <c r="R1175" i="30"/>
  <c r="S1060" i="30"/>
  <c r="Q1060" i="30"/>
  <c r="R1060" i="30"/>
  <c r="Q1627" i="30"/>
  <c r="R1627" i="30"/>
  <c r="S1627" i="30"/>
  <c r="Q2291" i="30"/>
  <c r="S2291" i="30"/>
  <c r="R2291" i="30"/>
  <c r="S566" i="30"/>
  <c r="Q566" i="30"/>
  <c r="R566" i="30"/>
  <c r="R1821" i="30"/>
  <c r="Q1821" i="30"/>
  <c r="S1821" i="30"/>
  <c r="Q2772" i="30"/>
  <c r="R2772" i="30"/>
  <c r="S2772" i="30"/>
  <c r="S827" i="30"/>
  <c r="R827" i="30"/>
  <c r="Q827" i="30"/>
  <c r="Q2620" i="30"/>
  <c r="R2620" i="30"/>
  <c r="S2620" i="30"/>
  <c r="Q2540" i="30"/>
  <c r="R2540" i="30"/>
  <c r="S2540" i="30"/>
  <c r="Q965" i="30"/>
  <c r="R965" i="30"/>
  <c r="S965" i="30"/>
  <c r="Q1141" i="30"/>
  <c r="R1141" i="30"/>
  <c r="S1141" i="30"/>
  <c r="R2350" i="30"/>
  <c r="S2350" i="30"/>
  <c r="Q2350" i="30"/>
  <c r="Q2115" i="30"/>
  <c r="R2115" i="30"/>
  <c r="S2115" i="30"/>
  <c r="Q2606" i="30"/>
  <c r="R2606" i="30"/>
  <c r="S2606" i="30"/>
  <c r="Q2629" i="30"/>
  <c r="R2629" i="30"/>
  <c r="S2629" i="30"/>
  <c r="Q2740" i="30"/>
  <c r="R2740" i="30"/>
  <c r="S2740" i="30"/>
  <c r="Q2052" i="30"/>
  <c r="S2052" i="30"/>
  <c r="R2052" i="30"/>
  <c r="Q2372" i="30"/>
  <c r="R2372" i="30"/>
  <c r="S2372" i="30"/>
  <c r="R731" i="30"/>
  <c r="Q731" i="30"/>
  <c r="S731" i="30"/>
  <c r="R948" i="30"/>
  <c r="S948" i="30"/>
  <c r="Q948" i="30"/>
  <c r="R339" i="30"/>
  <c r="S339" i="30"/>
  <c r="Q339" i="30"/>
  <c r="S3158" i="30"/>
  <c r="Q3158" i="30"/>
  <c r="R3158" i="30"/>
  <c r="Q1229" i="30"/>
  <c r="R1229" i="30"/>
  <c r="S1229" i="30"/>
  <c r="R1328" i="30"/>
  <c r="S1328" i="30"/>
  <c r="Q1328" i="30"/>
  <c r="R771" i="30"/>
  <c r="Q771" i="30"/>
  <c r="S771" i="30"/>
  <c r="R3058" i="30"/>
  <c r="S3058" i="30"/>
  <c r="Q3058" i="30"/>
  <c r="Q1535" i="30"/>
  <c r="R1535" i="30"/>
  <c r="S1535" i="30"/>
  <c r="R2977" i="30"/>
  <c r="S2977" i="30"/>
  <c r="Q2977" i="30"/>
  <c r="S1497" i="30"/>
  <c r="Q1497" i="30"/>
  <c r="R1497" i="30"/>
  <c r="Q2885" i="30"/>
  <c r="R2885" i="30"/>
  <c r="S2885" i="30"/>
  <c r="S980" i="30"/>
  <c r="Q980" i="30"/>
  <c r="R980" i="30"/>
  <c r="R2881" i="30"/>
  <c r="Q2881" i="30"/>
  <c r="S2881" i="30"/>
  <c r="Q808" i="30"/>
  <c r="S808" i="30"/>
  <c r="R808" i="30"/>
  <c r="R1304" i="30"/>
  <c r="S1304" i="30"/>
  <c r="Q1304" i="30"/>
  <c r="S320" i="30"/>
  <c r="R320" i="30"/>
  <c r="Q320" i="30"/>
  <c r="Q2609" i="30"/>
  <c r="R2609" i="30"/>
  <c r="S2609" i="30"/>
  <c r="R653" i="30"/>
  <c r="S653" i="30"/>
  <c r="Q653" i="30"/>
  <c r="Q741" i="30"/>
  <c r="S741" i="30"/>
  <c r="R741" i="30"/>
  <c r="Q2289" i="30"/>
  <c r="R2289" i="30"/>
  <c r="S2289" i="30"/>
  <c r="R2112" i="30"/>
  <c r="S2112" i="30"/>
  <c r="Q2112" i="30"/>
  <c r="Q2725" i="30"/>
  <c r="R2725" i="30"/>
  <c r="S2725" i="30"/>
  <c r="Q1248" i="30"/>
  <c r="R1248" i="30"/>
  <c r="S1248" i="30"/>
  <c r="Q1531" i="30"/>
  <c r="R1531" i="30"/>
  <c r="S1531" i="30"/>
  <c r="Q2271" i="30"/>
  <c r="R2271" i="30"/>
  <c r="S2271" i="30"/>
  <c r="S3078" i="30"/>
  <c r="Q3078" i="30"/>
  <c r="R3078" i="30"/>
  <c r="Q1150" i="30"/>
  <c r="R1150" i="30"/>
  <c r="S1150" i="30"/>
  <c r="R2635" i="30"/>
  <c r="S2635" i="30"/>
  <c r="Q2635" i="30"/>
  <c r="Q1590" i="30"/>
  <c r="R1590" i="30"/>
  <c r="S1590" i="30"/>
  <c r="R739" i="30"/>
  <c r="Q739" i="30"/>
  <c r="S739" i="30"/>
  <c r="Q1026" i="30"/>
  <c r="S1026" i="30"/>
  <c r="R1026" i="30"/>
  <c r="Q1200" i="30"/>
  <c r="R1200" i="30"/>
  <c r="S1200" i="30"/>
  <c r="Q477" i="30"/>
  <c r="R477" i="30"/>
  <c r="S477" i="30"/>
  <c r="R1600" i="30"/>
  <c r="S1600" i="30"/>
  <c r="Q1600" i="30"/>
  <c r="R291" i="30"/>
  <c r="S291" i="30"/>
  <c r="Q291" i="30"/>
  <c r="R2376" i="30"/>
  <c r="Q2376" i="30"/>
  <c r="S2376" i="30"/>
  <c r="Q1846" i="30"/>
  <c r="R1846" i="30"/>
  <c r="S1846" i="30"/>
  <c r="Q1256" i="30"/>
  <c r="R1256" i="30"/>
  <c r="S1256" i="30"/>
  <c r="S2061" i="30"/>
  <c r="Q2061" i="30"/>
  <c r="R2061" i="30"/>
  <c r="R942" i="30"/>
  <c r="Q942" i="30"/>
  <c r="S942" i="30"/>
  <c r="Q1462" i="30"/>
  <c r="R1462" i="30"/>
  <c r="S1462" i="30"/>
  <c r="Q3056" i="30"/>
  <c r="R3056" i="30"/>
  <c r="S3056" i="30"/>
  <c r="S1429" i="30"/>
  <c r="Q1429" i="30"/>
  <c r="R1429" i="30"/>
  <c r="Q1347" i="30"/>
  <c r="R1347" i="30"/>
  <c r="S1347" i="30"/>
  <c r="Q2868" i="30"/>
  <c r="S2868" i="30"/>
  <c r="R2868" i="30"/>
  <c r="Q1415" i="30"/>
  <c r="R1415" i="30"/>
  <c r="S1415" i="30"/>
  <c r="Q433" i="30"/>
  <c r="R433" i="30"/>
  <c r="S433" i="30"/>
  <c r="S2277" i="30"/>
  <c r="R2277" i="30"/>
  <c r="Q2277" i="30"/>
  <c r="Q2195" i="30"/>
  <c r="R2195" i="30"/>
  <c r="S2195" i="30"/>
  <c r="Q2860" i="30"/>
  <c r="R2860" i="30"/>
  <c r="S2860" i="30"/>
  <c r="Q338" i="30"/>
  <c r="S338" i="30"/>
  <c r="R338" i="30"/>
  <c r="S1645" i="30"/>
  <c r="Q1645" i="30"/>
  <c r="R1645" i="30"/>
  <c r="Q289" i="30"/>
  <c r="S289" i="30"/>
  <c r="R289" i="30"/>
  <c r="Q780" i="30"/>
  <c r="R780" i="30"/>
  <c r="S780" i="30"/>
  <c r="Q1582" i="30"/>
  <c r="R1582" i="30"/>
  <c r="S1582" i="30"/>
  <c r="S1561" i="30"/>
  <c r="Q1561" i="30"/>
  <c r="R1561" i="30"/>
  <c r="S2389" i="30"/>
  <c r="R2389" i="30"/>
  <c r="Q2389" i="30"/>
  <c r="R1504" i="30"/>
  <c r="S1504" i="30"/>
  <c r="Q1504" i="30"/>
  <c r="Q2290" i="30"/>
  <c r="S2290" i="30"/>
  <c r="R2290" i="30"/>
  <c r="Q1975" i="30"/>
  <c r="R1975" i="30"/>
  <c r="S1975" i="30"/>
  <c r="R355" i="30"/>
  <c r="S355" i="30"/>
  <c r="Q355" i="30"/>
  <c r="Q2516" i="30"/>
  <c r="R2516" i="30"/>
  <c r="S2516" i="30"/>
  <c r="Q756" i="30"/>
  <c r="R756" i="30"/>
  <c r="S756" i="30"/>
  <c r="S1842" i="30"/>
  <c r="Q1842" i="30"/>
  <c r="R1842" i="30"/>
  <c r="S1858" i="30"/>
  <c r="Q1858" i="30"/>
  <c r="R1858" i="30"/>
  <c r="R1990" i="30"/>
  <c r="S1990" i="30"/>
  <c r="Q1990" i="30"/>
  <c r="S1481" i="30"/>
  <c r="Q1481" i="30"/>
  <c r="R1481" i="30"/>
  <c r="Q2717" i="30"/>
  <c r="R2717" i="30"/>
  <c r="S2717" i="30"/>
  <c r="Q1187" i="30"/>
  <c r="R1187" i="30"/>
  <c r="S1187" i="30"/>
  <c r="Q2924" i="30"/>
  <c r="R2924" i="30"/>
  <c r="S2924" i="30"/>
  <c r="Q3061" i="30"/>
  <c r="R3061" i="30"/>
  <c r="S3061" i="30"/>
  <c r="Q772" i="30"/>
  <c r="R772" i="30"/>
  <c r="S772" i="30"/>
  <c r="R713" i="30"/>
  <c r="S713" i="30"/>
  <c r="Q713" i="30"/>
  <c r="Q2535" i="30"/>
  <c r="R2535" i="30"/>
  <c r="S2535" i="30"/>
  <c r="S768" i="30"/>
  <c r="R768" i="30"/>
  <c r="Q768" i="30"/>
  <c r="R1031" i="30"/>
  <c r="Q1031" i="30"/>
  <c r="S1031" i="30"/>
  <c r="S480" i="30"/>
  <c r="Q480" i="30"/>
  <c r="R480" i="30"/>
  <c r="R1564" i="30"/>
  <c r="S1564" i="30"/>
  <c r="Q1564" i="30"/>
  <c r="Q1339" i="30"/>
  <c r="R1339" i="30"/>
  <c r="S1339" i="30"/>
  <c r="Q930" i="30"/>
  <c r="R930" i="30"/>
  <c r="S930" i="30"/>
  <c r="Q1361" i="30"/>
  <c r="S1361" i="30"/>
  <c r="R1361" i="30"/>
  <c r="Q2273" i="30"/>
  <c r="R2273" i="30"/>
  <c r="S2273" i="30"/>
  <c r="R1692" i="30"/>
  <c r="Q1692" i="30"/>
  <c r="S1692" i="30"/>
  <c r="S2712" i="30"/>
  <c r="Q2712" i="30"/>
  <c r="R2712" i="30"/>
  <c r="S2472" i="30"/>
  <c r="Q2472" i="30"/>
  <c r="R2472" i="30"/>
  <c r="Q2663" i="30"/>
  <c r="R2663" i="30"/>
  <c r="S2663" i="30"/>
  <c r="S728" i="30"/>
  <c r="R728" i="30"/>
  <c r="Q728" i="30"/>
  <c r="R940" i="30"/>
  <c r="S940" i="30"/>
  <c r="Q940" i="30"/>
  <c r="Q898" i="30"/>
  <c r="R898" i="30"/>
  <c r="S898" i="30"/>
  <c r="Q796" i="30"/>
  <c r="R796" i="30"/>
  <c r="S796" i="30"/>
  <c r="S1634" i="30"/>
  <c r="Q1634" i="30"/>
  <c r="R1634" i="30"/>
  <c r="Q1104" i="30"/>
  <c r="R1104" i="30"/>
  <c r="S1104" i="30"/>
  <c r="Q1249" i="30"/>
  <c r="R1249" i="30"/>
  <c r="S1249" i="30"/>
  <c r="Q2156" i="30"/>
  <c r="R2156" i="30"/>
  <c r="S2156" i="30"/>
  <c r="Q1678" i="30"/>
  <c r="R1678" i="30"/>
  <c r="S1678" i="30"/>
  <c r="Q2129" i="30"/>
  <c r="R2129" i="30"/>
  <c r="S2129" i="30"/>
  <c r="S1100" i="30"/>
  <c r="Q1100" i="30"/>
  <c r="R1100" i="30"/>
  <c r="R1813" i="30"/>
  <c r="Q1813" i="30"/>
  <c r="S1813" i="30"/>
  <c r="R1186" i="30"/>
  <c r="S1186" i="30"/>
  <c r="Q1186" i="30"/>
  <c r="S760" i="30"/>
  <c r="R760" i="30"/>
  <c r="Q760" i="30"/>
  <c r="Q2561" i="30"/>
  <c r="R2561" i="30"/>
  <c r="S2561" i="30"/>
  <c r="Q1310" i="30"/>
  <c r="R1310" i="30"/>
  <c r="S1310" i="30"/>
  <c r="Q2599" i="30"/>
  <c r="R2599" i="30"/>
  <c r="S2599" i="30"/>
  <c r="Q620" i="30"/>
  <c r="S620" i="30"/>
  <c r="R620" i="30"/>
  <c r="S2373" i="30"/>
  <c r="R2373" i="30"/>
  <c r="Q2373" i="30"/>
  <c r="Q767" i="30"/>
  <c r="R767" i="30"/>
  <c r="S767" i="30"/>
  <c r="Q1355" i="30"/>
  <c r="R1355" i="30"/>
  <c r="S1355" i="30"/>
  <c r="Q1748" i="30"/>
  <c r="R1748" i="30"/>
  <c r="S1748" i="30"/>
  <c r="Q1010" i="30"/>
  <c r="R1010" i="30"/>
  <c r="S1010" i="30"/>
  <c r="Q1267" i="30"/>
  <c r="R1267" i="30"/>
  <c r="S1267" i="30"/>
  <c r="Q434" i="30"/>
  <c r="S434" i="30"/>
  <c r="R434" i="30"/>
  <c r="Q871" i="30"/>
  <c r="R871" i="30"/>
  <c r="S871" i="30"/>
  <c r="Q1539" i="30"/>
  <c r="R1539" i="30"/>
  <c r="S1539" i="30"/>
  <c r="S1453" i="30"/>
  <c r="Q1453" i="30"/>
  <c r="R1453" i="30"/>
  <c r="Q865" i="30"/>
  <c r="S865" i="30"/>
  <c r="R865" i="30"/>
  <c r="Q1694" i="30"/>
  <c r="R1694" i="30"/>
  <c r="S1694" i="30"/>
  <c r="R1556" i="30"/>
  <c r="S1556" i="30"/>
  <c r="Q1556" i="30"/>
  <c r="Q2775" i="30"/>
  <c r="R2775" i="30"/>
  <c r="S2775" i="30"/>
  <c r="S376" i="30"/>
  <c r="Q376" i="30"/>
  <c r="R376" i="30"/>
  <c r="S1987" i="30"/>
  <c r="Q1987" i="30"/>
  <c r="R1987" i="30"/>
  <c r="Q1121" i="30"/>
  <c r="R1121" i="30"/>
  <c r="S1121" i="30"/>
  <c r="Q2209" i="30"/>
  <c r="R2209" i="30"/>
  <c r="S2209" i="30"/>
  <c r="R1125" i="30"/>
  <c r="S1125" i="30"/>
  <c r="Q1125" i="30"/>
  <c r="Q2692" i="30"/>
  <c r="R2692" i="30"/>
  <c r="S2692" i="30"/>
  <c r="R830" i="30"/>
  <c r="Q830" i="30"/>
  <c r="S830" i="30"/>
  <c r="Q2708" i="30"/>
  <c r="R2708" i="30"/>
  <c r="S2708" i="30"/>
  <c r="Q1650" i="30"/>
  <c r="S1650" i="30"/>
  <c r="R1650" i="30"/>
  <c r="Q921" i="30"/>
  <c r="S921" i="30"/>
  <c r="R921" i="30"/>
  <c r="R2072" i="30"/>
  <c r="S2072" i="30"/>
  <c r="Q2072" i="30"/>
  <c r="Q1988" i="30"/>
  <c r="R1988" i="30"/>
  <c r="S1988" i="30"/>
  <c r="Q2621" i="30"/>
  <c r="R2621" i="30"/>
  <c r="S2621" i="30"/>
  <c r="Q717" i="30"/>
  <c r="S717" i="30"/>
  <c r="R717" i="30"/>
  <c r="R1851" i="30"/>
  <c r="S1851" i="30"/>
  <c r="Q1851" i="30"/>
  <c r="Q1118" i="30"/>
  <c r="R1118" i="30"/>
  <c r="S1118" i="30"/>
  <c r="Q1185" i="30"/>
  <c r="R1185" i="30"/>
  <c r="S1185" i="30"/>
  <c r="Q2025" i="30"/>
  <c r="R2025" i="30"/>
  <c r="S2025" i="30"/>
  <c r="R1998" i="30"/>
  <c r="S1998" i="30"/>
  <c r="Q1998" i="30"/>
  <c r="Q540" i="30"/>
  <c r="S540" i="30"/>
  <c r="R540" i="30"/>
  <c r="Q2644" i="30"/>
  <c r="R2644" i="30"/>
  <c r="S2644" i="30"/>
  <c r="Q1610" i="30"/>
  <c r="R1610" i="30"/>
  <c r="S1610" i="30"/>
  <c r="Q1064" i="30"/>
  <c r="R1064" i="30"/>
  <c r="S1064" i="30"/>
  <c r="S744" i="30"/>
  <c r="R744" i="30"/>
  <c r="Q744" i="30"/>
  <c r="Q378" i="30"/>
  <c r="R378" i="30"/>
  <c r="S378" i="30"/>
  <c r="U10" i="30"/>
  <c r="R806" i="30"/>
  <c r="Q806" i="30"/>
  <c r="S806" i="30"/>
  <c r="Q389" i="30"/>
  <c r="S389" i="30"/>
  <c r="R389" i="30"/>
  <c r="Q2461" i="30"/>
  <c r="R2461" i="30"/>
  <c r="S2461" i="30"/>
  <c r="Q2058" i="30"/>
  <c r="R2058" i="30"/>
  <c r="S2058" i="30"/>
  <c r="Q1948" i="30"/>
  <c r="R1948" i="30"/>
  <c r="S1948" i="30"/>
  <c r="Q2377" i="30"/>
  <c r="R2377" i="30"/>
  <c r="S2377" i="30"/>
  <c r="Q855" i="30"/>
  <c r="R855" i="30"/>
  <c r="S855" i="30"/>
  <c r="Q1393" i="30"/>
  <c r="R1393" i="30"/>
  <c r="S1393" i="30"/>
  <c r="R2547" i="30"/>
  <c r="S2547" i="30"/>
  <c r="Q2547" i="30"/>
  <c r="S384" i="30"/>
  <c r="R384" i="30"/>
  <c r="Q384" i="30"/>
  <c r="Q2671" i="30"/>
  <c r="R2671" i="30"/>
  <c r="S2671" i="30"/>
  <c r="R822" i="30"/>
  <c r="Q822" i="30"/>
  <c r="S822" i="30"/>
  <c r="S2378" i="30"/>
  <c r="Q2378" i="30"/>
  <c r="R2378" i="30"/>
  <c r="S542" i="30"/>
  <c r="Q542" i="30"/>
  <c r="R542" i="30"/>
  <c r="Q1214" i="30"/>
  <c r="R1214" i="30"/>
  <c r="S1214" i="30"/>
  <c r="Q490" i="30"/>
  <c r="R490" i="30"/>
  <c r="S490" i="30"/>
  <c r="Q2831" i="30"/>
  <c r="R2831" i="30"/>
  <c r="S2831" i="30"/>
  <c r="Q1808" i="30"/>
  <c r="S1808" i="30"/>
  <c r="R1808" i="30"/>
  <c r="S432" i="30"/>
  <c r="R432" i="30"/>
  <c r="Q432" i="30"/>
  <c r="Q1734" i="30"/>
  <c r="R1734" i="30"/>
  <c r="S1734" i="30"/>
  <c r="Q2196" i="30"/>
  <c r="R2196" i="30"/>
  <c r="S2196" i="30"/>
  <c r="Q1518" i="30"/>
  <c r="R1518" i="30"/>
  <c r="S1518" i="30"/>
  <c r="Q2458" i="30"/>
  <c r="R2458" i="30"/>
  <c r="S2458" i="30"/>
  <c r="Q1096" i="30"/>
  <c r="R1096" i="30"/>
  <c r="S1096" i="30"/>
  <c r="Q1102" i="30"/>
  <c r="R1102" i="30"/>
  <c r="S1102" i="30"/>
  <c r="S1501" i="30"/>
  <c r="Q1501" i="30"/>
  <c r="R1501" i="30"/>
  <c r="R2280" i="30"/>
  <c r="Q2280" i="30"/>
  <c r="S2280" i="30"/>
  <c r="Q2628" i="30"/>
  <c r="R2628" i="30"/>
  <c r="S2628" i="30"/>
  <c r="Q2818" i="30"/>
  <c r="R2818" i="30"/>
  <c r="S2818" i="30"/>
  <c r="Q262" i="30"/>
  <c r="R262" i="30"/>
  <c r="S262" i="30"/>
  <c r="R267" i="30"/>
  <c r="S267" i="30"/>
  <c r="Q267" i="30"/>
  <c r="Q250" i="30"/>
  <c r="R250" i="30"/>
  <c r="S250" i="30"/>
  <c r="R235" i="30"/>
  <c r="S235" i="30"/>
  <c r="Q235" i="30"/>
  <c r="S229" i="30"/>
  <c r="Q229" i="30"/>
  <c r="R229" i="30"/>
  <c r="Q1766" i="30"/>
  <c r="R1766" i="30"/>
  <c r="S1766" i="30"/>
  <c r="R455" i="30"/>
  <c r="S455" i="30"/>
  <c r="Q455" i="30"/>
  <c r="Q2036" i="30"/>
  <c r="S2036" i="30"/>
  <c r="R2036" i="30"/>
  <c r="R247" i="30"/>
  <c r="Q247" i="30"/>
  <c r="S247" i="30"/>
  <c r="S244" i="30"/>
  <c r="Q244" i="30"/>
  <c r="R244" i="30"/>
  <c r="Q3143" i="30"/>
  <c r="R3143" i="30"/>
  <c r="S3143" i="30"/>
  <c r="R3157" i="30"/>
  <c r="S3157" i="30"/>
  <c r="Q3157" i="30"/>
  <c r="Q547" i="30"/>
  <c r="R547" i="30"/>
  <c r="S547" i="30"/>
  <c r="Q1035" i="30"/>
  <c r="R1035" i="30"/>
  <c r="S1035" i="30"/>
  <c r="R2096" i="30"/>
  <c r="S2096" i="30"/>
  <c r="Q2096" i="30"/>
  <c r="R2946" i="30"/>
  <c r="S2946" i="30"/>
  <c r="Q2946" i="30"/>
  <c r="Q2737" i="30"/>
  <c r="R2737" i="30"/>
  <c r="S2737" i="30"/>
  <c r="Q2447" i="30"/>
  <c r="R2447" i="30"/>
  <c r="S2447" i="30"/>
  <c r="R2903" i="30"/>
  <c r="S2903" i="30"/>
  <c r="Q2903" i="30"/>
  <c r="S2816" i="30"/>
  <c r="R2816" i="30"/>
  <c r="Q2816" i="30"/>
  <c r="S2341" i="30"/>
  <c r="R2341" i="30"/>
  <c r="Q2341" i="30"/>
  <c r="Q3052" i="30"/>
  <c r="R3052" i="30"/>
  <c r="S3052" i="30"/>
  <c r="S2544" i="30"/>
  <c r="Q2544" i="30"/>
  <c r="R2544" i="30"/>
  <c r="Q3037" i="30"/>
  <c r="R3037" i="30"/>
  <c r="S3037" i="30"/>
  <c r="Q2329" i="30"/>
  <c r="R2329" i="30"/>
  <c r="S2329" i="30"/>
  <c r="Q1262" i="30"/>
  <c r="R1262" i="30"/>
  <c r="S1262" i="30"/>
  <c r="R3153" i="30"/>
  <c r="S3153" i="30"/>
  <c r="Q3153" i="30"/>
  <c r="Q1823" i="30"/>
  <c r="R1823" i="30"/>
  <c r="S1823" i="30"/>
  <c r="Q3040" i="30"/>
  <c r="R3040" i="30"/>
  <c r="S3040" i="30"/>
  <c r="Q3095" i="30"/>
  <c r="R3095" i="30"/>
  <c r="S3095" i="30"/>
  <c r="S3130" i="30"/>
  <c r="Q3130" i="30"/>
  <c r="R3130" i="30"/>
  <c r="Q2119" i="30"/>
  <c r="R2119" i="30"/>
  <c r="S2119" i="30"/>
  <c r="Q2182" i="30"/>
  <c r="R2182" i="30"/>
  <c r="S2182" i="30"/>
  <c r="Q2646" i="30"/>
  <c r="R2646" i="30"/>
  <c r="S2646" i="30"/>
  <c r="R3009" i="30"/>
  <c r="S3009" i="30"/>
  <c r="Q3009" i="30"/>
  <c r="Q1245" i="30"/>
  <c r="R1245" i="30"/>
  <c r="S1245" i="30"/>
  <c r="R2176" i="30"/>
  <c r="S2176" i="30"/>
  <c r="Q2176" i="30"/>
  <c r="Q3036" i="30"/>
  <c r="R3036" i="30"/>
  <c r="S3036" i="30"/>
  <c r="S3146" i="30"/>
  <c r="Q3146" i="30"/>
  <c r="R3146" i="30"/>
  <c r="Q3100" i="30"/>
  <c r="R3100" i="30"/>
  <c r="S3100" i="30"/>
  <c r="Q3076" i="30"/>
  <c r="R3076" i="30"/>
  <c r="S3076" i="30"/>
  <c r="S1955" i="30"/>
  <c r="Q1955" i="30"/>
  <c r="R1955" i="30"/>
  <c r="Q2193" i="30"/>
  <c r="R2193" i="30"/>
  <c r="S2193" i="30"/>
  <c r="R975" i="30"/>
  <c r="S975" i="30"/>
  <c r="Q975" i="30"/>
  <c r="Q2319" i="30"/>
  <c r="R2319" i="30"/>
  <c r="S2319" i="30"/>
  <c r="S2349" i="30"/>
  <c r="R2349" i="30"/>
  <c r="Q2349" i="30"/>
  <c r="Q1905" i="30"/>
  <c r="R1905" i="30"/>
  <c r="S1905" i="30"/>
  <c r="Q2582" i="30"/>
  <c r="R2582" i="30"/>
  <c r="S2582" i="30"/>
  <c r="Q3045" i="30"/>
  <c r="R3045" i="30"/>
  <c r="S3045" i="30"/>
  <c r="Q2658" i="30"/>
  <c r="R2658" i="30"/>
  <c r="S2658" i="30"/>
  <c r="S2584" i="30"/>
  <c r="Q2584" i="30"/>
  <c r="R2584" i="30"/>
  <c r="R2302" i="30"/>
  <c r="S2302" i="30"/>
  <c r="Q2302" i="30"/>
  <c r="Q572" i="30"/>
  <c r="S572" i="30"/>
  <c r="R572" i="30"/>
  <c r="R2192" i="30"/>
  <c r="S2192" i="30"/>
  <c r="Q2192" i="30"/>
  <c r="Q2494" i="30"/>
  <c r="R2494" i="30"/>
  <c r="S2494" i="30"/>
  <c r="R2152" i="30"/>
  <c r="S2152" i="30"/>
  <c r="Q2152" i="30"/>
  <c r="Q2533" i="30"/>
  <c r="R2533" i="30"/>
  <c r="S2533" i="30"/>
  <c r="R2184" i="30"/>
  <c r="S2184" i="30"/>
  <c r="Q2184" i="30"/>
  <c r="Q305" i="30"/>
  <c r="R305" i="30"/>
  <c r="S305" i="30"/>
  <c r="Q2471" i="30"/>
  <c r="R2471" i="30"/>
  <c r="S2471" i="30"/>
  <c r="R2777" i="30"/>
  <c r="S2777" i="30"/>
  <c r="Q2777" i="30"/>
  <c r="S3062" i="30"/>
  <c r="Q3062" i="30"/>
  <c r="R3062" i="30"/>
  <c r="Q2900" i="30"/>
  <c r="R2900" i="30"/>
  <c r="S2900" i="30"/>
  <c r="S3110" i="30"/>
  <c r="Q3110" i="30"/>
  <c r="R3110" i="30"/>
  <c r="Q2923" i="30"/>
  <c r="R2923" i="30"/>
  <c r="S2923" i="30"/>
  <c r="Q766" i="30"/>
  <c r="S766" i="30"/>
  <c r="R766" i="30"/>
  <c r="R1624" i="30"/>
  <c r="S1624" i="30"/>
  <c r="Q1624" i="30"/>
  <c r="Q2572" i="30"/>
  <c r="R2572" i="30"/>
  <c r="S2572" i="30"/>
  <c r="Q710" i="30"/>
  <c r="S710" i="30"/>
  <c r="R710" i="30"/>
  <c r="R2435" i="30"/>
  <c r="S2435" i="30"/>
  <c r="Q2435" i="30"/>
  <c r="Q2949" i="30"/>
  <c r="R2949" i="30"/>
  <c r="S2949" i="30"/>
  <c r="R2889" i="30"/>
  <c r="S2889" i="30"/>
  <c r="Q2889" i="30"/>
  <c r="Q2925" i="30"/>
  <c r="R2925" i="30"/>
  <c r="S2925" i="30"/>
  <c r="Q2574" i="30"/>
  <c r="R2574" i="30"/>
  <c r="S2574" i="30"/>
  <c r="S2966" i="30"/>
  <c r="Q2966" i="30"/>
  <c r="R2966" i="30"/>
  <c r="Q2495" i="30"/>
  <c r="R2495" i="30"/>
  <c r="S2495" i="30"/>
  <c r="Q3051" i="30"/>
  <c r="R3051" i="30"/>
  <c r="S3051" i="30"/>
  <c r="Q1967" i="30"/>
  <c r="R1967" i="30"/>
  <c r="S1967" i="30"/>
  <c r="Q2580" i="30"/>
  <c r="R2580" i="30"/>
  <c r="S2580" i="30"/>
  <c r="Q856" i="30"/>
  <c r="R856" i="30"/>
  <c r="S856" i="30"/>
  <c r="S2958" i="30"/>
  <c r="Q2958" i="30"/>
  <c r="R2958" i="30"/>
  <c r="Q501" i="30"/>
  <c r="R501" i="30"/>
  <c r="S501" i="30"/>
  <c r="Q2062" i="30"/>
  <c r="R2062" i="30"/>
  <c r="S2062" i="30"/>
  <c r="R2627" i="30"/>
  <c r="S2627" i="30"/>
  <c r="Q2627" i="30"/>
  <c r="Q2508" i="30"/>
  <c r="R2508" i="30"/>
  <c r="S2508" i="30"/>
  <c r="Q2774" i="30"/>
  <c r="S2774" i="30"/>
  <c r="R2774" i="30"/>
  <c r="S3090" i="30"/>
  <c r="Q3090" i="30"/>
  <c r="R3090" i="30"/>
  <c r="Q2126" i="30"/>
  <c r="R2126" i="30"/>
  <c r="S2126" i="30"/>
  <c r="Q2960" i="30"/>
  <c r="R2960" i="30"/>
  <c r="S2960" i="30"/>
  <c r="Q778" i="30"/>
  <c r="R778" i="30"/>
  <c r="S778" i="30"/>
  <c r="Q2167" i="30"/>
  <c r="R2167" i="30"/>
  <c r="S2167" i="30"/>
  <c r="S674" i="30"/>
  <c r="Q674" i="30"/>
  <c r="R674" i="30"/>
  <c r="Q1558" i="30"/>
  <c r="R1558" i="30"/>
  <c r="S1558" i="30"/>
  <c r="Q1232" i="30"/>
  <c r="R1232" i="30"/>
  <c r="S1232" i="30"/>
  <c r="Q1639" i="30"/>
  <c r="R1639" i="30"/>
  <c r="S1639" i="30"/>
  <c r="S340" i="30"/>
  <c r="Q340" i="30"/>
  <c r="R340" i="30"/>
  <c r="Q1331" i="30"/>
  <c r="R1331" i="30"/>
  <c r="S1331" i="30"/>
  <c r="Q1158" i="30"/>
  <c r="R1158" i="30"/>
  <c r="S1158" i="30"/>
  <c r="Q976" i="30"/>
  <c r="R976" i="30"/>
  <c r="S976" i="30"/>
  <c r="S947" i="30"/>
  <c r="Q947" i="30"/>
  <c r="R947" i="30"/>
  <c r="R581" i="30"/>
  <c r="S581" i="30"/>
  <c r="Q581" i="30"/>
  <c r="R1765" i="30"/>
  <c r="Q1765" i="30"/>
  <c r="S1765" i="30"/>
  <c r="Q1213" i="30"/>
  <c r="R1213" i="30"/>
  <c r="S1213" i="30"/>
  <c r="Q845" i="30"/>
  <c r="R845" i="30"/>
  <c r="S845" i="30"/>
  <c r="Q750" i="30"/>
  <c r="S750" i="30"/>
  <c r="R750" i="30"/>
  <c r="S3138" i="30"/>
  <c r="Q3138" i="30"/>
  <c r="R3138" i="30"/>
  <c r="R1819" i="30"/>
  <c r="S1819" i="30"/>
  <c r="Q1819" i="30"/>
  <c r="Q1814" i="30"/>
  <c r="R1814" i="30"/>
  <c r="S1814" i="30"/>
  <c r="S1625" i="30"/>
  <c r="Q1625" i="30"/>
  <c r="R1625" i="30"/>
  <c r="S590" i="30"/>
  <c r="Q590" i="30"/>
  <c r="R590" i="30"/>
  <c r="Q1824" i="30"/>
  <c r="S1824" i="30"/>
  <c r="R1824" i="30"/>
  <c r="R1773" i="30"/>
  <c r="Q1773" i="30"/>
  <c r="S1773" i="30"/>
  <c r="Q783" i="30"/>
  <c r="R783" i="30"/>
  <c r="S783" i="30"/>
  <c r="R1664" i="30"/>
  <c r="S1664" i="30"/>
  <c r="Q1664" i="30"/>
  <c r="Q726" i="30"/>
  <c r="S726" i="30"/>
  <c r="R726" i="30"/>
  <c r="Q1389" i="30"/>
  <c r="R1389" i="30"/>
  <c r="S1389" i="30"/>
  <c r="Q2203" i="30"/>
  <c r="R2203" i="30"/>
  <c r="S2203" i="30"/>
  <c r="Q401" i="30"/>
  <c r="S401" i="30"/>
  <c r="R401" i="30"/>
  <c r="R645" i="30"/>
  <c r="S645" i="30"/>
  <c r="Q645" i="30"/>
  <c r="Q2267" i="30"/>
  <c r="S2267" i="30"/>
  <c r="R2267" i="30"/>
  <c r="S1685" i="30"/>
  <c r="Q1685" i="30"/>
  <c r="R1685" i="30"/>
  <c r="Q2538" i="30"/>
  <c r="R2538" i="30"/>
  <c r="S2538" i="30"/>
  <c r="R918" i="30"/>
  <c r="Q918" i="30"/>
  <c r="S918" i="30"/>
  <c r="S440" i="30"/>
  <c r="Q440" i="30"/>
  <c r="R440" i="30"/>
  <c r="Q2339" i="30"/>
  <c r="S2339" i="30"/>
  <c r="R2339" i="30"/>
  <c r="R860" i="30"/>
  <c r="S860" i="30"/>
  <c r="Q860" i="30"/>
  <c r="Q2810" i="30"/>
  <c r="R2810" i="30"/>
  <c r="S2810" i="30"/>
  <c r="Q759" i="30"/>
  <c r="R759" i="30"/>
  <c r="S759" i="30"/>
  <c r="R983" i="30"/>
  <c r="S983" i="30"/>
  <c r="Q983" i="30"/>
  <c r="S368" i="30"/>
  <c r="R368" i="30"/>
  <c r="Q368" i="30"/>
  <c r="Q1916" i="30"/>
  <c r="R1916" i="30"/>
  <c r="S1916" i="30"/>
  <c r="Q1487" i="30"/>
  <c r="R1487" i="30"/>
  <c r="S1487" i="30"/>
  <c r="Q2094" i="30"/>
  <c r="R2094" i="30"/>
  <c r="S2094" i="30"/>
  <c r="Q817" i="30"/>
  <c r="S817" i="30"/>
  <c r="R817" i="30"/>
  <c r="Q2412" i="30"/>
  <c r="R2412" i="30"/>
  <c r="S2412" i="30"/>
  <c r="R2691" i="30"/>
  <c r="S2691" i="30"/>
  <c r="Q2691" i="30"/>
  <c r="S2918" i="30"/>
  <c r="Q2918" i="30"/>
  <c r="R2918" i="30"/>
  <c r="R1047" i="30"/>
  <c r="Q1047" i="30"/>
  <c r="S1047" i="30"/>
  <c r="R908" i="30"/>
  <c r="S908" i="30"/>
  <c r="Q908" i="30"/>
  <c r="Q1833" i="30"/>
  <c r="R1833" i="30"/>
  <c r="S1833" i="30"/>
  <c r="Q1299" i="30"/>
  <c r="R1299" i="30"/>
  <c r="S1299" i="30"/>
  <c r="Q953" i="30"/>
  <c r="S953" i="30"/>
  <c r="R953" i="30"/>
  <c r="Q913" i="30"/>
  <c r="S913" i="30"/>
  <c r="R913" i="30"/>
  <c r="Q849" i="30"/>
  <c r="S849" i="30"/>
  <c r="R849" i="30"/>
  <c r="R1424" i="30"/>
  <c r="S1424" i="30"/>
  <c r="Q1424" i="30"/>
  <c r="Q2423" i="30"/>
  <c r="R2423" i="30"/>
  <c r="S2423" i="30"/>
  <c r="Q1729" i="30"/>
  <c r="R1729" i="30"/>
  <c r="S1729" i="30"/>
  <c r="R1468" i="30"/>
  <c r="S1468" i="30"/>
  <c r="Q1468" i="30"/>
  <c r="R1456" i="30"/>
  <c r="S1456" i="30"/>
  <c r="Q1456" i="30"/>
  <c r="Q1470" i="30"/>
  <c r="R1470" i="30"/>
  <c r="S1470" i="30"/>
  <c r="Q2901" i="30"/>
  <c r="R2901" i="30"/>
  <c r="S2901" i="30"/>
  <c r="R639" i="30"/>
  <c r="S639" i="30"/>
  <c r="Q639" i="30"/>
  <c r="Q1382" i="30"/>
  <c r="R1382" i="30"/>
  <c r="S1382" i="30"/>
  <c r="R1592" i="30"/>
  <c r="S1592" i="30"/>
  <c r="Q1592" i="30"/>
  <c r="Q362" i="30"/>
  <c r="R362" i="30"/>
  <c r="S362" i="30"/>
  <c r="U7" i="30"/>
  <c r="Q1316" i="30"/>
  <c r="R1316" i="30"/>
  <c r="S1316" i="30"/>
  <c r="Q2185" i="30"/>
  <c r="R2185" i="30"/>
  <c r="S2185" i="30"/>
  <c r="Q418" i="30"/>
  <c r="S418" i="30"/>
  <c r="R418" i="30"/>
  <c r="Q2427" i="30"/>
  <c r="S2427" i="30"/>
  <c r="R2427" i="30"/>
  <c r="Q1825" i="30"/>
  <c r="R1825" i="30"/>
  <c r="S1825" i="30"/>
  <c r="Q1888" i="30"/>
  <c r="S1888" i="30"/>
  <c r="R1888" i="30"/>
  <c r="S972" i="30"/>
  <c r="Q972" i="30"/>
  <c r="R972" i="30"/>
  <c r="S811" i="30"/>
  <c r="R811" i="30"/>
  <c r="Q811" i="30"/>
  <c r="Q2086" i="30"/>
  <c r="R2086" i="30"/>
  <c r="S2086" i="30"/>
  <c r="R467" i="30"/>
  <c r="Q467" i="30"/>
  <c r="S467" i="30"/>
  <c r="Q730" i="30"/>
  <c r="R730" i="30"/>
  <c r="S730" i="30"/>
  <c r="S720" i="30"/>
  <c r="R720" i="30"/>
  <c r="Q720" i="30"/>
  <c r="Q2298" i="30"/>
  <c r="S2298" i="30"/>
  <c r="R2298" i="30"/>
  <c r="Q911" i="30"/>
  <c r="R911" i="30"/>
  <c r="S911" i="30"/>
  <c r="R503" i="30"/>
  <c r="S503" i="30"/>
  <c r="Q503" i="30"/>
  <c r="Q1651" i="30"/>
  <c r="R1651" i="30"/>
  <c r="S1651" i="30"/>
  <c r="R926" i="30"/>
  <c r="Q926" i="30"/>
  <c r="S926" i="30"/>
  <c r="S1489" i="30"/>
  <c r="Q1489" i="30"/>
  <c r="R1489" i="30"/>
  <c r="S348" i="30"/>
  <c r="Q348" i="30"/>
  <c r="R348" i="30"/>
  <c r="Q922" i="30"/>
  <c r="R922" i="30"/>
  <c r="S922" i="30"/>
  <c r="Q1049" i="30"/>
  <c r="R1049" i="30"/>
  <c r="S1049" i="30"/>
  <c r="S2285" i="30"/>
  <c r="R2285" i="30"/>
  <c r="Q2285" i="30"/>
  <c r="Q1571" i="30"/>
  <c r="R1571" i="30"/>
  <c r="S1571" i="30"/>
  <c r="S1167" i="30"/>
  <c r="Q1167" i="30"/>
  <c r="R1167" i="30"/>
  <c r="Q1705" i="30"/>
  <c r="R1705" i="30"/>
  <c r="S1705" i="30"/>
  <c r="R1508" i="30"/>
  <c r="S1508" i="30"/>
  <c r="Q1508" i="30"/>
  <c r="Q995" i="30"/>
  <c r="R995" i="30"/>
  <c r="S995" i="30"/>
  <c r="Q1365" i="30"/>
  <c r="S1365" i="30"/>
  <c r="R1365" i="30"/>
  <c r="Q1197" i="30"/>
  <c r="R1197" i="30"/>
  <c r="S1197" i="30"/>
  <c r="R2136" i="30"/>
  <c r="S2136" i="30"/>
  <c r="Q2136" i="30"/>
  <c r="R2056" i="30"/>
  <c r="S2056" i="30"/>
  <c r="Q2056" i="30"/>
  <c r="R593" i="30"/>
  <c r="Q593" i="30"/>
  <c r="S593" i="30"/>
  <c r="S288" i="30"/>
  <c r="Q288" i="30"/>
  <c r="R288" i="30"/>
  <c r="Q683" i="30"/>
  <c r="R683" i="30"/>
  <c r="S683" i="30"/>
  <c r="R884" i="30"/>
  <c r="S884" i="30"/>
  <c r="Q884" i="30"/>
  <c r="Q508" i="30"/>
  <c r="S508" i="30"/>
  <c r="R508" i="30"/>
  <c r="S939" i="30"/>
  <c r="Q939" i="30"/>
  <c r="R939" i="30"/>
  <c r="Q2154" i="30"/>
  <c r="R2154" i="30"/>
  <c r="S2154" i="30"/>
  <c r="Q1278" i="30"/>
  <c r="R1278" i="30"/>
  <c r="S1278" i="30"/>
  <c r="Q1724" i="30"/>
  <c r="R1724" i="30"/>
  <c r="S1724" i="30"/>
  <c r="Q1682" i="30"/>
  <c r="R1682" i="30"/>
  <c r="S1682" i="30"/>
  <c r="Q1538" i="30"/>
  <c r="R1538" i="30"/>
  <c r="S1538" i="30"/>
  <c r="R924" i="30"/>
  <c r="S924" i="30"/>
  <c r="Q924" i="30"/>
  <c r="Q2891" i="30"/>
  <c r="R2891" i="30"/>
  <c r="S2891" i="30"/>
  <c r="S1553" i="30"/>
  <c r="Q1553" i="30"/>
  <c r="R1553" i="30"/>
  <c r="Q912" i="30"/>
  <c r="R912" i="30"/>
  <c r="S912" i="30"/>
  <c r="R439" i="30"/>
  <c r="Q439" i="30"/>
  <c r="S439" i="30"/>
  <c r="R515" i="30"/>
  <c r="Q515" i="30"/>
  <c r="S515" i="30"/>
  <c r="Q833" i="30"/>
  <c r="S833" i="30"/>
  <c r="R833" i="30"/>
  <c r="S618" i="30"/>
  <c r="Q618" i="30"/>
  <c r="R618" i="30"/>
  <c r="Q938" i="30"/>
  <c r="R938" i="30"/>
  <c r="S938" i="30"/>
  <c r="Q1048" i="30"/>
  <c r="R1048" i="30"/>
  <c r="S1048" i="30"/>
  <c r="Q1912" i="30"/>
  <c r="S1912" i="30"/>
  <c r="R1912" i="30"/>
  <c r="Q2122" i="30"/>
  <c r="R2122" i="30"/>
  <c r="S2122" i="30"/>
  <c r="Q2591" i="30"/>
  <c r="R2591" i="30"/>
  <c r="S2591" i="30"/>
  <c r="Q1142" i="30"/>
  <c r="R1142" i="30"/>
  <c r="S1142" i="30"/>
  <c r="R1588" i="30"/>
  <c r="S1588" i="30"/>
  <c r="Q1588" i="30"/>
  <c r="Q1301" i="30"/>
  <c r="S1301" i="30"/>
  <c r="R1301" i="30"/>
  <c r="R2491" i="30"/>
  <c r="S2491" i="30"/>
  <c r="Q2491" i="30"/>
  <c r="R2850" i="30"/>
  <c r="S2850" i="30"/>
  <c r="Q2850" i="30"/>
  <c r="R1079" i="30"/>
  <c r="Q1079" i="30"/>
  <c r="S1079" i="30"/>
  <c r="R1781" i="30"/>
  <c r="Q1781" i="30"/>
  <c r="S1781" i="30"/>
  <c r="Q466" i="30"/>
  <c r="R466" i="30"/>
  <c r="S466" i="30"/>
  <c r="R2049" i="30"/>
  <c r="Q2049" i="30"/>
  <c r="S2049" i="30"/>
  <c r="S1052" i="30"/>
  <c r="Q1052" i="30"/>
  <c r="R1052" i="30"/>
  <c r="Q1241" i="30"/>
  <c r="R1241" i="30"/>
  <c r="S1241" i="30"/>
  <c r="R1384" i="30"/>
  <c r="S1384" i="30"/>
  <c r="Q1384" i="30"/>
  <c r="S1375" i="30"/>
  <c r="Q1375" i="30"/>
  <c r="R1375" i="30"/>
  <c r="Q1466" i="30"/>
  <c r="R1466" i="30"/>
  <c r="S1466" i="30"/>
  <c r="Q2081" i="30"/>
  <c r="R2081" i="30"/>
  <c r="S2081" i="30"/>
  <c r="Q2517" i="30"/>
  <c r="R2517" i="30"/>
  <c r="S2517" i="30"/>
  <c r="Q1374" i="30"/>
  <c r="R1374" i="30"/>
  <c r="S1374" i="30"/>
  <c r="Q984" i="30"/>
  <c r="R984" i="30"/>
  <c r="S984" i="30"/>
  <c r="S1116" i="30"/>
  <c r="Q1116" i="30"/>
  <c r="R1116" i="30"/>
  <c r="S1319" i="30"/>
  <c r="Q1319" i="30"/>
  <c r="R1319" i="30"/>
  <c r="S1890" i="30"/>
  <c r="Q1890" i="30"/>
  <c r="R1890" i="30"/>
  <c r="R601" i="30"/>
  <c r="Q601" i="30"/>
  <c r="S601" i="30"/>
  <c r="Q1856" i="30"/>
  <c r="S1856" i="30"/>
  <c r="R1856" i="30"/>
  <c r="R1154" i="30"/>
  <c r="S1154" i="30"/>
  <c r="Q1154" i="30"/>
  <c r="R1883" i="30"/>
  <c r="S1883" i="30"/>
  <c r="Q1883" i="30"/>
  <c r="S1143" i="30"/>
  <c r="Q1143" i="30"/>
  <c r="R1143" i="30"/>
  <c r="S2680" i="30"/>
  <c r="Q2680" i="30"/>
  <c r="R2680" i="30"/>
  <c r="Q1630" i="30"/>
  <c r="R1630" i="30"/>
  <c r="S1630" i="30"/>
  <c r="Q1276" i="30"/>
  <c r="R1276" i="30"/>
  <c r="S1276" i="30"/>
  <c r="R2022" i="30"/>
  <c r="S2022" i="30"/>
  <c r="Q2022" i="30"/>
  <c r="Q1017" i="30"/>
  <c r="R1017" i="30"/>
  <c r="S1017" i="30"/>
  <c r="S622" i="30"/>
  <c r="Q622" i="30"/>
  <c r="R622" i="30"/>
  <c r="S2935" i="30"/>
  <c r="Q2935" i="30"/>
  <c r="R2935" i="30"/>
  <c r="Q2225" i="30"/>
  <c r="R2225" i="30"/>
  <c r="S2225" i="30"/>
  <c r="Q2092" i="30"/>
  <c r="R2092" i="30"/>
  <c r="S2092" i="30"/>
  <c r="Q2102" i="30"/>
  <c r="R2102" i="30"/>
  <c r="S2102" i="30"/>
  <c r="Q1798" i="30"/>
  <c r="R1798" i="30"/>
  <c r="S1798" i="30"/>
  <c r="Q2263" i="30"/>
  <c r="R2263" i="30"/>
  <c r="S2263" i="30"/>
  <c r="Q1201" i="30"/>
  <c r="R1201" i="30"/>
  <c r="S1201" i="30"/>
  <c r="S3079" i="30"/>
  <c r="Q3079" i="30"/>
  <c r="R3079" i="30"/>
  <c r="S1754" i="30"/>
  <c r="Q1754" i="30"/>
  <c r="R1754" i="30"/>
  <c r="Q2434" i="30"/>
  <c r="R2434" i="30"/>
  <c r="S2434" i="30"/>
  <c r="Q1156" i="30"/>
  <c r="R1156" i="30"/>
  <c r="S1156" i="30"/>
  <c r="R2264" i="30"/>
  <c r="Q2264" i="30"/>
  <c r="S2264" i="30"/>
  <c r="Q2623" i="30"/>
  <c r="R2623" i="30"/>
  <c r="S2623" i="30"/>
  <c r="R1885" i="30"/>
  <c r="Q1885" i="30"/>
  <c r="S1885" i="30"/>
  <c r="Q2303" i="30"/>
  <c r="R2303" i="30"/>
  <c r="S2303" i="30"/>
  <c r="Q994" i="30"/>
  <c r="R994" i="30"/>
  <c r="S994" i="30"/>
  <c r="Q2876" i="30"/>
  <c r="R2876" i="30"/>
  <c r="S2876" i="30"/>
  <c r="Q2295" i="30"/>
  <c r="R2295" i="30"/>
  <c r="S2295" i="30"/>
  <c r="S704" i="30"/>
  <c r="R704" i="30"/>
  <c r="Q704" i="30"/>
  <c r="Q880" i="30"/>
  <c r="R880" i="30"/>
  <c r="S880" i="30"/>
  <c r="Q2933" i="30"/>
  <c r="R2933" i="30"/>
  <c r="S2933" i="30"/>
  <c r="R1055" i="30"/>
  <c r="Q1055" i="30"/>
  <c r="S1055" i="30"/>
  <c r="Q2403" i="30"/>
  <c r="S2403" i="30"/>
  <c r="R2403" i="30"/>
  <c r="S1461" i="30"/>
  <c r="Q1461" i="30"/>
  <c r="R1461" i="30"/>
  <c r="Q684" i="30"/>
  <c r="S684" i="30"/>
  <c r="R684" i="30"/>
  <c r="Q2067" i="30"/>
  <c r="R2067" i="30"/>
  <c r="S2067" i="30"/>
  <c r="S2125" i="30"/>
  <c r="Q2125" i="30"/>
  <c r="R2125" i="30"/>
  <c r="S1135" i="30"/>
  <c r="Q1135" i="30"/>
  <c r="R1135" i="30"/>
  <c r="Q2722" i="30"/>
  <c r="R2722" i="30"/>
  <c r="S2722" i="30"/>
  <c r="Q1860" i="30"/>
  <c r="R1860" i="30"/>
  <c r="S1860" i="30"/>
  <c r="S1730" i="30"/>
  <c r="Q1730" i="30"/>
  <c r="R1730" i="30"/>
  <c r="R1642" i="30"/>
  <c r="Q1642" i="30"/>
  <c r="S1642" i="30"/>
  <c r="R681" i="30"/>
  <c r="Q681" i="30"/>
  <c r="S681" i="30"/>
  <c r="Q1745" i="30"/>
  <c r="R1745" i="30"/>
  <c r="S1745" i="30"/>
  <c r="Q2804" i="30"/>
  <c r="R2804" i="30"/>
  <c r="S2804" i="30"/>
  <c r="Q313" i="30"/>
  <c r="R313" i="30"/>
  <c r="S313" i="30"/>
  <c r="Q1555" i="30"/>
  <c r="R1555" i="30"/>
  <c r="S1555" i="30"/>
  <c r="Q1057" i="30"/>
  <c r="R1057" i="30"/>
  <c r="S1057" i="30"/>
  <c r="Q1670" i="30"/>
  <c r="R1670" i="30"/>
  <c r="S1670" i="30"/>
  <c r="R787" i="30"/>
  <c r="Q787" i="30"/>
  <c r="S787" i="30"/>
  <c r="Q1216" i="30"/>
  <c r="R1216" i="30"/>
  <c r="S1216" i="30"/>
  <c r="R2342" i="30"/>
  <c r="S2342" i="30"/>
  <c r="Q2342" i="30"/>
  <c r="Q1283" i="30"/>
  <c r="R1283" i="30"/>
  <c r="S1283" i="30"/>
  <c r="Q2492" i="30"/>
  <c r="R2492" i="30"/>
  <c r="S2492" i="30"/>
  <c r="Q2419" i="30"/>
  <c r="S2419" i="30"/>
  <c r="R2419" i="30"/>
  <c r="S682" i="30"/>
  <c r="Q682" i="30"/>
  <c r="R682" i="30"/>
  <c r="R2278" i="30"/>
  <c r="S2278" i="30"/>
  <c r="Q2278" i="30"/>
  <c r="Q1972" i="30"/>
  <c r="R1972" i="30"/>
  <c r="S1972" i="30"/>
  <c r="Q1934" i="30"/>
  <c r="R1934" i="30"/>
  <c r="S1934" i="30"/>
  <c r="R465" i="30"/>
  <c r="S465" i="30"/>
  <c r="Q465" i="30"/>
  <c r="Q944" i="30"/>
  <c r="R944" i="30"/>
  <c r="S944" i="30"/>
  <c r="S2018" i="30"/>
  <c r="Q2018" i="30"/>
  <c r="R2018" i="30"/>
  <c r="Q524" i="30"/>
  <c r="S524" i="30"/>
  <c r="R524" i="30"/>
  <c r="R2031" i="30"/>
  <c r="S2031" i="30"/>
  <c r="Q2031" i="30"/>
  <c r="R451" i="30"/>
  <c r="Q451" i="30"/>
  <c r="S451" i="30"/>
  <c r="R1965" i="30"/>
  <c r="Q1965" i="30"/>
  <c r="S1965" i="30"/>
  <c r="Q2532" i="30"/>
  <c r="R2532" i="30"/>
  <c r="S2532" i="30"/>
  <c r="Q1793" i="30"/>
  <c r="R1793" i="30"/>
  <c r="S1793" i="30"/>
  <c r="S2173" i="30"/>
  <c r="Q2173" i="30"/>
  <c r="R2173" i="30"/>
  <c r="R950" i="30"/>
  <c r="S950" i="30"/>
  <c r="Q950" i="30"/>
  <c r="R3081" i="30"/>
  <c r="Q3081" i="30"/>
  <c r="S3081" i="30"/>
  <c r="R1364" i="30"/>
  <c r="S1364" i="30"/>
  <c r="Q1364" i="30"/>
  <c r="S2402" i="30"/>
  <c r="Q2402" i="30"/>
  <c r="R2402" i="30"/>
  <c r="Q906" i="30"/>
  <c r="R906" i="30"/>
  <c r="S906" i="30"/>
  <c r="R1757" i="30"/>
  <c r="Q1757" i="30"/>
  <c r="S1757" i="30"/>
  <c r="Q945" i="30"/>
  <c r="S945" i="30"/>
  <c r="R945" i="30"/>
  <c r="R599" i="30"/>
  <c r="Q599" i="30"/>
  <c r="S599" i="30"/>
  <c r="R1931" i="30"/>
  <c r="S1931" i="30"/>
  <c r="Q1931" i="30"/>
  <c r="S1207" i="30"/>
  <c r="Q1207" i="30"/>
  <c r="R1207" i="30"/>
  <c r="S2019" i="30"/>
  <c r="Q2019" i="30"/>
  <c r="R2019" i="30"/>
  <c r="R1747" i="30"/>
  <c r="S1747" i="30"/>
  <c r="Q1747" i="30"/>
  <c r="R1696" i="30"/>
  <c r="S1696" i="30"/>
  <c r="Q1696" i="30"/>
  <c r="Q1862" i="30"/>
  <c r="R1862" i="30"/>
  <c r="S1862" i="30"/>
  <c r="R1488" i="30"/>
  <c r="S1488" i="30"/>
  <c r="Q1488" i="30"/>
  <c r="R1015" i="30"/>
  <c r="S1015" i="30"/>
  <c r="Q1015" i="30"/>
  <c r="Q2166" i="30"/>
  <c r="R2166" i="30"/>
  <c r="S2166" i="30"/>
  <c r="Q460" i="30"/>
  <c r="S460" i="30"/>
  <c r="R460" i="30"/>
  <c r="Q2243" i="30"/>
  <c r="R2243" i="30"/>
  <c r="S2243" i="30"/>
  <c r="Q1115" i="30"/>
  <c r="R1115" i="30"/>
  <c r="S1115" i="30"/>
  <c r="Q775" i="30"/>
  <c r="R775" i="30"/>
  <c r="S775" i="30"/>
  <c r="S891" i="30"/>
  <c r="Q891" i="30"/>
  <c r="R891" i="30"/>
  <c r="R1376" i="30"/>
  <c r="S1376" i="30"/>
  <c r="Q1376" i="30"/>
  <c r="Q1358" i="30"/>
  <c r="R1358" i="30"/>
  <c r="S1358" i="30"/>
  <c r="R1739" i="30"/>
  <c r="S1739" i="30"/>
  <c r="Q1739" i="30"/>
  <c r="Q2174" i="30"/>
  <c r="R2174" i="30"/>
  <c r="S2174" i="30"/>
  <c r="R1803" i="30"/>
  <c r="S1803" i="30"/>
  <c r="Q1803" i="30"/>
  <c r="Q1190" i="30"/>
  <c r="R1190" i="30"/>
  <c r="S1190" i="30"/>
  <c r="Q2399" i="30"/>
  <c r="R2399" i="30"/>
  <c r="S2399" i="30"/>
  <c r="R327" i="30"/>
  <c r="Q327" i="30"/>
  <c r="S327" i="30"/>
  <c r="Q680" i="30"/>
  <c r="S680" i="30"/>
  <c r="R680" i="30"/>
  <c r="Q1807" i="30"/>
  <c r="R1807" i="30"/>
  <c r="S1807" i="30"/>
  <c r="S1012" i="30"/>
  <c r="Q1012" i="30"/>
  <c r="R1012" i="30"/>
  <c r="R1632" i="30"/>
  <c r="S1632" i="30"/>
  <c r="Q1632" i="30"/>
  <c r="Q809" i="30"/>
  <c r="S809" i="30"/>
  <c r="R809" i="30"/>
  <c r="R2443" i="30"/>
  <c r="S2443" i="30"/>
  <c r="Q2443" i="30"/>
  <c r="Q788" i="30"/>
  <c r="R788" i="30"/>
  <c r="S788" i="30"/>
  <c r="R2368" i="30"/>
  <c r="Q2368" i="30"/>
  <c r="S2368" i="30"/>
  <c r="Q2732" i="30"/>
  <c r="R2732" i="30"/>
  <c r="S2732" i="30"/>
  <c r="Q2367" i="30"/>
  <c r="R2367" i="30"/>
  <c r="S2367" i="30"/>
  <c r="S694" i="30"/>
  <c r="Q694" i="30"/>
  <c r="R694" i="30"/>
  <c r="Q2444" i="30"/>
  <c r="R2444" i="30"/>
  <c r="S2444" i="30"/>
  <c r="Q517" i="30"/>
  <c r="R517" i="30"/>
  <c r="S517" i="30"/>
  <c r="R745" i="30"/>
  <c r="S745" i="30"/>
  <c r="Q745" i="30"/>
  <c r="S400" i="30"/>
  <c r="R400" i="30"/>
  <c r="Q400" i="30"/>
  <c r="Q1427" i="30"/>
  <c r="R1427" i="30"/>
  <c r="S1427" i="30"/>
  <c r="Q1458" i="30"/>
  <c r="R1458" i="30"/>
  <c r="S1458" i="30"/>
  <c r="R2787" i="30"/>
  <c r="Q2787" i="30"/>
  <c r="S2787" i="30"/>
  <c r="Q946" i="30"/>
  <c r="R946" i="30"/>
  <c r="S946" i="30"/>
  <c r="S1457" i="30"/>
  <c r="Q1457" i="30"/>
  <c r="R1457" i="30"/>
  <c r="Q1454" i="30"/>
  <c r="R1454" i="30"/>
  <c r="S1454" i="30"/>
  <c r="Q1563" i="30"/>
  <c r="R1563" i="30"/>
  <c r="S1563" i="30"/>
  <c r="Q2158" i="30"/>
  <c r="R2158" i="30"/>
  <c r="S2158" i="30"/>
  <c r="R2819" i="30"/>
  <c r="Q2819" i="30"/>
  <c r="S2819" i="30"/>
  <c r="Q2239" i="30"/>
  <c r="R2239" i="30"/>
  <c r="S2239" i="30"/>
  <c r="R1893" i="30"/>
  <c r="Q1893" i="30"/>
  <c r="S1893" i="30"/>
  <c r="Q725" i="30"/>
  <c r="S725" i="30"/>
  <c r="R725" i="30"/>
  <c r="S614" i="30"/>
  <c r="R614" i="30"/>
  <c r="Q614" i="30"/>
  <c r="Q1113" i="30"/>
  <c r="R1113" i="30"/>
  <c r="S1113" i="30"/>
  <c r="S2496" i="30"/>
  <c r="Q2496" i="30"/>
  <c r="R2496" i="30"/>
  <c r="Q831" i="30"/>
  <c r="R831" i="30"/>
  <c r="S831" i="30"/>
  <c r="Q2593" i="30"/>
  <c r="R2593" i="30"/>
  <c r="S2593" i="30"/>
  <c r="Q2076" i="30"/>
  <c r="R2076" i="30"/>
  <c r="S2076" i="30"/>
  <c r="R1524" i="30"/>
  <c r="S1524" i="30"/>
  <c r="Q1524" i="30"/>
  <c r="R2978" i="30"/>
  <c r="S2978" i="30"/>
  <c r="Q2978" i="30"/>
  <c r="R1861" i="30"/>
  <c r="Q1861" i="30"/>
  <c r="S1861" i="30"/>
  <c r="R2587" i="30"/>
  <c r="S2587" i="30"/>
  <c r="Q2587" i="30"/>
  <c r="Q1261" i="30"/>
  <c r="R1261" i="30"/>
  <c r="S1261" i="30"/>
  <c r="S364" i="30"/>
  <c r="R364" i="30"/>
  <c r="Q364" i="30"/>
  <c r="S867" i="30"/>
  <c r="Q867" i="30"/>
  <c r="R867" i="30"/>
  <c r="Q245" i="30"/>
  <c r="R245" i="30"/>
  <c r="S245" i="30"/>
  <c r="R259" i="30"/>
  <c r="S259" i="30"/>
  <c r="Q259" i="30"/>
  <c r="Q274" i="30"/>
  <c r="S274" i="30"/>
  <c r="R274" i="30"/>
  <c r="R271" i="30"/>
  <c r="Q271" i="30"/>
  <c r="S271" i="30"/>
  <c r="Q270" i="30"/>
  <c r="R270" i="30"/>
  <c r="S270" i="30"/>
  <c r="R2811" i="30"/>
  <c r="Q2811" i="30"/>
  <c r="S2811" i="30"/>
  <c r="R2715" i="30"/>
  <c r="S2715" i="30"/>
  <c r="Q2715" i="30"/>
  <c r="Q2565" i="30"/>
  <c r="R2565" i="30"/>
  <c r="S2565" i="30"/>
  <c r="Q2605" i="30"/>
  <c r="R2605" i="30"/>
  <c r="S2605" i="30"/>
  <c r="S3047" i="30"/>
  <c r="Q3047" i="30"/>
  <c r="R3047" i="30"/>
  <c r="R1394" i="30"/>
  <c r="Q1394" i="30"/>
  <c r="S1394" i="30"/>
  <c r="Q1534" i="30"/>
  <c r="R1534" i="30"/>
  <c r="S1534" i="30"/>
  <c r="Q2598" i="30"/>
  <c r="R2598" i="30"/>
  <c r="S2598" i="30"/>
  <c r="R2416" i="30"/>
  <c r="Q2416" i="30"/>
  <c r="S2416" i="30"/>
  <c r="S2805" i="30"/>
  <c r="Q2805" i="30"/>
  <c r="R2805" i="30"/>
  <c r="Q2235" i="30"/>
  <c r="R2235" i="30"/>
  <c r="S2235" i="30"/>
  <c r="Q2709" i="30"/>
  <c r="R2709" i="30"/>
  <c r="S2709" i="30"/>
  <c r="R2045" i="30"/>
  <c r="Q2045" i="30"/>
  <c r="S2045" i="30"/>
  <c r="S1493" i="30"/>
  <c r="Q1493" i="30"/>
  <c r="R1493" i="30"/>
  <c r="Q2502" i="30"/>
  <c r="R2502" i="30"/>
  <c r="S2502" i="30"/>
  <c r="Q2996" i="30"/>
  <c r="R2996" i="30"/>
  <c r="S2996" i="30"/>
  <c r="S3086" i="30"/>
  <c r="Q3086" i="30"/>
  <c r="R3086" i="30"/>
  <c r="Q1936" i="30"/>
  <c r="R1936" i="30"/>
  <c r="S1936" i="30"/>
  <c r="R475" i="30"/>
  <c r="Q475" i="30"/>
  <c r="S475" i="30"/>
  <c r="S2101" i="30"/>
  <c r="Q2101" i="30"/>
  <c r="R2101" i="30"/>
  <c r="S2608" i="30"/>
  <c r="Q2608" i="30"/>
  <c r="R2608" i="30"/>
  <c r="Q2869" i="30"/>
  <c r="R2869" i="30"/>
  <c r="S2869" i="30"/>
  <c r="S2983" i="30"/>
  <c r="Q2983" i="30"/>
  <c r="R2983" i="30"/>
  <c r="S3030" i="30"/>
  <c r="Q3030" i="30"/>
  <c r="R3030" i="30"/>
  <c r="R2430" i="30"/>
  <c r="S2430" i="30"/>
  <c r="Q2430" i="30"/>
  <c r="Q2851" i="30"/>
  <c r="R2851" i="30"/>
  <c r="S2851" i="30"/>
  <c r="Q2545" i="30"/>
  <c r="R2545" i="30"/>
  <c r="S2545" i="30"/>
  <c r="R2539" i="30"/>
  <c r="S2539" i="30"/>
  <c r="Q2539" i="30"/>
  <c r="R1933" i="30"/>
  <c r="Q1933" i="30"/>
  <c r="S1933" i="30"/>
  <c r="Q1550" i="30"/>
  <c r="R1550" i="30"/>
  <c r="S1550" i="30"/>
  <c r="Q2790" i="30"/>
  <c r="S2790" i="30"/>
  <c r="R2790" i="30"/>
  <c r="Q2874" i="30"/>
  <c r="R2874" i="30"/>
  <c r="S2874" i="30"/>
  <c r="Q2371" i="30"/>
  <c r="S2371" i="30"/>
  <c r="R2371" i="30"/>
  <c r="Q3099" i="30"/>
  <c r="R3099" i="30"/>
  <c r="S3099" i="30"/>
  <c r="Q1067" i="30"/>
  <c r="R1067" i="30"/>
  <c r="S1067" i="30"/>
  <c r="Q3155" i="30"/>
  <c r="R3155" i="30"/>
  <c r="S3155" i="30"/>
  <c r="S1629" i="30"/>
  <c r="R1629" i="30"/>
  <c r="Q1629" i="30"/>
  <c r="Q1854" i="30"/>
  <c r="R1854" i="30"/>
  <c r="S1854" i="30"/>
  <c r="S2237" i="30"/>
  <c r="R2237" i="30"/>
  <c r="Q2237" i="30"/>
  <c r="S803" i="30"/>
  <c r="R803" i="30"/>
  <c r="Q803" i="30"/>
  <c r="R1715" i="30"/>
  <c r="S1715" i="30"/>
  <c r="Q1715" i="30"/>
  <c r="R2224" i="30"/>
  <c r="S2224" i="30"/>
  <c r="Q2224" i="30"/>
  <c r="Q628" i="30"/>
  <c r="S628" i="30"/>
  <c r="R628" i="30"/>
  <c r="R3145" i="30"/>
  <c r="Q3145" i="30"/>
  <c r="S3145" i="30"/>
  <c r="Q3005" i="30"/>
  <c r="R3005" i="30"/>
  <c r="S3005" i="30"/>
  <c r="S3126" i="30"/>
  <c r="Q3126" i="30"/>
  <c r="R3126" i="30"/>
  <c r="S1946" i="30"/>
  <c r="Q1946" i="30"/>
  <c r="R1946" i="30"/>
  <c r="R607" i="30"/>
  <c r="S607" i="30"/>
  <c r="Q607" i="30"/>
  <c r="Q3152" i="30"/>
  <c r="R3152" i="30"/>
  <c r="S3152" i="30"/>
  <c r="Q1040" i="30"/>
  <c r="R1040" i="30"/>
  <c r="S1040" i="30"/>
  <c r="R1264" i="30"/>
  <c r="S1264" i="30"/>
  <c r="Q1264" i="30"/>
  <c r="S1287" i="30"/>
  <c r="Q1287" i="30"/>
  <c r="R1287" i="30"/>
  <c r="Q1491" i="30"/>
  <c r="R1491" i="30"/>
  <c r="S1491" i="30"/>
  <c r="S1593" i="30"/>
  <c r="Q1593" i="30"/>
  <c r="R1593" i="30"/>
  <c r="Q1161" i="30"/>
  <c r="R1161" i="30"/>
  <c r="S1161" i="30"/>
  <c r="Q580" i="30"/>
  <c r="R580" i="30"/>
  <c r="S580" i="30"/>
  <c r="Q1182" i="30"/>
  <c r="R1182" i="30"/>
  <c r="S1182" i="30"/>
  <c r="Q2078" i="30"/>
  <c r="R2078" i="30"/>
  <c r="S2078" i="30"/>
  <c r="Q1735" i="30"/>
  <c r="R1735" i="30"/>
  <c r="S1735" i="30"/>
  <c r="Q1326" i="30"/>
  <c r="R1326" i="30"/>
  <c r="S1326" i="30"/>
  <c r="S1191" i="30"/>
  <c r="Q1191" i="30"/>
  <c r="R1191" i="30"/>
  <c r="Q2880" i="30"/>
  <c r="R2880" i="30"/>
  <c r="S2880" i="30"/>
  <c r="S686" i="30"/>
  <c r="Q686" i="30"/>
  <c r="R686" i="30"/>
  <c r="R1668" i="30"/>
  <c r="Q1668" i="30"/>
  <c r="S1668" i="30"/>
  <c r="R487" i="30"/>
  <c r="S487" i="30"/>
  <c r="Q487" i="30"/>
  <c r="Q3156" i="30"/>
  <c r="R3156" i="30"/>
  <c r="S3156" i="30"/>
  <c r="Q485" i="30"/>
  <c r="R485" i="30"/>
  <c r="S485" i="30"/>
  <c r="Q1784" i="30"/>
  <c r="S1784" i="30"/>
  <c r="R1784" i="30"/>
  <c r="Q821" i="30"/>
  <c r="R821" i="30"/>
  <c r="S821" i="30"/>
  <c r="R1130" i="30"/>
  <c r="S1130" i="30"/>
  <c r="Q1130" i="30"/>
  <c r="Q2268" i="30"/>
  <c r="R2268" i="30"/>
  <c r="S2268" i="30"/>
  <c r="S627" i="30"/>
  <c r="R627" i="30"/>
  <c r="Q627" i="30"/>
  <c r="R1536" i="30"/>
  <c r="S1536" i="30"/>
  <c r="Q1536" i="30"/>
  <c r="Q1285" i="30"/>
  <c r="S1285" i="30"/>
  <c r="R1285" i="30"/>
  <c r="R1370" i="30"/>
  <c r="Q1370" i="30"/>
  <c r="S1370" i="30"/>
  <c r="Q1703" i="30"/>
  <c r="R1703" i="30"/>
  <c r="S1703" i="30"/>
  <c r="Q1943" i="30"/>
  <c r="R1943" i="30"/>
  <c r="S1943" i="30"/>
  <c r="Q1849" i="30"/>
  <c r="R1849" i="30"/>
  <c r="S1849" i="30"/>
  <c r="Q1475" i="30"/>
  <c r="R1475" i="30"/>
  <c r="S1475" i="30"/>
  <c r="R529" i="30"/>
  <c r="S529" i="30"/>
  <c r="Q529" i="30"/>
  <c r="Q484" i="30"/>
  <c r="S484" i="30"/>
  <c r="R484" i="30"/>
  <c r="Q1334" i="30"/>
  <c r="R1334" i="30"/>
  <c r="S1334" i="30"/>
  <c r="R531" i="30"/>
  <c r="S531" i="30"/>
  <c r="Q531" i="30"/>
  <c r="Q1075" i="30"/>
  <c r="R1075" i="30"/>
  <c r="S1075" i="30"/>
  <c r="R507" i="30"/>
  <c r="Q507" i="30"/>
  <c r="S507" i="30"/>
  <c r="Q1129" i="30"/>
  <c r="R1129" i="30"/>
  <c r="S1129" i="30"/>
  <c r="Q2054" i="30"/>
  <c r="R2054" i="30"/>
  <c r="S2054" i="30"/>
  <c r="S2069" i="30"/>
  <c r="Q2069" i="30"/>
  <c r="R2069" i="30"/>
  <c r="Q390" i="30"/>
  <c r="R390" i="30"/>
  <c r="S390" i="30"/>
  <c r="Q1479" i="30"/>
  <c r="R1479" i="30"/>
  <c r="S1479" i="30"/>
  <c r="Q1305" i="30"/>
  <c r="R1305" i="30"/>
  <c r="S1305" i="30"/>
  <c r="Q539" i="30"/>
  <c r="R539" i="30"/>
  <c r="S539" i="30"/>
  <c r="Q789" i="30"/>
  <c r="S789" i="30"/>
  <c r="R789" i="30"/>
  <c r="Q943" i="30"/>
  <c r="R943" i="30"/>
  <c r="S943" i="30"/>
  <c r="Q422" i="30"/>
  <c r="R422" i="30"/>
  <c r="S422" i="30"/>
  <c r="S923" i="30"/>
  <c r="Q923" i="30"/>
  <c r="R923" i="30"/>
  <c r="R1127" i="30"/>
  <c r="Q1127" i="30"/>
  <c r="S1127" i="30"/>
  <c r="Q1768" i="30"/>
  <c r="S1768" i="30"/>
  <c r="R1768" i="30"/>
  <c r="Q2575" i="30"/>
  <c r="R2575" i="30"/>
  <c r="S2575" i="30"/>
  <c r="Q2257" i="30"/>
  <c r="R2257" i="30"/>
  <c r="S2257" i="30"/>
  <c r="Q903" i="30"/>
  <c r="R903" i="30"/>
  <c r="S903" i="30"/>
  <c r="R1552" i="30"/>
  <c r="S1552" i="30"/>
  <c r="Q1552" i="30"/>
  <c r="R511" i="30"/>
  <c r="S511" i="30"/>
  <c r="Q511" i="30"/>
  <c r="Q329" i="30"/>
  <c r="R329" i="30"/>
  <c r="S329" i="30"/>
  <c r="Q1324" i="30"/>
  <c r="R1324" i="30"/>
  <c r="S1324" i="30"/>
  <c r="Q1221" i="30"/>
  <c r="R1221" i="30"/>
  <c r="S1221" i="30"/>
  <c r="Q2260" i="30"/>
  <c r="R2260" i="30"/>
  <c r="S2260" i="30"/>
  <c r="S316" i="30"/>
  <c r="R316" i="30"/>
  <c r="Q316" i="30"/>
  <c r="Q853" i="30"/>
  <c r="R853" i="30"/>
  <c r="S853" i="30"/>
  <c r="Q1864" i="30"/>
  <c r="S1864" i="30"/>
  <c r="R1864" i="30"/>
  <c r="R2208" i="30"/>
  <c r="S2208" i="30"/>
  <c r="Q2208" i="30"/>
  <c r="S1979" i="30"/>
  <c r="Q1979" i="30"/>
  <c r="R1979" i="30"/>
  <c r="Q1066" i="30"/>
  <c r="S1066" i="30"/>
  <c r="R1066" i="30"/>
  <c r="S2488" i="30"/>
  <c r="Q2488" i="30"/>
  <c r="R2488" i="30"/>
  <c r="Q2345" i="30"/>
  <c r="R2345" i="30"/>
  <c r="S2345" i="30"/>
  <c r="S2213" i="30"/>
  <c r="R2213" i="30"/>
  <c r="Q2213" i="30"/>
  <c r="Q281" i="30"/>
  <c r="R281" i="30"/>
  <c r="S281" i="30"/>
  <c r="Q2431" i="30"/>
  <c r="R2431" i="30"/>
  <c r="S2431" i="30"/>
  <c r="Q1769" i="30"/>
  <c r="R1769" i="30"/>
  <c r="S1769" i="30"/>
  <c r="R964" i="30"/>
  <c r="S964" i="30"/>
  <c r="Q964" i="30"/>
  <c r="S1151" i="30"/>
  <c r="Q1151" i="30"/>
  <c r="R1151" i="30"/>
  <c r="Q1752" i="30"/>
  <c r="S1752" i="30"/>
  <c r="R1752" i="30"/>
  <c r="S658" i="30"/>
  <c r="Q658" i="30"/>
  <c r="R658" i="30"/>
  <c r="Q2660" i="30"/>
  <c r="R2660" i="30"/>
  <c r="S2660" i="30"/>
  <c r="R641" i="30"/>
  <c r="S641" i="30"/>
  <c r="Q641" i="30"/>
  <c r="R1576" i="30"/>
  <c r="S1576" i="30"/>
  <c r="Q1576" i="30"/>
  <c r="R3050" i="30"/>
  <c r="S3050" i="30"/>
  <c r="Q3050" i="30"/>
  <c r="S776" i="30"/>
  <c r="R776" i="30"/>
  <c r="Q776" i="30"/>
  <c r="Q1252" i="30"/>
  <c r="R1252" i="30"/>
  <c r="S1252" i="30"/>
  <c r="Q2433" i="30"/>
  <c r="R2433" i="30"/>
  <c r="S2433" i="30"/>
  <c r="Q526" i="30"/>
  <c r="S526" i="30"/>
  <c r="R526" i="30"/>
  <c r="Q2984" i="30"/>
  <c r="R2984" i="30"/>
  <c r="S2984" i="30"/>
  <c r="Q1070" i="30"/>
  <c r="R1070" i="30"/>
  <c r="S1070" i="30"/>
  <c r="S1445" i="30"/>
  <c r="Q1445" i="30"/>
  <c r="R1445" i="30"/>
  <c r="Q696" i="30"/>
  <c r="R696" i="30"/>
  <c r="S696" i="30"/>
  <c r="S586" i="30"/>
  <c r="R586" i="30"/>
  <c r="Q586" i="30"/>
  <c r="R1797" i="30"/>
  <c r="Q1797" i="30"/>
  <c r="S1797" i="30"/>
  <c r="Q2343" i="30"/>
  <c r="R2343" i="30"/>
  <c r="S2343" i="30"/>
  <c r="R1989" i="30"/>
  <c r="Q1989" i="30"/>
  <c r="S1989" i="30"/>
  <c r="R1628" i="30"/>
  <c r="Q1628" i="30"/>
  <c r="S1628" i="30"/>
  <c r="Q1273" i="30"/>
  <c r="R1273" i="30"/>
  <c r="S1273" i="30"/>
  <c r="Q1253" i="30"/>
  <c r="R1253" i="30"/>
  <c r="S1253" i="30"/>
  <c r="Q1205" i="30"/>
  <c r="R1205" i="30"/>
  <c r="S1205" i="30"/>
  <c r="Q382" i="30"/>
  <c r="R382" i="30"/>
  <c r="S382" i="30"/>
  <c r="Q2548" i="30"/>
  <c r="R2548" i="30"/>
  <c r="S2548" i="30"/>
  <c r="R2013" i="30"/>
  <c r="Q2013" i="30"/>
  <c r="S2013" i="30"/>
  <c r="Q500" i="30"/>
  <c r="S500" i="30"/>
  <c r="R500" i="30"/>
  <c r="Q2066" i="30"/>
  <c r="R2066" i="30"/>
  <c r="S2066" i="30"/>
  <c r="Q1927" i="30"/>
  <c r="R1927" i="30"/>
  <c r="S1927" i="30"/>
  <c r="R495" i="30"/>
  <c r="S495" i="30"/>
  <c r="Q495" i="30"/>
  <c r="Q1623" i="30"/>
  <c r="R1623" i="30"/>
  <c r="S1623" i="30"/>
  <c r="Q2135" i="30"/>
  <c r="R2135" i="30"/>
  <c r="S2135" i="30"/>
  <c r="R3001" i="30"/>
  <c r="Q3001" i="30"/>
  <c r="S3001" i="30"/>
  <c r="Q2132" i="30"/>
  <c r="R2132" i="30"/>
  <c r="S2132" i="30"/>
  <c r="S1477" i="30"/>
  <c r="Q1477" i="30"/>
  <c r="R1477" i="30"/>
  <c r="Q2519" i="30"/>
  <c r="R2519" i="30"/>
  <c r="S2519" i="30"/>
  <c r="S428" i="30"/>
  <c r="R428" i="30"/>
  <c r="Q428" i="30"/>
  <c r="Q2551" i="30"/>
  <c r="R2551" i="30"/>
  <c r="S2551" i="30"/>
  <c r="Q571" i="30"/>
  <c r="R571" i="30"/>
  <c r="S571" i="30"/>
  <c r="Q2529" i="30"/>
  <c r="R2529" i="30"/>
  <c r="S2529" i="30"/>
  <c r="R2913" i="30"/>
  <c r="S2913" i="30"/>
  <c r="Q2913" i="30"/>
  <c r="Q765" i="30"/>
  <c r="S765" i="30"/>
  <c r="R765" i="30"/>
  <c r="R407" i="30"/>
  <c r="Q407" i="30"/>
  <c r="S407" i="30"/>
  <c r="Q1173" i="30"/>
  <c r="R1173" i="30"/>
  <c r="S1173" i="30"/>
  <c r="R3121" i="30"/>
  <c r="S3121" i="30"/>
  <c r="Q3121" i="30"/>
  <c r="Q2749" i="30"/>
  <c r="R2749" i="30"/>
  <c r="S2749" i="30"/>
  <c r="R1071" i="30"/>
  <c r="Q1071" i="30"/>
  <c r="S1071" i="30"/>
  <c r="Q1918" i="30"/>
  <c r="R1918" i="30"/>
  <c r="S1918" i="30"/>
  <c r="R2747" i="30"/>
  <c r="Q2747" i="30"/>
  <c r="S2747" i="30"/>
  <c r="Q738" i="30"/>
  <c r="R738" i="30"/>
  <c r="S738" i="30"/>
  <c r="Q962" i="30"/>
  <c r="R962" i="30"/>
  <c r="S962" i="30"/>
  <c r="Q2473" i="30"/>
  <c r="R2473" i="30"/>
  <c r="S2473" i="30"/>
  <c r="S296" i="30"/>
  <c r="Q296" i="30"/>
  <c r="R296" i="30"/>
  <c r="R3101" i="30"/>
  <c r="S3101" i="30"/>
  <c r="Q3101" i="30"/>
  <c r="Q1985" i="30"/>
  <c r="R1985" i="30"/>
  <c r="S1985" i="30"/>
  <c r="Q2155" i="30"/>
  <c r="R2155" i="30"/>
  <c r="S2155" i="30"/>
  <c r="Q2727" i="30"/>
  <c r="R2727" i="30"/>
  <c r="S2727" i="30"/>
  <c r="R1688" i="30"/>
  <c r="S1688" i="30"/>
  <c r="Q1688" i="30"/>
  <c r="R1412" i="30"/>
  <c r="S1412" i="30"/>
  <c r="Q1412" i="30"/>
  <c r="R1119" i="30"/>
  <c r="Q1119" i="30"/>
  <c r="S1119" i="30"/>
  <c r="S2381" i="30"/>
  <c r="R2381" i="30"/>
  <c r="Q2381" i="30"/>
  <c r="Q2518" i="30"/>
  <c r="R2518" i="30"/>
  <c r="S2518" i="30"/>
  <c r="Q2941" i="30"/>
  <c r="R2941" i="30"/>
  <c r="S2941" i="30"/>
  <c r="Q1073" i="30"/>
  <c r="R1073" i="30"/>
  <c r="S1073" i="30"/>
  <c r="R1484" i="30"/>
  <c r="S1484" i="30"/>
  <c r="Q1484" i="30"/>
  <c r="R633" i="30"/>
  <c r="Q633" i="30"/>
  <c r="S633" i="30"/>
  <c r="Q2137" i="30"/>
  <c r="R2137" i="30"/>
  <c r="S2137" i="30"/>
  <c r="Q2798" i="30"/>
  <c r="S2798" i="30"/>
  <c r="R2798" i="30"/>
  <c r="Q1659" i="30"/>
  <c r="R1659" i="30"/>
  <c r="S1659" i="30"/>
  <c r="Q1373" i="30"/>
  <c r="S1373" i="30"/>
  <c r="R1373" i="30"/>
  <c r="Q1292" i="30"/>
  <c r="R1292" i="30"/>
  <c r="S1292" i="30"/>
  <c r="S2362" i="30"/>
  <c r="Q2362" i="30"/>
  <c r="R2362" i="30"/>
  <c r="Q2233" i="30"/>
  <c r="R2233" i="30"/>
  <c r="S2233" i="30"/>
  <c r="R2432" i="30"/>
  <c r="Q2432" i="30"/>
  <c r="S2432" i="30"/>
  <c r="Q716" i="30"/>
  <c r="R716" i="30"/>
  <c r="S716" i="30"/>
  <c r="Q2465" i="30"/>
  <c r="R2465" i="30"/>
  <c r="S2465" i="30"/>
  <c r="Q2855" i="30"/>
  <c r="S2855" i="30"/>
  <c r="R2855" i="30"/>
  <c r="Q635" i="30"/>
  <c r="S635" i="30"/>
  <c r="R635" i="30"/>
  <c r="R519" i="30"/>
  <c r="S519" i="30"/>
  <c r="Q519" i="30"/>
  <c r="Q2505" i="30"/>
  <c r="R2505" i="30"/>
  <c r="S2505" i="30"/>
  <c r="Q837" i="30"/>
  <c r="R837" i="30"/>
  <c r="S837" i="30"/>
  <c r="Q2123" i="30"/>
  <c r="R2123" i="30"/>
  <c r="S2123" i="30"/>
  <c r="S1247" i="30"/>
  <c r="Q1247" i="30"/>
  <c r="R1247" i="30"/>
  <c r="R637" i="30"/>
  <c r="Q637" i="30"/>
  <c r="S637" i="30"/>
  <c r="R729" i="30"/>
  <c r="S729" i="30"/>
  <c r="Q729" i="30"/>
  <c r="Q877" i="30"/>
  <c r="R877" i="30"/>
  <c r="S877" i="30"/>
  <c r="Q1204" i="30"/>
  <c r="R1204" i="30"/>
  <c r="S1204" i="30"/>
  <c r="R1368" i="30"/>
  <c r="S1368" i="30"/>
  <c r="Q1368" i="30"/>
  <c r="Q2489" i="30"/>
  <c r="R2489" i="30"/>
  <c r="S2489" i="30"/>
  <c r="S1473" i="30"/>
  <c r="Q1473" i="30"/>
  <c r="R1473" i="30"/>
  <c r="S2357" i="30"/>
  <c r="R2357" i="30"/>
  <c r="Q2357" i="30"/>
  <c r="S421" i="30"/>
  <c r="Q421" i="30"/>
  <c r="R421" i="30"/>
  <c r="Q458" i="30"/>
  <c r="R458" i="30"/>
  <c r="S458" i="30"/>
  <c r="R557" i="30"/>
  <c r="S557" i="30"/>
  <c r="Q557" i="30"/>
  <c r="Q2534" i="30"/>
  <c r="R2534" i="30"/>
  <c r="S2534" i="30"/>
  <c r="S1661" i="30"/>
  <c r="Q1661" i="30"/>
  <c r="R1661" i="30"/>
  <c r="Q1868" i="30"/>
  <c r="R1868" i="30"/>
  <c r="S1868" i="30"/>
  <c r="Q2476" i="30"/>
  <c r="R2476" i="30"/>
  <c r="S2476" i="30"/>
  <c r="S356" i="30"/>
  <c r="Q356" i="30"/>
  <c r="R356" i="30"/>
  <c r="S2520" i="30"/>
  <c r="Q2520" i="30"/>
  <c r="R2520" i="30"/>
  <c r="Q1038" i="30"/>
  <c r="R1038" i="30"/>
  <c r="S1038" i="30"/>
  <c r="R1202" i="30"/>
  <c r="S1202" i="30"/>
  <c r="Q1202" i="30"/>
  <c r="Q1897" i="30"/>
  <c r="R1897" i="30"/>
  <c r="S1897" i="30"/>
  <c r="R3065" i="30"/>
  <c r="S3065" i="30"/>
  <c r="Q3065" i="30"/>
  <c r="Q1956" i="30"/>
  <c r="R1956" i="30"/>
  <c r="S1956" i="30"/>
  <c r="Q1822" i="30"/>
  <c r="R1822" i="30"/>
  <c r="S1822" i="30"/>
  <c r="R1925" i="30"/>
  <c r="Q1925" i="30"/>
  <c r="S1925" i="30"/>
  <c r="R1348" i="30"/>
  <c r="Q1348" i="30"/>
  <c r="S1348" i="30"/>
  <c r="Q1953" i="30"/>
  <c r="R1953" i="30"/>
  <c r="S1953" i="30"/>
  <c r="S2480" i="30"/>
  <c r="Q2480" i="30"/>
  <c r="R2480" i="30"/>
  <c r="Q1519" i="30"/>
  <c r="R1519" i="30"/>
  <c r="S1519" i="30"/>
  <c r="Q2746" i="30"/>
  <c r="R2746" i="30"/>
  <c r="S2746" i="30"/>
  <c r="Q3023" i="30"/>
  <c r="S3023" i="30"/>
  <c r="R3023" i="30"/>
  <c r="Q2617" i="30"/>
  <c r="R2617" i="30"/>
  <c r="S2617" i="30"/>
  <c r="R381" i="30"/>
  <c r="S381" i="30"/>
  <c r="Q381" i="30"/>
  <c r="Q1490" i="30"/>
  <c r="R1490" i="30"/>
  <c r="S1490" i="30"/>
  <c r="Q2258" i="30"/>
  <c r="S2258" i="30"/>
  <c r="R2258" i="30"/>
  <c r="Q2826" i="30"/>
  <c r="R2826" i="30"/>
  <c r="S2826" i="30"/>
  <c r="Q1189" i="30"/>
  <c r="R1189" i="30"/>
  <c r="S1189" i="30"/>
  <c r="Q1889" i="30"/>
  <c r="R1889" i="30"/>
  <c r="S1889" i="30"/>
  <c r="S308" i="30"/>
  <c r="Q308" i="30"/>
  <c r="R308" i="30"/>
  <c r="R631" i="30"/>
  <c r="Q631" i="30"/>
  <c r="S631" i="30"/>
  <c r="R1178" i="30"/>
  <c r="S1178" i="30"/>
  <c r="Q1178" i="30"/>
  <c r="Q1758" i="30"/>
  <c r="R1758" i="30"/>
  <c r="S1758" i="30"/>
  <c r="R343" i="30"/>
  <c r="Q343" i="30"/>
  <c r="S343" i="30"/>
  <c r="Q1008" i="30"/>
  <c r="R1008" i="30"/>
  <c r="S1008" i="30"/>
  <c r="Q2716" i="30"/>
  <c r="R2716" i="30"/>
  <c r="S2716" i="30"/>
  <c r="Q2364" i="30"/>
  <c r="R2364" i="30"/>
  <c r="S2364" i="30"/>
  <c r="Q2840" i="30"/>
  <c r="R2840" i="30"/>
  <c r="S2840" i="30"/>
  <c r="R367" i="30"/>
  <c r="S367" i="30"/>
  <c r="Q367" i="30"/>
  <c r="Q1277" i="30"/>
  <c r="S1277" i="30"/>
  <c r="R1277" i="30"/>
  <c r="Q1904" i="30"/>
  <c r="S1904" i="30"/>
  <c r="R1904" i="30"/>
  <c r="S2536" i="30"/>
  <c r="Q2536" i="30"/>
  <c r="R2536" i="30"/>
  <c r="Q933" i="30"/>
  <c r="R933" i="30"/>
  <c r="S933" i="30"/>
  <c r="Q2618" i="30"/>
  <c r="R2618" i="30"/>
  <c r="S2618" i="30"/>
  <c r="S1898" i="30"/>
  <c r="Q1898" i="30"/>
  <c r="R1898" i="30"/>
  <c r="Q2201" i="30"/>
  <c r="R2201" i="30"/>
  <c r="S2201" i="30"/>
  <c r="Q1377" i="30"/>
  <c r="R1377" i="30"/>
  <c r="S1377" i="30"/>
  <c r="Q2207" i="30"/>
  <c r="R2207" i="30"/>
  <c r="S2207" i="30"/>
  <c r="R2294" i="30"/>
  <c r="S2294" i="30"/>
  <c r="Q2294" i="30"/>
  <c r="R2328" i="30"/>
  <c r="Q2328" i="30"/>
  <c r="S2328" i="30"/>
  <c r="Q667" i="30"/>
  <c r="S667" i="30"/>
  <c r="R667" i="30"/>
  <c r="R543" i="30"/>
  <c r="S543" i="30"/>
  <c r="Q543" i="30"/>
  <c r="Q1380" i="30"/>
  <c r="R1380" i="30"/>
  <c r="S1380" i="30"/>
  <c r="Q1800" i="30"/>
  <c r="S1800" i="30"/>
  <c r="R1800" i="30"/>
  <c r="R2128" i="30"/>
  <c r="S2128" i="30"/>
  <c r="Q2128" i="30"/>
  <c r="R1053" i="30"/>
  <c r="S1053" i="30"/>
  <c r="Q1053" i="30"/>
  <c r="R1837" i="30"/>
  <c r="Q1837" i="30"/>
  <c r="S1837" i="30"/>
  <c r="S578" i="30"/>
  <c r="Q578" i="30"/>
  <c r="R578" i="30"/>
  <c r="R2232" i="30"/>
  <c r="S2232" i="30"/>
  <c r="Q2232" i="30"/>
  <c r="Q2040" i="30"/>
  <c r="R2040" i="30"/>
  <c r="S2040" i="30"/>
  <c r="R1594" i="30"/>
  <c r="S1594" i="30"/>
  <c r="Q1594" i="30"/>
  <c r="Q1753" i="30"/>
  <c r="R1753" i="30"/>
  <c r="S1753" i="30"/>
  <c r="Q2549" i="30"/>
  <c r="R2549" i="30"/>
  <c r="S2549" i="30"/>
  <c r="S1409" i="30"/>
  <c r="Q1409" i="30"/>
  <c r="R1409" i="30"/>
  <c r="R2753" i="30"/>
  <c r="S2753" i="30"/>
  <c r="Q2753" i="30"/>
  <c r="S2093" i="30"/>
  <c r="Q2093" i="30"/>
  <c r="R2093" i="30"/>
  <c r="Q588" i="30"/>
  <c r="R588" i="30"/>
  <c r="S588" i="30"/>
  <c r="R447" i="30"/>
  <c r="Q447" i="30"/>
  <c r="S447" i="30"/>
  <c r="Q365" i="30"/>
  <c r="R365" i="30"/>
  <c r="S365" i="30"/>
  <c r="Q2214" i="30"/>
  <c r="R2214" i="30"/>
  <c r="S2214" i="30"/>
  <c r="Q1932" i="30"/>
  <c r="R1932" i="30"/>
  <c r="S1932" i="30"/>
  <c r="Q410" i="30"/>
  <c r="R410" i="30"/>
  <c r="S410" i="30"/>
  <c r="R804" i="30"/>
  <c r="S804" i="30"/>
  <c r="Q804" i="30"/>
  <c r="R1007" i="30"/>
  <c r="S1007" i="30"/>
  <c r="Q1007" i="30"/>
  <c r="Q1996" i="30"/>
  <c r="R1996" i="30"/>
  <c r="S1996" i="30"/>
  <c r="Q1547" i="30"/>
  <c r="R1547" i="30"/>
  <c r="S1547" i="30"/>
  <c r="Q648" i="30"/>
  <c r="S648" i="30"/>
  <c r="R648" i="30"/>
  <c r="R347" i="30"/>
  <c r="S347" i="30"/>
  <c r="Q347" i="30"/>
  <c r="Q1543" i="30"/>
  <c r="R1543" i="30"/>
  <c r="S1543" i="30"/>
  <c r="R1460" i="30"/>
  <c r="S1460" i="30"/>
  <c r="Q1460" i="30"/>
  <c r="R3033" i="30"/>
  <c r="Q3033" i="30"/>
  <c r="S3033" i="30"/>
  <c r="R351" i="30"/>
  <c r="S351" i="30"/>
  <c r="Q351" i="30"/>
  <c r="Q346" i="30"/>
  <c r="R346" i="30"/>
  <c r="S346" i="30"/>
  <c r="Q2537" i="30"/>
  <c r="R2537" i="30"/>
  <c r="S2537" i="30"/>
  <c r="Q2099" i="30"/>
  <c r="R2099" i="30"/>
  <c r="S2099" i="30"/>
  <c r="Q562" i="30"/>
  <c r="S562" i="30"/>
  <c r="R562" i="30"/>
  <c r="R669" i="30"/>
  <c r="Q669" i="30"/>
  <c r="S669" i="30"/>
  <c r="Q2844" i="30"/>
  <c r="R2844" i="30"/>
  <c r="S2844" i="30"/>
  <c r="Q1881" i="30"/>
  <c r="R1881" i="30"/>
  <c r="S1881" i="30"/>
  <c r="Q2661" i="30"/>
  <c r="R2661" i="30"/>
  <c r="S2661" i="30"/>
  <c r="Q2417" i="30"/>
  <c r="R2417" i="30"/>
  <c r="S2417" i="30"/>
  <c r="Q294" i="30"/>
  <c r="R294" i="30"/>
  <c r="S294" i="30"/>
  <c r="Q2212" i="30"/>
  <c r="R2212" i="30"/>
  <c r="S2212" i="30"/>
  <c r="Q2662" i="30"/>
  <c r="R2662" i="30"/>
  <c r="S2662" i="30"/>
  <c r="S472" i="30"/>
  <c r="Q472" i="30"/>
  <c r="R472" i="30"/>
  <c r="Q1483" i="30"/>
  <c r="R1483" i="30"/>
  <c r="S1483" i="30"/>
  <c r="Q782" i="30"/>
  <c r="S782" i="30"/>
  <c r="R782" i="30"/>
  <c r="Q2964" i="30"/>
  <c r="R2964" i="30"/>
  <c r="S2964" i="30"/>
  <c r="Q2685" i="30"/>
  <c r="R2685" i="30"/>
  <c r="S2685" i="30"/>
  <c r="Q1237" i="30"/>
  <c r="R1237" i="30"/>
  <c r="S1237" i="30"/>
  <c r="Q1155" i="30"/>
  <c r="R1155" i="30"/>
  <c r="S1155" i="30"/>
  <c r="R1416" i="30"/>
  <c r="S1416" i="30"/>
  <c r="Q1416" i="30"/>
  <c r="Q1840" i="30"/>
  <c r="S1840" i="30"/>
  <c r="R1840" i="30"/>
  <c r="Q2442" i="30"/>
  <c r="R2442" i="30"/>
  <c r="S2442" i="30"/>
  <c r="Q2928" i="30"/>
  <c r="R2928" i="30"/>
  <c r="S2928" i="30"/>
  <c r="Q2762" i="30"/>
  <c r="R2762" i="30"/>
  <c r="S2762" i="30"/>
  <c r="R2053" i="30"/>
  <c r="Q2053" i="30"/>
  <c r="S2053" i="30"/>
  <c r="Q2542" i="30"/>
  <c r="R2542" i="30"/>
  <c r="S2542" i="30"/>
  <c r="R2921" i="30"/>
  <c r="S2921" i="30"/>
  <c r="Q2921" i="30"/>
  <c r="Q3063" i="30"/>
  <c r="S3063" i="30"/>
  <c r="R3063" i="30"/>
  <c r="Q544" i="30"/>
  <c r="R544" i="30"/>
  <c r="S544" i="30"/>
  <c r="Q651" i="30"/>
  <c r="R651" i="30"/>
  <c r="S651" i="30"/>
  <c r="R723" i="30"/>
  <c r="Q723" i="30"/>
  <c r="S723" i="30"/>
  <c r="R621" i="30"/>
  <c r="S621" i="30"/>
  <c r="Q621" i="30"/>
  <c r="Q482" i="30"/>
  <c r="R482" i="30"/>
  <c r="S482" i="30"/>
  <c r="Q3112" i="30"/>
  <c r="R3112" i="30"/>
  <c r="S3112" i="30"/>
  <c r="S1597" i="30"/>
  <c r="Q1597" i="30"/>
  <c r="R1597" i="30"/>
  <c r="Q2048" i="30"/>
  <c r="R2048" i="30"/>
  <c r="S2048" i="30"/>
  <c r="Q2142" i="30"/>
  <c r="R2142" i="30"/>
  <c r="S2142" i="30"/>
  <c r="Q1435" i="30"/>
  <c r="R1435" i="30"/>
  <c r="S1435" i="30"/>
  <c r="Q237" i="30"/>
  <c r="R237" i="30"/>
  <c r="S237" i="30"/>
  <c r="S228" i="30"/>
  <c r="Q228" i="30"/>
  <c r="R228" i="30"/>
  <c r="Q238" i="30"/>
  <c r="R238" i="30"/>
  <c r="S238" i="30"/>
  <c r="Q234" i="30"/>
  <c r="R234" i="30"/>
  <c r="S234" i="30"/>
  <c r="S2429" i="30"/>
  <c r="R2429" i="30"/>
  <c r="Q2429" i="30"/>
  <c r="R1966" i="30"/>
  <c r="S1966" i="30"/>
  <c r="Q1966" i="30"/>
  <c r="R2240" i="30"/>
  <c r="S2240" i="30"/>
  <c r="Q2240" i="30"/>
  <c r="Q987" i="30"/>
  <c r="R987" i="30"/>
  <c r="S987" i="30"/>
  <c r="R269" i="30"/>
  <c r="Q269" i="30"/>
  <c r="S269" i="30"/>
  <c r="Q2695" i="30"/>
  <c r="R2695" i="30"/>
  <c r="S2695" i="30"/>
  <c r="R2930" i="30"/>
  <c r="S2930" i="30"/>
  <c r="Q2930" i="30"/>
  <c r="Q2827" i="30"/>
  <c r="R2827" i="30"/>
  <c r="S2827" i="30"/>
  <c r="R597" i="30"/>
  <c r="Q597" i="30"/>
  <c r="S597" i="30"/>
  <c r="R2699" i="30"/>
  <c r="S2699" i="30"/>
  <c r="Q2699" i="30"/>
  <c r="R2929" i="30"/>
  <c r="S2929" i="30"/>
  <c r="Q2929" i="30"/>
  <c r="Q2995" i="30"/>
  <c r="R2995" i="30"/>
  <c r="S2995" i="30"/>
  <c r="Q2462" i="30"/>
  <c r="R2462" i="30"/>
  <c r="S2462" i="30"/>
  <c r="Q2222" i="30"/>
  <c r="R2222" i="30"/>
  <c r="S2222" i="30"/>
  <c r="Q2828" i="30"/>
  <c r="R2828" i="30"/>
  <c r="S2828" i="30"/>
  <c r="Q3077" i="30"/>
  <c r="R3077" i="30"/>
  <c r="S3077" i="30"/>
  <c r="Q2898" i="30"/>
  <c r="R2898" i="30"/>
  <c r="S2898" i="30"/>
  <c r="Q446" i="30"/>
  <c r="R446" i="30"/>
  <c r="S446" i="30"/>
  <c r="R399" i="30"/>
  <c r="Q399" i="30"/>
  <c r="S399" i="30"/>
  <c r="Q2888" i="30"/>
  <c r="R2888" i="30"/>
  <c r="S2888" i="30"/>
  <c r="Q813" i="30"/>
  <c r="R813" i="30"/>
  <c r="S813" i="30"/>
  <c r="S2576" i="30"/>
  <c r="Q2576" i="30"/>
  <c r="R2576" i="30"/>
  <c r="Q2308" i="30"/>
  <c r="R2308" i="30"/>
  <c r="S2308" i="30"/>
  <c r="Q2684" i="30"/>
  <c r="R2684" i="30"/>
  <c r="S2684" i="30"/>
  <c r="R2954" i="30"/>
  <c r="S2954" i="30"/>
  <c r="Q2954" i="30"/>
  <c r="R3018" i="30"/>
  <c r="S3018" i="30"/>
  <c r="Q3018" i="30"/>
  <c r="Q2968" i="30"/>
  <c r="R2968" i="30"/>
  <c r="S2968" i="30"/>
  <c r="S2050" i="30"/>
  <c r="Q2050" i="30"/>
  <c r="R2050" i="30"/>
  <c r="Q2750" i="30"/>
  <c r="S2750" i="30"/>
  <c r="R2750" i="30"/>
  <c r="Q1924" i="30"/>
  <c r="R1924" i="30"/>
  <c r="S1924" i="30"/>
  <c r="Q2299" i="30"/>
  <c r="S2299" i="30"/>
  <c r="R2299" i="30"/>
  <c r="R2731" i="30"/>
  <c r="S2731" i="30"/>
  <c r="Q2731" i="30"/>
  <c r="S2696" i="30"/>
  <c r="Q2696" i="30"/>
  <c r="R2696" i="30"/>
  <c r="Q2614" i="30"/>
  <c r="R2614" i="30"/>
  <c r="S2614" i="30"/>
  <c r="Q2681" i="30"/>
  <c r="R2681" i="30"/>
  <c r="S2681" i="30"/>
  <c r="S2878" i="30"/>
  <c r="Q2878" i="30"/>
  <c r="R2878" i="30"/>
  <c r="R2555" i="30"/>
  <c r="S2555" i="30"/>
  <c r="Q2555" i="30"/>
  <c r="R2451" i="30"/>
  <c r="S2451" i="30"/>
  <c r="Q2451" i="30"/>
  <c r="Q2825" i="30"/>
  <c r="S2825" i="30"/>
  <c r="R2825" i="30"/>
  <c r="Q2702" i="30"/>
  <c r="R2702" i="30"/>
  <c r="S2702" i="30"/>
  <c r="Q2032" i="30"/>
  <c r="R2032" i="30"/>
  <c r="S2032" i="30"/>
  <c r="Q2613" i="30"/>
  <c r="R2613" i="30"/>
  <c r="S2613" i="30"/>
  <c r="R2563" i="30"/>
  <c r="S2563" i="30"/>
  <c r="Q2563" i="30"/>
  <c r="S2221" i="30"/>
  <c r="R2221" i="30"/>
  <c r="Q2221" i="30"/>
  <c r="Q2450" i="30"/>
  <c r="R2450" i="30"/>
  <c r="S2450" i="30"/>
  <c r="R1845" i="30"/>
  <c r="Q1845" i="30"/>
  <c r="S1845" i="30"/>
  <c r="Q1622" i="30"/>
  <c r="R1622" i="30"/>
  <c r="S1622" i="30"/>
  <c r="Q1913" i="30"/>
  <c r="R1913" i="30"/>
  <c r="S1913" i="30"/>
  <c r="S2951" i="30"/>
  <c r="Q2951" i="30"/>
  <c r="R2951" i="30"/>
  <c r="Q2665" i="30"/>
  <c r="R2665" i="30"/>
  <c r="S2665" i="30"/>
  <c r="S1469" i="30"/>
  <c r="Q1469" i="30"/>
  <c r="R1469" i="30"/>
  <c r="R649" i="30"/>
  <c r="Q649" i="30"/>
  <c r="S649" i="30"/>
  <c r="Q1848" i="30"/>
  <c r="S1848" i="30"/>
  <c r="R1848" i="30"/>
  <c r="S1569" i="30"/>
  <c r="Q1569" i="30"/>
  <c r="R1569" i="30"/>
  <c r="Q1635" i="30"/>
  <c r="R1635" i="30"/>
  <c r="S1635" i="30"/>
  <c r="S3114" i="30"/>
  <c r="Q3114" i="30"/>
  <c r="R3114" i="30"/>
  <c r="R886" i="30"/>
  <c r="S886" i="30"/>
  <c r="Q886" i="30"/>
  <c r="Q1559" i="30"/>
  <c r="R1559" i="30"/>
  <c r="S1559" i="30"/>
  <c r="S1068" i="30"/>
  <c r="Q1068" i="30"/>
  <c r="R1068" i="30"/>
  <c r="S2010" i="30"/>
  <c r="Q2010" i="30"/>
  <c r="R2010" i="30"/>
  <c r="Q643" i="30"/>
  <c r="R643" i="30"/>
  <c r="S643" i="30"/>
  <c r="Q1308" i="30"/>
  <c r="R1308" i="30"/>
  <c r="S1308" i="30"/>
  <c r="Q2281" i="30"/>
  <c r="R2281" i="30"/>
  <c r="S2281" i="30"/>
  <c r="Q873" i="30"/>
  <c r="S873" i="30"/>
  <c r="R873" i="30"/>
  <c r="Q2633" i="30"/>
  <c r="R2633" i="30"/>
  <c r="S2633" i="30"/>
  <c r="Q1059" i="30"/>
  <c r="R1059" i="30"/>
  <c r="S1059" i="30"/>
  <c r="S550" i="30"/>
  <c r="Q550" i="30"/>
  <c r="R550" i="30"/>
  <c r="R443" i="30"/>
  <c r="S443" i="30"/>
  <c r="Q443" i="30"/>
  <c r="Q1341" i="30"/>
  <c r="S1341" i="30"/>
  <c r="R1341" i="30"/>
  <c r="R1604" i="30"/>
  <c r="Q1604" i="30"/>
  <c r="S1604" i="30"/>
  <c r="Q538" i="30"/>
  <c r="S538" i="30"/>
  <c r="R538" i="30"/>
  <c r="S2998" i="30"/>
  <c r="Q2998" i="30"/>
  <c r="R2998" i="30"/>
  <c r="Q718" i="30"/>
  <c r="S718" i="30"/>
  <c r="R718" i="30"/>
  <c r="R595" i="30"/>
  <c r="S595" i="30"/>
  <c r="Q595" i="30"/>
  <c r="R1672" i="30"/>
  <c r="S1672" i="30"/>
  <c r="Q1672" i="30"/>
  <c r="S1092" i="30"/>
  <c r="Q1092" i="30"/>
  <c r="R1092" i="30"/>
  <c r="R1680" i="30"/>
  <c r="S1680" i="30"/>
  <c r="Q1680" i="30"/>
  <c r="R1981" i="30"/>
  <c r="Q1981" i="30"/>
  <c r="S1981" i="30"/>
  <c r="R379" i="30"/>
  <c r="S379" i="30"/>
  <c r="Q379" i="30"/>
  <c r="Q1591" i="30"/>
  <c r="R1591" i="30"/>
  <c r="S1591" i="30"/>
  <c r="Q2007" i="30"/>
  <c r="R2007" i="30"/>
  <c r="S2007" i="30"/>
  <c r="S1425" i="30"/>
  <c r="Q1425" i="30"/>
  <c r="R1425" i="30"/>
  <c r="S2744" i="30"/>
  <c r="Q2744" i="30"/>
  <c r="R2744" i="30"/>
  <c r="Q2065" i="30"/>
  <c r="R2065" i="30"/>
  <c r="S2065" i="30"/>
  <c r="R1093" i="30"/>
  <c r="S1093" i="30"/>
  <c r="Q1093" i="30"/>
  <c r="Q3159" i="30"/>
  <c r="R3159" i="30"/>
  <c r="S3159" i="30"/>
  <c r="R1917" i="30"/>
  <c r="Q1917" i="30"/>
  <c r="S1917" i="30"/>
  <c r="S1689" i="30"/>
  <c r="Q1689" i="30"/>
  <c r="R1689" i="30"/>
  <c r="Q2131" i="30"/>
  <c r="R2131" i="30"/>
  <c r="S2131" i="30"/>
  <c r="Q801" i="30"/>
  <c r="S801" i="30"/>
  <c r="R801" i="30"/>
  <c r="S504" i="30"/>
  <c r="Q504" i="30"/>
  <c r="R504" i="30"/>
  <c r="R1061" i="30"/>
  <c r="S1061" i="30"/>
  <c r="Q1061" i="30"/>
  <c r="Q1058" i="30"/>
  <c r="S1058" i="30"/>
  <c r="R1058" i="30"/>
  <c r="S1343" i="30"/>
  <c r="Q1343" i="30"/>
  <c r="R1343" i="30"/>
  <c r="S2752" i="30"/>
  <c r="Q2752" i="30"/>
  <c r="R2752" i="30"/>
  <c r="Q2724" i="30"/>
  <c r="R2724" i="30"/>
  <c r="S2724" i="30"/>
  <c r="Q1120" i="30"/>
  <c r="R1120" i="30"/>
  <c r="S1120" i="30"/>
  <c r="Q522" i="30"/>
  <c r="R522" i="30"/>
  <c r="S522" i="30"/>
  <c r="Q2649" i="30"/>
  <c r="R2649" i="30"/>
  <c r="S2649" i="30"/>
  <c r="Q623" i="30"/>
  <c r="S623" i="30"/>
  <c r="R623" i="30"/>
  <c r="Q1325" i="30"/>
  <c r="S1325" i="30"/>
  <c r="R1325" i="30"/>
  <c r="S2919" i="30"/>
  <c r="Q2919" i="30"/>
  <c r="R2919" i="30"/>
  <c r="R371" i="30"/>
  <c r="S371" i="30"/>
  <c r="Q371" i="30"/>
  <c r="Q1363" i="30"/>
  <c r="R1363" i="30"/>
  <c r="S1363" i="30"/>
  <c r="Q1879" i="30"/>
  <c r="R1879" i="30"/>
  <c r="S1879" i="30"/>
  <c r="S1657" i="30"/>
  <c r="Q1657" i="30"/>
  <c r="R1657" i="30"/>
  <c r="R513" i="30"/>
  <c r="S513" i="30"/>
  <c r="Q513" i="30"/>
  <c r="Q1002" i="30"/>
  <c r="R1002" i="30"/>
  <c r="S1002" i="30"/>
  <c r="Q2089" i="30"/>
  <c r="R2089" i="30"/>
  <c r="S2089" i="30"/>
  <c r="R836" i="30"/>
  <c r="S836" i="30"/>
  <c r="Q836" i="30"/>
  <c r="S2077" i="30"/>
  <c r="Q2077" i="30"/>
  <c r="R2077" i="30"/>
  <c r="R862" i="30"/>
  <c r="Q862" i="30"/>
  <c r="S862" i="30"/>
  <c r="Q3044" i="30"/>
  <c r="R3044" i="30"/>
  <c r="S3044" i="30"/>
  <c r="Q927" i="30"/>
  <c r="R927" i="30"/>
  <c r="S927" i="30"/>
  <c r="Q2780" i="30"/>
  <c r="R2780" i="30"/>
  <c r="S2780" i="30"/>
  <c r="Q825" i="30"/>
  <c r="S825" i="30"/>
  <c r="R825" i="30"/>
  <c r="Q2404" i="30"/>
  <c r="R2404" i="30"/>
  <c r="S2404" i="30"/>
  <c r="Q2407" i="30"/>
  <c r="R2407" i="30"/>
  <c r="S2407" i="30"/>
  <c r="Q1495" i="30"/>
  <c r="R1495" i="30"/>
  <c r="S1495" i="30"/>
  <c r="R1095" i="30"/>
  <c r="Q1095" i="30"/>
  <c r="S1095" i="30"/>
  <c r="S1930" i="30"/>
  <c r="Q1930" i="30"/>
  <c r="R1930" i="30"/>
  <c r="Q2330" i="30"/>
  <c r="S2330" i="30"/>
  <c r="R2330" i="30"/>
  <c r="S1391" i="30"/>
  <c r="R1391" i="30"/>
  <c r="Q1391" i="30"/>
  <c r="Q2028" i="30"/>
  <c r="S2028" i="30"/>
  <c r="R2028" i="30"/>
  <c r="Q2411" i="30"/>
  <c r="S2411" i="30"/>
  <c r="R2411" i="30"/>
  <c r="S819" i="30"/>
  <c r="R819" i="30"/>
  <c r="Q819" i="30"/>
  <c r="Q615" i="30"/>
  <c r="R615" i="30"/>
  <c r="S615" i="30"/>
  <c r="R715" i="30"/>
  <c r="Q715" i="30"/>
  <c r="S715" i="30"/>
  <c r="S416" i="30"/>
  <c r="Q416" i="30"/>
  <c r="R416" i="30"/>
  <c r="Q1270" i="30"/>
  <c r="R1270" i="30"/>
  <c r="S1270" i="30"/>
  <c r="Q2130" i="30"/>
  <c r="R2130" i="30"/>
  <c r="S2130" i="30"/>
  <c r="Q1132" i="30"/>
  <c r="R1132" i="30"/>
  <c r="S1132" i="30"/>
  <c r="Q2044" i="30"/>
  <c r="S2044" i="30"/>
  <c r="R2044" i="30"/>
  <c r="Q2743" i="30"/>
  <c r="R2743" i="30"/>
  <c r="S2743" i="30"/>
  <c r="R1909" i="30"/>
  <c r="Q1909" i="30"/>
  <c r="S1909" i="30"/>
  <c r="R2406" i="30"/>
  <c r="S2406" i="30"/>
  <c r="Q2406" i="30"/>
  <c r="S1698" i="30"/>
  <c r="Q1698" i="30"/>
  <c r="R1698" i="30"/>
  <c r="S328" i="30"/>
  <c r="Q328" i="30"/>
  <c r="R328" i="30"/>
  <c r="Q2585" i="30"/>
  <c r="R2585" i="30"/>
  <c r="S2585" i="30"/>
  <c r="Q1929" i="30"/>
  <c r="R1929" i="30"/>
  <c r="S1929" i="30"/>
  <c r="S388" i="30"/>
  <c r="Q388" i="30"/>
  <c r="R388" i="30"/>
  <c r="Q872" i="30"/>
  <c r="S872" i="30"/>
  <c r="R872" i="30"/>
  <c r="Q1523" i="30"/>
  <c r="R1523" i="30"/>
  <c r="S1523" i="30"/>
  <c r="Q1032" i="30"/>
  <c r="R1032" i="30"/>
  <c r="S1032" i="30"/>
  <c r="Q1675" i="30"/>
  <c r="R1675" i="30"/>
  <c r="S1675" i="30"/>
  <c r="S1303" i="30"/>
  <c r="Q1303" i="30"/>
  <c r="R1303" i="30"/>
  <c r="S2141" i="30"/>
  <c r="Q2141" i="30"/>
  <c r="R2141" i="30"/>
  <c r="Q993" i="30"/>
  <c r="R993" i="30"/>
  <c r="S993" i="30"/>
  <c r="R916" i="30"/>
  <c r="S916" i="30"/>
  <c r="Q916" i="30"/>
  <c r="Q1024" i="30"/>
  <c r="R1024" i="30"/>
  <c r="S1024" i="30"/>
  <c r="Q2139" i="30"/>
  <c r="R2139" i="30"/>
  <c r="S2139" i="30"/>
  <c r="Q2164" i="30"/>
  <c r="R2164" i="30"/>
  <c r="S2164" i="30"/>
  <c r="R2358" i="30"/>
  <c r="S2358" i="30"/>
  <c r="Q2358" i="30"/>
  <c r="Q1704" i="30"/>
  <c r="S1704" i="30"/>
  <c r="R1704" i="30"/>
  <c r="Q318" i="30"/>
  <c r="R318" i="30"/>
  <c r="S318" i="30"/>
  <c r="Q2150" i="30"/>
  <c r="R2150" i="30"/>
  <c r="S2150" i="30"/>
  <c r="Q2782" i="30"/>
  <c r="S2782" i="30"/>
  <c r="R2782" i="30"/>
  <c r="R1085" i="30"/>
  <c r="S1085" i="30"/>
  <c r="Q1085" i="30"/>
  <c r="Q937" i="30"/>
  <c r="S937" i="30"/>
  <c r="R937" i="30"/>
  <c r="Q1315" i="30"/>
  <c r="R1315" i="30"/>
  <c r="S1315" i="30"/>
  <c r="S2157" i="30"/>
  <c r="Q2157" i="30"/>
  <c r="R2157" i="30"/>
  <c r="Q297" i="30"/>
  <c r="R297" i="30"/>
  <c r="S297" i="30"/>
  <c r="Q1977" i="30"/>
  <c r="R1977" i="30"/>
  <c r="S1977" i="30"/>
  <c r="Q1240" i="30"/>
  <c r="R1240" i="30"/>
  <c r="S1240" i="30"/>
  <c r="R2985" i="30"/>
  <c r="S2985" i="30"/>
  <c r="Q2985" i="30"/>
  <c r="S2245" i="30"/>
  <c r="R2245" i="30"/>
  <c r="Q2245" i="30"/>
  <c r="Q1309" i="30"/>
  <c r="S1309" i="30"/>
  <c r="R1309" i="30"/>
  <c r="Q960" i="30"/>
  <c r="R960" i="30"/>
  <c r="S960" i="30"/>
  <c r="Q655" i="30"/>
  <c r="S655" i="30"/>
  <c r="R655" i="30"/>
  <c r="Q675" i="30"/>
  <c r="R675" i="30"/>
  <c r="S675" i="30"/>
  <c r="Q770" i="30"/>
  <c r="R770" i="30"/>
  <c r="S770" i="30"/>
  <c r="Q951" i="30"/>
  <c r="R951" i="30"/>
  <c r="S951" i="30"/>
  <c r="Q3028" i="30"/>
  <c r="R3028" i="30"/>
  <c r="S3028" i="30"/>
  <c r="R413" i="30"/>
  <c r="Q413" i="30"/>
  <c r="S413" i="30"/>
  <c r="Q468" i="30"/>
  <c r="S468" i="30"/>
  <c r="R468" i="30"/>
  <c r="Q1993" i="30"/>
  <c r="R1993" i="30"/>
  <c r="S1993" i="30"/>
  <c r="Q1097" i="30"/>
  <c r="R1097" i="30"/>
  <c r="S1097" i="30"/>
  <c r="R1360" i="30"/>
  <c r="S1360" i="30"/>
  <c r="Q1360" i="30"/>
  <c r="S464" i="30"/>
  <c r="Q464" i="30"/>
  <c r="R464" i="30"/>
  <c r="R1077" i="30"/>
  <c r="S1077" i="30"/>
  <c r="Q1077" i="30"/>
  <c r="Q2210" i="30"/>
  <c r="S2210" i="30"/>
  <c r="R2210" i="30"/>
  <c r="S1613" i="30"/>
  <c r="R1613" i="30"/>
  <c r="Q1613" i="30"/>
  <c r="Q1631" i="30"/>
  <c r="R1631" i="30"/>
  <c r="S1631" i="30"/>
  <c r="Q1172" i="30"/>
  <c r="R1172" i="30"/>
  <c r="S1172" i="30"/>
  <c r="Q1498" i="30"/>
  <c r="R1498" i="30"/>
  <c r="S1498" i="30"/>
  <c r="Q1152" i="30"/>
  <c r="R1152" i="30"/>
  <c r="S1152" i="30"/>
  <c r="R457" i="30"/>
  <c r="S457" i="30"/>
  <c r="Q457" i="30"/>
  <c r="Q1816" i="30"/>
  <c r="S1816" i="30"/>
  <c r="R1816" i="30"/>
  <c r="Q1257" i="30"/>
  <c r="R1257" i="30"/>
  <c r="S1257" i="30"/>
  <c r="Q1646" i="30"/>
  <c r="R1646" i="30"/>
  <c r="S1646" i="30"/>
  <c r="Q2057" i="30"/>
  <c r="R2057" i="30"/>
  <c r="S2057" i="30"/>
  <c r="Q746" i="30"/>
  <c r="R746" i="30"/>
  <c r="S746" i="30"/>
  <c r="Q1289" i="30"/>
  <c r="R1289" i="30"/>
  <c r="S1289" i="30"/>
  <c r="Q2147" i="30"/>
  <c r="R2147" i="30"/>
  <c r="S2147" i="30"/>
  <c r="R3057" i="30"/>
  <c r="S3057" i="30"/>
  <c r="Q3057" i="30"/>
  <c r="R665" i="30"/>
  <c r="Q665" i="30"/>
  <c r="S665" i="30"/>
  <c r="R1941" i="30"/>
  <c r="Q1941" i="30"/>
  <c r="S1941" i="30"/>
  <c r="Q492" i="30"/>
  <c r="S492" i="30"/>
  <c r="R492" i="30"/>
  <c r="R491" i="30"/>
  <c r="Q491" i="30"/>
  <c r="S491" i="30"/>
  <c r="Q709" i="30"/>
  <c r="S709" i="30"/>
  <c r="R709" i="30"/>
  <c r="Q2116" i="30"/>
  <c r="R2116" i="30"/>
  <c r="S2116" i="30"/>
  <c r="Q3016" i="30"/>
  <c r="R3016" i="30"/>
  <c r="S3016" i="30"/>
  <c r="S1778" i="30"/>
  <c r="Q1778" i="30"/>
  <c r="R1778" i="30"/>
  <c r="R2739" i="30"/>
  <c r="Q2739" i="30"/>
  <c r="S2739" i="30"/>
  <c r="Q2642" i="30"/>
  <c r="R2642" i="30"/>
  <c r="S2642" i="30"/>
  <c r="Q1140" i="30"/>
  <c r="R1140" i="30"/>
  <c r="S1140" i="30"/>
  <c r="Q2153" i="30"/>
  <c r="R2153" i="30"/>
  <c r="S2153" i="30"/>
  <c r="Q1935" i="30"/>
  <c r="R1935" i="30"/>
  <c r="S1935" i="30"/>
  <c r="R1827" i="30"/>
  <c r="S1827" i="30"/>
  <c r="Q1827" i="30"/>
  <c r="Q815" i="30"/>
  <c r="R815" i="30"/>
  <c r="S815" i="30"/>
  <c r="Q1683" i="30"/>
  <c r="R1683" i="30"/>
  <c r="S1683" i="30"/>
  <c r="Q1422" i="30"/>
  <c r="R1422" i="30"/>
  <c r="S1422" i="30"/>
  <c r="Q1033" i="30"/>
  <c r="R1033" i="30"/>
  <c r="S1033" i="30"/>
  <c r="R561" i="30"/>
  <c r="Q561" i="30"/>
  <c r="S561" i="30"/>
  <c r="Q2845" i="30"/>
  <c r="R2845" i="30"/>
  <c r="S2845" i="30"/>
  <c r="Q1926" i="30"/>
  <c r="R1926" i="30"/>
  <c r="S1926" i="30"/>
  <c r="R1472" i="30"/>
  <c r="S1472" i="30"/>
  <c r="Q1472" i="30"/>
  <c r="Q2766" i="30"/>
  <c r="S2766" i="30"/>
  <c r="R2766" i="30"/>
  <c r="S1633" i="30"/>
  <c r="Q1633" i="30"/>
  <c r="R1633" i="30"/>
  <c r="R1069" i="30"/>
  <c r="S1069" i="30"/>
  <c r="Q1069" i="30"/>
  <c r="R295" i="30"/>
  <c r="Q295" i="30"/>
  <c r="S295" i="30"/>
  <c r="S1231" i="30"/>
  <c r="Q1231" i="30"/>
  <c r="R1231" i="30"/>
  <c r="R677" i="30"/>
  <c r="S677" i="30"/>
  <c r="Q677" i="30"/>
  <c r="Q1951" i="30"/>
  <c r="R1951" i="30"/>
  <c r="S1951" i="30"/>
  <c r="Q2647" i="30"/>
  <c r="R2647" i="30"/>
  <c r="S2647" i="30"/>
  <c r="Q2884" i="30"/>
  <c r="R2884" i="30"/>
  <c r="S2884" i="30"/>
  <c r="R3017" i="30"/>
  <c r="S3017" i="30"/>
  <c r="Q3017" i="30"/>
  <c r="R2326" i="30"/>
  <c r="S2326" i="30"/>
  <c r="Q2326" i="30"/>
  <c r="R1528" i="30"/>
  <c r="S1528" i="30"/>
  <c r="Q1528" i="30"/>
  <c r="R559" i="30"/>
  <c r="S559" i="30"/>
  <c r="Q559" i="30"/>
  <c r="R2296" i="30"/>
  <c r="Q2296" i="30"/>
  <c r="S2296" i="30"/>
  <c r="Q2973" i="30"/>
  <c r="R2973" i="30"/>
  <c r="S2973" i="30"/>
  <c r="S2817" i="30"/>
  <c r="R2817" i="30"/>
  <c r="Q2817" i="30"/>
  <c r="Q1718" i="30"/>
  <c r="R1718" i="30"/>
  <c r="S1718" i="30"/>
  <c r="Q1153" i="30"/>
  <c r="R1153" i="30"/>
  <c r="S1153" i="30"/>
  <c r="S2189" i="30"/>
  <c r="Q2189" i="30"/>
  <c r="R2189" i="30"/>
  <c r="R1386" i="30"/>
  <c r="Q1386" i="30"/>
  <c r="S1386" i="30"/>
  <c r="Q1830" i="30"/>
  <c r="R1830" i="30"/>
  <c r="S1830" i="30"/>
  <c r="Q2274" i="30"/>
  <c r="S2274" i="30"/>
  <c r="R2274" i="30"/>
  <c r="Q1072" i="30"/>
  <c r="R1072" i="30"/>
  <c r="S1072" i="30"/>
  <c r="R3026" i="30"/>
  <c r="S3026" i="30"/>
  <c r="Q3026" i="30"/>
  <c r="S915" i="30"/>
  <c r="R915" i="30"/>
  <c r="Q915" i="30"/>
  <c r="R1320" i="30"/>
  <c r="S1320" i="30"/>
  <c r="Q1320" i="30"/>
  <c r="R785" i="30"/>
  <c r="S785" i="30"/>
  <c r="Q785" i="30"/>
  <c r="R1436" i="30"/>
  <c r="S1436" i="30"/>
  <c r="Q1436" i="30"/>
  <c r="R1288" i="30"/>
  <c r="S1288" i="30"/>
  <c r="Q1288" i="30"/>
  <c r="R1771" i="30"/>
  <c r="S1771" i="30"/>
  <c r="Q1771" i="30"/>
  <c r="R795" i="30"/>
  <c r="Q795" i="30"/>
  <c r="S795" i="30"/>
  <c r="Q2314" i="30"/>
  <c r="S2314" i="30"/>
  <c r="R2314" i="30"/>
  <c r="Q2255" i="30"/>
  <c r="R2255" i="30"/>
  <c r="S2255" i="30"/>
  <c r="Q1790" i="30"/>
  <c r="R1790" i="30"/>
  <c r="S1790" i="30"/>
  <c r="S1327" i="30"/>
  <c r="Q1327" i="30"/>
  <c r="R1327" i="30"/>
  <c r="Q2082" i="30"/>
  <c r="R2082" i="30"/>
  <c r="S2082" i="30"/>
  <c r="Q1238" i="30"/>
  <c r="R1238" i="30"/>
  <c r="S1238" i="30"/>
  <c r="Q3084" i="30"/>
  <c r="R3084" i="30"/>
  <c r="S3084" i="30"/>
  <c r="R1298" i="30"/>
  <c r="Q1298" i="30"/>
  <c r="S1298" i="30"/>
  <c r="S1963" i="30"/>
  <c r="Q1963" i="30"/>
  <c r="R1963" i="30"/>
  <c r="S1995" i="30"/>
  <c r="Q1995" i="30"/>
  <c r="R1995" i="30"/>
  <c r="Q453" i="30"/>
  <c r="R453" i="30"/>
  <c r="S453" i="30"/>
  <c r="Q711" i="30"/>
  <c r="R711" i="30"/>
  <c r="S711" i="30"/>
  <c r="Q970" i="30"/>
  <c r="R970" i="30"/>
  <c r="S970" i="30"/>
  <c r="Q2578" i="30"/>
  <c r="R2578" i="30"/>
  <c r="S2578" i="30"/>
  <c r="Q888" i="30"/>
  <c r="R888" i="30"/>
  <c r="S888" i="30"/>
  <c r="R3105" i="30"/>
  <c r="S3105" i="30"/>
  <c r="Q3105" i="30"/>
  <c r="Q546" i="30"/>
  <c r="S546" i="30"/>
  <c r="R546" i="30"/>
  <c r="Q2113" i="30"/>
  <c r="R2113" i="30"/>
  <c r="S2113" i="30"/>
  <c r="Q2161" i="30"/>
  <c r="R2161" i="30"/>
  <c r="S2161" i="30"/>
  <c r="S420" i="30"/>
  <c r="Q420" i="30"/>
  <c r="R420" i="30"/>
  <c r="Q2821" i="30"/>
  <c r="R2821" i="30"/>
  <c r="S2821" i="30"/>
  <c r="S1922" i="30"/>
  <c r="Q1922" i="30"/>
  <c r="R1922" i="30"/>
  <c r="R1045" i="30"/>
  <c r="S1045" i="30"/>
  <c r="Q1045" i="30"/>
  <c r="R894" i="30"/>
  <c r="Q894" i="30"/>
  <c r="S894" i="30"/>
  <c r="Q2956" i="30"/>
  <c r="R2956" i="30"/>
  <c r="S2956" i="30"/>
  <c r="R1314" i="30"/>
  <c r="Q1314" i="30"/>
  <c r="S1314" i="30"/>
  <c r="R1640" i="30"/>
  <c r="S1640" i="30"/>
  <c r="Q1640" i="30"/>
  <c r="Q1796" i="30"/>
  <c r="R1796" i="30"/>
  <c r="S1796" i="30"/>
  <c r="R934" i="30"/>
  <c r="Q934" i="30"/>
  <c r="S934" i="30"/>
  <c r="Q1269" i="30"/>
  <c r="S1269" i="30"/>
  <c r="R1269" i="30"/>
  <c r="Q2175" i="30"/>
  <c r="R2175" i="30"/>
  <c r="S2175" i="30"/>
  <c r="R1194" i="30"/>
  <c r="S1194" i="30"/>
  <c r="Q1194" i="30"/>
  <c r="Q2594" i="30"/>
  <c r="R2594" i="30"/>
  <c r="S2594" i="30"/>
  <c r="Q3075" i="30"/>
  <c r="R3075" i="30"/>
  <c r="S3075" i="30"/>
  <c r="Q1910" i="30"/>
  <c r="R1910" i="30"/>
  <c r="S1910" i="30"/>
  <c r="R2571" i="30"/>
  <c r="S2571" i="30"/>
  <c r="Q2571" i="30"/>
  <c r="R820" i="30"/>
  <c r="S820" i="30"/>
  <c r="Q820" i="30"/>
  <c r="Q805" i="30"/>
  <c r="R805" i="30"/>
  <c r="S805" i="30"/>
  <c r="R1875" i="30"/>
  <c r="S1875" i="30"/>
  <c r="Q1875" i="30"/>
  <c r="S2261" i="30"/>
  <c r="R2261" i="30"/>
  <c r="Q2261" i="30"/>
  <c r="R359" i="30"/>
  <c r="Q359" i="30"/>
  <c r="S359" i="30"/>
  <c r="Q1005" i="30"/>
  <c r="R1005" i="30"/>
  <c r="S1005" i="30"/>
  <c r="S2846" i="30"/>
  <c r="Q2846" i="30"/>
  <c r="R2846" i="30"/>
  <c r="S396" i="30"/>
  <c r="R396" i="30"/>
  <c r="Q396" i="30"/>
  <c r="Q2887" i="30"/>
  <c r="R2887" i="30"/>
  <c r="S2887" i="30"/>
  <c r="Q1702" i="30"/>
  <c r="R1702" i="30"/>
  <c r="S1702" i="30"/>
  <c r="R1915" i="30"/>
  <c r="S1915" i="30"/>
  <c r="Q1915" i="30"/>
  <c r="Q2219" i="30"/>
  <c r="R2219" i="30"/>
  <c r="S2219" i="30"/>
  <c r="S2117" i="30"/>
  <c r="Q2117" i="30"/>
  <c r="R2117" i="30"/>
  <c r="S1279" i="30"/>
  <c r="Q1279" i="30"/>
  <c r="R1279" i="30"/>
  <c r="R2475" i="30"/>
  <c r="S2475" i="30"/>
  <c r="Q2475" i="30"/>
  <c r="R1568" i="30"/>
  <c r="S1568" i="30"/>
  <c r="Q1568" i="30"/>
  <c r="Q1133" i="30"/>
  <c r="R1133" i="30"/>
  <c r="S1133" i="30"/>
  <c r="Q1799" i="30"/>
  <c r="R1799" i="30"/>
  <c r="S1799" i="30"/>
  <c r="R1387" i="30"/>
  <c r="S1387" i="30"/>
  <c r="Q1387" i="30"/>
  <c r="S2149" i="30"/>
  <c r="Q2149" i="30"/>
  <c r="R2149" i="30"/>
  <c r="Q1655" i="30"/>
  <c r="R1655" i="30"/>
  <c r="S1655" i="30"/>
  <c r="R2310" i="30"/>
  <c r="S2310" i="30"/>
  <c r="Q2310" i="30"/>
  <c r="Q476" i="30"/>
  <c r="S476" i="30"/>
  <c r="R476" i="30"/>
  <c r="S2301" i="30"/>
  <c r="R2301" i="30"/>
  <c r="Q2301" i="30"/>
  <c r="Q2276" i="30"/>
  <c r="R2276" i="30"/>
  <c r="S2276" i="30"/>
  <c r="Q1030" i="30"/>
  <c r="R1030" i="30"/>
  <c r="S1030" i="30"/>
  <c r="R2039" i="30"/>
  <c r="S2039" i="30"/>
  <c r="Q2039" i="30"/>
  <c r="Q1123" i="30"/>
  <c r="R1123" i="30"/>
  <c r="S1123" i="30"/>
  <c r="R1420" i="30"/>
  <c r="S1420" i="30"/>
  <c r="Q1420" i="30"/>
  <c r="R1869" i="30"/>
  <c r="Q1869" i="30"/>
  <c r="S1869" i="30"/>
  <c r="Q1188" i="30"/>
  <c r="R1188" i="30"/>
  <c r="S1188" i="30"/>
  <c r="Q1219" i="30"/>
  <c r="R1219" i="30"/>
  <c r="S1219" i="30"/>
  <c r="Q701" i="30"/>
  <c r="S701" i="30"/>
  <c r="R701" i="30"/>
  <c r="Q498" i="30"/>
  <c r="R498" i="30"/>
  <c r="S498" i="30"/>
  <c r="Q2842" i="30"/>
  <c r="R2842" i="30"/>
  <c r="S2842" i="30"/>
  <c r="Q3115" i="30"/>
  <c r="R3115" i="30"/>
  <c r="S3115" i="30"/>
  <c r="Q2758" i="30"/>
  <c r="S2758" i="30"/>
  <c r="R2758" i="30"/>
  <c r="R1400" i="30"/>
  <c r="S1400" i="30"/>
  <c r="Q1400" i="30"/>
  <c r="R1701" i="30"/>
  <c r="Q1701" i="30"/>
  <c r="S1701" i="30"/>
  <c r="Q1054" i="30"/>
  <c r="R1054" i="30"/>
  <c r="S1054" i="30"/>
  <c r="S1621" i="30"/>
  <c r="Q1621" i="30"/>
  <c r="R1621" i="30"/>
  <c r="R1867" i="30"/>
  <c r="S1867" i="30"/>
  <c r="Q1867" i="30"/>
  <c r="Q1091" i="30"/>
  <c r="R1091" i="30"/>
  <c r="S1091" i="30"/>
  <c r="Q2493" i="30"/>
  <c r="R2493" i="30"/>
  <c r="S2493" i="30"/>
  <c r="S670" i="30"/>
  <c r="R670" i="30"/>
  <c r="Q670" i="30"/>
  <c r="Q1235" i="30"/>
  <c r="R1235" i="30"/>
  <c r="S1235" i="30"/>
  <c r="Q474" i="30"/>
  <c r="R474" i="30"/>
  <c r="S474" i="30"/>
  <c r="Q2375" i="30"/>
  <c r="S2375" i="30"/>
  <c r="R2375" i="30"/>
  <c r="Q1711" i="30"/>
  <c r="R1711" i="30"/>
  <c r="S1711" i="30"/>
  <c r="S1565" i="30"/>
  <c r="Q1565" i="30"/>
  <c r="R1565" i="30"/>
  <c r="R251" i="30"/>
  <c r="S251" i="30"/>
  <c r="Q251" i="30"/>
  <c r="R255" i="30"/>
  <c r="S255" i="30"/>
  <c r="Q255" i="30"/>
  <c r="Q241" i="30"/>
  <c r="R241" i="30"/>
  <c r="S241" i="30"/>
  <c r="R227" i="30"/>
  <c r="S227" i="30"/>
  <c r="Q227" i="30"/>
  <c r="Q25" i="30"/>
  <c r="S4" i="30"/>
  <c r="Q4" i="30"/>
  <c r="R4" i="30"/>
  <c r="R91" i="30"/>
  <c r="Q91" i="30"/>
  <c r="S91" i="30"/>
  <c r="S113" i="30"/>
  <c r="Q113" i="30"/>
  <c r="R113" i="30"/>
  <c r="S63" i="30"/>
  <c r="R63" i="30"/>
  <c r="Q63" i="30"/>
  <c r="S47" i="30"/>
  <c r="R47" i="30"/>
  <c r="Q47" i="30"/>
  <c r="R116" i="30"/>
  <c r="Q116" i="30"/>
  <c r="S116" i="30"/>
  <c r="S220" i="30"/>
  <c r="Q220" i="30"/>
  <c r="R220" i="30"/>
  <c r="Q60" i="30"/>
  <c r="S60" i="30"/>
  <c r="R60" i="30"/>
  <c r="R185" i="30"/>
  <c r="Q185" i="30"/>
  <c r="S185" i="30"/>
  <c r="R149" i="30"/>
  <c r="Q149" i="30"/>
  <c r="S149" i="30"/>
  <c r="Q140" i="30"/>
  <c r="R140" i="30"/>
  <c r="S140" i="30"/>
  <c r="R49" i="30"/>
  <c r="S49" i="30"/>
  <c r="Q49" i="30"/>
  <c r="Q206" i="30"/>
  <c r="R206" i="30"/>
  <c r="S206" i="30"/>
  <c r="S219" i="30"/>
  <c r="Q219" i="30"/>
  <c r="R219" i="30"/>
  <c r="Q39" i="30"/>
  <c r="S39" i="30"/>
  <c r="R39" i="30"/>
  <c r="Q54" i="30"/>
  <c r="R54" i="30"/>
  <c r="S54" i="30"/>
  <c r="S34" i="30"/>
  <c r="R34" i="30"/>
  <c r="Q34" i="30"/>
  <c r="R153" i="30"/>
  <c r="S153" i="30"/>
  <c r="Q153" i="30"/>
  <c r="S156" i="30"/>
  <c r="Q156" i="30"/>
  <c r="R156" i="30"/>
  <c r="R186" i="30"/>
  <c r="S186" i="30"/>
  <c r="Q186" i="30"/>
  <c r="Q78" i="30"/>
  <c r="R78" i="30"/>
  <c r="S78" i="30"/>
  <c r="R27" i="30"/>
  <c r="Q27" i="30"/>
  <c r="S27" i="30"/>
  <c r="Q200" i="30"/>
  <c r="S200" i="30"/>
  <c r="R200" i="30"/>
  <c r="S215" i="30"/>
  <c r="Q215" i="30"/>
  <c r="R215" i="30"/>
  <c r="R129" i="30"/>
  <c r="S129" i="30"/>
  <c r="Q129" i="30"/>
  <c r="R218" i="30"/>
  <c r="S218" i="30"/>
  <c r="Q218" i="30"/>
  <c r="R128" i="30"/>
  <c r="S128" i="30"/>
  <c r="Q128" i="30"/>
  <c r="R211" i="30"/>
  <c r="Q211" i="30"/>
  <c r="S211" i="30"/>
  <c r="Q55" i="30"/>
  <c r="S55" i="30"/>
  <c r="R55" i="30"/>
  <c r="R151" i="30"/>
  <c r="S151" i="30"/>
  <c r="Q151" i="30"/>
  <c r="Q121" i="30"/>
  <c r="S121" i="30"/>
  <c r="R121" i="30"/>
  <c r="Q93" i="30"/>
  <c r="R93" i="30"/>
  <c r="S93" i="30"/>
  <c r="Q104" i="30"/>
  <c r="R104" i="30"/>
  <c r="S104" i="30"/>
  <c r="R114" i="30"/>
  <c r="Q114" i="30"/>
  <c r="S114" i="30"/>
  <c r="S22" i="30"/>
  <c r="R22" i="30"/>
  <c r="Q22" i="30"/>
  <c r="Q90" i="30"/>
  <c r="S90" i="30"/>
  <c r="R90" i="30"/>
  <c r="R132" i="30"/>
  <c r="S132" i="30"/>
  <c r="Q132" i="30"/>
  <c r="R133" i="30"/>
  <c r="S133" i="30"/>
  <c r="Q133" i="30"/>
  <c r="R125" i="30"/>
  <c r="S125" i="30"/>
  <c r="Q125" i="30"/>
  <c r="R82" i="30"/>
  <c r="S82" i="30"/>
  <c r="Q82" i="30"/>
  <c r="S175" i="30"/>
  <c r="Q175" i="30"/>
  <c r="R175" i="30"/>
  <c r="S158" i="30"/>
  <c r="R158" i="30"/>
  <c r="Q158" i="30"/>
  <c r="Q118" i="30"/>
  <c r="S118" i="30"/>
  <c r="R118" i="30"/>
  <c r="S66" i="30"/>
  <c r="R66" i="30"/>
  <c r="Q66" i="30"/>
  <c r="R95" i="30"/>
  <c r="S95" i="30"/>
  <c r="Q95" i="30"/>
  <c r="R33" i="30"/>
  <c r="S33" i="30"/>
  <c r="Q33" i="30"/>
  <c r="R72" i="30"/>
  <c r="Q72" i="30"/>
  <c r="S72" i="30"/>
  <c r="S202" i="30"/>
  <c r="Q202" i="30"/>
  <c r="R202" i="30"/>
  <c r="Q29" i="30"/>
  <c r="S29" i="30"/>
  <c r="R29" i="30"/>
  <c r="S203" i="30"/>
  <c r="R203" i="30"/>
  <c r="Q203" i="30"/>
  <c r="R173" i="30"/>
  <c r="S173" i="30"/>
  <c r="Q173" i="30"/>
  <c r="Q178" i="30"/>
  <c r="R178" i="30"/>
  <c r="S178" i="30"/>
  <c r="S77" i="30"/>
  <c r="R77" i="30"/>
  <c r="Q77" i="30"/>
  <c r="Q122" i="30"/>
  <c r="R122" i="30"/>
  <c r="S122" i="30"/>
  <c r="S75" i="30"/>
  <c r="R75" i="30"/>
  <c r="Q75" i="30"/>
  <c r="R111" i="30"/>
  <c r="Q111" i="30"/>
  <c r="S111" i="30"/>
  <c r="Q174" i="30"/>
  <c r="R174" i="30"/>
  <c r="S174" i="30"/>
  <c r="Q205" i="30"/>
  <c r="S205" i="30"/>
  <c r="R205" i="30"/>
  <c r="R18" i="30"/>
  <c r="Q18" i="30"/>
  <c r="S18" i="30"/>
  <c r="S176" i="30"/>
  <c r="Q176" i="30"/>
  <c r="R176" i="30"/>
  <c r="Q37" i="30"/>
  <c r="S37" i="30"/>
  <c r="R37" i="30"/>
  <c r="S9" i="30"/>
  <c r="Q9" i="30"/>
  <c r="R9" i="30"/>
  <c r="S123" i="30"/>
  <c r="R123" i="30"/>
  <c r="Q123" i="30"/>
  <c r="R83" i="30"/>
  <c r="S83" i="30"/>
  <c r="Q83" i="30"/>
  <c r="S15" i="30"/>
  <c r="R15" i="30"/>
  <c r="Q15" i="30"/>
  <c r="S43" i="30"/>
  <c r="R43" i="30"/>
  <c r="Q43" i="30"/>
  <c r="R76" i="30"/>
  <c r="Q76" i="30"/>
  <c r="S76" i="30"/>
  <c r="R98" i="30"/>
  <c r="S98" i="30"/>
  <c r="Q98" i="30"/>
  <c r="P278" i="30"/>
  <c r="Q213" i="30"/>
  <c r="R213" i="30"/>
  <c r="S213" i="30"/>
  <c r="Q196" i="30"/>
  <c r="R196" i="30"/>
  <c r="S196" i="30"/>
  <c r="R99" i="30"/>
  <c r="S99" i="30"/>
  <c r="Q99" i="30"/>
  <c r="R210" i="30"/>
  <c r="Q210" i="30"/>
  <c r="S210" i="30"/>
  <c r="S96" i="30"/>
  <c r="Q96" i="30"/>
  <c r="R96" i="30"/>
  <c r="R191" i="30"/>
  <c r="S191" i="30"/>
  <c r="Q191" i="30"/>
  <c r="Q212" i="30"/>
  <c r="S212" i="30"/>
  <c r="R212" i="30"/>
  <c r="S86" i="30"/>
  <c r="Q86" i="30"/>
  <c r="R86" i="30"/>
  <c r="S88" i="30"/>
  <c r="R88" i="30"/>
  <c r="Q88" i="30"/>
  <c r="Q44" i="30"/>
  <c r="R44" i="30"/>
  <c r="S44" i="30"/>
  <c r="R135" i="30"/>
  <c r="Q135" i="30"/>
  <c r="S135" i="30"/>
  <c r="Q68" i="30"/>
  <c r="R68" i="30"/>
  <c r="S68" i="30"/>
  <c r="Q119" i="30"/>
  <c r="R119" i="30"/>
  <c r="S119" i="30"/>
  <c r="S208" i="30"/>
  <c r="R208" i="30"/>
  <c r="Q208" i="30"/>
  <c r="S107" i="30"/>
  <c r="R107" i="30"/>
  <c r="Q107" i="30"/>
  <c r="S130" i="30"/>
  <c r="Q130" i="30"/>
  <c r="R130" i="30"/>
  <c r="Q13" i="30"/>
  <c r="S13" i="30"/>
  <c r="R13" i="30"/>
  <c r="Q45" i="30"/>
  <c r="R45" i="30"/>
  <c r="S45" i="30"/>
  <c r="Q73" i="30"/>
  <c r="S73" i="30"/>
  <c r="R73" i="30"/>
  <c r="R152" i="30"/>
  <c r="S152" i="30"/>
  <c r="Q152" i="30"/>
  <c r="Q169" i="30"/>
  <c r="S169" i="30"/>
  <c r="R169" i="30"/>
  <c r="R31" i="30"/>
  <c r="Q31" i="30"/>
  <c r="S31" i="30"/>
  <c r="S207" i="30"/>
  <c r="Q207" i="30"/>
  <c r="R207" i="30"/>
  <c r="R177" i="30"/>
  <c r="Q177" i="30"/>
  <c r="S177" i="30"/>
  <c r="Q137" i="30"/>
  <c r="S137" i="30"/>
  <c r="R137" i="30"/>
  <c r="Q62" i="30"/>
  <c r="R62" i="30"/>
  <c r="S62" i="30"/>
  <c r="Q183" i="30"/>
  <c r="S183" i="30"/>
  <c r="R183" i="30"/>
  <c r="R182" i="30"/>
  <c r="Q182" i="30"/>
  <c r="S182" i="30"/>
  <c r="S61" i="30"/>
  <c r="R61" i="30"/>
  <c r="Q61" i="30"/>
  <c r="Q115" i="30"/>
  <c r="S115" i="30"/>
  <c r="R115" i="30"/>
  <c r="Q108" i="30"/>
  <c r="S108" i="30"/>
  <c r="R108" i="30"/>
  <c r="Q40" i="30"/>
  <c r="R40" i="30"/>
  <c r="S40" i="30"/>
  <c r="Q150" i="30"/>
  <c r="R150" i="30"/>
  <c r="S150" i="30"/>
  <c r="S160" i="30"/>
  <c r="R160" i="30"/>
  <c r="Q160" i="30"/>
  <c r="S71" i="30"/>
  <c r="Q71" i="30"/>
  <c r="R71" i="30"/>
  <c r="R138" i="30"/>
  <c r="Q138" i="30"/>
  <c r="S138" i="30"/>
  <c r="S110" i="30"/>
  <c r="Q110" i="30"/>
  <c r="R110" i="30"/>
  <c r="R139" i="30"/>
  <c r="Q139" i="30"/>
  <c r="S139" i="30"/>
  <c r="Q180" i="30"/>
  <c r="S180" i="30"/>
  <c r="R180" i="30"/>
  <c r="R7" i="30"/>
  <c r="Q7" i="30"/>
  <c r="S7" i="30"/>
  <c r="S32" i="30"/>
  <c r="R32" i="30"/>
  <c r="Q32" i="30"/>
  <c r="Q163" i="30"/>
  <c r="S163" i="30"/>
  <c r="R163" i="30"/>
  <c r="Q74" i="30"/>
  <c r="S74" i="30"/>
  <c r="R74" i="30"/>
  <c r="V5" i="30"/>
  <c r="Q70" i="30"/>
  <c r="S70" i="30"/>
  <c r="R70" i="30"/>
  <c r="S146" i="30"/>
  <c r="R146" i="30"/>
  <c r="Q146" i="30"/>
  <c r="R50" i="30"/>
  <c r="S50" i="30"/>
  <c r="Q50" i="30"/>
  <c r="P224" i="30"/>
  <c r="Q165" i="30"/>
  <c r="S165" i="30"/>
  <c r="R165" i="30"/>
  <c r="Q136" i="30"/>
  <c r="R136" i="30"/>
  <c r="S136" i="30"/>
  <c r="R168" i="30"/>
  <c r="S168" i="30"/>
  <c r="Q168" i="30"/>
  <c r="R188" i="30"/>
  <c r="S188" i="30"/>
  <c r="Q188" i="30"/>
  <c r="Q127" i="30"/>
  <c r="R127" i="30"/>
  <c r="S127" i="30"/>
  <c r="R159" i="30"/>
  <c r="Q159" i="30"/>
  <c r="S159" i="30"/>
  <c r="Q105" i="30"/>
  <c r="S105" i="30"/>
  <c r="R105" i="30"/>
  <c r="R157" i="30"/>
  <c r="Q157" i="30"/>
  <c r="S157" i="30"/>
  <c r="S190" i="30"/>
  <c r="Q190" i="30"/>
  <c r="R190" i="30"/>
  <c r="R58" i="30"/>
  <c r="Q58" i="30"/>
  <c r="S58" i="30"/>
  <c r="Q20" i="30"/>
  <c r="R20" i="30"/>
  <c r="S20" i="30"/>
  <c r="R84" i="30"/>
  <c r="S84" i="30"/>
  <c r="Q84" i="30"/>
  <c r="S217" i="30"/>
  <c r="Q217" i="30"/>
  <c r="R217" i="30"/>
  <c r="P223" i="30"/>
  <c r="S100" i="30"/>
  <c r="R100" i="30"/>
  <c r="Q100" i="30"/>
  <c r="Q42" i="30"/>
  <c r="S42" i="30"/>
  <c r="R42" i="30"/>
  <c r="S145" i="30"/>
  <c r="R145" i="30"/>
  <c r="Q145" i="30"/>
  <c r="R81" i="30"/>
  <c r="Q81" i="30"/>
  <c r="S81" i="30"/>
  <c r="Q101" i="30"/>
  <c r="R101" i="30"/>
  <c r="S101" i="30"/>
  <c r="Q51" i="30"/>
  <c r="R51" i="30"/>
  <c r="S51" i="30"/>
  <c r="S65" i="30"/>
  <c r="Q65" i="30"/>
  <c r="R65" i="30"/>
  <c r="Q201" i="30"/>
  <c r="R201" i="30"/>
  <c r="S201" i="30"/>
  <c r="R194" i="30"/>
  <c r="S194" i="30"/>
  <c r="Q194" i="30"/>
  <c r="S112" i="30"/>
  <c r="R112" i="30"/>
  <c r="Q112" i="30"/>
  <c r="R147" i="30"/>
  <c r="Q147" i="30"/>
  <c r="S147" i="30"/>
  <c r="S189" i="30"/>
  <c r="Q189" i="30"/>
  <c r="R189" i="30"/>
  <c r="Q141" i="30"/>
  <c r="S141" i="30"/>
  <c r="R141" i="30"/>
  <c r="S117" i="30"/>
  <c r="R117" i="30"/>
  <c r="Q117" i="30"/>
  <c r="Q124" i="30"/>
  <c r="R124" i="30"/>
  <c r="S124" i="30"/>
  <c r="S87" i="30"/>
  <c r="Q87" i="30"/>
  <c r="R87" i="30"/>
  <c r="R120" i="30"/>
  <c r="S120" i="30"/>
  <c r="Q120" i="30"/>
  <c r="R69" i="30"/>
  <c r="Q69" i="30"/>
  <c r="S69" i="30"/>
  <c r="R80" i="30"/>
  <c r="Q80" i="30"/>
  <c r="S80" i="30"/>
  <c r="Q199" i="30"/>
  <c r="R199" i="30"/>
  <c r="S199" i="30"/>
  <c r="Q52" i="30"/>
  <c r="S52" i="30"/>
  <c r="R52" i="30"/>
  <c r="R89" i="30"/>
  <c r="S89" i="30"/>
  <c r="Q89" i="30"/>
  <c r="Q35" i="30"/>
  <c r="S35" i="30"/>
  <c r="R35" i="30"/>
  <c r="S85" i="30"/>
  <c r="R85" i="30"/>
  <c r="Q85" i="30"/>
  <c r="R64" i="30"/>
  <c r="Q64" i="30"/>
  <c r="S64" i="30"/>
  <c r="R216" i="30"/>
  <c r="S216" i="30"/>
  <c r="Q216" i="30"/>
  <c r="Q41" i="30"/>
  <c r="R41" i="30"/>
  <c r="S41" i="30"/>
  <c r="Q221" i="30"/>
  <c r="R221" i="30"/>
  <c r="S221" i="30"/>
  <c r="S162" i="30"/>
  <c r="R162" i="30"/>
  <c r="Q162" i="30"/>
  <c r="S131" i="30"/>
  <c r="Q131" i="30"/>
  <c r="R131" i="30"/>
  <c r="Q154" i="30"/>
  <c r="S154" i="30"/>
  <c r="R154" i="30"/>
  <c r="Q179" i="30"/>
  <c r="S179" i="30"/>
  <c r="R179" i="30"/>
  <c r="Q172" i="30"/>
  <c r="R172" i="30"/>
  <c r="S172" i="30"/>
  <c r="S79" i="30"/>
  <c r="R79" i="30"/>
  <c r="Q79" i="30"/>
  <c r="S214" i="30"/>
  <c r="R214" i="30"/>
  <c r="Q214" i="30"/>
  <c r="R109" i="30"/>
  <c r="Q109" i="30"/>
  <c r="S109" i="30"/>
  <c r="R166" i="30"/>
  <c r="Q166" i="30"/>
  <c r="S166" i="30"/>
  <c r="Q167" i="30"/>
  <c r="S167" i="30"/>
  <c r="R167" i="30"/>
  <c r="R28" i="30"/>
  <c r="Q28" i="30"/>
  <c r="S28" i="30"/>
  <c r="R204" i="30"/>
  <c r="S204" i="30"/>
  <c r="Q204" i="30"/>
  <c r="R94" i="30"/>
  <c r="S94" i="30"/>
  <c r="Q94" i="30"/>
  <c r="R14" i="30"/>
  <c r="S14" i="30"/>
  <c r="Q14" i="30"/>
  <c r="Q181" i="30"/>
  <c r="S181" i="30"/>
  <c r="R181" i="30"/>
  <c r="S161" i="30"/>
  <c r="Q161" i="30"/>
  <c r="R161" i="30"/>
  <c r="Q197" i="30"/>
  <c r="S197" i="30"/>
  <c r="R197" i="30"/>
  <c r="Q126" i="30"/>
  <c r="R126" i="30"/>
  <c r="S126" i="30"/>
  <c r="S16" i="30"/>
  <c r="R16" i="30"/>
  <c r="Q16" i="30"/>
  <c r="R59" i="30"/>
  <c r="Q59" i="30"/>
  <c r="S59" i="30"/>
  <c r="R36" i="30"/>
  <c r="Q36" i="30"/>
  <c r="S36" i="30"/>
  <c r="Q142" i="30"/>
  <c r="S142" i="30"/>
  <c r="R142" i="30"/>
  <c r="Q164" i="30"/>
  <c r="R164" i="30"/>
  <c r="S164" i="30"/>
  <c r="S48" i="30"/>
  <c r="Q48" i="30"/>
  <c r="R48" i="30"/>
  <c r="R143" i="30"/>
  <c r="Q143" i="30"/>
  <c r="S143" i="30"/>
  <c r="R170" i="30"/>
  <c r="S170" i="30"/>
  <c r="Q170" i="30"/>
  <c r="Q171" i="30"/>
  <c r="S171" i="30"/>
  <c r="R171" i="30"/>
  <c r="R53" i="30"/>
  <c r="S53" i="30"/>
  <c r="Q53" i="30"/>
  <c r="Q106" i="30"/>
  <c r="R106" i="30"/>
  <c r="S106" i="30"/>
  <c r="R97" i="30"/>
  <c r="Q97" i="30"/>
  <c r="S97" i="30"/>
  <c r="R46" i="30"/>
  <c r="S46" i="30"/>
  <c r="Q46" i="30"/>
  <c r="R187" i="30"/>
  <c r="Q187" i="30"/>
  <c r="S187" i="30"/>
  <c r="Q155" i="30"/>
  <c r="R155" i="30"/>
  <c r="S155" i="30"/>
  <c r="Q56" i="30"/>
  <c r="R56" i="30"/>
  <c r="S56" i="30"/>
  <c r="S102" i="30"/>
  <c r="R102" i="30"/>
  <c r="Q102" i="30"/>
  <c r="R103" i="30"/>
  <c r="Q103" i="30"/>
  <c r="S103" i="30"/>
  <c r="S148" i="30"/>
  <c r="Q148" i="30"/>
  <c r="R148" i="30"/>
  <c r="S67" i="30"/>
  <c r="Q67" i="30"/>
  <c r="R67" i="30"/>
  <c r="R193" i="30"/>
  <c r="Q193" i="30"/>
  <c r="S193" i="30"/>
  <c r="R24" i="30"/>
  <c r="Q24" i="30"/>
  <c r="S24" i="30"/>
  <c r="S92" i="30"/>
  <c r="R92" i="30"/>
  <c r="Q92" i="30"/>
  <c r="R57" i="30"/>
  <c r="S57" i="30"/>
  <c r="Q57" i="30"/>
  <c r="R23" i="30"/>
  <c r="S23" i="30"/>
  <c r="Q23" i="30"/>
  <c r="Q134" i="30"/>
  <c r="S134" i="30"/>
  <c r="R134" i="30"/>
  <c r="Q38" i="30"/>
  <c r="R38" i="30"/>
  <c r="S38" i="30"/>
  <c r="S198" i="30"/>
  <c r="R198" i="30"/>
  <c r="Q198" i="30"/>
  <c r="R184" i="30"/>
  <c r="Q184" i="30"/>
  <c r="S184" i="30"/>
  <c r="S209" i="30"/>
  <c r="Q209" i="30"/>
  <c r="R209" i="30"/>
  <c r="S195" i="30"/>
  <c r="R195" i="30"/>
  <c r="Q195" i="30"/>
  <c r="Q192" i="30"/>
  <c r="S192" i="30"/>
  <c r="R192" i="30"/>
  <c r="S144" i="30"/>
  <c r="R144" i="30"/>
  <c r="Q144" i="30"/>
  <c r="C5" i="53" l="1" a="1"/>
  <c r="C6" i="53" s="1"/>
  <c r="G3" i="42" a="1"/>
  <c r="G10" i="42" s="1"/>
  <c r="A2" i="46" a="1"/>
  <c r="B12" i="46" s="1"/>
  <c r="G4" i="46" a="1"/>
  <c r="G4" i="46" s="1"/>
  <c r="V10" i="30"/>
  <c r="Q277" i="30"/>
  <c r="S277" i="30"/>
  <c r="R277" i="30"/>
  <c r="Q222" i="30"/>
  <c r="R222" i="30"/>
  <c r="S222" i="30"/>
  <c r="R223" i="30"/>
  <c r="Q223" i="30"/>
  <c r="S223" i="30"/>
  <c r="V9" i="30"/>
  <c r="V7" i="30"/>
  <c r="V8" i="30"/>
  <c r="P1" i="30"/>
  <c r="C41" i="53" l="1"/>
  <c r="J41" i="53" s="1"/>
  <c r="C54" i="53"/>
  <c r="D54" i="53" s="1" a="1"/>
  <c r="D54" i="53" s="1"/>
  <c r="C82" i="53"/>
  <c r="C25" i="53"/>
  <c r="R25" i="53" s="1"/>
  <c r="C22" i="53"/>
  <c r="R22" i="53" s="1"/>
  <c r="C18" i="53"/>
  <c r="H18" i="53" s="1"/>
  <c r="C49" i="53"/>
  <c r="L49" i="53" s="1"/>
  <c r="C81" i="53"/>
  <c r="C90" i="53"/>
  <c r="C105" i="53"/>
  <c r="C101" i="53"/>
  <c r="C29" i="53"/>
  <c r="N29" i="53" s="1"/>
  <c r="C31" i="53"/>
  <c r="C26" i="53"/>
  <c r="C50" i="53"/>
  <c r="D50" i="53" s="1" a="1"/>
  <c r="D50" i="53" s="1"/>
  <c r="C96" i="53"/>
  <c r="C67" i="53"/>
  <c r="C80" i="53"/>
  <c r="C10" i="53"/>
  <c r="C14" i="53"/>
  <c r="C70" i="53"/>
  <c r="C33" i="53"/>
  <c r="C38" i="53"/>
  <c r="N38" i="53" s="1"/>
  <c r="C69" i="53"/>
  <c r="H69" i="53" s="1"/>
  <c r="C12" i="53"/>
  <c r="C95" i="53"/>
  <c r="C52" i="53"/>
  <c r="C36" i="53"/>
  <c r="C73" i="53"/>
  <c r="C30" i="53"/>
  <c r="C57" i="53"/>
  <c r="T57" i="53" s="1"/>
  <c r="C74" i="53"/>
  <c r="L74" i="53" s="1"/>
  <c r="C78" i="53"/>
  <c r="C55" i="53"/>
  <c r="D55" i="53" s="1" a="1"/>
  <c r="D55" i="53" s="1"/>
  <c r="C42" i="53"/>
  <c r="C23" i="53"/>
  <c r="C68" i="53"/>
  <c r="C94" i="53"/>
  <c r="C44" i="53"/>
  <c r="J44" i="53" s="1"/>
  <c r="C20" i="53"/>
  <c r="H20" i="53" s="1"/>
  <c r="C100" i="53"/>
  <c r="C45" i="53"/>
  <c r="L45" i="53" s="1"/>
  <c r="C79" i="53"/>
  <c r="C66" i="53"/>
  <c r="C59" i="53"/>
  <c r="C63" i="53"/>
  <c r="C17" i="53"/>
  <c r="J17" i="53" s="1"/>
  <c r="C27" i="53"/>
  <c r="E27" i="53" s="1" a="1"/>
  <c r="E27" i="53" s="1"/>
  <c r="C8" i="53"/>
  <c r="C99" i="53"/>
  <c r="C85" i="53"/>
  <c r="C37" i="53"/>
  <c r="C102" i="53"/>
  <c r="C92" i="53"/>
  <c r="C13" i="53"/>
  <c r="J13" i="53" s="1"/>
  <c r="C46" i="53"/>
  <c r="D46" i="53" s="1" a="1"/>
  <c r="D46" i="53" s="1"/>
  <c r="C39" i="53"/>
  <c r="J39" i="53" s="1"/>
  <c r="C40" i="53"/>
  <c r="R40" i="53" s="1"/>
  <c r="C34" i="53"/>
  <c r="C7" i="53"/>
  <c r="J7" i="53" s="1"/>
  <c r="C15" i="53"/>
  <c r="C58" i="53"/>
  <c r="C60" i="53"/>
  <c r="L60" i="53" s="1"/>
  <c r="C77" i="53"/>
  <c r="T77" i="53" s="1"/>
  <c r="C97" i="53"/>
  <c r="C93" i="53"/>
  <c r="C104" i="53"/>
  <c r="C24" i="53"/>
  <c r="C19" i="53"/>
  <c r="C71" i="53"/>
  <c r="C43" i="53"/>
  <c r="T43" i="53" s="1"/>
  <c r="C28" i="53"/>
  <c r="E28" i="53" s="1" a="1"/>
  <c r="E28" i="53" s="1"/>
  <c r="C53" i="53"/>
  <c r="C89" i="53"/>
  <c r="C84" i="53"/>
  <c r="C9" i="53"/>
  <c r="T9" i="53" s="1"/>
  <c r="C16" i="53"/>
  <c r="H16" i="53" s="1"/>
  <c r="C88" i="53"/>
  <c r="C75" i="53"/>
  <c r="N75" i="53" s="1"/>
  <c r="C47" i="53"/>
  <c r="R47" i="53" s="1"/>
  <c r="C56" i="53"/>
  <c r="E56" i="53" s="1" a="1"/>
  <c r="E56" i="53" s="1"/>
  <c r="C35" i="53"/>
  <c r="D35" i="53" s="1" a="1"/>
  <c r="D35" i="53" s="1"/>
  <c r="C103" i="53"/>
  <c r="C86" i="53"/>
  <c r="C21" i="53"/>
  <c r="C76" i="53"/>
  <c r="C65" i="53"/>
  <c r="R65" i="53" s="1"/>
  <c r="C87" i="53"/>
  <c r="C64" i="53"/>
  <c r="C51" i="53"/>
  <c r="N51" i="53" s="1"/>
  <c r="C62" i="53"/>
  <c r="C48" i="53"/>
  <c r="C11" i="53"/>
  <c r="C32" i="53"/>
  <c r="C72" i="53"/>
  <c r="L72" i="53" s="1"/>
  <c r="C91" i="53"/>
  <c r="C98" i="53"/>
  <c r="C61" i="53"/>
  <c r="D61" i="53" s="1" a="1"/>
  <c r="D61" i="53" s="1"/>
  <c r="C5" i="53"/>
  <c r="C83" i="53"/>
  <c r="AG3" i="53" a="1"/>
  <c r="AG3" i="53" s="1"/>
  <c r="R41" i="53"/>
  <c r="L54" i="53"/>
  <c r="J54" i="53"/>
  <c r="R54" i="53"/>
  <c r="N25" i="53"/>
  <c r="D25" i="53" a="1"/>
  <c r="D25" i="53" s="1"/>
  <c r="J22" i="53"/>
  <c r="H22" i="53"/>
  <c r="R18" i="53"/>
  <c r="N18" i="53"/>
  <c r="L18" i="53"/>
  <c r="T18" i="53"/>
  <c r="J18" i="53"/>
  <c r="E18" i="53" a="1"/>
  <c r="E18" i="53" s="1"/>
  <c r="D18" i="53" a="1"/>
  <c r="D18" i="53" s="1"/>
  <c r="R29" i="53"/>
  <c r="L29" i="53"/>
  <c r="J29" i="53"/>
  <c r="T29" i="53"/>
  <c r="E29" i="53" a="1"/>
  <c r="E29" i="53" s="1"/>
  <c r="L40" i="53"/>
  <c r="E40" i="53" a="1"/>
  <c r="E40" i="53" s="1"/>
  <c r="D40" i="53" a="1"/>
  <c r="D40" i="53" s="1"/>
  <c r="L7" i="53"/>
  <c r="R7" i="53"/>
  <c r="N7" i="53"/>
  <c r="N58" i="53"/>
  <c r="J58" i="53"/>
  <c r="R58" i="53"/>
  <c r="L58" i="53"/>
  <c r="H58" i="53"/>
  <c r="D58" i="53" a="1"/>
  <c r="D58" i="53" s="1"/>
  <c r="T58" i="53"/>
  <c r="E58" i="53" a="1"/>
  <c r="E58" i="53" s="1"/>
  <c r="E9" i="53" a="1"/>
  <c r="E9" i="53" s="1"/>
  <c r="R9" i="53"/>
  <c r="L9" i="53"/>
  <c r="J16" i="53"/>
  <c r="E16" i="53" a="1"/>
  <c r="E16" i="53" s="1"/>
  <c r="T16" i="53"/>
  <c r="L16" i="53"/>
  <c r="N16" i="53"/>
  <c r="T56" i="53"/>
  <c r="R56" i="53"/>
  <c r="N56" i="53"/>
  <c r="L56" i="53"/>
  <c r="H56" i="53"/>
  <c r="E35" i="53" a="1"/>
  <c r="E35" i="53" s="1"/>
  <c r="H35" i="53"/>
  <c r="T35" i="53"/>
  <c r="L21" i="53"/>
  <c r="J21" i="53"/>
  <c r="H21" i="53"/>
  <c r="R21" i="53"/>
  <c r="T21" i="53"/>
  <c r="N21" i="53"/>
  <c r="E21" i="53" a="1"/>
  <c r="E21" i="53" s="1"/>
  <c r="D21" i="53" a="1"/>
  <c r="D21" i="53" s="1"/>
  <c r="L76" i="53"/>
  <c r="T76" i="53"/>
  <c r="R76" i="53"/>
  <c r="H76" i="53"/>
  <c r="N76" i="53"/>
  <c r="J76" i="53"/>
  <c r="D76" i="53" a="1"/>
  <c r="D76" i="53" s="1"/>
  <c r="R39" i="53"/>
  <c r="D39" i="53" a="1"/>
  <c r="D39" i="53" s="1"/>
  <c r="T39" i="53"/>
  <c r="H39" i="53"/>
  <c r="N39" i="53"/>
  <c r="L39" i="53"/>
  <c r="L34" i="53"/>
  <c r="D34" i="53" a="1"/>
  <c r="D34" i="53" s="1"/>
  <c r="H34" i="53"/>
  <c r="E34" i="53" a="1"/>
  <c r="E34" i="53" s="1"/>
  <c r="R34" i="53"/>
  <c r="N34" i="53"/>
  <c r="J34" i="53"/>
  <c r="T34" i="53"/>
  <c r="R15" i="53"/>
  <c r="J15" i="53"/>
  <c r="H15" i="53"/>
  <c r="E15" i="53" a="1"/>
  <c r="E15" i="53" s="1"/>
  <c r="L15" i="53"/>
  <c r="T15" i="53"/>
  <c r="D15" i="53" a="1"/>
  <c r="D15" i="53" s="1"/>
  <c r="N15" i="53"/>
  <c r="R67" i="53"/>
  <c r="H67" i="53"/>
  <c r="D67" i="53" a="1"/>
  <c r="D67" i="53" s="1"/>
  <c r="L67" i="53"/>
  <c r="J67" i="53"/>
  <c r="T67" i="53"/>
  <c r="E67" i="53" a="1"/>
  <c r="E67" i="53" s="1"/>
  <c r="N67" i="53"/>
  <c r="R10" i="53"/>
  <c r="E10" i="53" a="1"/>
  <c r="E10" i="53" s="1"/>
  <c r="H10" i="53"/>
  <c r="N10" i="53"/>
  <c r="T10" i="53"/>
  <c r="J10" i="53"/>
  <c r="L10" i="53"/>
  <c r="L14" i="53"/>
  <c r="J14" i="53"/>
  <c r="E14" i="53" a="1"/>
  <c r="E14" i="53" s="1"/>
  <c r="R14" i="53"/>
  <c r="D14" i="53" a="1"/>
  <c r="D14" i="53" s="1"/>
  <c r="N14" i="53"/>
  <c r="T14" i="53"/>
  <c r="H14" i="53"/>
  <c r="R70" i="53"/>
  <c r="N70" i="53"/>
  <c r="T70" i="53"/>
  <c r="L70" i="53"/>
  <c r="H70" i="53"/>
  <c r="E70" i="53" a="1"/>
  <c r="E70" i="53" s="1"/>
  <c r="J70" i="53"/>
  <c r="D70" i="53" a="1"/>
  <c r="D70" i="53" s="1"/>
  <c r="T33" i="53"/>
  <c r="D33" i="53" a="1"/>
  <c r="D33" i="53" s="1"/>
  <c r="N33" i="53"/>
  <c r="R33" i="53"/>
  <c r="E33" i="53" a="1"/>
  <c r="E33" i="53" s="1"/>
  <c r="H33" i="53"/>
  <c r="J33" i="53"/>
  <c r="L33" i="53"/>
  <c r="R38" i="53"/>
  <c r="L12" i="53"/>
  <c r="J12" i="53"/>
  <c r="H12" i="53"/>
  <c r="T12" i="53"/>
  <c r="R12" i="53"/>
  <c r="N12" i="53"/>
  <c r="E12" i="53" a="1"/>
  <c r="E12" i="53" s="1"/>
  <c r="H52" i="53"/>
  <c r="J52" i="53"/>
  <c r="L52" i="53"/>
  <c r="T52" i="53"/>
  <c r="R52" i="53"/>
  <c r="N52" i="53"/>
  <c r="E52" i="53" a="1"/>
  <c r="E52" i="53" s="1"/>
  <c r="D52" i="53" a="1"/>
  <c r="D52" i="53" s="1"/>
  <c r="J36" i="53"/>
  <c r="H36" i="53"/>
  <c r="L36" i="53"/>
  <c r="T36" i="53"/>
  <c r="R36" i="53"/>
  <c r="N36" i="53"/>
  <c r="D36" i="53" a="1"/>
  <c r="D36" i="53" s="1"/>
  <c r="E36" i="53" a="1"/>
  <c r="E36" i="53" s="1"/>
  <c r="R73" i="53"/>
  <c r="H73" i="53"/>
  <c r="J73" i="53"/>
  <c r="L73" i="53"/>
  <c r="T73" i="53"/>
  <c r="N73" i="53"/>
  <c r="D73" i="53" a="1"/>
  <c r="D73" i="53" s="1"/>
  <c r="R30" i="53"/>
  <c r="N30" i="53"/>
  <c r="T30" i="53"/>
  <c r="H30" i="53"/>
  <c r="L30" i="53"/>
  <c r="E30" i="53" a="1"/>
  <c r="E30" i="53" s="1"/>
  <c r="J30" i="53"/>
  <c r="D30" i="53" a="1"/>
  <c r="D30" i="53" s="1"/>
  <c r="H57" i="53"/>
  <c r="N55" i="53"/>
  <c r="T55" i="53"/>
  <c r="H55" i="53"/>
  <c r="R55" i="53"/>
  <c r="T42" i="53"/>
  <c r="L42" i="53"/>
  <c r="J42" i="53"/>
  <c r="H42" i="53"/>
  <c r="N42" i="53"/>
  <c r="E42" i="53" a="1"/>
  <c r="E42" i="53" s="1"/>
  <c r="D42" i="53" a="1"/>
  <c r="D42" i="53" s="1"/>
  <c r="R42" i="53"/>
  <c r="D23" i="53" a="1"/>
  <c r="D23" i="53" s="1"/>
  <c r="N23" i="53"/>
  <c r="E23" i="53" a="1"/>
  <c r="E23" i="53" s="1"/>
  <c r="T23" i="53"/>
  <c r="H23" i="53"/>
  <c r="L23" i="53"/>
  <c r="R23" i="53"/>
  <c r="J23" i="53"/>
  <c r="L68" i="53"/>
  <c r="J68" i="53"/>
  <c r="H68" i="53"/>
  <c r="R68" i="53"/>
  <c r="N68" i="53"/>
  <c r="T68" i="53"/>
  <c r="E68" i="53" a="1"/>
  <c r="E68" i="53" s="1"/>
  <c r="D68" i="53" a="1"/>
  <c r="D68" i="53" s="1"/>
  <c r="E44" i="53" a="1"/>
  <c r="E44" i="53" s="1"/>
  <c r="H45" i="53"/>
  <c r="J45" i="53"/>
  <c r="R45" i="53"/>
  <c r="D45" i="53" a="1"/>
  <c r="D45" i="53" s="1"/>
  <c r="R31" i="53"/>
  <c r="J31" i="53"/>
  <c r="L31" i="53"/>
  <c r="E31" i="53" a="1"/>
  <c r="E31" i="53" s="1"/>
  <c r="H31" i="53"/>
  <c r="T31" i="53"/>
  <c r="D31" i="53" a="1"/>
  <c r="D31" i="53" s="1"/>
  <c r="N31" i="53"/>
  <c r="E24" i="53" a="1"/>
  <c r="E24" i="53" s="1"/>
  <c r="R24" i="53"/>
  <c r="T24" i="53"/>
  <c r="N24" i="53"/>
  <c r="J24" i="53"/>
  <c r="L24" i="53"/>
  <c r="H24" i="53"/>
  <c r="D24" i="53" a="1"/>
  <c r="D24" i="53" s="1"/>
  <c r="J26" i="53"/>
  <c r="N26" i="53"/>
  <c r="L26" i="53"/>
  <c r="R26" i="53"/>
  <c r="D26" i="53" a="1"/>
  <c r="D26" i="53" s="1"/>
  <c r="H26" i="53"/>
  <c r="E26" i="53" a="1"/>
  <c r="E26" i="53" s="1"/>
  <c r="T26" i="53"/>
  <c r="T19" i="53"/>
  <c r="N19" i="53"/>
  <c r="R19" i="53"/>
  <c r="E19" i="53" a="1"/>
  <c r="E19" i="53" s="1"/>
  <c r="H19" i="53"/>
  <c r="L19" i="53"/>
  <c r="J19" i="53"/>
  <c r="D19" i="53" a="1"/>
  <c r="D19" i="53" s="1"/>
  <c r="R71" i="53"/>
  <c r="J71" i="53"/>
  <c r="D71" i="53" a="1"/>
  <c r="D71" i="53" s="1"/>
  <c r="E71" i="53" a="1"/>
  <c r="E71" i="53" s="1"/>
  <c r="N71" i="53"/>
  <c r="T71" i="53"/>
  <c r="L71" i="53"/>
  <c r="H71" i="53"/>
  <c r="E50" i="53" a="1"/>
  <c r="E50" i="53" s="1"/>
  <c r="D28" i="53" a="1"/>
  <c r="D28" i="53" s="1"/>
  <c r="R53" i="53"/>
  <c r="L53" i="53"/>
  <c r="J53" i="53"/>
  <c r="H53" i="53"/>
  <c r="T53" i="53"/>
  <c r="N53" i="53"/>
  <c r="E53" i="53" a="1"/>
  <c r="E53" i="53" s="1"/>
  <c r="D53" i="53" a="1"/>
  <c r="D53" i="53" s="1"/>
  <c r="R66" i="53"/>
  <c r="N66" i="53"/>
  <c r="L66" i="53"/>
  <c r="E66" i="53" a="1"/>
  <c r="E66" i="53" s="1"/>
  <c r="T66" i="53"/>
  <c r="J66" i="53"/>
  <c r="H66" i="53"/>
  <c r="D66" i="53" a="1"/>
  <c r="D66" i="53" s="1"/>
  <c r="R59" i="53"/>
  <c r="J59" i="53"/>
  <c r="E59" i="53" a="1"/>
  <c r="E59" i="53" s="1"/>
  <c r="N59" i="53"/>
  <c r="D59" i="53" a="1"/>
  <c r="D59" i="53" s="1"/>
  <c r="L59" i="53"/>
  <c r="T59" i="53"/>
  <c r="H59" i="53"/>
  <c r="D63" i="53" a="1"/>
  <c r="D63" i="53" s="1"/>
  <c r="N63" i="53"/>
  <c r="T63" i="53"/>
  <c r="E63" i="53" a="1"/>
  <c r="E63" i="53" s="1"/>
  <c r="H63" i="53"/>
  <c r="R63" i="53"/>
  <c r="J63" i="53"/>
  <c r="L63" i="53"/>
  <c r="E17" i="53" a="1"/>
  <c r="E17" i="53" s="1"/>
  <c r="T8" i="53"/>
  <c r="R8" i="53"/>
  <c r="J8" i="53"/>
  <c r="N8" i="53"/>
  <c r="L8" i="53"/>
  <c r="E8" i="53" a="1"/>
  <c r="E8" i="53" s="1"/>
  <c r="H8" i="53"/>
  <c r="L37" i="53"/>
  <c r="J37" i="53"/>
  <c r="R37" i="53"/>
  <c r="H37" i="53"/>
  <c r="T37" i="53"/>
  <c r="N37" i="53"/>
  <c r="E37" i="53" a="1"/>
  <c r="E37" i="53" s="1"/>
  <c r="D37" i="53" a="1"/>
  <c r="D37" i="53" s="1"/>
  <c r="H13" i="53"/>
  <c r="H64" i="53"/>
  <c r="L64" i="53"/>
  <c r="E64" i="53" a="1"/>
  <c r="E64" i="53" s="1"/>
  <c r="R64" i="53"/>
  <c r="D64" i="53" a="1"/>
  <c r="D64" i="53" s="1"/>
  <c r="T64" i="53"/>
  <c r="J64" i="53"/>
  <c r="N64" i="53"/>
  <c r="H51" i="53"/>
  <c r="T51" i="53"/>
  <c r="E51" i="53" a="1"/>
  <c r="E51" i="53" s="1"/>
  <c r="J51" i="53"/>
  <c r="R62" i="53"/>
  <c r="N62" i="53"/>
  <c r="L62" i="53"/>
  <c r="T62" i="53"/>
  <c r="J62" i="53"/>
  <c r="H62" i="53"/>
  <c r="D62" i="53" a="1"/>
  <c r="D62" i="53" s="1"/>
  <c r="E62" i="53" a="1"/>
  <c r="E62" i="53" s="1"/>
  <c r="T48" i="53"/>
  <c r="E48" i="53" a="1"/>
  <c r="E48" i="53" s="1"/>
  <c r="R48" i="53"/>
  <c r="N48" i="53"/>
  <c r="H48" i="53"/>
  <c r="D48" i="53" a="1"/>
  <c r="D48" i="53" s="1"/>
  <c r="L48" i="53"/>
  <c r="J48" i="53"/>
  <c r="L11" i="53"/>
  <c r="N11" i="53"/>
  <c r="T11" i="53"/>
  <c r="R11" i="53"/>
  <c r="H11" i="53"/>
  <c r="E11" i="53" a="1"/>
  <c r="E11" i="53" s="1"/>
  <c r="J11" i="53"/>
  <c r="J32" i="53"/>
  <c r="H32" i="53"/>
  <c r="T32" i="53"/>
  <c r="R32" i="53"/>
  <c r="L32" i="53"/>
  <c r="E32" i="53" a="1"/>
  <c r="E32" i="53" s="1"/>
  <c r="D32" i="53" a="1"/>
  <c r="D32" i="53" s="1"/>
  <c r="N32" i="53"/>
  <c r="J72" i="53"/>
  <c r="H61" i="53"/>
  <c r="T61" i="53"/>
  <c r="N61" i="53"/>
  <c r="E61" i="53" a="1"/>
  <c r="E61" i="53" s="1"/>
  <c r="J5" i="53"/>
  <c r="H5" i="53"/>
  <c r="L5" i="53"/>
  <c r="R5" i="53"/>
  <c r="N5" i="53"/>
  <c r="T5" i="53"/>
  <c r="E5" i="53" a="1"/>
  <c r="E5" i="53" s="1"/>
  <c r="L6" i="53"/>
  <c r="J6" i="53"/>
  <c r="H6" i="53"/>
  <c r="N6" i="53"/>
  <c r="R6" i="53"/>
  <c r="T6" i="53"/>
  <c r="E6" i="53" a="1"/>
  <c r="E6" i="53" s="1"/>
  <c r="G3" i="42"/>
  <c r="G4" i="42"/>
  <c r="G1394" i="42"/>
  <c r="H1394" i="42" s="1" a="1"/>
  <c r="H1394" i="42" s="1"/>
  <c r="G922" i="42"/>
  <c r="H922" i="42" s="1" a="1"/>
  <c r="H922" i="42" s="1"/>
  <c r="G1298" i="42"/>
  <c r="H1298" i="42" s="1" a="1"/>
  <c r="H1298" i="42" s="1"/>
  <c r="G1073" i="42"/>
  <c r="H1073" i="42" s="1" a="1"/>
  <c r="H1073" i="42" s="1"/>
  <c r="G2710" i="42"/>
  <c r="H2710" i="42" s="1" a="1"/>
  <c r="H2710" i="42" s="1"/>
  <c r="G856" i="42"/>
  <c r="H856" i="42" s="1" a="1"/>
  <c r="H856" i="42" s="1"/>
  <c r="G405" i="42"/>
  <c r="H405" i="42" s="1" a="1"/>
  <c r="H405" i="42" s="1"/>
  <c r="G28" i="42"/>
  <c r="G1341" i="42"/>
  <c r="H1341" i="42" s="1" a="1"/>
  <c r="H1341" i="42" s="1"/>
  <c r="G1028" i="42"/>
  <c r="H1028" i="42" s="1" a="1"/>
  <c r="H1028" i="42" s="1"/>
  <c r="G1876" i="42"/>
  <c r="H1876" i="42" s="1" a="1"/>
  <c r="H1876" i="42" s="1"/>
  <c r="G2305" i="42"/>
  <c r="H2305" i="42" s="1" a="1"/>
  <c r="H2305" i="42" s="1"/>
  <c r="G1483" i="42"/>
  <c r="H1483" i="42" s="1" a="1"/>
  <c r="H1483" i="42" s="1"/>
  <c r="G2067" i="42"/>
  <c r="H2067" i="42" s="1" a="1"/>
  <c r="H2067" i="42" s="1"/>
  <c r="G791" i="42"/>
  <c r="H791" i="42" s="1" a="1"/>
  <c r="H791" i="42" s="1"/>
  <c r="G953" i="42"/>
  <c r="H953" i="42" s="1" a="1"/>
  <c r="H953" i="42" s="1"/>
  <c r="G1619" i="42"/>
  <c r="H1619" i="42" s="1" a="1"/>
  <c r="H1619" i="42" s="1"/>
  <c r="G76" i="42"/>
  <c r="G354" i="42"/>
  <c r="H354" i="42" s="1" a="1"/>
  <c r="H354" i="42" s="1"/>
  <c r="G1174" i="42"/>
  <c r="H1174" i="42" s="1" a="1"/>
  <c r="H1174" i="42" s="1"/>
  <c r="G2045" i="42"/>
  <c r="H2045" i="42" s="1" a="1"/>
  <c r="H2045" i="42" s="1"/>
  <c r="G2959" i="42"/>
  <c r="H2959" i="42" s="1" a="1"/>
  <c r="H2959" i="42" s="1"/>
  <c r="G2901" i="42"/>
  <c r="H2901" i="42" s="1" a="1"/>
  <c r="H2901" i="42" s="1"/>
  <c r="G2564" i="42"/>
  <c r="H2564" i="42" s="1" a="1"/>
  <c r="H2564" i="42" s="1"/>
  <c r="G3045" i="42"/>
  <c r="H3045" i="42" s="1" a="1"/>
  <c r="H3045" i="42" s="1"/>
  <c r="G3076" i="42"/>
  <c r="H3076" i="42" s="1" a="1"/>
  <c r="H3076" i="42" s="1"/>
  <c r="G2641" i="42"/>
  <c r="H2641" i="42" s="1" a="1"/>
  <c r="H2641" i="42" s="1"/>
  <c r="G1009" i="42"/>
  <c r="H1009" i="42" s="1" a="1"/>
  <c r="H1009" i="42" s="1"/>
  <c r="G2779" i="42"/>
  <c r="H2779" i="42" s="1" a="1"/>
  <c r="H2779" i="42" s="1"/>
  <c r="G623" i="42"/>
  <c r="H623" i="42" s="1" a="1"/>
  <c r="H623" i="42" s="1"/>
  <c r="G2869" i="42"/>
  <c r="H2869" i="42" s="1" a="1"/>
  <c r="H2869" i="42" s="1"/>
  <c r="G855" i="42"/>
  <c r="H855" i="42" s="1" a="1"/>
  <c r="H855" i="42" s="1"/>
  <c r="G580" i="42"/>
  <c r="H580" i="42" s="1" a="1"/>
  <c r="H580" i="42" s="1"/>
  <c r="G1076" i="42"/>
  <c r="H1076" i="42" s="1" a="1"/>
  <c r="H1076" i="42" s="1"/>
  <c r="G1385" i="42"/>
  <c r="H1385" i="42" s="1" a="1"/>
  <c r="H1385" i="42" s="1"/>
  <c r="G2071" i="42"/>
  <c r="H2071" i="42" s="1" a="1"/>
  <c r="H2071" i="42" s="1"/>
  <c r="G2502" i="42"/>
  <c r="H2502" i="42" s="1" a="1"/>
  <c r="H2502" i="42" s="1"/>
  <c r="G222" i="42"/>
  <c r="G2217" i="42"/>
  <c r="H2217" i="42" s="1" a="1"/>
  <c r="H2217" i="42" s="1"/>
  <c r="G521" i="42"/>
  <c r="H521" i="42" s="1" a="1"/>
  <c r="H521" i="42" s="1"/>
  <c r="G992" i="42"/>
  <c r="H992" i="42" s="1" a="1"/>
  <c r="H992" i="42" s="1"/>
  <c r="G489" i="42"/>
  <c r="H489" i="42" s="1" a="1"/>
  <c r="H489" i="42" s="1"/>
  <c r="G2468" i="42"/>
  <c r="H2468" i="42" s="1" a="1"/>
  <c r="H2468" i="42" s="1"/>
  <c r="G2886" i="42"/>
  <c r="H2886" i="42" s="1" a="1"/>
  <c r="H2886" i="42" s="1"/>
  <c r="G2809" i="42"/>
  <c r="H2809" i="42" s="1" a="1"/>
  <c r="H2809" i="42" s="1"/>
  <c r="G3065" i="42"/>
  <c r="H3065" i="42" s="1" a="1"/>
  <c r="H3065" i="42" s="1"/>
  <c r="G212" i="42"/>
  <c r="G2538" i="42"/>
  <c r="H2538" i="42" s="1" a="1"/>
  <c r="H2538" i="42" s="1"/>
  <c r="G284" i="42"/>
  <c r="H284" i="42" s="1" a="1"/>
  <c r="H284" i="42" s="1"/>
  <c r="G2958" i="42"/>
  <c r="H2958" i="42" s="1" a="1"/>
  <c r="H2958" i="42" s="1"/>
  <c r="G993" i="42"/>
  <c r="H993" i="42" s="1" a="1"/>
  <c r="H993" i="42" s="1"/>
  <c r="G272" i="42"/>
  <c r="G1077" i="42"/>
  <c r="H1077" i="42" s="1" a="1"/>
  <c r="H1077" i="42" s="1"/>
  <c r="G2454" i="42"/>
  <c r="H2454" i="42" s="1" a="1"/>
  <c r="H2454" i="42" s="1"/>
  <c r="G1148" i="42"/>
  <c r="H1148" i="42" s="1" a="1"/>
  <c r="H1148" i="42" s="1"/>
  <c r="G1213" i="42"/>
  <c r="H1213" i="42" s="1" a="1"/>
  <c r="H1213" i="42" s="1"/>
  <c r="G1359" i="42"/>
  <c r="H1359" i="42" s="1" a="1"/>
  <c r="H1359" i="42" s="1"/>
  <c r="G480" i="42"/>
  <c r="H480" i="42" s="1" a="1"/>
  <c r="H480" i="42" s="1"/>
  <c r="G2319" i="42"/>
  <c r="H2319" i="42" s="1" a="1"/>
  <c r="H2319" i="42" s="1"/>
  <c r="G2318" i="42"/>
  <c r="H2318" i="42" s="1" a="1"/>
  <c r="H2318" i="42" s="1"/>
  <c r="G285" i="42"/>
  <c r="H285" i="42" s="1" a="1"/>
  <c r="H285" i="42" s="1"/>
  <c r="G1340" i="42"/>
  <c r="H1340" i="42" s="1" a="1"/>
  <c r="H1340" i="42" s="1"/>
  <c r="G2215" i="42"/>
  <c r="H2215" i="42" s="1" a="1"/>
  <c r="H2215" i="42" s="1"/>
  <c r="G2696" i="42"/>
  <c r="H2696" i="42" s="1" a="1"/>
  <c r="H2696" i="42" s="1"/>
  <c r="G1944" i="42"/>
  <c r="H1944" i="42" s="1" a="1"/>
  <c r="H1944" i="42" s="1"/>
  <c r="G2945" i="42"/>
  <c r="H2945" i="42" s="1" a="1"/>
  <c r="H2945" i="42" s="1"/>
  <c r="G1243" i="42"/>
  <c r="H1243" i="42" s="1" a="1"/>
  <c r="H1243" i="42" s="1"/>
  <c r="G766" i="42"/>
  <c r="H766" i="42" s="1" a="1"/>
  <c r="H766" i="42" s="1"/>
  <c r="G2667" i="42"/>
  <c r="H2667" i="42" s="1" a="1"/>
  <c r="H2667" i="42" s="1"/>
  <c r="G1273" i="42"/>
  <c r="H1273" i="42" s="1" a="1"/>
  <c r="H1273" i="42" s="1"/>
  <c r="G2198" i="42"/>
  <c r="H2198" i="42" s="1" a="1"/>
  <c r="H2198" i="42" s="1"/>
  <c r="G1635" i="42"/>
  <c r="H1635" i="42" s="1" a="1"/>
  <c r="H1635" i="42" s="1"/>
  <c r="G1818" i="42"/>
  <c r="H1818" i="42" s="1" a="1"/>
  <c r="H1818" i="42" s="1"/>
  <c r="G1308" i="42"/>
  <c r="H1308" i="42" s="1" a="1"/>
  <c r="H1308" i="42" s="1"/>
  <c r="G1902" i="42"/>
  <c r="H1902" i="42" s="1" a="1"/>
  <c r="H1902" i="42" s="1"/>
  <c r="G2160" i="42"/>
  <c r="H2160" i="42" s="1" a="1"/>
  <c r="H2160" i="42" s="1"/>
  <c r="G1888" i="42"/>
  <c r="H1888" i="42" s="1" a="1"/>
  <c r="H1888" i="42" s="1"/>
  <c r="G2211" i="42"/>
  <c r="H2211" i="42" s="1" a="1"/>
  <c r="H2211" i="42" s="1"/>
  <c r="G2907" i="42"/>
  <c r="H2907" i="42" s="1" a="1"/>
  <c r="H2907" i="42" s="1"/>
  <c r="G435" i="42"/>
  <c r="H435" i="42" s="1" a="1"/>
  <c r="H435" i="42" s="1"/>
  <c r="G2673" i="42"/>
  <c r="H2673" i="42" s="1" a="1"/>
  <c r="H2673" i="42" s="1"/>
  <c r="G2519" i="42"/>
  <c r="H2519" i="42" s="1" a="1"/>
  <c r="H2519" i="42" s="1"/>
  <c r="G2537" i="42"/>
  <c r="H2537" i="42" s="1" a="1"/>
  <c r="H2537" i="42" s="1"/>
  <c r="G1757" i="42"/>
  <c r="H1757" i="42" s="1" a="1"/>
  <c r="H1757" i="42" s="1"/>
  <c r="G832" i="42"/>
  <c r="H832" i="42" s="1" a="1"/>
  <c r="H832" i="42" s="1"/>
  <c r="G2200" i="42"/>
  <c r="H2200" i="42" s="1" a="1"/>
  <c r="H2200" i="42" s="1"/>
  <c r="G2857" i="42"/>
  <c r="H2857" i="42" s="1" a="1"/>
  <c r="H2857" i="42" s="1"/>
  <c r="G2339" i="42"/>
  <c r="H2339" i="42" s="1" a="1"/>
  <c r="H2339" i="42" s="1"/>
  <c r="G2893" i="42"/>
  <c r="H2893" i="42" s="1" a="1"/>
  <c r="H2893" i="42" s="1"/>
  <c r="G180" i="42"/>
  <c r="G1662" i="42"/>
  <c r="H1662" i="42" s="1" a="1"/>
  <c r="H1662" i="42" s="1"/>
  <c r="G2362" i="42"/>
  <c r="H2362" i="42" s="1" a="1"/>
  <c r="H2362" i="42" s="1"/>
  <c r="G2604" i="42"/>
  <c r="H2604" i="42" s="1" a="1"/>
  <c r="H2604" i="42" s="1"/>
  <c r="G1070" i="42"/>
  <c r="H1070" i="42" s="1" a="1"/>
  <c r="H1070" i="42" s="1"/>
  <c r="G305" i="42"/>
  <c r="H305" i="42" s="1" a="1"/>
  <c r="H305" i="42" s="1"/>
  <c r="G2289" i="42"/>
  <c r="H2289" i="42" s="1" a="1"/>
  <c r="H2289" i="42" s="1"/>
  <c r="G2808" i="42"/>
  <c r="H2808" i="42" s="1" a="1"/>
  <c r="H2808" i="42" s="1"/>
  <c r="G2212" i="42"/>
  <c r="H2212" i="42" s="1" a="1"/>
  <c r="H2212" i="42" s="1"/>
  <c r="G2201" i="42"/>
  <c r="H2201" i="42" s="1" a="1"/>
  <c r="H2201" i="42" s="1"/>
  <c r="G2170" i="42"/>
  <c r="H2170" i="42" s="1" a="1"/>
  <c r="H2170" i="42" s="1"/>
  <c r="G2376" i="42"/>
  <c r="H2376" i="42" s="1" a="1"/>
  <c r="H2376" i="42" s="1"/>
  <c r="G1657" i="42"/>
  <c r="H1657" i="42" s="1" a="1"/>
  <c r="H1657" i="42" s="1"/>
  <c r="G282" i="42"/>
  <c r="H282" i="42" s="1" a="1"/>
  <c r="H282" i="42" s="1"/>
  <c r="G3135" i="42"/>
  <c r="H3135" i="42" s="1" a="1"/>
  <c r="H3135" i="42" s="1"/>
  <c r="G1749" i="42"/>
  <c r="H1749" i="42" s="1" a="1"/>
  <c r="H1749" i="42" s="1"/>
  <c r="G2432" i="42"/>
  <c r="H2432" i="42" s="1" a="1"/>
  <c r="H2432" i="42" s="1"/>
  <c r="G859" i="42"/>
  <c r="H859" i="42" s="1" a="1"/>
  <c r="H859" i="42" s="1"/>
  <c r="G378" i="42"/>
  <c r="H378" i="42" s="1" a="1"/>
  <c r="H378" i="42" s="1"/>
  <c r="G1378" i="42"/>
  <c r="H1378" i="42" s="1" a="1"/>
  <c r="H1378" i="42" s="1"/>
  <c r="G574" i="42"/>
  <c r="H574" i="42" s="1" a="1"/>
  <c r="H574" i="42" s="1"/>
  <c r="G2969" i="42"/>
  <c r="H2969" i="42" s="1" a="1"/>
  <c r="H2969" i="42" s="1"/>
  <c r="G3054" i="42"/>
  <c r="H3054" i="42" s="1" a="1"/>
  <c r="H3054" i="42" s="1"/>
  <c r="G2346" i="42"/>
  <c r="H2346" i="42" s="1" a="1"/>
  <c r="H2346" i="42" s="1"/>
  <c r="G2424" i="42"/>
  <c r="H2424" i="42" s="1" a="1"/>
  <c r="H2424" i="42" s="1"/>
  <c r="G1614" i="42"/>
  <c r="H1614" i="42" s="1" a="1"/>
  <c r="H1614" i="42" s="1"/>
  <c r="G1248" i="42"/>
  <c r="H1248" i="42" s="1" a="1"/>
  <c r="H1248" i="42" s="1"/>
  <c r="G768" i="42"/>
  <c r="H768" i="42" s="1" a="1"/>
  <c r="H768" i="42" s="1"/>
  <c r="G127" i="42"/>
  <c r="G3089" i="42"/>
  <c r="H3089" i="42" s="1" a="1"/>
  <c r="H3089" i="42" s="1"/>
  <c r="G1141" i="42"/>
  <c r="H1141" i="42" s="1" a="1"/>
  <c r="H1141" i="42" s="1"/>
  <c r="G1146" i="42"/>
  <c r="H1146" i="42" s="1" a="1"/>
  <c r="H1146" i="42" s="1"/>
  <c r="G2056" i="42"/>
  <c r="H2056" i="42" s="1" a="1"/>
  <c r="H2056" i="42" s="1"/>
  <c r="G1941" i="42"/>
  <c r="H1941" i="42" s="1" a="1"/>
  <c r="H1941" i="42" s="1"/>
  <c r="G1880" i="42"/>
  <c r="H1880" i="42" s="1" a="1"/>
  <c r="H1880" i="42" s="1"/>
  <c r="G2428" i="42"/>
  <c r="H2428" i="42" s="1" a="1"/>
  <c r="H2428" i="42" s="1"/>
  <c r="G968" i="42"/>
  <c r="H968" i="42" s="1" a="1"/>
  <c r="H968" i="42" s="1"/>
  <c r="G2997" i="42"/>
  <c r="H2997" i="42" s="1" a="1"/>
  <c r="H2997" i="42" s="1"/>
  <c r="G1596" i="42"/>
  <c r="H1596" i="42" s="1" a="1"/>
  <c r="H1596" i="42" s="1"/>
  <c r="G1096" i="42"/>
  <c r="H1096" i="42" s="1" a="1"/>
  <c r="H1096" i="42" s="1"/>
  <c r="G1546" i="42"/>
  <c r="H1546" i="42" s="1" a="1"/>
  <c r="H1546" i="42" s="1"/>
  <c r="G2265" i="42"/>
  <c r="H2265" i="42" s="1" a="1"/>
  <c r="H2265" i="42" s="1"/>
  <c r="G334" i="42"/>
  <c r="H334" i="42" s="1" a="1"/>
  <c r="H334" i="42" s="1"/>
  <c r="G545" i="42"/>
  <c r="H545" i="42" s="1" a="1"/>
  <c r="H545" i="42" s="1"/>
  <c r="G1178" i="42"/>
  <c r="H1178" i="42" s="1" a="1"/>
  <c r="H1178" i="42" s="1"/>
  <c r="G157" i="42"/>
  <c r="G2747" i="42"/>
  <c r="H2747" i="42" s="1" a="1"/>
  <c r="H2747" i="42" s="1"/>
  <c r="G2906" i="42"/>
  <c r="H2906" i="42" s="1" a="1"/>
  <c r="H2906" i="42" s="1"/>
  <c r="G2238" i="42"/>
  <c r="H2238" i="42" s="1" a="1"/>
  <c r="H2238" i="42" s="1"/>
  <c r="G1571" i="42"/>
  <c r="H1571" i="42" s="1" a="1"/>
  <c r="H1571" i="42" s="1"/>
  <c r="G270" i="42"/>
  <c r="G1735" i="42"/>
  <c r="H1735" i="42" s="1" a="1"/>
  <c r="H1735" i="42" s="1"/>
  <c r="G842" i="42"/>
  <c r="H842" i="42" s="1" a="1"/>
  <c r="H842" i="42" s="1"/>
  <c r="G1791" i="42"/>
  <c r="H1791" i="42" s="1" a="1"/>
  <c r="H1791" i="42" s="1"/>
  <c r="G2666" i="42"/>
  <c r="H2666" i="42" s="1" a="1"/>
  <c r="H2666" i="42" s="1"/>
  <c r="G253" i="42"/>
  <c r="G2799" i="42"/>
  <c r="H2799" i="42" s="1" a="1"/>
  <c r="H2799" i="42" s="1"/>
  <c r="G603" i="42"/>
  <c r="H603" i="42" s="1" a="1"/>
  <c r="H603" i="42" s="1"/>
  <c r="G247" i="42"/>
  <c r="G2084" i="42"/>
  <c r="H2084" i="42" s="1" a="1"/>
  <c r="H2084" i="42" s="1"/>
  <c r="G16" i="42"/>
  <c r="G2700" i="42"/>
  <c r="H2700" i="42" s="1" a="1"/>
  <c r="H2700" i="42" s="1"/>
  <c r="G2661" i="42"/>
  <c r="H2661" i="42" s="1" a="1"/>
  <c r="H2661" i="42" s="1"/>
  <c r="G395" i="42"/>
  <c r="H395" i="42" s="1" a="1"/>
  <c r="H395" i="42" s="1"/>
  <c r="G3051" i="42"/>
  <c r="H3051" i="42" s="1" a="1"/>
  <c r="H3051" i="42" s="1"/>
  <c r="G99" i="42"/>
  <c r="G1963" i="42"/>
  <c r="H1963" i="42" s="1" a="1"/>
  <c r="H1963" i="42" s="1"/>
  <c r="G2254" i="42"/>
  <c r="H2254" i="42" s="1" a="1"/>
  <c r="H2254" i="42" s="1"/>
  <c r="G426" i="42"/>
  <c r="H426" i="42" s="1" a="1"/>
  <c r="H426" i="42" s="1"/>
  <c r="G1540" i="42"/>
  <c r="H1540" i="42" s="1" a="1"/>
  <c r="H1540" i="42" s="1"/>
  <c r="G1502" i="42"/>
  <c r="H1502" i="42" s="1" a="1"/>
  <c r="H1502" i="42" s="1"/>
  <c r="G602" i="42"/>
  <c r="H602" i="42" s="1" a="1"/>
  <c r="H602" i="42" s="1"/>
  <c r="G2231" i="42"/>
  <c r="H2231" i="42" s="1" a="1"/>
  <c r="H2231" i="42" s="1"/>
  <c r="G2960" i="42"/>
  <c r="H2960" i="42" s="1" a="1"/>
  <c r="H2960" i="42" s="1"/>
  <c r="G2573" i="42"/>
  <c r="H2573" i="42" s="1" a="1"/>
  <c r="H2573" i="42" s="1"/>
  <c r="G1860" i="42"/>
  <c r="H1860" i="42" s="1" a="1"/>
  <c r="H1860" i="42" s="1"/>
  <c r="G2855" i="42"/>
  <c r="H2855" i="42" s="1" a="1"/>
  <c r="H2855" i="42" s="1"/>
  <c r="G1499" i="42"/>
  <c r="H1499" i="42" s="1" a="1"/>
  <c r="H1499" i="42" s="1"/>
  <c r="G1437" i="42"/>
  <c r="H1437" i="42" s="1" a="1"/>
  <c r="H1437" i="42" s="1"/>
  <c r="G3023" i="42"/>
  <c r="H3023" i="42" s="1" a="1"/>
  <c r="H3023" i="42" s="1"/>
  <c r="G2066" i="42"/>
  <c r="H2066" i="42" s="1" a="1"/>
  <c r="H2066" i="42" s="1"/>
  <c r="G2463" i="42"/>
  <c r="H2463" i="42" s="1" a="1"/>
  <c r="H2463" i="42" s="1"/>
  <c r="G2702" i="42"/>
  <c r="H2702" i="42" s="1" a="1"/>
  <c r="H2702" i="42" s="1"/>
  <c r="G1914" i="42"/>
  <c r="H1914" i="42" s="1" a="1"/>
  <c r="H1914" i="42" s="1"/>
  <c r="G869" i="42"/>
  <c r="H869" i="42" s="1" a="1"/>
  <c r="H869" i="42" s="1"/>
  <c r="G1783" i="42"/>
  <c r="H1783" i="42" s="1" a="1"/>
  <c r="H1783" i="42" s="1"/>
  <c r="G2720" i="42"/>
  <c r="H2720" i="42" s="1" a="1"/>
  <c r="H2720" i="42" s="1"/>
  <c r="G258" i="42"/>
  <c r="G1025" i="42"/>
  <c r="H1025" i="42" s="1" a="1"/>
  <c r="H1025" i="42" s="1"/>
  <c r="G634" i="42"/>
  <c r="H634" i="42" s="1" a="1"/>
  <c r="H634" i="42" s="1"/>
  <c r="G2839" i="42"/>
  <c r="H2839" i="42" s="1" a="1"/>
  <c r="H2839" i="42" s="1"/>
  <c r="G364" i="42"/>
  <c r="H364" i="42" s="1" a="1"/>
  <c r="H364" i="42" s="1"/>
  <c r="G2083" i="42"/>
  <c r="H2083" i="42" s="1" a="1"/>
  <c r="H2083" i="42" s="1"/>
  <c r="G213" i="42"/>
  <c r="G2301" i="42"/>
  <c r="H2301" i="42" s="1" a="1"/>
  <c r="H2301" i="42" s="1"/>
  <c r="G928" i="42"/>
  <c r="H928" i="42" s="1" a="1"/>
  <c r="H928" i="42" s="1"/>
  <c r="G1823" i="42"/>
  <c r="H1823" i="42" s="1" a="1"/>
  <c r="H1823" i="42" s="1"/>
  <c r="G1090" i="42"/>
  <c r="H1090" i="42" s="1" a="1"/>
  <c r="H1090" i="42" s="1"/>
  <c r="G2895" i="42"/>
  <c r="H2895" i="42" s="1" a="1"/>
  <c r="H2895" i="42" s="1"/>
  <c r="G1210" i="42"/>
  <c r="H1210" i="42" s="1" a="1"/>
  <c r="H1210" i="42" s="1"/>
  <c r="G2706" i="42"/>
  <c r="H2706" i="42" s="1" a="1"/>
  <c r="H2706" i="42" s="1"/>
  <c r="G1822" i="42"/>
  <c r="H1822" i="42" s="1" a="1"/>
  <c r="H1822" i="42" s="1"/>
  <c r="G193" i="42"/>
  <c r="G2988" i="42"/>
  <c r="H2988" i="42" s="1" a="1"/>
  <c r="H2988" i="42" s="1"/>
  <c r="G1493" i="42"/>
  <c r="H1493" i="42" s="1" a="1"/>
  <c r="H1493" i="42" s="1"/>
  <c r="G2530" i="42"/>
  <c r="H2530" i="42" s="1" a="1"/>
  <c r="H2530" i="42" s="1"/>
  <c r="G3158" i="42"/>
  <c r="H3158" i="42" s="1" a="1"/>
  <c r="H3158" i="42" s="1"/>
  <c r="G2465" i="42"/>
  <c r="H2465" i="42" s="1" a="1"/>
  <c r="H2465" i="42" s="1"/>
  <c r="G2836" i="42"/>
  <c r="H2836" i="42" s="1" a="1"/>
  <c r="H2836" i="42" s="1"/>
  <c r="G2793" i="42"/>
  <c r="H2793" i="42" s="1" a="1"/>
  <c r="H2793" i="42" s="1"/>
  <c r="G2674" i="42"/>
  <c r="H2674" i="42" s="1" a="1"/>
  <c r="H2674" i="42" s="1"/>
  <c r="G1199" i="42"/>
  <c r="H1199" i="42" s="1" a="1"/>
  <c r="H1199" i="42" s="1"/>
  <c r="G2159" i="42"/>
  <c r="H2159" i="42" s="1" a="1"/>
  <c r="H2159" i="42" s="1"/>
  <c r="G925" i="42"/>
  <c r="H925" i="42" s="1" a="1"/>
  <c r="H925" i="42" s="1"/>
  <c r="G2241" i="42"/>
  <c r="H2241" i="42" s="1" a="1"/>
  <c r="H2241" i="42" s="1"/>
  <c r="G3152" i="42"/>
  <c r="H3152" i="42" s="1" a="1"/>
  <c r="H3152" i="42" s="1"/>
  <c r="G142" i="42"/>
  <c r="G2880" i="42"/>
  <c r="H2880" i="42" s="1" a="1"/>
  <c r="H2880" i="42" s="1"/>
  <c r="G3116" i="42"/>
  <c r="H3116" i="42" s="1" a="1"/>
  <c r="H3116" i="42" s="1"/>
  <c r="G1104" i="42"/>
  <c r="H1104" i="42" s="1" a="1"/>
  <c r="H1104" i="42" s="1"/>
  <c r="G469" i="42"/>
  <c r="H469" i="42" s="1" a="1"/>
  <c r="H469" i="42" s="1"/>
  <c r="G2158" i="42"/>
  <c r="H2158" i="42" s="1" a="1"/>
  <c r="H2158" i="42" s="1"/>
  <c r="G1264" i="42"/>
  <c r="H1264" i="42" s="1" a="1"/>
  <c r="H1264" i="42" s="1"/>
  <c r="G874" i="42"/>
  <c r="H874" i="42" s="1" a="1"/>
  <c r="H874" i="42" s="1"/>
  <c r="G2727" i="42"/>
  <c r="H2727" i="42" s="1" a="1"/>
  <c r="H2727" i="42" s="1"/>
  <c r="G2714" i="42"/>
  <c r="H2714" i="42" s="1" a="1"/>
  <c r="H2714" i="42" s="1"/>
  <c r="G1908" i="42"/>
  <c r="H1908" i="42" s="1" a="1"/>
  <c r="H1908" i="42" s="1"/>
  <c r="G2987" i="42"/>
  <c r="H2987" i="42" s="1" a="1"/>
  <c r="H2987" i="42" s="1"/>
  <c r="G2818" i="42"/>
  <c r="H2818" i="42" s="1" a="1"/>
  <c r="H2818" i="42" s="1"/>
  <c r="G158" i="42"/>
  <c r="G1117" i="42"/>
  <c r="H1117" i="42" s="1" a="1"/>
  <c r="H1117" i="42" s="1"/>
  <c r="G1089" i="42"/>
  <c r="H1089" i="42" s="1" a="1"/>
  <c r="H1089" i="42" s="1"/>
  <c r="G2556" i="42"/>
  <c r="H2556" i="42" s="1" a="1"/>
  <c r="H2556" i="42" s="1"/>
  <c r="G2854" i="42"/>
  <c r="H2854" i="42" s="1" a="1"/>
  <c r="H2854" i="42" s="1"/>
  <c r="G2409" i="42"/>
  <c r="H2409" i="42" s="1" a="1"/>
  <c r="H2409" i="42" s="1"/>
  <c r="G879" i="42"/>
  <c r="H879" i="42" s="1" a="1"/>
  <c r="H879" i="42" s="1"/>
  <c r="G908" i="42"/>
  <c r="H908" i="42" s="1" a="1"/>
  <c r="H908" i="42" s="1"/>
  <c r="G751" i="42"/>
  <c r="H751" i="42" s="1" a="1"/>
  <c r="H751" i="42" s="1"/>
  <c r="G2664" i="42"/>
  <c r="H2664" i="42" s="1" a="1"/>
  <c r="H2664" i="42" s="1"/>
  <c r="G464" i="42"/>
  <c r="H464" i="42" s="1" a="1"/>
  <c r="H464" i="42" s="1"/>
  <c r="G524" i="42"/>
  <c r="H524" i="42" s="1" a="1"/>
  <c r="H524" i="42" s="1"/>
  <c r="G2460" i="42"/>
  <c r="H2460" i="42" s="1" a="1"/>
  <c r="H2460" i="42" s="1"/>
  <c r="G1965" i="42"/>
  <c r="H1965" i="42" s="1" a="1"/>
  <c r="H1965" i="42" s="1"/>
  <c r="G229" i="42"/>
  <c r="G1684" i="42"/>
  <c r="H1684" i="42" s="1" a="1"/>
  <c r="H1684" i="42" s="1"/>
  <c r="G1994" i="42"/>
  <c r="H1994" i="42" s="1" a="1"/>
  <c r="H1994" i="42" s="1"/>
  <c r="G2316" i="42"/>
  <c r="H2316" i="42" s="1" a="1"/>
  <c r="H2316" i="42" s="1"/>
  <c r="G3128" i="42"/>
  <c r="H3128" i="42" s="1" a="1"/>
  <c r="H3128" i="42" s="1"/>
  <c r="G876" i="42"/>
  <c r="H876" i="42" s="1" a="1"/>
  <c r="H876" i="42" s="1"/>
  <c r="G2742" i="42"/>
  <c r="H2742" i="42" s="1" a="1"/>
  <c r="H2742" i="42" s="1"/>
  <c r="G2932" i="42"/>
  <c r="H2932" i="42" s="1" a="1"/>
  <c r="H2932" i="42" s="1"/>
  <c r="G2816" i="42"/>
  <c r="H2816" i="42" s="1" a="1"/>
  <c r="H2816" i="42" s="1"/>
  <c r="G867" i="42"/>
  <c r="H867" i="42" s="1" a="1"/>
  <c r="H867" i="42" s="1"/>
  <c r="G297" i="42"/>
  <c r="H297" i="42" s="1" a="1"/>
  <c r="H297" i="42" s="1"/>
  <c r="G621" i="42"/>
  <c r="H621" i="42" s="1" a="1"/>
  <c r="H621" i="42" s="1"/>
  <c r="G3106" i="42"/>
  <c r="H3106" i="42" s="1" a="1"/>
  <c r="H3106" i="42" s="1"/>
  <c r="G2151" i="42"/>
  <c r="H2151" i="42" s="1" a="1"/>
  <c r="H2151" i="42" s="1"/>
  <c r="G1017" i="42"/>
  <c r="H1017" i="42" s="1" a="1"/>
  <c r="H1017" i="42" s="1"/>
  <c r="G3127" i="42"/>
  <c r="H3127" i="42" s="1" a="1"/>
  <c r="H3127" i="42" s="1"/>
  <c r="G1694" i="42"/>
  <c r="H1694" i="42" s="1" a="1"/>
  <c r="H1694" i="42" s="1"/>
  <c r="G1831" i="42"/>
  <c r="H1831" i="42" s="1" a="1"/>
  <c r="H1831" i="42" s="1"/>
  <c r="G1235" i="42"/>
  <c r="H1235" i="42" s="1" a="1"/>
  <c r="H1235" i="42" s="1"/>
  <c r="G2325" i="42"/>
  <c r="H2325" i="42" s="1" a="1"/>
  <c r="H2325" i="42" s="1"/>
  <c r="G3095" i="42"/>
  <c r="H3095" i="42" s="1" a="1"/>
  <c r="H3095" i="42" s="1"/>
  <c r="G555" i="42"/>
  <c r="H555" i="42" s="1" a="1"/>
  <c r="H555" i="42" s="1"/>
  <c r="G2103" i="42"/>
  <c r="H2103" i="42" s="1" a="1"/>
  <c r="H2103" i="42" s="1"/>
  <c r="G3041" i="42"/>
  <c r="H3041" i="42" s="1" a="1"/>
  <c r="H3041" i="42" s="1"/>
  <c r="G1835" i="42"/>
  <c r="H1835" i="42" s="1" a="1"/>
  <c r="H1835" i="42" s="1"/>
  <c r="G2993" i="42"/>
  <c r="H2993" i="42" s="1" a="1"/>
  <c r="H2993" i="42" s="1"/>
  <c r="G826" i="42"/>
  <c r="H826" i="42" s="1" a="1"/>
  <c r="H826" i="42" s="1"/>
  <c r="G2282" i="42"/>
  <c r="H2282" i="42" s="1" a="1"/>
  <c r="H2282" i="42" s="1"/>
  <c r="G1644" i="42"/>
  <c r="H1644" i="42" s="1" a="1"/>
  <c r="H1644" i="42" s="1"/>
  <c r="G2477" i="42"/>
  <c r="H2477" i="42" s="1" a="1"/>
  <c r="H2477" i="42" s="1"/>
  <c r="G1522" i="42"/>
  <c r="H1522" i="42" s="1" a="1"/>
  <c r="H1522" i="42" s="1"/>
  <c r="G1342" i="42"/>
  <c r="H1342" i="42" s="1" a="1"/>
  <c r="H1342" i="42" s="1"/>
  <c r="G990" i="42"/>
  <c r="H990" i="42" s="1" a="1"/>
  <c r="H990" i="42" s="1"/>
  <c r="G2437" i="42"/>
  <c r="H2437" i="42" s="1" a="1"/>
  <c r="H2437" i="42" s="1"/>
  <c r="G858" i="42"/>
  <c r="H858" i="42" s="1" a="1"/>
  <c r="H858" i="42" s="1"/>
  <c r="G1775" i="42"/>
  <c r="H1775" i="42" s="1" a="1"/>
  <c r="H1775" i="42" s="1"/>
  <c r="G2866" i="42"/>
  <c r="H2866" i="42" s="1" a="1"/>
  <c r="H2866" i="42" s="1"/>
  <c r="G1993" i="42"/>
  <c r="H1993" i="42" s="1" a="1"/>
  <c r="H1993" i="42" s="1"/>
  <c r="G196" i="42"/>
  <c r="G1314" i="42"/>
  <c r="H1314" i="42" s="1" a="1"/>
  <c r="H1314" i="42" s="1"/>
  <c r="G1916" i="42"/>
  <c r="H1916" i="42" s="1" a="1"/>
  <c r="H1916" i="42" s="1"/>
  <c r="G2596" i="42"/>
  <c r="H2596" i="42" s="1" a="1"/>
  <c r="H2596" i="42" s="1"/>
  <c r="G337" i="42"/>
  <c r="H337" i="42" s="1" a="1"/>
  <c r="H337" i="42" s="1"/>
  <c r="G1702" i="42"/>
  <c r="H1702" i="42" s="1" a="1"/>
  <c r="H1702" i="42" s="1"/>
  <c r="G2064" i="42"/>
  <c r="H2064" i="42" s="1" a="1"/>
  <c r="H2064" i="42" s="1"/>
  <c r="G2153" i="42"/>
  <c r="H2153" i="42" s="1" a="1"/>
  <c r="H2153" i="42" s="1"/>
  <c r="G835" i="42"/>
  <c r="H835" i="42" s="1" a="1"/>
  <c r="H835" i="42" s="1"/>
  <c r="G542" i="42"/>
  <c r="H542" i="42" s="1" a="1"/>
  <c r="H542" i="42" s="1"/>
  <c r="G682" i="42"/>
  <c r="H682" i="42" s="1" a="1"/>
  <c r="H682" i="42" s="1"/>
  <c r="G3144" i="42"/>
  <c r="H3144" i="42" s="1" a="1"/>
  <c r="H3144" i="42" s="1"/>
  <c r="G931" i="42"/>
  <c r="H931" i="42" s="1" a="1"/>
  <c r="H931" i="42" s="1"/>
  <c r="G2156" i="42"/>
  <c r="H2156" i="42" s="1" a="1"/>
  <c r="H2156" i="42" s="1"/>
  <c r="G67" i="42"/>
  <c r="G1166" i="42"/>
  <c r="H1166" i="42" s="1" a="1"/>
  <c r="H1166" i="42" s="1"/>
  <c r="G358" i="42"/>
  <c r="H358" i="42" s="1" a="1"/>
  <c r="H358" i="42" s="1"/>
  <c r="G2926" i="42"/>
  <c r="H2926" i="42" s="1" a="1"/>
  <c r="H2926" i="42" s="1"/>
  <c r="G2922" i="42"/>
  <c r="H2922" i="42" s="1" a="1"/>
  <c r="H2922" i="42" s="1"/>
  <c r="G2484" i="42"/>
  <c r="H2484" i="42" s="1" a="1"/>
  <c r="H2484" i="42" s="1"/>
  <c r="G1381" i="42"/>
  <c r="H1381" i="42" s="1" a="1"/>
  <c r="H1381" i="42" s="1"/>
  <c r="G2910" i="42"/>
  <c r="H2910" i="42" s="1" a="1"/>
  <c r="H2910" i="42" s="1"/>
  <c r="G2023" i="42"/>
  <c r="H2023" i="42" s="1" a="1"/>
  <c r="H2023" i="42" s="1"/>
  <c r="G2235" i="42"/>
  <c r="H2235" i="42" s="1" a="1"/>
  <c r="H2235" i="42" s="1"/>
  <c r="G1467" i="42"/>
  <c r="H1467" i="42" s="1" a="1"/>
  <c r="H1467" i="42" s="1"/>
  <c r="G887" i="42"/>
  <c r="H887" i="42" s="1" a="1"/>
  <c r="H887" i="42" s="1"/>
  <c r="G1957" i="42"/>
  <c r="H1957" i="42" s="1" a="1"/>
  <c r="H1957" i="42" s="1"/>
  <c r="G552" i="42"/>
  <c r="H552" i="42" s="1" a="1"/>
  <c r="H552" i="42" s="1"/>
  <c r="G3105" i="42"/>
  <c r="H3105" i="42" s="1" a="1"/>
  <c r="H3105" i="42" s="1"/>
  <c r="G594" i="42"/>
  <c r="H594" i="42" s="1" a="1"/>
  <c r="H594" i="42" s="1"/>
  <c r="G2863" i="42"/>
  <c r="H2863" i="42" s="1" a="1"/>
  <c r="H2863" i="42" s="1"/>
  <c r="G216" i="42"/>
  <c r="G2154" i="42"/>
  <c r="H2154" i="42" s="1" a="1"/>
  <c r="H2154" i="42" s="1"/>
  <c r="G2068" i="42"/>
  <c r="H2068" i="42" s="1" a="1"/>
  <c r="H2068" i="42" s="1"/>
  <c r="G3119" i="42"/>
  <c r="H3119" i="42" s="1" a="1"/>
  <c r="H3119" i="42" s="1"/>
  <c r="G164" i="42"/>
  <c r="G15" i="42"/>
  <c r="G2091" i="42"/>
  <c r="H2091" i="42" s="1" a="1"/>
  <c r="H2091" i="42" s="1"/>
  <c r="G2511" i="42"/>
  <c r="H2511" i="42" s="1" a="1"/>
  <c r="H2511" i="42" s="1"/>
  <c r="G2586" i="42"/>
  <c r="H2586" i="42" s="1" a="1"/>
  <c r="H2586" i="42" s="1"/>
  <c r="G2076" i="42"/>
  <c r="H2076" i="42" s="1" a="1"/>
  <c r="H2076" i="42" s="1"/>
  <c r="G944" i="42"/>
  <c r="H944" i="42" s="1" a="1"/>
  <c r="H944" i="42" s="1"/>
  <c r="G2838" i="42"/>
  <c r="H2838" i="42" s="1" a="1"/>
  <c r="H2838" i="42" s="1"/>
  <c r="G35" i="42"/>
  <c r="G2883" i="42"/>
  <c r="H2883" i="42" s="1" a="1"/>
  <c r="H2883" i="42" s="1"/>
  <c r="G77" i="42"/>
  <c r="G2166" i="42"/>
  <c r="H2166" i="42" s="1" a="1"/>
  <c r="H2166" i="42" s="1"/>
  <c r="G1183" i="42"/>
  <c r="H1183" i="42" s="1" a="1"/>
  <c r="H1183" i="42" s="1"/>
  <c r="G264" i="42"/>
  <c r="G1641" i="42"/>
  <c r="H1641" i="42" s="1" a="1"/>
  <c r="H1641" i="42" s="1"/>
  <c r="G125" i="42"/>
  <c r="G428" i="42"/>
  <c r="H428" i="42" s="1" a="1"/>
  <c r="H428" i="42" s="1"/>
  <c r="G893" i="42"/>
  <c r="H893" i="42" s="1" a="1"/>
  <c r="H893" i="42" s="1"/>
  <c r="G519" i="42"/>
  <c r="H519" i="42" s="1" a="1"/>
  <c r="H519" i="42" s="1"/>
  <c r="G2942" i="42"/>
  <c r="H2942" i="42" s="1" a="1"/>
  <c r="H2942" i="42" s="1"/>
  <c r="G2420" i="42"/>
  <c r="H2420" i="42" s="1" a="1"/>
  <c r="H2420" i="42" s="1"/>
  <c r="G582" i="42"/>
  <c r="H582" i="42" s="1" a="1"/>
  <c r="H582" i="42" s="1"/>
  <c r="G1388" i="42"/>
  <c r="H1388" i="42" s="1" a="1"/>
  <c r="H1388" i="42" s="1"/>
  <c r="G1857" i="42"/>
  <c r="H1857" i="42" s="1" a="1"/>
  <c r="H1857" i="42" s="1"/>
  <c r="G2569" i="42"/>
  <c r="H2569" i="42" s="1" a="1"/>
  <c r="H2569" i="42" s="1"/>
  <c r="G1015" i="42"/>
  <c r="H1015" i="42" s="1" a="1"/>
  <c r="H1015" i="42" s="1"/>
  <c r="G2649" i="42"/>
  <c r="H2649" i="42" s="1" a="1"/>
  <c r="H2649" i="42" s="1"/>
  <c r="G116" i="42"/>
  <c r="G248" i="42"/>
  <c r="G126" i="42"/>
  <c r="G1810" i="42"/>
  <c r="H1810" i="42" s="1" a="1"/>
  <c r="H1810" i="42" s="1"/>
  <c r="G1784" i="42"/>
  <c r="H1784" i="42" s="1" a="1"/>
  <c r="H1784" i="42" s="1"/>
  <c r="G1554" i="42"/>
  <c r="H1554" i="42" s="1" a="1"/>
  <c r="H1554" i="42" s="1"/>
  <c r="G1346" i="42"/>
  <c r="H1346" i="42" s="1" a="1"/>
  <c r="H1346" i="42" s="1"/>
  <c r="G629" i="42"/>
  <c r="H629" i="42" s="1" a="1"/>
  <c r="H629" i="42" s="1"/>
  <c r="G2853" i="42"/>
  <c r="H2853" i="42" s="1" a="1"/>
  <c r="H2853" i="42" s="1"/>
  <c r="G1604" i="42"/>
  <c r="H1604" i="42" s="1" a="1"/>
  <c r="H1604" i="42" s="1"/>
  <c r="G1754" i="42"/>
  <c r="H1754" i="42" s="1" a="1"/>
  <c r="H1754" i="42" s="1"/>
  <c r="G2355" i="42"/>
  <c r="H2355" i="42" s="1" a="1"/>
  <c r="H2355" i="42" s="1"/>
  <c r="G2805" i="42"/>
  <c r="H2805" i="42" s="1" a="1"/>
  <c r="H2805" i="42" s="1"/>
  <c r="G2249" i="42"/>
  <c r="H2249" i="42" s="1" a="1"/>
  <c r="H2249" i="42" s="1"/>
  <c r="G1574" i="42"/>
  <c r="H1574" i="42" s="1" a="1"/>
  <c r="H1574" i="42" s="1"/>
  <c r="G3154" i="42"/>
  <c r="H3154" i="42" s="1" a="1"/>
  <c r="H3154" i="42" s="1"/>
  <c r="G474" i="42"/>
  <c r="H474" i="42" s="1" a="1"/>
  <c r="H474" i="42" s="1"/>
  <c r="G2281" i="42"/>
  <c r="H2281" i="42" s="1" a="1"/>
  <c r="H2281" i="42" s="1"/>
  <c r="G1833" i="42"/>
  <c r="H1833" i="42" s="1" a="1"/>
  <c r="H1833" i="42" s="1"/>
  <c r="G20" i="42"/>
  <c r="G2847" i="42"/>
  <c r="H2847" i="42" s="1" a="1"/>
  <c r="H2847" i="42" s="1"/>
  <c r="G3117" i="42"/>
  <c r="H3117" i="42" s="1" a="1"/>
  <c r="H3117" i="42" s="1"/>
  <c r="G1533" i="42"/>
  <c r="H1533" i="42" s="1" a="1"/>
  <c r="H1533" i="42" s="1"/>
  <c r="G1413" i="42"/>
  <c r="H1413" i="42" s="1" a="1"/>
  <c r="H1413" i="42" s="1"/>
  <c r="G240" i="42"/>
  <c r="G2485" i="42"/>
  <c r="H2485" i="42" s="1" a="1"/>
  <c r="H2485" i="42" s="1"/>
  <c r="G1506" i="42"/>
  <c r="H1506" i="42" s="1" a="1"/>
  <c r="H1506" i="42" s="1"/>
  <c r="G2626" i="42"/>
  <c r="H2626" i="42" s="1" a="1"/>
  <c r="H2626" i="42" s="1"/>
  <c r="G58" i="42"/>
  <c r="G549" i="42"/>
  <c r="H549" i="42" s="1" a="1"/>
  <c r="H549" i="42" s="1"/>
  <c r="G2236" i="42"/>
  <c r="H2236" i="42" s="1" a="1"/>
  <c r="H2236" i="42" s="1"/>
  <c r="G1748" i="42"/>
  <c r="H1748" i="42" s="1" a="1"/>
  <c r="H1748" i="42" s="1"/>
  <c r="G2486" i="42"/>
  <c r="H2486" i="42" s="1" a="1"/>
  <c r="H2486" i="42" s="1"/>
  <c r="G2292" i="42"/>
  <c r="H2292" i="42" s="1" a="1"/>
  <c r="H2292" i="42" s="1"/>
  <c r="G45" i="42"/>
  <c r="G649" i="42"/>
  <c r="H649" i="42" s="1" a="1"/>
  <c r="H649" i="42" s="1"/>
  <c r="G1484" i="42"/>
  <c r="H1484" i="42" s="1" a="1"/>
  <c r="H1484" i="42" s="1"/>
  <c r="G1424" i="42"/>
  <c r="H1424" i="42" s="1" a="1"/>
  <c r="H1424" i="42" s="1"/>
  <c r="G140" i="42"/>
  <c r="G2962" i="42"/>
  <c r="H2962" i="42" s="1" a="1"/>
  <c r="H2962" i="42" s="1"/>
  <c r="G1094" i="42"/>
  <c r="H1094" i="42" s="1" a="1"/>
  <c r="H1094" i="42" s="1"/>
  <c r="G2591" i="42"/>
  <c r="H2591" i="42" s="1" a="1"/>
  <c r="H2591" i="42" s="1"/>
  <c r="G1910" i="42"/>
  <c r="H1910" i="42" s="1" a="1"/>
  <c r="H1910" i="42" s="1"/>
  <c r="G1830" i="42"/>
  <c r="H1830" i="42" s="1" a="1"/>
  <c r="H1830" i="42" s="1"/>
  <c r="G2750" i="42"/>
  <c r="H2750" i="42" s="1" a="1"/>
  <c r="H2750" i="42" s="1"/>
  <c r="G2497" i="42"/>
  <c r="H2497" i="42" s="1" a="1"/>
  <c r="H2497" i="42" s="1"/>
  <c r="G973" i="42"/>
  <c r="H973" i="42" s="1" a="1"/>
  <c r="H973" i="42" s="1"/>
  <c r="G2285" i="42"/>
  <c r="H2285" i="42" s="1" a="1"/>
  <c r="H2285" i="42" s="1"/>
  <c r="G48" i="42"/>
  <c r="G1667" i="42"/>
  <c r="H1667" i="42" s="1" a="1"/>
  <c r="H1667" i="42" s="1"/>
  <c r="G156" i="42"/>
  <c r="G97" i="42"/>
  <c r="G1746" i="42"/>
  <c r="H1746" i="42" s="1" a="1"/>
  <c r="H1746" i="42" s="1"/>
  <c r="G186" i="42"/>
  <c r="G1020" i="42"/>
  <c r="H1020" i="42" s="1" a="1"/>
  <c r="H1020" i="42" s="1"/>
  <c r="G1553" i="42"/>
  <c r="H1553" i="42" s="1" a="1"/>
  <c r="H1553" i="42" s="1"/>
  <c r="G94" i="42"/>
  <c r="G2365" i="42"/>
  <c r="H2365" i="42" s="1" a="1"/>
  <c r="H2365" i="42" s="1"/>
  <c r="G1118" i="42"/>
  <c r="H1118" i="42" s="1" a="1"/>
  <c r="H1118" i="42" s="1"/>
  <c r="G1490" i="42"/>
  <c r="H1490" i="42" s="1" a="1"/>
  <c r="H1490" i="42" s="1"/>
  <c r="G1250" i="42"/>
  <c r="H1250" i="42" s="1" a="1"/>
  <c r="H1250" i="42" s="1"/>
  <c r="G1826" i="42"/>
  <c r="H1826" i="42" s="1" a="1"/>
  <c r="H1826" i="42" s="1"/>
  <c r="G1756" i="42"/>
  <c r="H1756" i="42" s="1" a="1"/>
  <c r="H1756" i="42" s="1"/>
  <c r="G314" i="42"/>
  <c r="H314" i="42" s="1" a="1"/>
  <c r="H314" i="42" s="1"/>
  <c r="G3137" i="42"/>
  <c r="H3137" i="42" s="1" a="1"/>
  <c r="H3137" i="42" s="1"/>
  <c r="G1472" i="42"/>
  <c r="H1472" i="42" s="1" a="1"/>
  <c r="H1472" i="42" s="1"/>
  <c r="G2584" i="42"/>
  <c r="H2584" i="42" s="1" a="1"/>
  <c r="H2584" i="42" s="1"/>
  <c r="G1954" i="42"/>
  <c r="H1954" i="42" s="1" a="1"/>
  <c r="H1954" i="42" s="1"/>
  <c r="G355" i="42"/>
  <c r="H355" i="42" s="1" a="1"/>
  <c r="H355" i="42" s="1"/>
  <c r="G39" i="42"/>
  <c r="G1185" i="42"/>
  <c r="H1185" i="42" s="1" a="1"/>
  <c r="H1185" i="42" s="1"/>
  <c r="G3131" i="42"/>
  <c r="H3131" i="42" s="1" a="1"/>
  <c r="H3131" i="42" s="1"/>
  <c r="G1411" i="42"/>
  <c r="H1411" i="42" s="1" a="1"/>
  <c r="H1411" i="42" s="1"/>
  <c r="G912" i="42"/>
  <c r="H912" i="42" s="1" a="1"/>
  <c r="H912" i="42" s="1"/>
  <c r="G1012" i="42"/>
  <c r="H1012" i="42" s="1" a="1"/>
  <c r="H1012" i="42" s="1"/>
  <c r="G3161" i="42"/>
  <c r="H3161" i="42" s="1" a="1"/>
  <c r="H3161" i="42" s="1"/>
  <c r="G3104" i="42"/>
  <c r="H3104" i="42" s="1" a="1"/>
  <c r="H3104" i="42" s="1"/>
  <c r="G476" i="42"/>
  <c r="H476" i="42" s="1" a="1"/>
  <c r="H476" i="42" s="1"/>
  <c r="G2916" i="42"/>
  <c r="H2916" i="42" s="1" a="1"/>
  <c r="H2916" i="42" s="1"/>
  <c r="G1685" i="42"/>
  <c r="H1685" i="42" s="1" a="1"/>
  <c r="H1685" i="42" s="1"/>
  <c r="G2038" i="42"/>
  <c r="H2038" i="42" s="1" a="1"/>
  <c r="H2038" i="42" s="1"/>
  <c r="G2491" i="42"/>
  <c r="H2491" i="42" s="1" a="1"/>
  <c r="H2491" i="42" s="1"/>
  <c r="G949" i="42"/>
  <c r="H949" i="42" s="1" a="1"/>
  <c r="H949" i="42" s="1"/>
  <c r="G422" i="42"/>
  <c r="H422" i="42" s="1" a="1"/>
  <c r="H422" i="42" s="1"/>
  <c r="G1863" i="42"/>
  <c r="H1863" i="42" s="1" a="1"/>
  <c r="H1863" i="42" s="1"/>
  <c r="G2441" i="42"/>
  <c r="H2441" i="42" s="1" a="1"/>
  <c r="H2441" i="42" s="1"/>
  <c r="G1271" i="42"/>
  <c r="H1271" i="42" s="1" a="1"/>
  <c r="H1271" i="42" s="1"/>
  <c r="G133" i="42"/>
  <c r="G1356" i="42"/>
  <c r="H1356" i="42" s="1" a="1"/>
  <c r="H1356" i="42" s="1"/>
  <c r="G2767" i="42"/>
  <c r="H2767" i="42" s="1" a="1"/>
  <c r="H2767" i="42" s="1"/>
  <c r="G2801" i="42"/>
  <c r="H2801" i="42" s="1" a="1"/>
  <c r="H2801" i="42" s="1"/>
  <c r="G1251" i="42"/>
  <c r="H1251" i="42" s="1" a="1"/>
  <c r="H1251" i="42" s="1"/>
  <c r="G689" i="42"/>
  <c r="H689" i="42" s="1" a="1"/>
  <c r="H689" i="42" s="1"/>
  <c r="G1633" i="42"/>
  <c r="H1633" i="42" s="1" a="1"/>
  <c r="H1633" i="42" s="1"/>
  <c r="G975" i="42"/>
  <c r="H975" i="42" s="1" a="1"/>
  <c r="H975" i="42" s="1"/>
  <c r="G904" i="42"/>
  <c r="H904" i="42" s="1" a="1"/>
  <c r="H904" i="42" s="1"/>
  <c r="G2588" i="42"/>
  <c r="H2588" i="42" s="1" a="1"/>
  <c r="H2588" i="42" s="1"/>
  <c r="G267" i="42"/>
  <c r="G1044" i="42"/>
  <c r="H1044" i="42" s="1" a="1"/>
  <c r="H1044" i="42" s="1"/>
  <c r="G3096" i="42"/>
  <c r="H3096" i="42" s="1" a="1"/>
  <c r="H3096" i="42" s="1"/>
  <c r="G1751" i="42"/>
  <c r="H1751" i="42" s="1" a="1"/>
  <c r="H1751" i="42" s="1"/>
  <c r="G1849" i="42"/>
  <c r="H1849" i="42" s="1" a="1"/>
  <c r="H1849" i="42" s="1"/>
  <c r="G2506" i="42"/>
  <c r="H2506" i="42" s="1" a="1"/>
  <c r="H2506" i="42" s="1"/>
  <c r="G1812" i="42"/>
  <c r="H1812" i="42" s="1" a="1"/>
  <c r="H1812" i="42" s="1"/>
  <c r="G1555" i="42"/>
  <c r="H1555" i="42" s="1" a="1"/>
  <c r="H1555" i="42" s="1"/>
  <c r="G888" i="42"/>
  <c r="H888" i="42" s="1" a="1"/>
  <c r="H888" i="42" s="1"/>
  <c r="G2070" i="42"/>
  <c r="H2070" i="42" s="1" a="1"/>
  <c r="H2070" i="42" s="1"/>
  <c r="G1602" i="42"/>
  <c r="H1602" i="42" s="1" a="1"/>
  <c r="H1602" i="42" s="1"/>
  <c r="G865" i="42"/>
  <c r="H865" i="42" s="1" a="1"/>
  <c r="H865" i="42" s="1"/>
  <c r="G2774" i="42"/>
  <c r="H2774" i="42" s="1" a="1"/>
  <c r="H2774" i="42" s="1"/>
  <c r="G1598" i="42"/>
  <c r="H1598" i="42" s="1" a="1"/>
  <c r="H1598" i="42" s="1"/>
  <c r="G2802" i="42"/>
  <c r="H2802" i="42" s="1" a="1"/>
  <c r="H2802" i="42" s="1"/>
  <c r="G2589" i="42"/>
  <c r="H2589" i="42" s="1" a="1"/>
  <c r="H2589" i="42" s="1"/>
  <c r="G2891" i="42"/>
  <c r="H2891" i="42" s="1" a="1"/>
  <c r="H2891" i="42" s="1"/>
  <c r="G2185" i="42"/>
  <c r="H2185" i="42" s="1" a="1"/>
  <c r="H2185" i="42" s="1"/>
  <c r="G2865" i="42"/>
  <c r="H2865" i="42" s="1" a="1"/>
  <c r="H2865" i="42" s="1"/>
  <c r="G1924" i="42"/>
  <c r="H1924" i="42" s="1" a="1"/>
  <c r="H1924" i="42" s="1"/>
  <c r="G2842" i="42"/>
  <c r="H2842" i="42" s="1" a="1"/>
  <c r="H2842" i="42" s="1"/>
  <c r="G1495" i="42"/>
  <c r="H1495" i="42" s="1" a="1"/>
  <c r="H1495" i="42" s="1"/>
  <c r="G1474" i="42"/>
  <c r="H1474" i="42" s="1" a="1"/>
  <c r="H1474" i="42" s="1"/>
  <c r="G393" i="42"/>
  <c r="H393" i="42" s="1" a="1"/>
  <c r="H393" i="42" s="1"/>
  <c r="G2044" i="42"/>
  <c r="H2044" i="42" s="1" a="1"/>
  <c r="H2044" i="42" s="1"/>
  <c r="G920" i="42"/>
  <c r="H920" i="42" s="1" a="1"/>
  <c r="H920" i="42" s="1"/>
  <c r="G2940" i="42"/>
  <c r="H2940" i="42" s="1" a="1"/>
  <c r="H2940" i="42" s="1"/>
  <c r="G2557" i="42"/>
  <c r="H2557" i="42" s="1" a="1"/>
  <c r="H2557" i="42" s="1"/>
  <c r="G1949" i="42"/>
  <c r="H1949" i="42" s="1" a="1"/>
  <c r="H1949" i="42" s="1"/>
  <c r="G2312" i="42"/>
  <c r="H2312" i="42" s="1" a="1"/>
  <c r="H2312" i="42" s="1"/>
  <c r="G2788" i="42"/>
  <c r="H2788" i="42" s="1" a="1"/>
  <c r="H2788" i="42" s="1"/>
  <c r="G655" i="42"/>
  <c r="H655" i="42" s="1" a="1"/>
  <c r="H655" i="42" s="1"/>
  <c r="G2074" i="42"/>
  <c r="H2074" i="42" s="1" a="1"/>
  <c r="H2074" i="42" s="1"/>
  <c r="G1345" i="42"/>
  <c r="H1345" i="42" s="1" a="1"/>
  <c r="H1345" i="42" s="1"/>
  <c r="G2914" i="42"/>
  <c r="H2914" i="42" s="1" a="1"/>
  <c r="H2914" i="42" s="1"/>
  <c r="G2892" i="42"/>
  <c r="H2892" i="42" s="1" a="1"/>
  <c r="H2892" i="42" s="1"/>
  <c r="G2392" i="42"/>
  <c r="H2392" i="42" s="1" a="1"/>
  <c r="H2392" i="42" s="1"/>
  <c r="G2334" i="42"/>
  <c r="H2334" i="42" s="1" a="1"/>
  <c r="H2334" i="42" s="1"/>
  <c r="G2433" i="42"/>
  <c r="H2433" i="42" s="1" a="1"/>
  <c r="H2433" i="42" s="1"/>
  <c r="G2372" i="42"/>
  <c r="H2372" i="42" s="1" a="1"/>
  <c r="H2372" i="42" s="1"/>
  <c r="G2357" i="42"/>
  <c r="H2357" i="42" s="1" a="1"/>
  <c r="H2357" i="42" s="1"/>
  <c r="G2521" i="42"/>
  <c r="H2521" i="42" s="1" a="1"/>
  <c r="H2521" i="42" s="1"/>
  <c r="G2250" i="42"/>
  <c r="H2250" i="42" s="1" a="1"/>
  <c r="H2250" i="42" s="1"/>
  <c r="G976" i="42"/>
  <c r="H976" i="42" s="1" a="1"/>
  <c r="H976" i="42" s="1"/>
  <c r="G919" i="42"/>
  <c r="H919" i="42" s="1" a="1"/>
  <c r="H919" i="42" s="1"/>
  <c r="G2851" i="42"/>
  <c r="H2851" i="42" s="1" a="1"/>
  <c r="H2851" i="42" s="1"/>
  <c r="G2476" i="42"/>
  <c r="H2476" i="42" s="1" a="1"/>
  <c r="H2476" i="42" s="1"/>
  <c r="G1120" i="42"/>
  <c r="H1120" i="42" s="1" a="1"/>
  <c r="H1120" i="42" s="1"/>
  <c r="G1891" i="42"/>
  <c r="H1891" i="42" s="1" a="1"/>
  <c r="H1891" i="42" s="1"/>
  <c r="G2917" i="42"/>
  <c r="H2917" i="42" s="1" a="1"/>
  <c r="H2917" i="42" s="1"/>
  <c r="G2795" i="42"/>
  <c r="H2795" i="42" s="1" a="1"/>
  <c r="H2795" i="42" s="1"/>
  <c r="G986" i="42"/>
  <c r="H986" i="42" s="1" a="1"/>
  <c r="H986" i="42" s="1"/>
  <c r="G1841" i="42"/>
  <c r="H1841" i="42" s="1" a="1"/>
  <c r="H1841" i="42" s="1"/>
  <c r="G2016" i="42"/>
  <c r="H2016" i="42" s="1" a="1"/>
  <c r="H2016" i="42" s="1"/>
  <c r="G2146" i="42"/>
  <c r="H2146" i="42" s="1" a="1"/>
  <c r="H2146" i="42" s="1"/>
  <c r="G2001" i="42"/>
  <c r="H2001" i="42" s="1" a="1"/>
  <c r="H2001" i="42" s="1"/>
  <c r="G2504" i="42"/>
  <c r="H2504" i="42" s="1" a="1"/>
  <c r="H2504" i="42" s="1"/>
  <c r="G281" i="42"/>
  <c r="H281" i="42" s="1" a="1"/>
  <c r="H281" i="42" s="1"/>
  <c r="G141" i="42"/>
  <c r="G1095" i="42"/>
  <c r="H1095" i="42" s="1" a="1"/>
  <c r="H1095" i="42" s="1"/>
  <c r="G1191" i="42"/>
  <c r="H1191" i="42" s="1" a="1"/>
  <c r="H1191" i="42" s="1"/>
  <c r="G348" i="42"/>
  <c r="H348" i="42" s="1" a="1"/>
  <c r="H348" i="42" s="1"/>
  <c r="G117" i="42"/>
  <c r="G2105" i="42"/>
  <c r="H2105" i="42" s="1" a="1"/>
  <c r="H2105" i="42" s="1"/>
  <c r="G710" i="42"/>
  <c r="H710" i="42" s="1" a="1"/>
  <c r="H710" i="42" s="1"/>
  <c r="G657" i="42"/>
  <c r="H657" i="42" s="1" a="1"/>
  <c r="H657" i="42" s="1"/>
  <c r="G2449" i="42"/>
  <c r="H2449" i="42" s="1" a="1"/>
  <c r="H2449" i="42" s="1"/>
  <c r="G406" i="42"/>
  <c r="H406" i="42" s="1" a="1"/>
  <c r="H406" i="42" s="1"/>
  <c r="G1764" i="42"/>
  <c r="H1764" i="42" s="1" a="1"/>
  <c r="H1764" i="42" s="1"/>
  <c r="G1454" i="42"/>
  <c r="H1454" i="42" s="1" a="1"/>
  <c r="H1454" i="42" s="1"/>
  <c r="G2472" i="42"/>
  <c r="H2472" i="42" s="1" a="1"/>
  <c r="H2472" i="42" s="1"/>
  <c r="G3073" i="42"/>
  <c r="H3073" i="42" s="1" a="1"/>
  <c r="H3073" i="42" s="1"/>
  <c r="G1753" i="42"/>
  <c r="H1753" i="42" s="1" a="1"/>
  <c r="H1753" i="42" s="1"/>
  <c r="G923" i="42"/>
  <c r="H923" i="42" s="1" a="1"/>
  <c r="H923" i="42" s="1"/>
  <c r="G1108" i="42"/>
  <c r="H1108" i="42" s="1" a="1"/>
  <c r="H1108" i="42" s="1"/>
  <c r="G1983" i="42"/>
  <c r="H1983" i="42" s="1" a="1"/>
  <c r="H1983" i="42" s="1"/>
  <c r="G198" i="42"/>
  <c r="G1205" i="42"/>
  <c r="H1205" i="42" s="1" a="1"/>
  <c r="H1205" i="42" s="1"/>
  <c r="G1507" i="42"/>
  <c r="H1507" i="42" s="1" a="1"/>
  <c r="H1507" i="42" s="1"/>
  <c r="G554" i="42"/>
  <c r="H554" i="42" s="1" a="1"/>
  <c r="H554" i="42" s="1"/>
  <c r="G2398" i="42"/>
  <c r="H2398" i="42" s="1" a="1"/>
  <c r="H2398" i="42" s="1"/>
  <c r="G619" i="42"/>
  <c r="H619" i="42" s="1" a="1"/>
  <c r="H619" i="42" s="1"/>
  <c r="G450" i="42"/>
  <c r="H450" i="42" s="1" a="1"/>
  <c r="H450" i="42" s="1"/>
  <c r="G2097" i="42"/>
  <c r="H2097" i="42" s="1" a="1"/>
  <c r="H2097" i="42" s="1"/>
  <c r="G1390" i="42"/>
  <c r="H1390" i="42" s="1" a="1"/>
  <c r="H1390" i="42" s="1"/>
  <c r="G2551" i="42"/>
  <c r="H2551" i="42" s="1" a="1"/>
  <c r="H2551" i="42" s="1"/>
  <c r="G2961" i="42"/>
  <c r="H2961" i="42" s="1" a="1"/>
  <c r="H2961" i="42" s="1"/>
  <c r="G1730" i="42"/>
  <c r="H1730" i="42" s="1" a="1"/>
  <c r="H1730" i="42" s="1"/>
  <c r="G2711" i="42"/>
  <c r="H2711" i="42" s="1" a="1"/>
  <c r="H2711" i="42" s="1"/>
  <c r="G3111" i="42"/>
  <c r="H3111" i="42" s="1" a="1"/>
  <c r="H3111" i="42" s="1"/>
  <c r="G3050" i="42"/>
  <c r="H3050" i="42" s="1" a="1"/>
  <c r="H3050" i="42" s="1"/>
  <c r="G2840" i="42"/>
  <c r="H2840" i="42" s="1" a="1"/>
  <c r="H2840" i="42" s="1"/>
  <c r="G1218" i="42"/>
  <c r="H1218" i="42" s="1" a="1"/>
  <c r="H1218" i="42" s="1"/>
  <c r="G214" i="42"/>
  <c r="G1747" i="42"/>
  <c r="H1747" i="42" s="1" a="1"/>
  <c r="H1747" i="42" s="1"/>
  <c r="G114" i="42"/>
  <c r="G551" i="42"/>
  <c r="H551" i="42" s="1" a="1"/>
  <c r="H551" i="42" s="1"/>
  <c r="G1861" i="42"/>
  <c r="H1861" i="42" s="1" a="1"/>
  <c r="H1861" i="42" s="1"/>
  <c r="G1410" i="42"/>
  <c r="H1410" i="42" s="1" a="1"/>
  <c r="H1410" i="42" s="1"/>
  <c r="G2542" i="42"/>
  <c r="H2542" i="42" s="1" a="1"/>
  <c r="H2542" i="42" s="1"/>
  <c r="G2678" i="42"/>
  <c r="H2678" i="42" s="1" a="1"/>
  <c r="H2678" i="42" s="1"/>
  <c r="G2204" i="42"/>
  <c r="H2204" i="42" s="1" a="1"/>
  <c r="H2204" i="42" s="1"/>
  <c r="G1885" i="42"/>
  <c r="H1885" i="42" s="1" a="1"/>
  <c r="H1885" i="42" s="1"/>
  <c r="G327" i="42"/>
  <c r="H327" i="42" s="1" a="1"/>
  <c r="H327" i="42" s="1"/>
  <c r="G2127" i="42"/>
  <c r="H2127" i="42" s="1" a="1"/>
  <c r="H2127" i="42" s="1"/>
  <c r="G2391" i="42"/>
  <c r="H2391" i="42" s="1" a="1"/>
  <c r="H2391" i="42" s="1"/>
  <c r="G2778" i="42"/>
  <c r="H2778" i="42" s="1" a="1"/>
  <c r="H2778" i="42" s="1"/>
  <c r="G2668" i="42"/>
  <c r="H2668" i="42" s="1" a="1"/>
  <c r="H2668" i="42" s="1"/>
  <c r="G884" i="42"/>
  <c r="H884" i="42" s="1" a="1"/>
  <c r="H884" i="42" s="1"/>
  <c r="G2998" i="42"/>
  <c r="H2998" i="42" s="1" a="1"/>
  <c r="H2998" i="42" s="1"/>
  <c r="G882" i="42"/>
  <c r="H882" i="42" s="1" a="1"/>
  <c r="H882" i="42" s="1"/>
  <c r="G2387" i="42"/>
  <c r="H2387" i="42" s="1" a="1"/>
  <c r="H2387" i="42" s="1"/>
  <c r="G495" i="42"/>
  <c r="H495" i="42" s="1" a="1"/>
  <c r="H495" i="42" s="1"/>
  <c r="G1766" i="42"/>
  <c r="H1766" i="42" s="1" a="1"/>
  <c r="H1766" i="42" s="1"/>
  <c r="G3074" i="42"/>
  <c r="H3074" i="42" s="1" a="1"/>
  <c r="H3074" i="42" s="1"/>
  <c r="G3016" i="42"/>
  <c r="H3016" i="42" s="1" a="1"/>
  <c r="H3016" i="42" s="1"/>
  <c r="G1787" i="42"/>
  <c r="H1787" i="42" s="1" a="1"/>
  <c r="H1787" i="42" s="1"/>
  <c r="G1433" i="42"/>
  <c r="H1433" i="42" s="1" a="1"/>
  <c r="H1433" i="42" s="1"/>
  <c r="G1544" i="42"/>
  <c r="H1544" i="42" s="1" a="1"/>
  <c r="H1544" i="42" s="1"/>
  <c r="G1961" i="42"/>
  <c r="H1961" i="42" s="1" a="1"/>
  <c r="H1961" i="42" s="1"/>
  <c r="G2536" i="42"/>
  <c r="H2536" i="42" s="1" a="1"/>
  <c r="H2536" i="42" s="1"/>
  <c r="G1758" i="42"/>
  <c r="H1758" i="42" s="1" a="1"/>
  <c r="H1758" i="42" s="1"/>
  <c r="G2753" i="42"/>
  <c r="H2753" i="42" s="1" a="1"/>
  <c r="H2753" i="42" s="1"/>
  <c r="G901" i="42"/>
  <c r="H901" i="42" s="1" a="1"/>
  <c r="H901" i="42" s="1"/>
  <c r="G1535" i="42"/>
  <c r="H1535" i="42" s="1" a="1"/>
  <c r="H1535" i="42" s="1"/>
  <c r="G1670" i="42"/>
  <c r="H1670" i="42" s="1" a="1"/>
  <c r="H1670" i="42" s="1"/>
  <c r="G616" i="42"/>
  <c r="H616" i="42" s="1" a="1"/>
  <c r="H616" i="42" s="1"/>
  <c r="G1996" i="42"/>
  <c r="H1996" i="42" s="1" a="1"/>
  <c r="H1996" i="42" s="1"/>
  <c r="G1569" i="42"/>
  <c r="H1569" i="42" s="1" a="1"/>
  <c r="H1569" i="42" s="1"/>
  <c r="G2034" i="42"/>
  <c r="H2034" i="42" s="1" a="1"/>
  <c r="H2034" i="42" s="1"/>
  <c r="G1516" i="42"/>
  <c r="H1516" i="42" s="1" a="1"/>
  <c r="H1516" i="42" s="1"/>
  <c r="G528" i="42"/>
  <c r="H528" i="42" s="1" a="1"/>
  <c r="H528" i="42" s="1"/>
  <c r="G1476" i="42"/>
  <c r="H1476" i="42" s="1" a="1"/>
  <c r="H1476" i="42" s="1"/>
  <c r="G1460" i="42"/>
  <c r="H1460" i="42" s="1" a="1"/>
  <c r="H1460" i="42" s="1"/>
  <c r="G146" i="42"/>
  <c r="G3056" i="42"/>
  <c r="H3056" i="42" s="1" a="1"/>
  <c r="H3056" i="42" s="1"/>
  <c r="G702" i="42"/>
  <c r="H702" i="42" s="1" a="1"/>
  <c r="H702" i="42" s="1"/>
  <c r="G471" i="42"/>
  <c r="H471" i="42" s="1" a="1"/>
  <c r="H471" i="42" s="1"/>
  <c r="G2768" i="42"/>
  <c r="H2768" i="42" s="1" a="1"/>
  <c r="H2768" i="42" s="1"/>
  <c r="G568" i="42"/>
  <c r="H568" i="42" s="1" a="1"/>
  <c r="H568" i="42" s="1"/>
  <c r="G1053" i="42"/>
  <c r="H1053" i="42" s="1" a="1"/>
  <c r="H1053" i="42" s="1"/>
  <c r="G1362" i="42"/>
  <c r="H1362" i="42" s="1" a="1"/>
  <c r="H1362" i="42" s="1"/>
  <c r="G1620" i="42"/>
  <c r="H1620" i="42" s="1" a="1"/>
  <c r="H1620" i="42" s="1"/>
  <c r="G2149" i="42"/>
  <c r="H2149" i="42" s="1" a="1"/>
  <c r="H2149" i="42" s="1"/>
  <c r="G154" i="42"/>
  <c r="G3064" i="42"/>
  <c r="H3064" i="42" s="1" a="1"/>
  <c r="H3064" i="42" s="1"/>
  <c r="G2633" i="42"/>
  <c r="H2633" i="42" s="1" a="1"/>
  <c r="H2633" i="42" s="1"/>
  <c r="G749" i="42"/>
  <c r="H749" i="42" s="1" a="1"/>
  <c r="H749" i="42" s="1"/>
  <c r="G3118" i="42"/>
  <c r="H3118" i="42" s="1" a="1"/>
  <c r="H3118" i="42" s="1"/>
  <c r="G2665" i="42"/>
  <c r="H2665" i="42" s="1" a="1"/>
  <c r="H2665" i="42" s="1"/>
  <c r="G3156" i="42"/>
  <c r="H3156" i="42" s="1" a="1"/>
  <c r="H3156" i="42" s="1"/>
  <c r="G317" i="42"/>
  <c r="H317" i="42" s="1" a="1"/>
  <c r="H317" i="42" s="1"/>
  <c r="G1133" i="42"/>
  <c r="H1133" i="42" s="1" a="1"/>
  <c r="H1133" i="42" s="1"/>
  <c r="G2018" i="42"/>
  <c r="H2018" i="42" s="1" a="1"/>
  <c r="H2018" i="42" s="1"/>
  <c r="G767" i="42"/>
  <c r="H767" i="42" s="1" a="1"/>
  <c r="H767" i="42" s="1"/>
  <c r="G553" i="42"/>
  <c r="H553" i="42" s="1" a="1"/>
  <c r="H553" i="42" s="1"/>
  <c r="G740" i="42"/>
  <c r="H740" i="42" s="1" a="1"/>
  <c r="H740" i="42" s="1"/>
  <c r="G821" i="42"/>
  <c r="H821" i="42" s="1" a="1"/>
  <c r="H821" i="42" s="1"/>
  <c r="G166" i="42"/>
  <c r="G409" i="42"/>
  <c r="H409" i="42" s="1" a="1"/>
  <c r="H409" i="42" s="1"/>
  <c r="G447" i="42"/>
  <c r="H447" i="42" s="1" a="1"/>
  <c r="H447" i="42" s="1"/>
  <c r="G1918" i="42"/>
  <c r="H1918" i="42" s="1" a="1"/>
  <c r="H1918" i="42" s="1"/>
  <c r="G2815" i="42"/>
  <c r="H2815" i="42" s="1" a="1"/>
  <c r="H2815" i="42" s="1"/>
  <c r="G1689" i="42"/>
  <c r="H1689" i="42" s="1" a="1"/>
  <c r="H1689" i="42" s="1"/>
  <c r="G1946" i="42"/>
  <c r="H1946" i="42" s="1" a="1"/>
  <c r="H1946" i="42" s="1"/>
  <c r="G1564" i="42"/>
  <c r="H1564" i="42" s="1" a="1"/>
  <c r="H1564" i="42" s="1"/>
  <c r="G977" i="42"/>
  <c r="H977" i="42" s="1" a="1"/>
  <c r="H977" i="42" s="1"/>
  <c r="G1309" i="42"/>
  <c r="H1309" i="42" s="1" a="1"/>
  <c r="H1309" i="42" s="1"/>
  <c r="G1086" i="42"/>
  <c r="H1086" i="42" s="1" a="1"/>
  <c r="H1086" i="42" s="1"/>
  <c r="G2401" i="42"/>
  <c r="H2401" i="42" s="1" a="1"/>
  <c r="H2401" i="42" s="1"/>
  <c r="G1000" i="42"/>
  <c r="H1000" i="42" s="1" a="1"/>
  <c r="H1000" i="42" s="1"/>
  <c r="G2482" i="42"/>
  <c r="H2482" i="42" s="1" a="1"/>
  <c r="H2482" i="42" s="1"/>
  <c r="G2093" i="42"/>
  <c r="H2093" i="42" s="1" a="1"/>
  <c r="H2093" i="42" s="1"/>
  <c r="G37" i="42"/>
  <c r="G2386" i="42"/>
  <c r="H2386" i="42" s="1" a="1"/>
  <c r="H2386" i="42" s="1"/>
  <c r="G1625" i="42"/>
  <c r="H1625" i="42" s="1" a="1"/>
  <c r="H1625" i="42" s="1"/>
  <c r="G449" i="42"/>
  <c r="H449" i="42" s="1" a="1"/>
  <c r="H449" i="42" s="1"/>
  <c r="G1973" i="42"/>
  <c r="H1973" i="42" s="1" a="1"/>
  <c r="H1973" i="42" s="1"/>
  <c r="G379" i="42"/>
  <c r="H379" i="42" s="1" a="1"/>
  <c r="H379" i="42" s="1"/>
  <c r="G546" i="42"/>
  <c r="H546" i="42" s="1" a="1"/>
  <c r="H546" i="42" s="1"/>
  <c r="G2817" i="42"/>
  <c r="H2817" i="42" s="1" a="1"/>
  <c r="H2817" i="42" s="1"/>
  <c r="G3081" i="42"/>
  <c r="H3081" i="42" s="1" a="1"/>
  <c r="H3081" i="42" s="1"/>
  <c r="G964" i="42"/>
  <c r="H964" i="42" s="1" a="1"/>
  <c r="H964" i="42" s="1"/>
  <c r="G2104" i="42"/>
  <c r="H2104" i="42" s="1" a="1"/>
  <c r="H2104" i="42" s="1"/>
  <c r="G257" i="42"/>
  <c r="G319" i="42"/>
  <c r="H319" i="42" s="1" a="1"/>
  <c r="H319" i="42" s="1"/>
  <c r="G1718" i="42"/>
  <c r="H1718" i="42" s="1" a="1"/>
  <c r="H1718" i="42" s="1"/>
  <c r="G376" i="42"/>
  <c r="H376" i="42" s="1" a="1"/>
  <c r="H376" i="42" s="1"/>
  <c r="G2646" i="42"/>
  <c r="H2646" i="42" s="1" a="1"/>
  <c r="H2646" i="42" s="1"/>
  <c r="G1252" i="42"/>
  <c r="H1252" i="42" s="1" a="1"/>
  <c r="H1252" i="42" s="1"/>
  <c r="G2015" i="42"/>
  <c r="H2015" i="42" s="1" a="1"/>
  <c r="H2015" i="42" s="1"/>
  <c r="G3113" i="42"/>
  <c r="H3113" i="42" s="1" a="1"/>
  <c r="H3113" i="42" s="1"/>
  <c r="G900" i="42"/>
  <c r="H900" i="42" s="1" a="1"/>
  <c r="H900" i="42" s="1"/>
  <c r="G2335" i="42"/>
  <c r="H2335" i="42" s="1" a="1"/>
  <c r="H2335" i="42" s="1"/>
  <c r="G1582" i="42"/>
  <c r="H1582" i="42" s="1" a="1"/>
  <c r="H1582" i="42" s="1"/>
  <c r="G995" i="42"/>
  <c r="H995" i="42" s="1" a="1"/>
  <c r="H995" i="42" s="1"/>
  <c r="G93" i="42"/>
  <c r="G1809" i="42"/>
  <c r="H1809" i="42" s="1" a="1"/>
  <c r="H1809" i="42" s="1"/>
  <c r="G2438" i="42"/>
  <c r="H2438" i="42" s="1" a="1"/>
  <c r="H2438" i="42" s="1"/>
  <c r="G2540" i="42"/>
  <c r="H2540" i="42" s="1" a="1"/>
  <c r="H2540" i="42" s="1"/>
  <c r="G1033" i="42"/>
  <c r="H1033" i="42" s="1" a="1"/>
  <c r="H1033" i="42" s="1"/>
  <c r="G2619" i="42"/>
  <c r="H2619" i="42" s="1" a="1"/>
  <c r="H2619" i="42" s="1"/>
  <c r="G1647" i="42"/>
  <c r="H1647" i="42" s="1" a="1"/>
  <c r="H1647" i="42" s="1"/>
  <c r="G2145" i="42"/>
  <c r="H2145" i="42" s="1" a="1"/>
  <c r="H2145" i="42" s="1"/>
  <c r="G2509" i="42"/>
  <c r="H2509" i="42" s="1" a="1"/>
  <c r="H2509" i="42" s="1"/>
  <c r="G2600" i="42"/>
  <c r="H2600" i="42" s="1" a="1"/>
  <c r="H2600" i="42" s="1"/>
  <c r="G2980" i="42"/>
  <c r="H2980" i="42" s="1" a="1"/>
  <c r="H2980" i="42" s="1"/>
  <c r="G1705" i="42"/>
  <c r="H1705" i="42" s="1" a="1"/>
  <c r="H1705" i="42" s="1"/>
  <c r="G1112" i="42"/>
  <c r="H1112" i="42" s="1" a="1"/>
  <c r="H1112" i="42" s="1"/>
  <c r="G2184" i="42"/>
  <c r="H2184" i="42" s="1" a="1"/>
  <c r="H2184" i="42" s="1"/>
  <c r="G1508" i="42"/>
  <c r="H1508" i="42" s="1" a="1"/>
  <c r="H1508" i="42" s="1"/>
  <c r="G850" i="42"/>
  <c r="H850" i="42" s="1" a="1"/>
  <c r="H850" i="42" s="1"/>
  <c r="G218" i="42"/>
  <c r="G2938" i="42"/>
  <c r="H2938" i="42" s="1" a="1"/>
  <c r="H2938" i="42" s="1"/>
  <c r="G659" i="42"/>
  <c r="H659" i="42" s="1" a="1"/>
  <c r="H659" i="42" s="1"/>
  <c r="G401" i="42"/>
  <c r="H401" i="42" s="1" a="1"/>
  <c r="H401" i="42" s="1"/>
  <c r="G1659" i="42"/>
  <c r="H1659" i="42" s="1" a="1"/>
  <c r="H1659" i="42" s="1"/>
  <c r="G915" i="42"/>
  <c r="H915" i="42" s="1" a="1"/>
  <c r="H915" i="42" s="1"/>
  <c r="G2257" i="42"/>
  <c r="H2257" i="42" s="1" a="1"/>
  <c r="H2257" i="42" s="1"/>
  <c r="G492" i="42"/>
  <c r="H492" i="42" s="1" a="1"/>
  <c r="H492" i="42" s="1"/>
  <c r="G2650" i="42"/>
  <c r="H2650" i="42" s="1" a="1"/>
  <c r="H2650" i="42" s="1"/>
  <c r="G2730" i="42"/>
  <c r="H2730" i="42" s="1" a="1"/>
  <c r="H2730" i="42" s="1"/>
  <c r="G1024" i="42"/>
  <c r="H1024" i="42" s="1" a="1"/>
  <c r="H1024" i="42" s="1"/>
  <c r="G2950" i="42"/>
  <c r="H2950" i="42" s="1" a="1"/>
  <c r="H2950" i="42" s="1"/>
  <c r="G3079" i="42"/>
  <c r="H3079" i="42" s="1" a="1"/>
  <c r="H3079" i="42" s="1"/>
  <c r="G390" i="42"/>
  <c r="H390" i="42" s="1" a="1"/>
  <c r="H390" i="42" s="1"/>
  <c r="G3009" i="42"/>
  <c r="H3009" i="42" s="1" a="1"/>
  <c r="H3009" i="42" s="1"/>
  <c r="G1515" i="42"/>
  <c r="H1515" i="42" s="1" a="1"/>
  <c r="H1515" i="42" s="1"/>
  <c r="G1035" i="42"/>
  <c r="H1035" i="42" s="1" a="1"/>
  <c r="H1035" i="42" s="1"/>
  <c r="G979" i="42"/>
  <c r="H979" i="42" s="1" a="1"/>
  <c r="H979" i="42" s="1"/>
  <c r="G2048" i="42"/>
  <c r="H2048" i="42" s="1" a="1"/>
  <c r="H2048" i="42" s="1"/>
  <c r="G460" i="42"/>
  <c r="H460" i="42" s="1" a="1"/>
  <c r="H460" i="42" s="1"/>
  <c r="G2923" i="42"/>
  <c r="H2923" i="42" s="1" a="1"/>
  <c r="H2923" i="42" s="1"/>
  <c r="G1261" i="42"/>
  <c r="H1261" i="42" s="1" a="1"/>
  <c r="H1261" i="42" s="1"/>
  <c r="G2088" i="42"/>
  <c r="H2088" i="42" s="1" a="1"/>
  <c r="H2088" i="42" s="1"/>
  <c r="G2719" i="42"/>
  <c r="H2719" i="42" s="1" a="1"/>
  <c r="H2719" i="42" s="1"/>
  <c r="G1838" i="42"/>
  <c r="H1838" i="42" s="1" a="1"/>
  <c r="H1838" i="42" s="1"/>
  <c r="G1786" i="42"/>
  <c r="H1786" i="42" s="1" a="1"/>
  <c r="H1786" i="42" s="1"/>
  <c r="G501" i="42"/>
  <c r="H501" i="42" s="1" a="1"/>
  <c r="H501" i="42" s="1"/>
  <c r="G2467" i="42"/>
  <c r="H2467" i="42" s="1" a="1"/>
  <c r="H2467" i="42" s="1"/>
  <c r="G392" i="42"/>
  <c r="H392" i="42" s="1" a="1"/>
  <c r="H392" i="42" s="1"/>
  <c r="G1925" i="42"/>
  <c r="H1925" i="42" s="1" a="1"/>
  <c r="H1925" i="42" s="1"/>
  <c r="G1592" i="42"/>
  <c r="H1592" i="42" s="1" a="1"/>
  <c r="H1592" i="42" s="1"/>
  <c r="G1139" i="42"/>
  <c r="H1139" i="42" s="1" a="1"/>
  <c r="H1139" i="42" s="1"/>
  <c r="G2457" i="42"/>
  <c r="H2457" i="42" s="1" a="1"/>
  <c r="H2457" i="42" s="1"/>
  <c r="G579" i="42"/>
  <c r="H579" i="42" s="1" a="1"/>
  <c r="H579" i="42" s="1"/>
  <c r="G496" i="42"/>
  <c r="H496" i="42" s="1" a="1"/>
  <c r="H496" i="42" s="1"/>
  <c r="G294" i="42"/>
  <c r="H294" i="42" s="1" a="1"/>
  <c r="H294" i="42" s="1"/>
  <c r="G1560" i="42"/>
  <c r="H1560" i="42" s="1" a="1"/>
  <c r="H1560" i="42" s="1"/>
  <c r="G1886" i="42"/>
  <c r="H1886" i="42" s="1" a="1"/>
  <c r="H1886" i="42" s="1"/>
  <c r="G2516" i="42"/>
  <c r="H2516" i="42" s="1" a="1"/>
  <c r="H2516" i="42" s="1"/>
  <c r="G2874" i="42"/>
  <c r="H2874" i="42" s="1" a="1"/>
  <c r="H2874" i="42" s="1"/>
  <c r="G1725" i="42"/>
  <c r="H1725" i="42" s="1" a="1"/>
  <c r="H1725" i="42" s="1"/>
  <c r="G980" i="42"/>
  <c r="H980" i="42" s="1" a="1"/>
  <c r="H980" i="42" s="1"/>
  <c r="G2565" i="42"/>
  <c r="H2565" i="42" s="1" a="1"/>
  <c r="H2565" i="42" s="1"/>
  <c r="G1932" i="42"/>
  <c r="H1932" i="42" s="1" a="1"/>
  <c r="H1932" i="42" s="1"/>
  <c r="G1804" i="42"/>
  <c r="H1804" i="42" s="1" a="1"/>
  <c r="H1804" i="42" s="1"/>
  <c r="G774" i="42"/>
  <c r="H774" i="42" s="1" a="1"/>
  <c r="H774" i="42" s="1"/>
  <c r="G1268" i="42"/>
  <c r="H1268" i="42" s="1" a="1"/>
  <c r="H1268" i="42" s="1"/>
  <c r="G1597" i="42"/>
  <c r="H1597" i="42" s="1" a="1"/>
  <c r="H1597" i="42" s="1"/>
  <c r="G2121" i="42"/>
  <c r="H2121" i="42" s="1" a="1"/>
  <c r="H2121" i="42" s="1"/>
  <c r="G2550" i="42"/>
  <c r="H2550" i="42" s="1" a="1"/>
  <c r="H2550" i="42" s="1"/>
  <c r="G2643" i="42"/>
  <c r="H2643" i="42" s="1" a="1"/>
  <c r="H2643" i="42" s="1"/>
  <c r="G412" i="42"/>
  <c r="H412" i="42" s="1" a="1"/>
  <c r="H412" i="42" s="1"/>
  <c r="G2374" i="42"/>
  <c r="H2374" i="42" s="1" a="1"/>
  <c r="H2374" i="42" s="1"/>
  <c r="G1458" i="42"/>
  <c r="H1458" i="42" s="1" a="1"/>
  <c r="H1458" i="42" s="1"/>
  <c r="G758" i="42"/>
  <c r="H758" i="42" s="1" a="1"/>
  <c r="H758" i="42" s="1"/>
  <c r="G83" i="42"/>
  <c r="G536" i="42"/>
  <c r="H536" i="42" s="1" a="1"/>
  <c r="H536" i="42" s="1"/>
  <c r="G895" i="42"/>
  <c r="H895" i="42" s="1" a="1"/>
  <c r="H895" i="42" s="1"/>
  <c r="G2787" i="42"/>
  <c r="H2787" i="42" s="1" a="1"/>
  <c r="H2787" i="42" s="1"/>
  <c r="G2012" i="42"/>
  <c r="H2012" i="42" s="1" a="1"/>
  <c r="H2012" i="42" s="1"/>
  <c r="G2423" i="42"/>
  <c r="H2423" i="42" s="1" a="1"/>
  <c r="H2423" i="42" s="1"/>
  <c r="G2028" i="42"/>
  <c r="H2028" i="42" s="1" a="1"/>
  <c r="H2028" i="42" s="1"/>
  <c r="G2597" i="42"/>
  <c r="H2597" i="42" s="1" a="1"/>
  <c r="H2597" i="42" s="1"/>
  <c r="G2481" i="42"/>
  <c r="H2481" i="42" s="1" a="1"/>
  <c r="H2481" i="42" s="1"/>
  <c r="G1098" i="42"/>
  <c r="H1098" i="42" s="1" a="1"/>
  <c r="H1098" i="42" s="1"/>
  <c r="G2912" i="42"/>
  <c r="H2912" i="42" s="1" a="1"/>
  <c r="H2912" i="42" s="1"/>
  <c r="G288" i="42"/>
  <c r="H288" i="42" s="1" a="1"/>
  <c r="H288" i="42" s="1"/>
  <c r="G1792" i="42"/>
  <c r="H1792" i="42" s="1" a="1"/>
  <c r="H1792" i="42" s="1"/>
  <c r="G1858" i="42"/>
  <c r="H1858" i="42" s="1" a="1"/>
  <c r="H1858" i="42" s="1"/>
  <c r="G2592" i="42"/>
  <c r="H2592" i="42" s="1" a="1"/>
  <c r="H2592" i="42" s="1"/>
  <c r="G1699" i="42"/>
  <c r="H1699" i="42" s="1" a="1"/>
  <c r="H1699" i="42" s="1"/>
  <c r="G839" i="42"/>
  <c r="H839" i="42" s="1" a="1"/>
  <c r="H839" i="42" s="1"/>
  <c r="G1650" i="42"/>
  <c r="H1650" i="42" s="1" a="1"/>
  <c r="H1650" i="42" s="1"/>
  <c r="G1636" i="42"/>
  <c r="H1636" i="42" s="1" a="1"/>
  <c r="H1636" i="42" s="1"/>
  <c r="G861" i="42"/>
  <c r="H861" i="42" s="1" a="1"/>
  <c r="H861" i="42" s="1"/>
  <c r="G1542" i="42"/>
  <c r="H1542" i="42" s="1" a="1"/>
  <c r="H1542" i="42" s="1"/>
  <c r="G1481" i="42"/>
  <c r="H1481" i="42" s="1" a="1"/>
  <c r="H1481" i="42" s="1"/>
  <c r="G755" i="42"/>
  <c r="H755" i="42" s="1" a="1"/>
  <c r="H755" i="42" s="1"/>
  <c r="G2752" i="42"/>
  <c r="H2752" i="42" s="1" a="1"/>
  <c r="H2752" i="42" s="1"/>
  <c r="G1612" i="42"/>
  <c r="H1612" i="42" s="1" a="1"/>
  <c r="H1612" i="42" s="1"/>
  <c r="G1353" i="42"/>
  <c r="H1353" i="42" s="1" a="1"/>
  <c r="H1353" i="42" s="1"/>
  <c r="G2669" i="42"/>
  <c r="H2669" i="42" s="1" a="1"/>
  <c r="H2669" i="42" s="1"/>
  <c r="G2868" i="42"/>
  <c r="H2868" i="42" s="1" a="1"/>
  <c r="H2868" i="42" s="1"/>
  <c r="G921" i="42"/>
  <c r="H921" i="42" s="1" a="1"/>
  <c r="H921" i="42" s="1"/>
  <c r="G699" i="42"/>
  <c r="H699" i="42" s="1" a="1"/>
  <c r="H699" i="42" s="1"/>
  <c r="G1403" i="42"/>
  <c r="H1403" i="42" s="1" a="1"/>
  <c r="H1403" i="42" s="1"/>
  <c r="G2112" i="42"/>
  <c r="H2112" i="42" s="1" a="1"/>
  <c r="H2112" i="42" s="1"/>
  <c r="G3006" i="42"/>
  <c r="H3006" i="42" s="1" a="1"/>
  <c r="H3006" i="42" s="1"/>
  <c r="G2782" i="42"/>
  <c r="H2782" i="42" s="1" a="1"/>
  <c r="H2782" i="42" s="1"/>
  <c r="G2995" i="42"/>
  <c r="H2995" i="42" s="1" a="1"/>
  <c r="H2995" i="42" s="1"/>
  <c r="G984" i="42"/>
  <c r="H984" i="42" s="1" a="1"/>
  <c r="H984" i="42" s="1"/>
  <c r="G2690" i="42"/>
  <c r="H2690" i="42" s="1" a="1"/>
  <c r="H2690" i="42" s="1"/>
  <c r="G338" i="42"/>
  <c r="H338" i="42" s="1" a="1"/>
  <c r="H338" i="42" s="1"/>
  <c r="G1588" i="42"/>
  <c r="H1588" i="42" s="1" a="1"/>
  <c r="H1588" i="42" s="1"/>
  <c r="G2559" i="42"/>
  <c r="H2559" i="42" s="1" a="1"/>
  <c r="H2559" i="42" s="1"/>
  <c r="G1347" i="42"/>
  <c r="H1347" i="42" s="1" a="1"/>
  <c r="H1347" i="42" s="1"/>
  <c r="G1256" i="42"/>
  <c r="H1256" i="42" s="1" a="1"/>
  <c r="H1256" i="42" s="1"/>
  <c r="G962" i="42"/>
  <c r="H962" i="42" s="1" a="1"/>
  <c r="H962" i="42" s="1"/>
  <c r="G195" i="42"/>
  <c r="G3114" i="42"/>
  <c r="H3114" i="42" s="1" a="1"/>
  <c r="H3114" i="42" s="1"/>
  <c r="G1230" i="42"/>
  <c r="H1230" i="42" s="1" a="1"/>
  <c r="H1230" i="42" s="1"/>
  <c r="G698" i="42"/>
  <c r="H698" i="42" s="1" a="1"/>
  <c r="H698" i="42" s="1"/>
  <c r="G192" i="42"/>
  <c r="G1655" i="42"/>
  <c r="H1655" i="42" s="1" a="1"/>
  <c r="H1655" i="42" s="1"/>
  <c r="G329" i="42"/>
  <c r="H329" i="42" s="1" a="1"/>
  <c r="H329" i="42" s="1"/>
  <c r="G2933" i="42"/>
  <c r="H2933" i="42" s="1" a="1"/>
  <c r="H2933" i="42" s="1"/>
  <c r="G2174" i="42"/>
  <c r="H2174" i="42" s="1" a="1"/>
  <c r="H2174" i="42" s="1"/>
  <c r="G2090" i="42"/>
  <c r="H2090" i="42" s="1" a="1"/>
  <c r="H2090" i="42" s="1"/>
  <c r="G2029" i="42"/>
  <c r="H2029" i="42" s="1" a="1"/>
  <c r="H2029" i="42" s="1"/>
  <c r="G864" i="42"/>
  <c r="H864" i="42" s="1" a="1"/>
  <c r="H864" i="42" s="1"/>
  <c r="G2663" i="42"/>
  <c r="H2663" i="42" s="1" a="1"/>
  <c r="H2663" i="42" s="1"/>
  <c r="G1900" i="42"/>
  <c r="H1900" i="42" s="1" a="1"/>
  <c r="H1900" i="42" s="1"/>
  <c r="G3165" i="42"/>
  <c r="H3165" i="42" s="1" a="1"/>
  <c r="H3165" i="42" s="1"/>
  <c r="G225" i="42"/>
  <c r="G175" i="42"/>
  <c r="G1765" i="42"/>
  <c r="H1765" i="42" s="1" a="1"/>
  <c r="H1765" i="42" s="1"/>
  <c r="G2216" i="42"/>
  <c r="H2216" i="42" s="1" a="1"/>
  <c r="H2216" i="42" s="1"/>
  <c r="G2464" i="42"/>
  <c r="H2464" i="42" s="1" a="1"/>
  <c r="H2464" i="42" s="1"/>
  <c r="G1524" i="42"/>
  <c r="H1524" i="42" s="1" a="1"/>
  <c r="H1524" i="42" s="1"/>
  <c r="G1257" i="42"/>
  <c r="H1257" i="42" s="1" a="1"/>
  <c r="H1257" i="42" s="1"/>
  <c r="G1291" i="42"/>
  <c r="H1291" i="42" s="1" a="1"/>
  <c r="H1291" i="42" s="1"/>
  <c r="G1497" i="42"/>
  <c r="H1497" i="42" s="1" a="1"/>
  <c r="H1497" i="42" s="1"/>
  <c r="G1088" i="42"/>
  <c r="H1088" i="42" s="1" a="1"/>
  <c r="H1088" i="42" s="1"/>
  <c r="G1114" i="42"/>
  <c r="H1114" i="42" s="1" a="1"/>
  <c r="H1114" i="42" s="1"/>
  <c r="G280" i="42"/>
  <c r="H280" i="42" s="1" a="1"/>
  <c r="H280" i="42" s="1"/>
  <c r="G1883" i="42"/>
  <c r="H1883" i="42" s="1" a="1"/>
  <c r="H1883" i="42" s="1"/>
  <c r="G2615" i="42"/>
  <c r="H2615" i="42" s="1" a="1"/>
  <c r="H2615" i="42" s="1"/>
  <c r="G388" i="42"/>
  <c r="H388" i="42" s="1" a="1"/>
  <c r="H388" i="42" s="1"/>
  <c r="G1357" i="42"/>
  <c r="H1357" i="42" s="1" a="1"/>
  <c r="H1357" i="42" s="1"/>
  <c r="G29" i="42"/>
  <c r="G1622" i="42"/>
  <c r="H1622" i="42" s="1" a="1"/>
  <c r="H1622" i="42" s="1"/>
  <c r="G2219" i="42"/>
  <c r="H2219" i="42" s="1" a="1"/>
  <c r="H2219" i="42" s="1"/>
  <c r="G1064" i="42"/>
  <c r="H1064" i="42" s="1" a="1"/>
  <c r="H1064" i="42" s="1"/>
  <c r="G3068" i="42"/>
  <c r="H3068" i="42" s="1" a="1"/>
  <c r="H3068" i="42" s="1"/>
  <c r="G1803" i="42"/>
  <c r="H1803" i="42" s="1" a="1"/>
  <c r="H1803" i="42" s="1"/>
  <c r="G1741" i="42"/>
  <c r="H1741" i="42" s="1" a="1"/>
  <c r="H1741" i="42" s="1"/>
  <c r="G2772" i="42"/>
  <c r="H2772" i="42" s="1" a="1"/>
  <c r="H2772" i="42" s="1"/>
  <c r="G1760" i="42"/>
  <c r="H1760" i="42" s="1" a="1"/>
  <c r="H1760" i="42" s="1"/>
  <c r="G3037" i="42"/>
  <c r="H3037" i="42" s="1" a="1"/>
  <c r="H3037" i="42" s="1"/>
  <c r="G744" i="42"/>
  <c r="H744" i="42" s="1" a="1"/>
  <c r="H744" i="42" s="1"/>
  <c r="G1607" i="42"/>
  <c r="H1607" i="42" s="1" a="1"/>
  <c r="H1607" i="42" s="1"/>
  <c r="G1947" i="42"/>
  <c r="H1947" i="42" s="1" a="1"/>
  <c r="H1947" i="42" s="1"/>
  <c r="G3028" i="42"/>
  <c r="H3028" i="42" s="1" a="1"/>
  <c r="H3028" i="42" s="1"/>
  <c r="G320" i="42"/>
  <c r="H320" i="42" s="1" a="1"/>
  <c r="H320" i="42" s="1"/>
  <c r="G189" i="42"/>
  <c r="G1061" i="42"/>
  <c r="H1061" i="42" s="1" a="1"/>
  <c r="H1061" i="42" s="1"/>
  <c r="G1222" i="42"/>
  <c r="H1222" i="42" s="1" a="1"/>
  <c r="H1222" i="42" s="1"/>
  <c r="G2800" i="42"/>
  <c r="H2800" i="42" s="1" a="1"/>
  <c r="H2800" i="42" s="1"/>
  <c r="G2267" i="42"/>
  <c r="H2267" i="42" s="1" a="1"/>
  <c r="H2267" i="42" s="1"/>
  <c r="G2177" i="42"/>
  <c r="H2177" i="42" s="1" a="1"/>
  <c r="H2177" i="42" s="1"/>
  <c r="G851" i="42"/>
  <c r="H851" i="42" s="1" a="1"/>
  <c r="H851" i="42" s="1"/>
  <c r="G431" i="42"/>
  <c r="H431" i="42" s="1" a="1"/>
  <c r="H431" i="42" s="1"/>
  <c r="G679" i="42"/>
  <c r="H679" i="42" s="1" a="1"/>
  <c r="H679" i="42" s="1"/>
  <c r="G1920" i="42"/>
  <c r="H1920" i="42" s="1" a="1"/>
  <c r="H1920" i="42" s="1"/>
  <c r="G440" i="42"/>
  <c r="H440" i="42" s="1" a="1"/>
  <c r="H440" i="42" s="1"/>
  <c r="G1461" i="42"/>
  <c r="H1461" i="42" s="1" a="1"/>
  <c r="H1461" i="42" s="1"/>
  <c r="G1226" i="42"/>
  <c r="H1226" i="42" s="1" a="1"/>
  <c r="H1226" i="42" s="1"/>
  <c r="G1563" i="42"/>
  <c r="H1563" i="42" s="1" a="1"/>
  <c r="H1563" i="42" s="1"/>
  <c r="G1310" i="42"/>
  <c r="H1310" i="42" s="1" a="1"/>
  <c r="H1310" i="42" s="1"/>
  <c r="G111" i="42"/>
  <c r="G2354" i="42"/>
  <c r="H2354" i="42" s="1" a="1"/>
  <c r="H2354" i="42" s="1"/>
  <c r="G3021" i="42"/>
  <c r="H3021" i="42" s="1" a="1"/>
  <c r="H3021" i="42" s="1"/>
  <c r="G668" i="42"/>
  <c r="H668" i="42" s="1" a="1"/>
  <c r="H668" i="42" s="1"/>
  <c r="G761" i="42"/>
  <c r="H761" i="42" s="1" a="1"/>
  <c r="H761" i="42" s="1"/>
  <c r="G3044" i="42"/>
  <c r="H3044" i="42" s="1" a="1"/>
  <c r="H3044" i="42" s="1"/>
  <c r="G722" i="42"/>
  <c r="H722" i="42" s="1" a="1"/>
  <c r="H722" i="42" s="1"/>
  <c r="G3147" i="42"/>
  <c r="H3147" i="42" s="1" a="1"/>
  <c r="H3147" i="42" s="1"/>
  <c r="G2824" i="42"/>
  <c r="H2824" i="42" s="1" a="1"/>
  <c r="H2824" i="42" s="1"/>
  <c r="G3115" i="42"/>
  <c r="H3115" i="42" s="1" a="1"/>
  <c r="H3115" i="42" s="1"/>
  <c r="G1201" i="42"/>
  <c r="H1201" i="42" s="1" a="1"/>
  <c r="H1201" i="42" s="1"/>
  <c r="G66" i="42"/>
  <c r="G2921" i="42"/>
  <c r="H2921" i="42" s="1" a="1"/>
  <c r="H2921" i="42" s="1"/>
  <c r="G346" i="42"/>
  <c r="H346" i="42" s="1" a="1"/>
  <c r="H346" i="42" s="1"/>
  <c r="G2155" i="42"/>
  <c r="H2155" i="42" s="1" a="1"/>
  <c r="H2155" i="42" s="1"/>
  <c r="G490" i="42"/>
  <c r="H490" i="42" s="1" a="1"/>
  <c r="H490" i="42" s="1"/>
  <c r="G2490" i="42"/>
  <c r="H2490" i="42" s="1" a="1"/>
  <c r="H2490" i="42" s="1"/>
  <c r="G885" i="42"/>
  <c r="H885" i="42" s="1" a="1"/>
  <c r="H885" i="42" s="1"/>
  <c r="G585" i="42"/>
  <c r="H585" i="42" s="1" a="1"/>
  <c r="H585" i="42" s="1"/>
  <c r="G2328" i="42"/>
  <c r="H2328" i="42" s="1" a="1"/>
  <c r="H2328" i="42" s="1"/>
  <c r="G1254" i="42"/>
  <c r="H1254" i="42" s="1" a="1"/>
  <c r="H1254" i="42" s="1"/>
  <c r="G1797" i="42"/>
  <c r="H1797" i="42" s="1" a="1"/>
  <c r="H1797" i="42" s="1"/>
  <c r="G558" i="42"/>
  <c r="H558" i="42" s="1" a="1"/>
  <c r="H558" i="42" s="1"/>
  <c r="G62" i="42"/>
  <c r="G2754" i="42"/>
  <c r="H2754" i="42" s="1" a="1"/>
  <c r="H2754" i="42" s="1"/>
  <c r="G952" i="42"/>
  <c r="H952" i="42" s="1" a="1"/>
  <c r="H952" i="42" s="1"/>
  <c r="G2581" i="42"/>
  <c r="H2581" i="42" s="1" a="1"/>
  <c r="H2581" i="42" s="1"/>
  <c r="G834" i="42"/>
  <c r="H834" i="42" s="1" a="1"/>
  <c r="H834" i="42" s="1"/>
  <c r="G2642" i="42"/>
  <c r="H2642" i="42" s="1" a="1"/>
  <c r="H2642" i="42" s="1"/>
  <c r="G2447" i="42"/>
  <c r="H2447" i="42" s="1" a="1"/>
  <c r="H2447" i="42" s="1"/>
  <c r="G2037" i="42"/>
  <c r="H2037" i="42" s="1" a="1"/>
  <c r="H2037" i="42" s="1"/>
  <c r="G650" i="42"/>
  <c r="H650" i="42" s="1" a="1"/>
  <c r="H650" i="42" s="1"/>
  <c r="G2994" i="42"/>
  <c r="H2994" i="42" s="1" a="1"/>
  <c r="H2994" i="42" s="1"/>
  <c r="G2587" i="42"/>
  <c r="H2587" i="42" s="1" a="1"/>
  <c r="H2587" i="42" s="1"/>
  <c r="G2634" i="42"/>
  <c r="H2634" i="42" s="1" a="1"/>
  <c r="H2634" i="42" s="1"/>
  <c r="G743" i="42"/>
  <c r="H743" i="42" s="1" a="1"/>
  <c r="H743" i="42" s="1"/>
  <c r="G2427" i="42"/>
  <c r="H2427" i="42" s="1" a="1"/>
  <c r="H2427" i="42" s="1"/>
  <c r="G3112" i="42"/>
  <c r="H3112" i="42" s="1" a="1"/>
  <c r="H3112" i="42" s="1"/>
  <c r="G802" i="42"/>
  <c r="H802" i="42" s="1" a="1"/>
  <c r="H802" i="42" s="1"/>
  <c r="G697" i="42"/>
  <c r="H697" i="42" s="1" a="1"/>
  <c r="H697" i="42" s="1"/>
  <c r="G1455" i="42"/>
  <c r="H1455" i="42" s="1" a="1"/>
  <c r="H1455" i="42" s="1"/>
  <c r="G2689" i="42"/>
  <c r="H2689" i="42" s="1" a="1"/>
  <c r="H2689" i="42" s="1"/>
  <c r="G2262" i="42"/>
  <c r="H2262" i="42" s="1" a="1"/>
  <c r="H2262" i="42" s="1"/>
  <c r="G1272" i="42"/>
  <c r="H1272" i="42" s="1" a="1"/>
  <c r="H1272" i="42" s="1"/>
  <c r="G2165" i="42"/>
  <c r="H2165" i="42" s="1" a="1"/>
  <c r="H2165" i="42" s="1"/>
  <c r="G488" i="42"/>
  <c r="H488" i="42" s="1" a="1"/>
  <c r="H488" i="42" s="1"/>
  <c r="G1468" i="42"/>
  <c r="H1468" i="42" s="1" a="1"/>
  <c r="H1468" i="42" s="1"/>
  <c r="G1019" i="42"/>
  <c r="H1019" i="42" s="1" a="1"/>
  <c r="H1019" i="42" s="1"/>
  <c r="G723" i="42"/>
  <c r="H723" i="42" s="1" a="1"/>
  <c r="H723" i="42" s="1"/>
  <c r="G1464" i="42"/>
  <c r="H1464" i="42" s="1" a="1"/>
  <c r="H1464" i="42" s="1"/>
  <c r="G1397" i="42"/>
  <c r="H1397" i="42" s="1" a="1"/>
  <c r="H1397" i="42" s="1"/>
  <c r="G1325" i="42"/>
  <c r="H1325" i="42" s="1" a="1"/>
  <c r="H1325" i="42" s="1"/>
  <c r="G23" i="42"/>
  <c r="G2363" i="42"/>
  <c r="H2363" i="42" s="1" a="1"/>
  <c r="H2363" i="42" s="1"/>
  <c r="G2498" i="42"/>
  <c r="H2498" i="42" s="1" a="1"/>
  <c r="H2498" i="42" s="1"/>
  <c r="G1575" i="42"/>
  <c r="H1575" i="42" s="1" a="1"/>
  <c r="H1575" i="42" s="1"/>
  <c r="G795" i="42"/>
  <c r="H795" i="42" s="1" a="1"/>
  <c r="H795" i="42" s="1"/>
  <c r="G1399" i="42"/>
  <c r="H1399" i="42" s="1" a="1"/>
  <c r="H1399" i="42" s="1"/>
  <c r="G1568" i="42"/>
  <c r="H1568" i="42" s="1" a="1"/>
  <c r="H1568" i="42" s="1"/>
  <c r="G1167" i="42"/>
  <c r="H1167" i="42" s="1" a="1"/>
  <c r="H1167" i="42" s="1"/>
  <c r="G44" i="42"/>
  <c r="G2583" i="42"/>
  <c r="H2583" i="42" s="1" a="1"/>
  <c r="H2583" i="42" s="1"/>
  <c r="G3067" i="42"/>
  <c r="H3067" i="42" s="1" a="1"/>
  <c r="H3067" i="42" s="1"/>
  <c r="G1672" i="42"/>
  <c r="H1672" i="42" s="1" a="1"/>
  <c r="H1672" i="42" s="1"/>
  <c r="G1377" i="42"/>
  <c r="H1377" i="42" s="1" a="1"/>
  <c r="H1377" i="42" s="1"/>
  <c r="G136" i="42"/>
  <c r="G2744" i="42"/>
  <c r="H2744" i="42" s="1" a="1"/>
  <c r="H2744" i="42" s="1"/>
  <c r="G427" i="42"/>
  <c r="H427" i="42" s="1" a="1"/>
  <c r="H427" i="42" s="1"/>
  <c r="G2258" i="42"/>
  <c r="H2258" i="42" s="1" a="1"/>
  <c r="H2258" i="42" s="1"/>
  <c r="G2053" i="42"/>
  <c r="H2053" i="42" s="1" a="1"/>
  <c r="H2053" i="42" s="1"/>
  <c r="G149" i="42"/>
  <c r="G312" i="42"/>
  <c r="H312" i="42" s="1" a="1"/>
  <c r="H312" i="42" s="1"/>
  <c r="G147" i="42"/>
  <c r="G259" i="42"/>
  <c r="G2049" i="42"/>
  <c r="H2049" i="42" s="1" a="1"/>
  <c r="H2049" i="42" s="1"/>
  <c r="G138" i="42"/>
  <c r="G2411" i="42"/>
  <c r="H2411" i="42" s="1" a="1"/>
  <c r="H2411" i="42" s="1"/>
  <c r="G2728" i="42"/>
  <c r="H2728" i="42" s="1" a="1"/>
  <c r="H2728" i="42" s="1"/>
  <c r="G2777" i="42"/>
  <c r="H2777" i="42" s="1" a="1"/>
  <c r="H2777" i="42" s="1"/>
  <c r="G1690" i="42"/>
  <c r="H1690" i="42" s="1" a="1"/>
  <c r="H1690" i="42" s="1"/>
  <c r="G3077" i="42"/>
  <c r="H3077" i="42" s="1" a="1"/>
  <c r="H3077" i="42" s="1"/>
  <c r="G1003" i="42"/>
  <c r="H1003" i="42" s="1" a="1"/>
  <c r="H1003" i="42" s="1"/>
  <c r="G2845" i="42"/>
  <c r="H2845" i="42" s="1" a="1"/>
  <c r="H2845" i="42" s="1"/>
  <c r="G2705" i="42"/>
  <c r="H2705" i="42" s="1" a="1"/>
  <c r="H2705" i="42" s="1"/>
  <c r="G303" i="42"/>
  <c r="H303" i="42" s="1" a="1"/>
  <c r="H303" i="42" s="1"/>
  <c r="G1398" i="42"/>
  <c r="H1398" i="42" s="1" a="1"/>
  <c r="H1398" i="42" s="1"/>
  <c r="G2898" i="42"/>
  <c r="H2898" i="42" s="1" a="1"/>
  <c r="H2898" i="42" s="1"/>
  <c r="G1344" i="42"/>
  <c r="H1344" i="42" s="1" a="1"/>
  <c r="H1344" i="42" s="1"/>
  <c r="G738" i="42"/>
  <c r="H738" i="42" s="1" a="1"/>
  <c r="H738" i="42" s="1"/>
  <c r="G2397" i="42"/>
  <c r="H2397" i="42" s="1" a="1"/>
  <c r="H2397" i="42" s="1"/>
  <c r="G332" i="42"/>
  <c r="H332" i="42" s="1" a="1"/>
  <c r="H332" i="42" s="1"/>
  <c r="G1278" i="42"/>
  <c r="H1278" i="42" s="1" a="1"/>
  <c r="H1278" i="42" s="1"/>
  <c r="G1866" i="42"/>
  <c r="H1866" i="42" s="1" a="1"/>
  <c r="H1866" i="42" s="1"/>
  <c r="G870" i="42"/>
  <c r="H870" i="42" s="1" a="1"/>
  <c r="H870" i="42" s="1"/>
  <c r="G742" i="42"/>
  <c r="H742" i="42" s="1" a="1"/>
  <c r="H742" i="42" s="1"/>
  <c r="G2629" i="42"/>
  <c r="H2629" i="42" s="1" a="1"/>
  <c r="H2629" i="42" s="1"/>
  <c r="G1494" i="42"/>
  <c r="H1494" i="42" s="1" a="1"/>
  <c r="H1494" i="42" s="1"/>
  <c r="G2371" i="42"/>
  <c r="H2371" i="42" s="1" a="1"/>
  <c r="H2371" i="42" s="1"/>
  <c r="G61" i="42"/>
  <c r="G414" i="42"/>
  <c r="H414" i="42" s="1" a="1"/>
  <c r="H414" i="42" s="1"/>
  <c r="G2715" i="42"/>
  <c r="H2715" i="42" s="1" a="1"/>
  <c r="H2715" i="42" s="1"/>
  <c r="G2729" i="42"/>
  <c r="H2729" i="42" s="1" a="1"/>
  <c r="H2729" i="42" s="1"/>
  <c r="G814" i="42"/>
  <c r="H814" i="42" s="1" a="1"/>
  <c r="H814" i="42" s="1"/>
  <c r="G1444" i="42"/>
  <c r="H1444" i="42" s="1" a="1"/>
  <c r="H1444" i="42" s="1"/>
  <c r="G1576" i="42"/>
  <c r="H1576" i="42" s="1" a="1"/>
  <c r="H1576" i="42" s="1"/>
  <c r="G2388" i="42"/>
  <c r="H2388" i="42" s="1" a="1"/>
  <c r="H2388" i="42" s="1"/>
  <c r="G345" i="42"/>
  <c r="H345" i="42" s="1" a="1"/>
  <c r="H345" i="42" s="1"/>
  <c r="G1429" i="42"/>
  <c r="H1429" i="42" s="1" a="1"/>
  <c r="H1429" i="42" s="1"/>
  <c r="G2524" i="42"/>
  <c r="H2524" i="42" s="1" a="1"/>
  <c r="H2524" i="42" s="1"/>
  <c r="G3043" i="42"/>
  <c r="H3043" i="42" s="1" a="1"/>
  <c r="H3043" i="42" s="1"/>
  <c r="G1380" i="42"/>
  <c r="H1380" i="42" s="1" a="1"/>
  <c r="H1380" i="42" s="1"/>
  <c r="G1779" i="42"/>
  <c r="H1779" i="42" s="1" a="1"/>
  <c r="H1779" i="42" s="1"/>
  <c r="G2040" i="42"/>
  <c r="H2040" i="42" s="1" a="1"/>
  <c r="H2040" i="42" s="1"/>
  <c r="G1259" i="42"/>
  <c r="H1259" i="42" s="1" a="1"/>
  <c r="H1259" i="42" s="1"/>
  <c r="G453" i="42"/>
  <c r="H453" i="42" s="1" a="1"/>
  <c r="H453" i="42" s="1"/>
  <c r="G2246" i="42"/>
  <c r="H2246" i="42" s="1" a="1"/>
  <c r="H2246" i="42" s="1"/>
  <c r="G1428" i="42"/>
  <c r="H1428" i="42" s="1" a="1"/>
  <c r="H1428" i="42" s="1"/>
  <c r="G1041" i="42"/>
  <c r="H1041" i="42" s="1" a="1"/>
  <c r="H1041" i="42" s="1"/>
  <c r="G1732" i="42"/>
  <c r="H1732" i="42" s="1" a="1"/>
  <c r="H1732" i="42" s="1"/>
  <c r="G1040" i="42"/>
  <c r="H1040" i="42" s="1" a="1"/>
  <c r="H1040" i="42" s="1"/>
  <c r="G2383" i="42"/>
  <c r="H2383" i="42" s="1" a="1"/>
  <c r="H2383" i="42" s="1"/>
  <c r="G1311" i="42"/>
  <c r="H1311" i="42" s="1" a="1"/>
  <c r="H1311" i="42" s="1"/>
  <c r="G607" i="42"/>
  <c r="H607" i="42" s="1" a="1"/>
  <c r="H607" i="42" s="1"/>
  <c r="G1664" i="42"/>
  <c r="H1664" i="42" s="1" a="1"/>
  <c r="H1664" i="42" s="1"/>
  <c r="G2882" i="42"/>
  <c r="H2882" i="42" s="1" a="1"/>
  <c r="H2882" i="42" s="1"/>
  <c r="G3162" i="42"/>
  <c r="H3162" i="42" s="1" a="1"/>
  <c r="H3162" i="42" s="1"/>
  <c r="G2060" i="42"/>
  <c r="H2060" i="42" s="1" a="1"/>
  <c r="H2060" i="42" s="1"/>
  <c r="G1038" i="42"/>
  <c r="H1038" i="42" s="1" a="1"/>
  <c r="H1038" i="42" s="1"/>
  <c r="G1719" i="42"/>
  <c r="H1719" i="42" s="1" a="1"/>
  <c r="H1719" i="42" s="1"/>
  <c r="G2639" i="42"/>
  <c r="H2639" i="42" s="1" a="1"/>
  <c r="H2639" i="42" s="1"/>
  <c r="G681" i="42"/>
  <c r="H681" i="42" s="1" a="1"/>
  <c r="H681" i="42" s="1"/>
  <c r="G997" i="42"/>
  <c r="H997" i="42" s="1" a="1"/>
  <c r="H997" i="42" s="1"/>
  <c r="G2024" i="42"/>
  <c r="H2024" i="42" s="1" a="1"/>
  <c r="H2024" i="42" s="1"/>
  <c r="G1806" i="42"/>
  <c r="H1806" i="42" s="1" a="1"/>
  <c r="H1806" i="42" s="1"/>
  <c r="G2927" i="42"/>
  <c r="H2927" i="42" s="1" a="1"/>
  <c r="H2927" i="42" s="1"/>
  <c r="G2627" i="42"/>
  <c r="H2627" i="42" s="1" a="1"/>
  <c r="H2627" i="42" s="1"/>
  <c r="G1005" i="42"/>
  <c r="H1005" i="42" s="1" a="1"/>
  <c r="H1005" i="42" s="1"/>
  <c r="G2860" i="42"/>
  <c r="H2860" i="42" s="1" a="1"/>
  <c r="H2860" i="42" s="1"/>
  <c r="G989" i="42"/>
  <c r="H989" i="42" s="1" a="1"/>
  <c r="H989" i="42" s="1"/>
  <c r="G184" i="42"/>
  <c r="G1158" i="42"/>
  <c r="H1158" i="42" s="1" a="1"/>
  <c r="H1158" i="42" s="1"/>
  <c r="G2748" i="42"/>
  <c r="H2748" i="42" s="1" a="1"/>
  <c r="H2748" i="42" s="1"/>
  <c r="G2366" i="42"/>
  <c r="H2366" i="42" s="1" a="1"/>
  <c r="H2366" i="42" s="1"/>
  <c r="G1975" i="42"/>
  <c r="H1975" i="42" s="1" a="1"/>
  <c r="H1975" i="42" s="1"/>
  <c r="G2897" i="42"/>
  <c r="H2897" i="42" s="1" a="1"/>
  <c r="H2897" i="42" s="1"/>
  <c r="G700" i="42"/>
  <c r="H700" i="42" s="1" a="1"/>
  <c r="H700" i="42" s="1"/>
  <c r="G1950" i="42"/>
  <c r="H1950" i="42" s="1" a="1"/>
  <c r="H1950" i="42" s="1"/>
  <c r="G318" i="42"/>
  <c r="H318" i="42" s="1" a="1"/>
  <c r="H318" i="42" s="1"/>
  <c r="G2434" i="42"/>
  <c r="H2434" i="42" s="1" a="1"/>
  <c r="H2434" i="42" s="1"/>
  <c r="G2807" i="42"/>
  <c r="H2807" i="42" s="1" a="1"/>
  <c r="H2807" i="42" s="1"/>
  <c r="G2089" i="42"/>
  <c r="H2089" i="42" s="1" a="1"/>
  <c r="H2089" i="42" s="1"/>
  <c r="G1777" i="42"/>
  <c r="H1777" i="42" s="1" a="1"/>
  <c r="H1777" i="42" s="1"/>
  <c r="G2655" i="42"/>
  <c r="H2655" i="42" s="1" a="1"/>
  <c r="H2655" i="42" s="1"/>
  <c r="G1266" i="42"/>
  <c r="H1266" i="42" s="1" a="1"/>
  <c r="H1266" i="42" s="1"/>
  <c r="G1048" i="42"/>
  <c r="H1048" i="42" s="1" a="1"/>
  <c r="H1048" i="42" s="1"/>
  <c r="G863" i="42"/>
  <c r="H863" i="42" s="1" a="1"/>
  <c r="H863" i="42" s="1"/>
  <c r="G690" i="42"/>
  <c r="H690" i="42" s="1" a="1"/>
  <c r="H690" i="42" s="1"/>
  <c r="G2546" i="42"/>
  <c r="H2546" i="42" s="1" a="1"/>
  <c r="H2546" i="42" s="1"/>
  <c r="G1443" i="42"/>
  <c r="H1443" i="42" s="1" a="1"/>
  <c r="H1443" i="42" s="1"/>
  <c r="G424" i="42"/>
  <c r="H424" i="42" s="1" a="1"/>
  <c r="H424" i="42" s="1"/>
  <c r="G829" i="42"/>
  <c r="H829" i="42" s="1" a="1"/>
  <c r="H829" i="42" s="1"/>
  <c r="G3002" i="42"/>
  <c r="H3002" i="42" s="1" a="1"/>
  <c r="H3002" i="42" s="1"/>
  <c r="G1318" i="42"/>
  <c r="H1318" i="42" s="1" a="1"/>
  <c r="H1318" i="42" s="1"/>
  <c r="G1545" i="42"/>
  <c r="H1545" i="42" s="1" a="1"/>
  <c r="H1545" i="42" s="1"/>
  <c r="G2264" i="42"/>
  <c r="H2264" i="42" s="1" a="1"/>
  <c r="H2264" i="42" s="1"/>
  <c r="G1149" i="42"/>
  <c r="H1149" i="42" s="1" a="1"/>
  <c r="H1149" i="42" s="1"/>
  <c r="G510" i="42"/>
  <c r="H510" i="42" s="1" a="1"/>
  <c r="H510" i="42" s="1"/>
  <c r="G1834" i="42"/>
  <c r="H1834" i="42" s="1" a="1"/>
  <c r="H1834" i="42" s="1"/>
  <c r="G1890" i="42"/>
  <c r="H1890" i="42" s="1" a="1"/>
  <c r="H1890" i="42" s="1"/>
  <c r="G1422" i="42"/>
  <c r="H1422" i="42" s="1" a="1"/>
  <c r="H1422" i="42" s="1"/>
  <c r="G1001" i="42"/>
  <c r="H1001" i="42" s="1" a="1"/>
  <c r="H1001" i="42" s="1"/>
  <c r="G1127" i="42"/>
  <c r="H1127" i="42" s="1" a="1"/>
  <c r="H1127" i="42" s="1"/>
  <c r="G1615" i="42"/>
  <c r="H1615" i="42" s="1" a="1"/>
  <c r="H1615" i="42" s="1"/>
  <c r="G2180" i="42"/>
  <c r="H2180" i="42" s="1" a="1"/>
  <c r="H2180" i="42" s="1"/>
  <c r="G999" i="42"/>
  <c r="H999" i="42" s="1" a="1"/>
  <c r="H999" i="42" s="1"/>
  <c r="G2620" i="42"/>
  <c r="H2620" i="42" s="1" a="1"/>
  <c r="H2620" i="42" s="1"/>
  <c r="G1163" i="42"/>
  <c r="H1163" i="42" s="1" a="1"/>
  <c r="H1163" i="42" s="1"/>
  <c r="G2263" i="42"/>
  <c r="H2263" i="42" s="1" a="1"/>
  <c r="H2263" i="42" s="1"/>
  <c r="G889" i="42"/>
  <c r="H889" i="42" s="1" a="1"/>
  <c r="H889" i="42" s="1"/>
  <c r="G181" i="42"/>
  <c r="G2952" i="42"/>
  <c r="H2952" i="42" s="1" a="1"/>
  <c r="H2952" i="42" s="1"/>
  <c r="G2579" i="42"/>
  <c r="H2579" i="42" s="1" a="1"/>
  <c r="H2579" i="42" s="1"/>
  <c r="G892" i="42"/>
  <c r="H892" i="42" s="1" a="1"/>
  <c r="H892" i="42" s="1"/>
  <c r="G3001" i="42"/>
  <c r="H3001" i="42" s="1" a="1"/>
  <c r="H3001" i="42" s="1"/>
  <c r="G781" i="42"/>
  <c r="H781" i="42" s="1" a="1"/>
  <c r="H781" i="42" s="1"/>
  <c r="G644" i="42"/>
  <c r="H644" i="42" s="1" a="1"/>
  <c r="H644" i="42" s="1"/>
  <c r="G70" i="42"/>
  <c r="G3062" i="42"/>
  <c r="H3062" i="42" s="1" a="1"/>
  <c r="H3062" i="42" s="1"/>
  <c r="G873" i="42"/>
  <c r="H873" i="42" s="1" a="1"/>
  <c r="H873" i="42" s="1"/>
  <c r="G482" i="42"/>
  <c r="H482" i="42" s="1" a="1"/>
  <c r="H482" i="42" s="1"/>
  <c r="G639" i="42"/>
  <c r="H639" i="42" s="1" a="1"/>
  <c r="H639" i="42" s="1"/>
  <c r="G25" i="42"/>
  <c r="G1805" i="42"/>
  <c r="H1805" i="42" s="1" a="1"/>
  <c r="H1805" i="42" s="1"/>
  <c r="G2708" i="42"/>
  <c r="H2708" i="42" s="1" a="1"/>
  <c r="H2708" i="42" s="1"/>
  <c r="G894" i="42"/>
  <c r="H894" i="42" s="1" a="1"/>
  <c r="H894" i="42" s="1"/>
  <c r="G2781" i="42"/>
  <c r="H2781" i="42" s="1" a="1"/>
  <c r="H2781" i="42" s="1"/>
  <c r="G2792" i="42"/>
  <c r="H2792" i="42" s="1" a="1"/>
  <c r="H2792" i="42" s="1"/>
  <c r="G955" i="42"/>
  <c r="H955" i="42" s="1" a="1"/>
  <c r="H955" i="42" s="1"/>
  <c r="G101" i="42"/>
  <c r="G2964" i="42"/>
  <c r="H2964" i="42" s="1" a="1"/>
  <c r="H2964" i="42" s="1"/>
  <c r="G930" i="42"/>
  <c r="H930" i="42" s="1" a="1"/>
  <c r="H930" i="42" s="1"/>
  <c r="G593" i="42"/>
  <c r="H593" i="42" s="1" a="1"/>
  <c r="H593" i="42" s="1"/>
  <c r="G1284" i="42"/>
  <c r="H1284" i="42" s="1" a="1"/>
  <c r="H1284" i="42" s="1"/>
  <c r="G463" i="42"/>
  <c r="H463" i="42" s="1" a="1"/>
  <c r="H463" i="42" s="1"/>
  <c r="G2446" i="42"/>
  <c r="H2446" i="42" s="1" a="1"/>
  <c r="H2446" i="42" s="1"/>
  <c r="G24" i="42"/>
  <c r="G2389" i="42"/>
  <c r="H2389" i="42" s="1" a="1"/>
  <c r="H2389" i="42" s="1"/>
  <c r="G1395" i="42"/>
  <c r="H1395" i="42" s="1" a="1"/>
  <c r="H1395" i="42" s="1"/>
  <c r="G2790" i="42"/>
  <c r="H2790" i="42" s="1" a="1"/>
  <c r="H2790" i="42" s="1"/>
  <c r="G1726" i="42"/>
  <c r="H1726" i="42" s="1" a="1"/>
  <c r="H1726" i="42" s="1"/>
  <c r="G2553" i="42"/>
  <c r="H2553" i="42" s="1" a="1"/>
  <c r="H2553" i="42" s="1"/>
  <c r="G1242" i="42"/>
  <c r="H1242" i="42" s="1" a="1"/>
  <c r="H1242" i="42" s="1"/>
  <c r="G2111" i="42"/>
  <c r="H2111" i="42" s="1" a="1"/>
  <c r="H2111" i="42" s="1"/>
  <c r="G3059" i="42"/>
  <c r="H3059" i="42" s="1" a="1"/>
  <c r="H3059" i="42" s="1"/>
  <c r="G2939" i="42"/>
  <c r="H2939" i="42" s="1" a="1"/>
  <c r="H2939" i="42" s="1"/>
  <c r="G2338" i="42"/>
  <c r="H2338" i="42" s="1" a="1"/>
  <c r="H2338" i="42" s="1"/>
  <c r="G2367" i="42"/>
  <c r="H2367" i="42" s="1" a="1"/>
  <c r="H2367" i="42" s="1"/>
  <c r="G2745" i="42"/>
  <c r="H2745" i="42" s="1" a="1"/>
  <c r="H2745" i="42" s="1"/>
  <c r="G793" i="42"/>
  <c r="H793" i="42" s="1" a="1"/>
  <c r="H793" i="42" s="1"/>
  <c r="G2315" i="42"/>
  <c r="H2315" i="42" s="1" a="1"/>
  <c r="H2315" i="42" s="1"/>
  <c r="G3108" i="42"/>
  <c r="H3108" i="42" s="1" a="1"/>
  <c r="H3108" i="42" s="1"/>
  <c r="G2377" i="42"/>
  <c r="H2377" i="42" s="1" a="1"/>
  <c r="H2377" i="42" s="1"/>
  <c r="G2889" i="42"/>
  <c r="H2889" i="42" s="1" a="1"/>
  <c r="H2889" i="42" s="1"/>
  <c r="G425" i="42"/>
  <c r="H425" i="42" s="1" a="1"/>
  <c r="H425" i="42" s="1"/>
  <c r="G711" i="42"/>
  <c r="H711" i="42" s="1" a="1"/>
  <c r="H711" i="42" s="1"/>
  <c r="G2061" i="42"/>
  <c r="H2061" i="42" s="1" a="1"/>
  <c r="H2061" i="42" s="1"/>
  <c r="G418" i="42"/>
  <c r="H418" i="42" s="1" a="1"/>
  <c r="H418" i="42" s="1"/>
  <c r="G662" i="42"/>
  <c r="H662" i="42" s="1" a="1"/>
  <c r="H662" i="42" s="1"/>
  <c r="G2731" i="42"/>
  <c r="H2731" i="42" s="1" a="1"/>
  <c r="H2731" i="42" s="1"/>
  <c r="G343" i="42"/>
  <c r="H343" i="42" s="1" a="1"/>
  <c r="H343" i="42" s="1"/>
  <c r="G2194" i="42"/>
  <c r="H2194" i="42" s="1" a="1"/>
  <c r="H2194" i="42" s="1"/>
  <c r="G517" i="42"/>
  <c r="H517" i="42" s="1" a="1"/>
  <c r="H517" i="42" s="1"/>
  <c r="G260" i="42"/>
  <c r="G1175" i="42"/>
  <c r="H1175" i="42" s="1" a="1"/>
  <c r="H1175" i="42" s="1"/>
  <c r="G2322" i="42"/>
  <c r="H2322" i="42" s="1" a="1"/>
  <c r="H2322" i="42" s="1"/>
  <c r="G56" i="42"/>
  <c r="G2479" i="42"/>
  <c r="H2479" i="42" s="1" a="1"/>
  <c r="H2479" i="42" s="1"/>
  <c r="G2043" i="42"/>
  <c r="H2043" i="42" s="1" a="1"/>
  <c r="H2043" i="42" s="1"/>
  <c r="G3046" i="42"/>
  <c r="H3046" i="42" s="1" a="1"/>
  <c r="H3046" i="42" s="1"/>
  <c r="G457" i="42"/>
  <c r="H457" i="42" s="1" a="1"/>
  <c r="H457" i="42" s="1"/>
  <c r="G1923" i="42"/>
  <c r="H1923" i="42" s="1" a="1"/>
  <c r="H1923" i="42" s="1"/>
  <c r="G1706" i="42"/>
  <c r="H1706" i="42" s="1" a="1"/>
  <c r="H1706" i="42" s="1"/>
  <c r="G1776" i="42"/>
  <c r="H1776" i="42" s="1" a="1"/>
  <c r="H1776" i="42" s="1"/>
  <c r="G1316" i="42"/>
  <c r="H1316" i="42" s="1" a="1"/>
  <c r="H1316" i="42" s="1"/>
  <c r="G105" i="42"/>
  <c r="G3082" i="42"/>
  <c r="H3082" i="42" s="1" a="1"/>
  <c r="H3082" i="42" s="1"/>
  <c r="G1240" i="42"/>
  <c r="H1240" i="42" s="1" a="1"/>
  <c r="H1240" i="42" s="1"/>
  <c r="G2100" i="42"/>
  <c r="H2100" i="42" s="1" a="1"/>
  <c r="H2100" i="42" s="1"/>
  <c r="G143" i="42"/>
  <c r="G590" i="42"/>
  <c r="H590" i="42" s="1" a="1"/>
  <c r="H590" i="42" s="1"/>
  <c r="G310" i="42"/>
  <c r="H310" i="42" s="1" a="1"/>
  <c r="H310" i="42" s="1"/>
  <c r="G2019" i="42"/>
  <c r="H2019" i="42" s="1" a="1"/>
  <c r="H2019" i="42" s="1"/>
  <c r="G74" i="42"/>
  <c r="G313" i="42"/>
  <c r="H313" i="42" s="1" a="1"/>
  <c r="H313" i="42" s="1"/>
  <c r="G1770" i="42"/>
  <c r="H1770" i="42" s="1" a="1"/>
  <c r="H1770" i="42" s="1"/>
  <c r="G3052" i="42"/>
  <c r="H3052" i="42" s="1" a="1"/>
  <c r="H3052" i="42" s="1"/>
  <c r="G481" i="42"/>
  <c r="H481" i="42" s="1" a="1"/>
  <c r="H481" i="42" s="1"/>
  <c r="G1480" i="42"/>
  <c r="H1480" i="42" s="1" a="1"/>
  <c r="H1480" i="42" s="1"/>
  <c r="G857" i="42"/>
  <c r="H857" i="42" s="1" a="1"/>
  <c r="H857" i="42" s="1"/>
  <c r="G1156" i="42"/>
  <c r="H1156" i="42" s="1" a="1"/>
  <c r="H1156" i="42" s="1"/>
  <c r="G1320" i="42"/>
  <c r="H1320" i="42" s="1" a="1"/>
  <c r="H1320" i="42" s="1"/>
  <c r="G2773" i="42"/>
  <c r="H2773" i="42" s="1" a="1"/>
  <c r="H2773" i="42" s="1"/>
  <c r="G479" i="42"/>
  <c r="H479" i="42" s="1" a="1"/>
  <c r="H479" i="42" s="1"/>
  <c r="G1854" i="42"/>
  <c r="H1854" i="42" s="1" a="1"/>
  <c r="H1854" i="42" s="1"/>
  <c r="G1355" i="42"/>
  <c r="H1355" i="42" s="1" a="1"/>
  <c r="H1355" i="42" s="1"/>
  <c r="G666" i="42"/>
  <c r="H666" i="42" s="1" a="1"/>
  <c r="H666" i="42" s="1"/>
  <c r="G2695" i="42"/>
  <c r="H2695" i="42" s="1" a="1"/>
  <c r="H2695" i="42" s="1"/>
  <c r="G1321" i="42"/>
  <c r="H1321" i="42" s="1" a="1"/>
  <c r="H1321" i="42" s="1"/>
  <c r="G2379" i="42"/>
  <c r="H2379" i="42" s="1" a="1"/>
  <c r="H2379" i="42" s="1"/>
  <c r="G2261" i="42"/>
  <c r="H2261" i="42" s="1" a="1"/>
  <c r="H2261" i="42" s="1"/>
  <c r="G2307" i="42"/>
  <c r="H2307" i="42" s="1" a="1"/>
  <c r="H2307" i="42" s="1"/>
  <c r="G591" i="42"/>
  <c r="H591" i="42" s="1" a="1"/>
  <c r="H591" i="42" s="1"/>
  <c r="G1801" i="42"/>
  <c r="H1801" i="42" s="1" a="1"/>
  <c r="H1801" i="42" s="1"/>
  <c r="G2192" i="42"/>
  <c r="H2192" i="42" s="1" a="1"/>
  <c r="H2192" i="42" s="1"/>
  <c r="G423" i="42"/>
  <c r="H423" i="42" s="1" a="1"/>
  <c r="H423" i="42" s="1"/>
  <c r="G2399" i="42"/>
  <c r="H2399" i="42" s="1" a="1"/>
  <c r="H2399" i="42" s="1"/>
  <c r="G703" i="42"/>
  <c r="H703" i="42" s="1" a="1"/>
  <c r="H703" i="42" s="1"/>
  <c r="G658" i="42"/>
  <c r="H658" i="42" s="1" a="1"/>
  <c r="H658" i="42" s="1"/>
  <c r="G150" i="42"/>
  <c r="G19" i="42"/>
  <c r="G1384" i="42"/>
  <c r="H1384" i="42" s="1" a="1"/>
  <c r="H1384" i="42" s="1"/>
  <c r="G1081" i="42"/>
  <c r="H1081" i="42" s="1" a="1"/>
  <c r="H1081" i="42" s="1"/>
  <c r="G670" i="42"/>
  <c r="H670" i="42" s="1" a="1"/>
  <c r="H670" i="42" s="1"/>
  <c r="G2197" i="42"/>
  <c r="H2197" i="42" s="1" a="1"/>
  <c r="H2197" i="42" s="1"/>
  <c r="G1915" i="42"/>
  <c r="H1915" i="42" s="1" a="1"/>
  <c r="H1915" i="42" s="1"/>
  <c r="G2373" i="42"/>
  <c r="H2373" i="42" s="1" a="1"/>
  <c r="H2373" i="42" s="1"/>
  <c r="G3058" i="42"/>
  <c r="H3058" i="42" s="1" a="1"/>
  <c r="H3058" i="42" s="1"/>
  <c r="G2717" i="42"/>
  <c r="H2717" i="42" s="1" a="1"/>
  <c r="H2717" i="42" s="1"/>
  <c r="G1715" i="42"/>
  <c r="H1715" i="42" s="1" a="1"/>
  <c r="H1715" i="42" s="1"/>
  <c r="G1440" i="42"/>
  <c r="H1440" i="42" s="1" a="1"/>
  <c r="H1440" i="42" s="1"/>
  <c r="G911" i="42"/>
  <c r="H911" i="42" s="1" a="1"/>
  <c r="H911" i="42" s="1"/>
  <c r="G1430" i="42"/>
  <c r="H1430" i="42" s="1" a="1"/>
  <c r="H1430" i="42" s="1"/>
  <c r="G1593" i="42"/>
  <c r="H1593" i="42" s="1" a="1"/>
  <c r="H1593" i="42" s="1"/>
  <c r="G182" i="42"/>
  <c r="G2784" i="42"/>
  <c r="H2784" i="42" s="1" a="1"/>
  <c r="H2784" i="42" s="1"/>
  <c r="G1648" i="42"/>
  <c r="H1648" i="42" s="1" a="1"/>
  <c r="H1648" i="42" s="1"/>
  <c r="G848" i="42"/>
  <c r="H848" i="42" s="1" a="1"/>
  <c r="H848" i="42" s="1"/>
  <c r="G2541" i="42"/>
  <c r="H2541" i="42" s="1" a="1"/>
  <c r="H2541" i="42" s="1"/>
  <c r="G1206" i="42"/>
  <c r="H1206" i="42" s="1" a="1"/>
  <c r="H1206" i="42" s="1"/>
  <c r="G323" i="42"/>
  <c r="H323" i="42" s="1" a="1"/>
  <c r="H323" i="42" s="1"/>
  <c r="G2094" i="42"/>
  <c r="H2094" i="42" s="1" a="1"/>
  <c r="H2094" i="42" s="1"/>
  <c r="G663" i="42"/>
  <c r="H663" i="42" s="1" a="1"/>
  <c r="H663" i="42" s="1"/>
  <c r="G179" i="42"/>
  <c r="G2834" i="42"/>
  <c r="H2834" i="42" s="1" a="1"/>
  <c r="H2834" i="42" s="1"/>
  <c r="G366" i="42"/>
  <c r="H366" i="42" s="1" a="1"/>
  <c r="H366" i="42" s="1"/>
  <c r="G458" i="42"/>
  <c r="H458" i="42" s="1" a="1"/>
  <c r="H458" i="42" s="1"/>
  <c r="G360" i="42"/>
  <c r="H360" i="42" s="1" a="1"/>
  <c r="H360" i="42" s="1"/>
  <c r="G2636" i="42"/>
  <c r="H2636" i="42" s="1" a="1"/>
  <c r="H2636" i="42" s="1"/>
  <c r="G1919" i="42"/>
  <c r="H1919" i="42" s="1" a="1"/>
  <c r="H1919" i="42" s="1"/>
  <c r="G278" i="42"/>
  <c r="H278" i="42" s="1" a="1"/>
  <c r="H278" i="42" s="1"/>
  <c r="G2247" i="42"/>
  <c r="H2247" i="42" s="1" a="1"/>
  <c r="H2247" i="42" s="1"/>
  <c r="G762" i="42"/>
  <c r="H762" i="42" s="1" a="1"/>
  <c r="H762" i="42" s="1"/>
  <c r="G1665" i="42"/>
  <c r="H1665" i="42" s="1" a="1"/>
  <c r="H1665" i="42" s="1"/>
  <c r="G2508" i="42"/>
  <c r="H2508" i="42" s="1" a="1"/>
  <c r="H2508" i="42" s="1"/>
  <c r="G2407" i="42"/>
  <c r="H2407" i="42" s="1" a="1"/>
  <c r="H2407" i="42" s="1"/>
  <c r="G1789" i="42"/>
  <c r="H1789" i="42" s="1" a="1"/>
  <c r="H1789" i="42" s="1"/>
  <c r="G1645" i="42"/>
  <c r="H1645" i="42" s="1" a="1"/>
  <c r="H1645" i="42" s="1"/>
  <c r="G1326" i="42"/>
  <c r="H1326" i="42" s="1" a="1"/>
  <c r="H1326" i="42" s="1"/>
  <c r="G2858" i="42"/>
  <c r="H2858" i="42" s="1" a="1"/>
  <c r="H2858" i="42" s="1"/>
  <c r="G3159" i="42"/>
  <c r="H3159" i="42" s="1" a="1"/>
  <c r="H3159" i="42" s="1"/>
  <c r="G1930" i="42"/>
  <c r="H1930" i="42" s="1" a="1"/>
  <c r="H1930" i="42" s="1"/>
  <c r="G2080" i="42"/>
  <c r="H2080" i="42" s="1" a="1"/>
  <c r="H2080" i="42" s="1"/>
  <c r="G610" i="42"/>
  <c r="H610" i="42" s="1" a="1"/>
  <c r="H610" i="42" s="1"/>
  <c r="G2144" i="42"/>
  <c r="H2144" i="42" s="1" a="1"/>
  <c r="H2144" i="42" s="1"/>
  <c r="G1807" i="42"/>
  <c r="H1807" i="42" s="1" a="1"/>
  <c r="H1807" i="42" s="1"/>
  <c r="G2009" i="42"/>
  <c r="H2009" i="42" s="1" a="1"/>
  <c r="H2009" i="42" s="1"/>
  <c r="G49" i="42"/>
  <c r="G523" i="42"/>
  <c r="H523" i="42" s="1" a="1"/>
  <c r="H523" i="42" s="1"/>
  <c r="G1036" i="42"/>
  <c r="H1036" i="42" s="1" a="1"/>
  <c r="H1036" i="42" s="1"/>
  <c r="G2770" i="42"/>
  <c r="H2770" i="42" s="1" a="1"/>
  <c r="H2770" i="42" s="1"/>
  <c r="G3133" i="42"/>
  <c r="H3133" i="42" s="1" a="1"/>
  <c r="H3133" i="42" s="1"/>
  <c r="G951" i="42"/>
  <c r="H951" i="42" s="1" a="1"/>
  <c r="H951" i="42" s="1"/>
  <c r="G2287" i="42"/>
  <c r="H2287" i="42" s="1" a="1"/>
  <c r="H2287" i="42" s="1"/>
  <c r="G1037" i="42"/>
  <c r="H1037" i="42" s="1" a="1"/>
  <c r="H1037" i="42" s="1"/>
  <c r="G680" i="42"/>
  <c r="H680" i="42" s="1" a="1"/>
  <c r="H680" i="42" s="1"/>
  <c r="G1312" i="42"/>
  <c r="H1312" i="42" s="1" a="1"/>
  <c r="H1312" i="42" s="1"/>
  <c r="G818" i="42"/>
  <c r="H818" i="42" s="1" a="1"/>
  <c r="H818" i="42" s="1"/>
  <c r="G1668" i="42"/>
  <c r="H1668" i="42" s="1" a="1"/>
  <c r="H1668" i="42" s="1"/>
  <c r="G1844" i="42"/>
  <c r="H1844" i="42" s="1" a="1"/>
  <c r="H1844" i="42" s="1"/>
  <c r="G2947" i="42"/>
  <c r="H2947" i="42" s="1" a="1"/>
  <c r="H2947" i="42" s="1"/>
  <c r="G2134" i="42"/>
  <c r="H2134" i="42" s="1" a="1"/>
  <c r="H2134" i="42" s="1"/>
  <c r="G362" i="42"/>
  <c r="H362" i="42" s="1" a="1"/>
  <c r="H362" i="42" s="1"/>
  <c r="G1217" i="42"/>
  <c r="H1217" i="42" s="1" a="1"/>
  <c r="H1217" i="42" s="1"/>
  <c r="G1763" i="42"/>
  <c r="H1763" i="42" s="1" a="1"/>
  <c r="H1763" i="42" s="1"/>
  <c r="G1221" i="42"/>
  <c r="H1221" i="42" s="1" a="1"/>
  <c r="H1221" i="42" s="1"/>
  <c r="G651" i="42"/>
  <c r="H651" i="42" s="1" a="1"/>
  <c r="H651" i="42" s="1"/>
  <c r="G1872" i="42"/>
  <c r="H1872" i="42" s="1" a="1"/>
  <c r="H1872" i="42" s="1"/>
  <c r="G2099" i="42"/>
  <c r="H2099" i="42" s="1" a="1"/>
  <c r="H2099" i="42" s="1"/>
  <c r="G2991" i="42"/>
  <c r="H2991" i="42" s="1" a="1"/>
  <c r="H2991" i="42" s="1"/>
  <c r="G1244" i="42"/>
  <c r="H1244" i="42" s="1" a="1"/>
  <c r="H1244" i="42" s="1"/>
  <c r="G647" i="42"/>
  <c r="H647" i="42" s="1" a="1"/>
  <c r="H647" i="42" s="1"/>
  <c r="G2819" i="42"/>
  <c r="H2819" i="42" s="1" a="1"/>
  <c r="H2819" i="42" s="1"/>
  <c r="G1739" i="42"/>
  <c r="H1739" i="42" s="1" a="1"/>
  <c r="H1739" i="42" s="1"/>
  <c r="G1840" i="42"/>
  <c r="H1840" i="42" s="1" a="1"/>
  <c r="H1840" i="42" s="1"/>
  <c r="G780" i="42"/>
  <c r="H780" i="42" s="1" a="1"/>
  <c r="H780" i="42" s="1"/>
  <c r="G720" i="42"/>
  <c r="H720" i="42" s="1" a="1"/>
  <c r="H720" i="42" s="1"/>
  <c r="G1945" i="42"/>
  <c r="H1945" i="42" s="1" a="1"/>
  <c r="H1945" i="42" s="1"/>
  <c r="G2545" i="42"/>
  <c r="H2545" i="42" s="1" a="1"/>
  <c r="H2545" i="42" s="1"/>
  <c r="G2178" i="42"/>
  <c r="H2178" i="42" s="1" a="1"/>
  <c r="H2178" i="42" s="1"/>
  <c r="G1933" i="42"/>
  <c r="H1933" i="42" s="1" a="1"/>
  <c r="H1933" i="42" s="1"/>
  <c r="G1972" i="42"/>
  <c r="H1972" i="42" s="1" a="1"/>
  <c r="H1972" i="42" s="1"/>
  <c r="G2213" i="42"/>
  <c r="H2213" i="42" s="1" a="1"/>
  <c r="H2213" i="42" s="1"/>
  <c r="G3107" i="42"/>
  <c r="H3107" i="42" s="1" a="1"/>
  <c r="H3107" i="42" s="1"/>
  <c r="G1539" i="42"/>
  <c r="H1539" i="42" s="1" a="1"/>
  <c r="H1539" i="42" s="1"/>
  <c r="G2445" i="42"/>
  <c r="H2445" i="42" s="1" a="1"/>
  <c r="H2445" i="42" s="1"/>
  <c r="G3088" i="42"/>
  <c r="H3088" i="42" s="1" a="1"/>
  <c r="H3088" i="42" s="1"/>
  <c r="G1334" i="42"/>
  <c r="H1334" i="42" s="1" a="1"/>
  <c r="H1334" i="42" s="1"/>
  <c r="G2614" i="42"/>
  <c r="H2614" i="42" s="1" a="1"/>
  <c r="H2614" i="42" s="1"/>
  <c r="G672" i="42"/>
  <c r="H672" i="42" s="1" a="1"/>
  <c r="H672" i="42" s="1"/>
  <c r="G1417" i="42"/>
  <c r="H1417" i="42" s="1" a="1"/>
  <c r="H1417" i="42" s="1"/>
  <c r="G52" i="42"/>
  <c r="G2971" i="42"/>
  <c r="H2971" i="42" s="1" a="1"/>
  <c r="H2971" i="42" s="1"/>
  <c r="G2529" i="42"/>
  <c r="H2529" i="42" s="1" a="1"/>
  <c r="H2529" i="42" s="1"/>
  <c r="G1977" i="42"/>
  <c r="H1977" i="42" s="1" a="1"/>
  <c r="H1977" i="42" s="1"/>
  <c r="G2087" i="42"/>
  <c r="H2087" i="42" s="1" a="1"/>
  <c r="H2087" i="42" s="1"/>
  <c r="G2480" i="42"/>
  <c r="H2480" i="42" s="1" a="1"/>
  <c r="H2480" i="42" s="1"/>
  <c r="G1790" i="42"/>
  <c r="H1790" i="42" s="1" a="1"/>
  <c r="H1790" i="42" s="1"/>
  <c r="G103" i="42"/>
  <c r="G527" i="42"/>
  <c r="H527" i="42" s="1" a="1"/>
  <c r="H527" i="42" s="1"/>
  <c r="G382" i="42"/>
  <c r="H382" i="42" s="1" a="1"/>
  <c r="H382" i="42" s="1"/>
  <c r="G1738" i="42"/>
  <c r="H1738" i="42" s="1" a="1"/>
  <c r="H1738" i="42" s="1"/>
  <c r="G556" i="42"/>
  <c r="H556" i="42" s="1" a="1"/>
  <c r="H556" i="42" s="1"/>
  <c r="G571" i="42"/>
  <c r="H571" i="42" s="1" a="1"/>
  <c r="H571" i="42" s="1"/>
  <c r="G1223" i="42"/>
  <c r="H1223" i="42" s="1" a="1"/>
  <c r="H1223" i="42" s="1"/>
  <c r="G352" i="42"/>
  <c r="H352" i="42" s="1" a="1"/>
  <c r="H352" i="42" s="1"/>
  <c r="G1473" i="42"/>
  <c r="H1473" i="42" s="1" a="1"/>
  <c r="H1473" i="42" s="1"/>
  <c r="G106" i="42"/>
  <c r="G403" i="42"/>
  <c r="H403" i="42" s="1" a="1"/>
  <c r="H403" i="42" s="1"/>
  <c r="G982" i="42"/>
  <c r="H982" i="42" s="1" a="1"/>
  <c r="H982" i="42" s="1"/>
  <c r="G1529" i="42"/>
  <c r="H1529" i="42" s="1" a="1"/>
  <c r="H1529" i="42" s="1"/>
  <c r="G803" i="42"/>
  <c r="H803" i="42" s="1" a="1"/>
  <c r="H803" i="42" s="1"/>
  <c r="G91" i="42"/>
  <c r="G32" i="42"/>
  <c r="G17" i="42"/>
  <c r="G3049" i="42"/>
  <c r="H3049" i="42" s="1" a="1"/>
  <c r="H3049" i="42" s="1"/>
  <c r="G3093" i="42"/>
  <c r="H3093" i="42" s="1" a="1"/>
  <c r="H3093" i="42" s="1"/>
  <c r="G459" i="42"/>
  <c r="H459" i="42" s="1" a="1"/>
  <c r="H459" i="42" s="1"/>
  <c r="G1067" i="42"/>
  <c r="H1067" i="42" s="1" a="1"/>
  <c r="H1067" i="42" s="1"/>
  <c r="G566" i="42"/>
  <c r="H566" i="42" s="1" a="1"/>
  <c r="H566" i="42" s="1"/>
  <c r="G2478" i="42"/>
  <c r="H2478" i="42" s="1" a="1"/>
  <c r="H2478" i="42" s="1"/>
  <c r="G2956" i="42"/>
  <c r="H2956" i="42" s="1" a="1"/>
  <c r="H2956" i="42" s="1"/>
  <c r="G2013" i="42"/>
  <c r="H2013" i="42" s="1" a="1"/>
  <c r="H2013" i="42" s="1"/>
  <c r="G2304" i="42"/>
  <c r="H2304" i="42" s="1" a="1"/>
  <c r="H2304" i="42" s="1"/>
  <c r="G2830" i="42"/>
  <c r="H2830" i="42" s="1" a="1"/>
  <c r="H2830" i="42" s="1"/>
  <c r="G2176" i="42"/>
  <c r="H2176" i="42" s="1" a="1"/>
  <c r="H2176" i="42" s="1"/>
  <c r="G2406" i="42"/>
  <c r="H2406" i="42" s="1" a="1"/>
  <c r="H2406" i="42" s="1"/>
  <c r="G2693" i="42"/>
  <c r="H2693" i="42" s="1" a="1"/>
  <c r="H2693" i="42" s="1"/>
  <c r="G291" i="42"/>
  <c r="H291" i="42" s="1" a="1"/>
  <c r="H291" i="42" s="1"/>
  <c r="G2905" i="42"/>
  <c r="H2905" i="42" s="1" a="1"/>
  <c r="H2905" i="42" s="1"/>
  <c r="G926" i="42"/>
  <c r="H926" i="42" s="1" a="1"/>
  <c r="H926" i="42" s="1"/>
  <c r="G2810" i="42"/>
  <c r="H2810" i="42" s="1" a="1"/>
  <c r="H2810" i="42" s="1"/>
  <c r="G1642" i="42"/>
  <c r="H1642" i="42" s="1" a="1"/>
  <c r="H1642" i="42" s="1"/>
  <c r="G1676" i="42"/>
  <c r="H1676" i="42" s="1" a="1"/>
  <c r="H1676" i="42" s="1"/>
  <c r="G2879" i="42"/>
  <c r="H2879" i="42" s="1" a="1"/>
  <c r="H2879" i="42" s="1"/>
  <c r="G1853" i="42"/>
  <c r="H1853" i="42" s="1" a="1"/>
  <c r="H1853" i="42" s="1"/>
  <c r="G1570" i="42"/>
  <c r="H1570" i="42" s="1" a="1"/>
  <c r="H1570" i="42" s="1"/>
  <c r="G2172" i="42"/>
  <c r="H2172" i="42" s="1" a="1"/>
  <c r="H2172" i="42" s="1"/>
  <c r="G2459" i="42"/>
  <c r="H2459" i="42" s="1" a="1"/>
  <c r="H2459" i="42" s="1"/>
  <c r="G2147" i="42"/>
  <c r="H2147" i="42" s="1" a="1"/>
  <c r="H2147" i="42" s="1"/>
  <c r="G1798" i="42"/>
  <c r="H1798" i="42" s="1" a="1"/>
  <c r="H1798" i="42" s="1"/>
  <c r="G1691" i="42"/>
  <c r="H1691" i="42" s="1" a="1"/>
  <c r="H1691" i="42" s="1"/>
  <c r="G1469" i="42"/>
  <c r="H1469" i="42" s="1" a="1"/>
  <c r="H1469" i="42" s="1"/>
  <c r="G2505" i="42"/>
  <c r="H2505" i="42" s="1" a="1"/>
  <c r="H2505" i="42" s="1"/>
  <c r="G2934" i="42"/>
  <c r="H2934" i="42" s="1" a="1"/>
  <c r="H2934" i="42" s="1"/>
  <c r="G1517" i="42"/>
  <c r="H1517" i="42" s="1" a="1"/>
  <c r="H1517" i="42" s="1"/>
  <c r="G1953" i="42"/>
  <c r="H1953" i="42" s="1" a="1"/>
  <c r="H1953" i="42" s="1"/>
  <c r="G2114" i="42"/>
  <c r="H2114" i="42" s="1" a="1"/>
  <c r="H2114" i="42" s="1"/>
  <c r="G1557" i="42"/>
  <c r="H1557" i="42" s="1" a="1"/>
  <c r="H1557" i="42" s="1"/>
  <c r="G1736" i="42"/>
  <c r="H1736" i="42" s="1" a="1"/>
  <c r="H1736" i="42" s="1"/>
  <c r="G1881" i="42"/>
  <c r="H1881" i="42" s="1" a="1"/>
  <c r="H1881" i="42" s="1"/>
  <c r="G771" i="42"/>
  <c r="H771" i="42" s="1" a="1"/>
  <c r="H771" i="42" s="1"/>
  <c r="G2042" i="42"/>
  <c r="H2042" i="42" s="1" a="1"/>
  <c r="H2042" i="42" s="1"/>
  <c r="G2413" i="42"/>
  <c r="H2413" i="42" s="1" a="1"/>
  <c r="H2413" i="42" s="1"/>
  <c r="G2063" i="42"/>
  <c r="H2063" i="42" s="1" a="1"/>
  <c r="H2063" i="42" s="1"/>
  <c r="G33" i="42"/>
  <c r="G2602" i="42"/>
  <c r="H2602" i="42" s="1" a="1"/>
  <c r="H2602" i="42" s="1"/>
  <c r="G2608" i="42"/>
  <c r="H2608" i="42" s="1" a="1"/>
  <c r="H2608" i="42" s="1"/>
  <c r="G1407" i="42"/>
  <c r="H1407" i="42" s="1" a="1"/>
  <c r="H1407" i="42" s="1"/>
  <c r="G135" i="42"/>
  <c r="G372" i="42"/>
  <c r="H372" i="42" s="1" a="1"/>
  <c r="H372" i="42" s="1"/>
  <c r="G1190" i="42"/>
  <c r="H1190" i="42" s="1" a="1"/>
  <c r="H1190" i="42" s="1"/>
  <c r="G2580" i="42"/>
  <c r="H2580" i="42" s="1" a="1"/>
  <c r="H2580" i="42" s="1"/>
  <c r="G2356" i="42"/>
  <c r="H2356" i="42" s="1" a="1"/>
  <c r="H2356" i="42" s="1"/>
  <c r="G311" i="42"/>
  <c r="H311" i="42" s="1" a="1"/>
  <c r="H311" i="42" s="1"/>
  <c r="G437" i="42"/>
  <c r="H437" i="42" s="1" a="1"/>
  <c r="H437" i="42" s="1"/>
  <c r="G1882" i="42"/>
  <c r="H1882" i="42" s="1" a="1"/>
  <c r="H1882" i="42" s="1"/>
  <c r="G2622" i="42"/>
  <c r="H2622" i="42" s="1" a="1"/>
  <c r="H2622" i="42" s="1"/>
  <c r="G2972" i="42"/>
  <c r="H2972" i="42" s="1" a="1"/>
  <c r="H2972" i="42" s="1"/>
  <c r="G1169" i="42"/>
  <c r="H1169" i="42" s="1" a="1"/>
  <c r="H1169" i="42" s="1"/>
  <c r="G2829" i="42"/>
  <c r="H2829" i="42" s="1" a="1"/>
  <c r="H2829" i="42" s="1"/>
  <c r="G1466" i="42"/>
  <c r="H1466" i="42" s="1" a="1"/>
  <c r="H1466" i="42" s="1"/>
  <c r="G730" i="42"/>
  <c r="H730" i="42" s="1" a="1"/>
  <c r="H730" i="42" s="1"/>
  <c r="G1435" i="42"/>
  <c r="H1435" i="42" s="1" a="1"/>
  <c r="H1435" i="42" s="1"/>
  <c r="G708" i="42"/>
  <c r="H708" i="42" s="1" a="1"/>
  <c r="H708" i="42" s="1"/>
  <c r="G2495" i="42"/>
  <c r="H2495" i="42" s="1" a="1"/>
  <c r="H2495" i="42" s="1"/>
  <c r="G1605" i="42"/>
  <c r="H1605" i="42" s="1" a="1"/>
  <c r="H1605" i="42" s="1"/>
  <c r="G472" i="42"/>
  <c r="H472" i="42" s="1" a="1"/>
  <c r="H472" i="42" s="1"/>
  <c r="G2058" i="42"/>
  <c r="H2058" i="42" s="1" a="1"/>
  <c r="H2058" i="42" s="1"/>
  <c r="G3010" i="42"/>
  <c r="H3010" i="42" s="1" a="1"/>
  <c r="H3010" i="42" s="1"/>
  <c r="G2549" i="42"/>
  <c r="H2549" i="42" s="1" a="1"/>
  <c r="H2549" i="42" s="1"/>
  <c r="G1688" i="42"/>
  <c r="H1688" i="42" s="1" a="1"/>
  <c r="H1688" i="42" s="1"/>
  <c r="G2390" i="42"/>
  <c r="H2390" i="42" s="1" a="1"/>
  <c r="H2390" i="42" s="1"/>
  <c r="G2908" i="42"/>
  <c r="H2908" i="42" s="1" a="1"/>
  <c r="H2908" i="42" s="1"/>
  <c r="G2336" i="42"/>
  <c r="H2336" i="42" s="1" a="1"/>
  <c r="H2336" i="42" s="1"/>
  <c r="G1159" i="42"/>
  <c r="H1159" i="42" s="1" a="1"/>
  <c r="H1159" i="42" s="1"/>
  <c r="G1813" i="42"/>
  <c r="H1813" i="42" s="1" a="1"/>
  <c r="H1813" i="42" s="1"/>
  <c r="G785" i="42"/>
  <c r="H785" i="42" s="1" a="1"/>
  <c r="H785" i="42" s="1"/>
  <c r="G636" i="42"/>
  <c r="H636" i="42" s="1" a="1"/>
  <c r="H636" i="42" s="1"/>
  <c r="G2757" i="42"/>
  <c r="H2757" i="42" s="1" a="1"/>
  <c r="H2757" i="42" s="1"/>
  <c r="G2517" i="42"/>
  <c r="H2517" i="42" s="1" a="1"/>
  <c r="H2517" i="42" s="1"/>
  <c r="G2841" i="42"/>
  <c r="H2841" i="42" s="1" a="1"/>
  <c r="H2841" i="42" s="1"/>
  <c r="G26" i="42"/>
  <c r="G3092" i="42"/>
  <c r="H3092" i="42" s="1" a="1"/>
  <c r="H3092" i="42" s="1"/>
  <c r="G396" i="42"/>
  <c r="H396" i="42" s="1" a="1"/>
  <c r="H396" i="42" s="1"/>
  <c r="G139" i="42"/>
  <c r="G2381" i="42"/>
  <c r="H2381" i="42" s="1" a="1"/>
  <c r="H2381" i="42" s="1"/>
  <c r="G2513" i="42"/>
  <c r="H2513" i="42" s="1" a="1"/>
  <c r="H2513" i="42" s="1"/>
  <c r="G637" i="42"/>
  <c r="H637" i="42" s="1" a="1"/>
  <c r="H637" i="42" s="1"/>
  <c r="G1303" i="42"/>
  <c r="H1303" i="42" s="1" a="1"/>
  <c r="H1303" i="42" s="1"/>
  <c r="G2007" i="42"/>
  <c r="H2007" i="42" s="1" a="1"/>
  <c r="H2007" i="42" s="1"/>
  <c r="G1873" i="42"/>
  <c r="H1873" i="42" s="1" a="1"/>
  <c r="H1873" i="42" s="1"/>
  <c r="G831" i="42"/>
  <c r="H831" i="42" s="1" a="1"/>
  <c r="H831" i="42" s="1"/>
  <c r="G719" i="42"/>
  <c r="H719" i="42" s="1" a="1"/>
  <c r="H719" i="42" s="1"/>
  <c r="G725" i="42"/>
  <c r="H725" i="42" s="1" a="1"/>
  <c r="H725" i="42" s="1"/>
  <c r="G1161" i="42"/>
  <c r="H1161" i="42" s="1" a="1"/>
  <c r="H1161" i="42" s="1"/>
  <c r="G1895" i="42"/>
  <c r="H1895" i="42" s="1" a="1"/>
  <c r="H1895" i="42" s="1"/>
  <c r="G866" i="42"/>
  <c r="H866" i="42" s="1" a="1"/>
  <c r="H866" i="42" s="1"/>
  <c r="G2195" i="42"/>
  <c r="H2195" i="42" s="1" a="1"/>
  <c r="H2195" i="42" s="1"/>
  <c r="G1319" i="42"/>
  <c r="H1319" i="42" s="1" a="1"/>
  <c r="H1319" i="42" s="1"/>
  <c r="G3138" i="42"/>
  <c r="H3138" i="42" s="1" a="1"/>
  <c r="H3138" i="42" s="1"/>
  <c r="G706" i="42"/>
  <c r="H706" i="42" s="1" a="1"/>
  <c r="H706" i="42" s="1"/>
  <c r="G2107" i="42"/>
  <c r="H2107" i="42" s="1" a="1"/>
  <c r="H2107" i="42" s="1"/>
  <c r="G2609" i="42"/>
  <c r="H2609" i="42" s="1" a="1"/>
  <c r="H2609" i="42" s="1"/>
  <c r="G2113" i="42"/>
  <c r="H2113" i="42" s="1" a="1"/>
  <c r="H2113" i="42" s="1"/>
  <c r="G2092" i="42"/>
  <c r="H2092" i="42" s="1" a="1"/>
  <c r="H2092" i="42" s="1"/>
  <c r="G1418" i="42"/>
  <c r="H1418" i="42" s="1" a="1"/>
  <c r="H1418" i="42" s="1"/>
  <c r="G1967" i="42"/>
  <c r="H1967" i="42" s="1" a="1"/>
  <c r="H1967" i="42" s="1"/>
  <c r="G2324" i="42"/>
  <c r="H2324" i="42" s="1" a="1"/>
  <c r="H2324" i="42" s="1"/>
  <c r="G1486" i="42"/>
  <c r="H1486" i="42" s="1" a="1"/>
  <c r="H1486" i="42" s="1"/>
  <c r="G971" i="42"/>
  <c r="H971" i="42" s="1" a="1"/>
  <c r="H971" i="42" s="1"/>
  <c r="G3121" i="42"/>
  <c r="H3121" i="42" s="1" a="1"/>
  <c r="H3121" i="42" s="1"/>
  <c r="G3025" i="42"/>
  <c r="H3025" i="42" s="1" a="1"/>
  <c r="H3025" i="42" s="1"/>
  <c r="G2632" i="42"/>
  <c r="H2632" i="42" s="1" a="1"/>
  <c r="H2632" i="42" s="1"/>
  <c r="G1541" i="42"/>
  <c r="H1541" i="42" s="1" a="1"/>
  <c r="H1541" i="42" s="1"/>
  <c r="G236" i="42"/>
  <c r="G2378" i="42"/>
  <c r="H2378" i="42" s="1" a="1"/>
  <c r="H2378" i="42" s="1"/>
  <c r="G2189" i="42"/>
  <c r="H2189" i="42" s="1" a="1"/>
  <c r="H2189" i="42" s="1"/>
  <c r="G3015" i="42"/>
  <c r="H3015" i="42" s="1" a="1"/>
  <c r="H3015" i="42" s="1"/>
  <c r="G1816" i="42"/>
  <c r="H1816" i="42" s="1" a="1"/>
  <c r="H1816" i="42" s="1"/>
  <c r="G800" i="42"/>
  <c r="H800" i="42" s="1" a="1"/>
  <c r="H800" i="42" s="1"/>
  <c r="G2603" i="42"/>
  <c r="H2603" i="42" s="1" a="1"/>
  <c r="H2603" i="42" s="1"/>
  <c r="G1843" i="42"/>
  <c r="H1843" i="42" s="1" a="1"/>
  <c r="H1843" i="42" s="1"/>
  <c r="G910" i="42"/>
  <c r="H910" i="42" s="1" a="1"/>
  <c r="H910" i="42" s="1"/>
  <c r="G1058" i="42"/>
  <c r="H1058" i="42" s="1" a="1"/>
  <c r="H1058" i="42" s="1"/>
  <c r="G2422" i="42"/>
  <c r="H2422" i="42" s="1" a="1"/>
  <c r="H2422" i="42" s="1"/>
  <c r="G946" i="42"/>
  <c r="H946" i="42" s="1" a="1"/>
  <c r="H946" i="42" s="1"/>
  <c r="G1389" i="42"/>
  <c r="H1389" i="42" s="1" a="1"/>
  <c r="H1389" i="42" s="1"/>
  <c r="G2008" i="42"/>
  <c r="H2008" i="42" s="1" a="1"/>
  <c r="H2008" i="42" s="1"/>
  <c r="G1584" i="42"/>
  <c r="H1584" i="42" s="1" a="1"/>
  <c r="H1584" i="42" s="1"/>
  <c r="G2209" i="42"/>
  <c r="H2209" i="42" s="1" a="1"/>
  <c r="H2209" i="42" s="1"/>
  <c r="G2408" i="42"/>
  <c r="H2408" i="42" s="1" a="1"/>
  <c r="H2408" i="42" s="1"/>
  <c r="G1329" i="42"/>
  <c r="H1329" i="42" s="1" a="1"/>
  <c r="H1329" i="42" s="1"/>
  <c r="G265" i="42"/>
  <c r="G31" i="42"/>
  <c r="G2837" i="42"/>
  <c r="H2837" i="42" s="1" a="1"/>
  <c r="H2837" i="42" s="1"/>
  <c r="G367" i="42"/>
  <c r="H367" i="42" s="1" a="1"/>
  <c r="H367" i="42" s="1"/>
  <c r="G2126" i="42"/>
  <c r="H2126" i="42" s="1" a="1"/>
  <c r="H2126" i="42" s="1"/>
  <c r="G1157" i="42"/>
  <c r="H1157" i="42" s="1" a="1"/>
  <c r="H1157" i="42" s="1"/>
  <c r="G2345" i="42"/>
  <c r="H2345" i="42" s="1" a="1"/>
  <c r="H2345" i="42" s="1"/>
  <c r="G2582" i="42"/>
  <c r="H2582" i="42" s="1" a="1"/>
  <c r="H2582" i="42" s="1"/>
  <c r="G2877" i="42"/>
  <c r="H2877" i="42" s="1" a="1"/>
  <c r="H2877" i="42" s="1"/>
  <c r="G2394" i="42"/>
  <c r="H2394" i="42" s="1" a="1"/>
  <c r="H2394" i="42" s="1"/>
  <c r="G963" i="42"/>
  <c r="H963" i="42" s="1" a="1"/>
  <c r="H963" i="42" s="1"/>
  <c r="G1697" i="42"/>
  <c r="H1697" i="42" s="1" a="1"/>
  <c r="H1697" i="42" s="1"/>
  <c r="G1471" i="42"/>
  <c r="H1471" i="42" s="1" a="1"/>
  <c r="H1471" i="42" s="1"/>
  <c r="G843" i="42"/>
  <c r="H843" i="42" s="1" a="1"/>
  <c r="H843" i="42" s="1"/>
  <c r="G1681" i="42"/>
  <c r="H1681" i="42" s="1" a="1"/>
  <c r="H1681" i="42" s="1"/>
  <c r="G2227" i="42"/>
  <c r="H2227" i="42" s="1" a="1"/>
  <c r="H2227" i="42" s="1"/>
  <c r="G1301" i="42"/>
  <c r="H1301" i="42" s="1" a="1"/>
  <c r="H1301" i="42" s="1"/>
  <c r="G399" i="42"/>
  <c r="H399" i="42" s="1" a="1"/>
  <c r="H399" i="42" s="1"/>
  <c r="G2206" i="42"/>
  <c r="H2206" i="42" s="1" a="1"/>
  <c r="H2206" i="42" s="1"/>
  <c r="G841" i="42"/>
  <c r="H841" i="42" s="1" a="1"/>
  <c r="H841" i="42" s="1"/>
  <c r="G3061" i="42"/>
  <c r="H3061" i="42" s="1" a="1"/>
  <c r="H3061" i="42" s="1"/>
  <c r="G207" i="42"/>
  <c r="G943" i="42"/>
  <c r="H943" i="42" s="1" a="1"/>
  <c r="H943" i="42" s="1"/>
  <c r="G2245" i="42"/>
  <c r="H2245" i="42" s="1" a="1"/>
  <c r="H2245" i="42" s="1"/>
  <c r="G820" i="42"/>
  <c r="H820" i="42" s="1" a="1"/>
  <c r="H820" i="42" s="1"/>
  <c r="G95" i="42"/>
  <c r="G614" i="42"/>
  <c r="H614" i="42" s="1" a="1"/>
  <c r="H614" i="42" s="1"/>
  <c r="G408" i="42"/>
  <c r="H408" i="42" s="1" a="1"/>
  <c r="H408" i="42" s="1"/>
  <c r="G2230" i="42"/>
  <c r="H2230" i="42" s="1" a="1"/>
  <c r="H2230" i="42" s="1"/>
  <c r="G2207" i="42"/>
  <c r="H2207" i="42" s="1" a="1"/>
  <c r="H2207" i="42" s="1"/>
  <c r="G2852" i="42"/>
  <c r="H2852" i="42" s="1" a="1"/>
  <c r="H2852" i="42" s="1"/>
  <c r="G3149" i="42"/>
  <c r="H3149" i="42" s="1" a="1"/>
  <c r="H3149" i="42" s="1"/>
  <c r="G3004" i="42"/>
  <c r="H3004" i="42" s="1" a="1"/>
  <c r="H3004" i="42" s="1"/>
  <c r="G1856" i="42"/>
  <c r="H1856" i="42" s="1" a="1"/>
  <c r="H1856" i="42" s="1"/>
  <c r="G269" i="42"/>
  <c r="G2576" i="42"/>
  <c r="H2576" i="42" s="1" a="1"/>
  <c r="H2576" i="42" s="1"/>
  <c r="G1503" i="42"/>
  <c r="H1503" i="42" s="1" a="1"/>
  <c r="H1503" i="42" s="1"/>
  <c r="G978" i="42"/>
  <c r="H978" i="42" s="1" a="1"/>
  <c r="H978" i="42" s="1"/>
  <c r="G1980" i="42"/>
  <c r="H1980" i="42" s="1" a="1"/>
  <c r="H1980" i="42" s="1"/>
  <c r="G2616" i="42"/>
  <c r="H2616" i="42" s="1" a="1"/>
  <c r="H2616" i="42" s="1"/>
  <c r="G754" i="42"/>
  <c r="H754" i="42" s="1" a="1"/>
  <c r="H754" i="42" s="1"/>
  <c r="G1306" i="42"/>
  <c r="H1306" i="42" s="1" a="1"/>
  <c r="H1306" i="42" s="1"/>
  <c r="G420" i="42"/>
  <c r="H420" i="42" s="1" a="1"/>
  <c r="H420" i="42" s="1"/>
  <c r="G2496" i="42"/>
  <c r="H2496" i="42" s="1" a="1"/>
  <c r="H2496" i="42" s="1"/>
  <c r="G983" i="42"/>
  <c r="H983" i="42" s="1" a="1"/>
  <c r="H983" i="42" s="1"/>
  <c r="G898" i="42"/>
  <c r="H898" i="42" s="1" a="1"/>
  <c r="H898" i="42" s="1"/>
  <c r="G2171" i="42"/>
  <c r="H2171" i="42" s="1" a="1"/>
  <c r="H2171" i="42" s="1"/>
  <c r="G2448" i="42"/>
  <c r="H2448" i="42" s="1" a="1"/>
  <c r="H2448" i="42" s="1"/>
  <c r="G1737" i="42"/>
  <c r="H1737" i="42" s="1" a="1"/>
  <c r="H1737" i="42" s="1"/>
  <c r="G1132" i="42"/>
  <c r="H1132" i="42" s="1" a="1"/>
  <c r="H1132" i="42" s="1"/>
  <c r="G2255" i="42"/>
  <c r="H2255" i="42" s="1" a="1"/>
  <c r="H2255" i="42" s="1"/>
  <c r="G1903" i="42"/>
  <c r="H1903" i="42" s="1" a="1"/>
  <c r="H1903" i="42" s="1"/>
  <c r="G2526" i="42"/>
  <c r="H2526" i="42" s="1" a="1"/>
  <c r="H2526" i="42" s="1"/>
  <c r="G1768" i="42"/>
  <c r="H1768" i="42" s="1" a="1"/>
  <c r="H1768" i="42" s="1"/>
  <c r="G1438" i="42"/>
  <c r="H1438" i="42" s="1" a="1"/>
  <c r="H1438" i="42" s="1"/>
  <c r="G1021" i="42"/>
  <c r="H1021" i="42" s="1" a="1"/>
  <c r="H1021" i="42" s="1"/>
  <c r="G250" i="42"/>
  <c r="G632" i="42"/>
  <c r="H632" i="42" s="1" a="1"/>
  <c r="H632" i="42" s="1"/>
  <c r="G2358" i="42"/>
  <c r="H2358" i="42" s="1" a="1"/>
  <c r="H2358" i="42" s="1"/>
  <c r="G2739" i="42"/>
  <c r="H2739" i="42" s="1" a="1"/>
  <c r="H2739" i="42" s="1"/>
  <c r="G2425" i="42"/>
  <c r="H2425" i="42" s="1" a="1"/>
  <c r="H2425" i="42" s="1"/>
  <c r="G2821" i="42"/>
  <c r="H2821" i="42" s="1" a="1"/>
  <c r="H2821" i="42" s="1"/>
  <c r="G2291" i="42"/>
  <c r="H2291" i="42" s="1" a="1"/>
  <c r="H2291" i="42" s="1"/>
  <c r="G1376" i="42"/>
  <c r="H1376" i="42" s="1" a="1"/>
  <c r="H1376" i="42" s="1"/>
  <c r="G2385" i="42"/>
  <c r="H2385" i="42" s="1" a="1"/>
  <c r="H2385" i="42" s="1"/>
  <c r="G237" i="42"/>
  <c r="G1976" i="42"/>
  <c r="H1976" i="42" s="1" a="1"/>
  <c r="H1976" i="42" s="1"/>
  <c r="G1431" i="42"/>
  <c r="H1431" i="42" s="1" a="1"/>
  <c r="H1431" i="42" s="1"/>
  <c r="G638" i="42"/>
  <c r="H638" i="42" s="1" a="1"/>
  <c r="H638" i="42" s="1"/>
  <c r="G2660" i="42"/>
  <c r="H2660" i="42" s="1" a="1"/>
  <c r="H2660" i="42" s="1"/>
  <c r="G2832" i="42"/>
  <c r="H2832" i="42" s="1" a="1"/>
  <c r="H2832" i="42" s="1"/>
  <c r="G465" i="42"/>
  <c r="H465" i="42" s="1" a="1"/>
  <c r="H465" i="42" s="1"/>
  <c r="G1724" i="42"/>
  <c r="H1724" i="42" s="1" a="1"/>
  <c r="H1724" i="42" s="1"/>
  <c r="G1366" i="42"/>
  <c r="H1366" i="42" s="1" a="1"/>
  <c r="H1366" i="42" s="1"/>
  <c r="G1449" i="42"/>
  <c r="H1449" i="42" s="1" a="1"/>
  <c r="H1449" i="42" s="1"/>
  <c r="G443" i="42"/>
  <c r="H443" i="42" s="1" a="1"/>
  <c r="H443" i="42" s="1"/>
  <c r="G503" i="42"/>
  <c r="H503" i="42" s="1" a="1"/>
  <c r="H503" i="42" s="1"/>
  <c r="G1637" i="42"/>
  <c r="H1637" i="42" s="1" a="1"/>
  <c r="H1637" i="42" s="1"/>
  <c r="G1800" i="42"/>
  <c r="H1800" i="42" s="1" a="1"/>
  <c r="H1800" i="42" s="1"/>
  <c r="G630" i="42"/>
  <c r="H630" i="42" s="1" a="1"/>
  <c r="H630" i="42" s="1"/>
  <c r="G1514" i="42"/>
  <c r="H1514" i="42" s="1" a="1"/>
  <c r="H1514" i="42" s="1"/>
  <c r="G54" i="42"/>
  <c r="G1026" i="42"/>
  <c r="H1026" i="42" s="1" a="1"/>
  <c r="H1026" i="42" s="1"/>
  <c r="G1102" i="42"/>
  <c r="H1102" i="42" s="1" a="1"/>
  <c r="H1102" i="42" s="1"/>
  <c r="G493" i="42"/>
  <c r="H493" i="42" s="1" a="1"/>
  <c r="H493" i="42" s="1"/>
  <c r="G608" i="42"/>
  <c r="H608" i="42" s="1" a="1"/>
  <c r="H608" i="42" s="1"/>
  <c r="G1595" i="42"/>
  <c r="H1595" i="42" s="1" a="1"/>
  <c r="H1595" i="42" s="1"/>
  <c r="G36" i="42"/>
  <c r="G71" i="42"/>
  <c r="G1434" i="42"/>
  <c r="H1434" i="42" s="1" a="1"/>
  <c r="H1434" i="42" s="1"/>
  <c r="G1498" i="42"/>
  <c r="H1498" i="42" s="1" a="1"/>
  <c r="H1498" i="42" s="1"/>
  <c r="G1536" i="42"/>
  <c r="H1536" i="42" s="1" a="1"/>
  <c r="H1536" i="42" s="1"/>
  <c r="G1589" i="42"/>
  <c r="H1589" i="42" s="1" a="1"/>
  <c r="H1589" i="42" s="1"/>
  <c r="G1128" i="42"/>
  <c r="H1128" i="42" s="1" a="1"/>
  <c r="H1128" i="42" s="1"/>
  <c r="G1871" i="42"/>
  <c r="H1871" i="42" s="1" a="1"/>
  <c r="H1871" i="42" s="1"/>
  <c r="G2902" i="42"/>
  <c r="H2902" i="42" s="1" a="1"/>
  <c r="H2902" i="42" s="1"/>
  <c r="G656" i="42"/>
  <c r="H656" i="42" s="1" a="1"/>
  <c r="H656" i="42" s="1"/>
  <c r="G2368" i="42"/>
  <c r="H2368" i="42" s="1" a="1"/>
  <c r="H2368" i="42" s="1"/>
  <c r="G687" i="42"/>
  <c r="H687" i="42" s="1" a="1"/>
  <c r="H687" i="42" s="1"/>
  <c r="G886" i="42"/>
  <c r="H886" i="42" s="1" a="1"/>
  <c r="H886" i="42" s="1"/>
  <c r="G883" i="42"/>
  <c r="H883" i="42" s="1" a="1"/>
  <c r="H883" i="42" s="1"/>
  <c r="G1423" i="42"/>
  <c r="H1423" i="42" s="1" a="1"/>
  <c r="H1423" i="42" s="1"/>
  <c r="G1982" i="42"/>
  <c r="H1982" i="42" s="1" a="1"/>
  <c r="H1982" i="42" s="1"/>
  <c r="G2240" i="42"/>
  <c r="H2240" i="42" s="1" a="1"/>
  <c r="H2240" i="42" s="1"/>
  <c r="G2332" i="42"/>
  <c r="H2332" i="42" s="1" a="1"/>
  <c r="H2332" i="42" s="1"/>
  <c r="G2122" i="42"/>
  <c r="H2122" i="42" s="1" a="1"/>
  <c r="H2122" i="42" s="1"/>
  <c r="G3030" i="42"/>
  <c r="H3030" i="42" s="1" a="1"/>
  <c r="H3030" i="42" s="1"/>
  <c r="G223" i="42"/>
  <c r="G2078" i="42"/>
  <c r="H2078" i="42" s="1" a="1"/>
  <c r="H2078" i="42" s="1"/>
  <c r="G560" i="42"/>
  <c r="H560" i="42" s="1" a="1"/>
  <c r="H560" i="42" s="1"/>
  <c r="G2470" i="42"/>
  <c r="H2470" i="42" s="1" a="1"/>
  <c r="H2470" i="42" s="1"/>
  <c r="G477" i="42"/>
  <c r="H477" i="42" s="1" a="1"/>
  <c r="H477" i="42" s="1"/>
  <c r="G1964" i="42"/>
  <c r="H1964" i="42" s="1" a="1"/>
  <c r="H1964" i="42" s="1"/>
  <c r="G1162" i="42"/>
  <c r="H1162" i="42" s="1" a="1"/>
  <c r="H1162" i="42" s="1"/>
  <c r="G1742" i="42"/>
  <c r="H1742" i="42" s="1" a="1"/>
  <c r="H1742" i="42" s="1"/>
  <c r="G2417" i="42"/>
  <c r="H2417" i="42" s="1" a="1"/>
  <c r="H2417" i="42" s="1"/>
  <c r="G3019" i="42"/>
  <c r="H3019" i="42" s="1" a="1"/>
  <c r="H3019" i="42" s="1"/>
  <c r="G739" i="42"/>
  <c r="H739" i="42" s="1" a="1"/>
  <c r="H739" i="42" s="1"/>
  <c r="G539" i="42"/>
  <c r="H539" i="42" s="1" a="1"/>
  <c r="H539" i="42" s="1"/>
  <c r="G2726" i="42"/>
  <c r="H2726" i="42" s="1" a="1"/>
  <c r="H2726" i="42" s="1"/>
  <c r="G1470" i="42"/>
  <c r="H1470" i="42" s="1" a="1"/>
  <c r="H1470" i="42" s="1"/>
  <c r="G693" i="42"/>
  <c r="H693" i="42" s="1" a="1"/>
  <c r="H693" i="42" s="1"/>
  <c r="G2835" i="42"/>
  <c r="H2835" i="42" s="1" a="1"/>
  <c r="H2835" i="42" s="1"/>
  <c r="G2139" i="42"/>
  <c r="H2139" i="42" s="1" a="1"/>
  <c r="H2139" i="42" s="1"/>
  <c r="G486" i="42"/>
  <c r="H486" i="42" s="1" a="1"/>
  <c r="H486" i="42" s="1"/>
  <c r="G1842" i="42"/>
  <c r="H1842" i="42" s="1" a="1"/>
  <c r="H1842" i="42" s="1"/>
  <c r="G1348" i="42"/>
  <c r="H1348" i="42" s="1" a="1"/>
  <c r="H1348" i="42" s="1"/>
  <c r="G961" i="42"/>
  <c r="H961" i="42" s="1" a="1"/>
  <c r="H961" i="42" s="1"/>
  <c r="G1004" i="42"/>
  <c r="H1004" i="42" s="1" a="1"/>
  <c r="H1004" i="42" s="1"/>
  <c r="G2876" i="42"/>
  <c r="H2876" i="42" s="1" a="1"/>
  <c r="H2876" i="42" s="1"/>
  <c r="G2251" i="42"/>
  <c r="H2251" i="42" s="1" a="1"/>
  <c r="H2251" i="42" s="1"/>
  <c r="G1392" i="42"/>
  <c r="H1392" i="42" s="1" a="1"/>
  <c r="H1392" i="42" s="1"/>
  <c r="G262" i="42"/>
  <c r="G1122" i="42"/>
  <c r="H1122" i="42" s="1" a="1"/>
  <c r="H1122" i="42" s="1"/>
  <c r="G1594" i="42"/>
  <c r="H1594" i="42" s="1" a="1"/>
  <c r="H1594" i="42" s="1"/>
  <c r="G2125" i="42"/>
  <c r="H2125" i="42" s="1" a="1"/>
  <c r="H2125" i="42" s="1"/>
  <c r="G2885" i="42"/>
  <c r="H2885" i="42" s="1" a="1"/>
  <c r="H2885" i="42" s="1"/>
  <c r="G3141" i="42"/>
  <c r="H3141" i="42" s="1" a="1"/>
  <c r="H3141" i="42" s="1"/>
  <c r="G1027" i="42"/>
  <c r="H1027" i="42" s="1" a="1"/>
  <c r="H1027" i="42" s="1"/>
  <c r="G2644" i="42"/>
  <c r="H2644" i="42" s="1" a="1"/>
  <c r="H2644" i="42" s="1"/>
  <c r="G1661" i="42"/>
  <c r="H1661" i="42" s="1" a="1"/>
  <c r="H1661" i="42" s="1"/>
  <c r="G1709" i="42"/>
  <c r="H1709" i="42" s="1" a="1"/>
  <c r="H1709" i="42" s="1"/>
  <c r="G2894" i="42"/>
  <c r="H2894" i="42" s="1" a="1"/>
  <c r="H2894" i="42" s="1"/>
  <c r="G1391" i="42"/>
  <c r="H1391" i="42" s="1" a="1"/>
  <c r="H1391" i="42" s="1"/>
  <c r="G1211" i="42"/>
  <c r="H1211" i="42" s="1" a="1"/>
  <c r="H1211" i="42" s="1"/>
  <c r="G3032" i="42"/>
  <c r="H3032" i="42" s="1" a="1"/>
  <c r="H3032" i="42" s="1"/>
  <c r="G1109" i="42"/>
  <c r="H1109" i="42" s="1" a="1"/>
  <c r="H1109" i="42" s="1"/>
  <c r="G628" i="42"/>
  <c r="H628" i="42" s="1" a="1"/>
  <c r="H628" i="42" s="1"/>
  <c r="G410" i="42"/>
  <c r="H410" i="42" s="1" a="1"/>
  <c r="H410" i="42" s="1"/>
  <c r="G1682" i="42"/>
  <c r="H1682" i="42" s="1" a="1"/>
  <c r="H1682" i="42" s="1"/>
  <c r="G2337" i="42"/>
  <c r="H2337" i="42" s="1" a="1"/>
  <c r="H2337" i="42" s="1"/>
  <c r="G2605" i="42"/>
  <c r="H2605" i="42" s="1" a="1"/>
  <c r="H2605" i="42" s="1"/>
  <c r="G359" i="42"/>
  <c r="H359" i="42" s="1" a="1"/>
  <c r="H359" i="42" s="1"/>
  <c r="G1761" i="42"/>
  <c r="H1761" i="42" s="1" a="1"/>
  <c r="H1761" i="42" s="1"/>
  <c r="G2256" i="42"/>
  <c r="H2256" i="42" s="1" a="1"/>
  <c r="H2256" i="42" s="1"/>
  <c r="G2682" i="42"/>
  <c r="H2682" i="42" s="1" a="1"/>
  <c r="H2682" i="42" s="1"/>
  <c r="G3033" i="42"/>
  <c r="H3033" i="42" s="1" a="1"/>
  <c r="H3033" i="42" s="1"/>
  <c r="G2333" i="42"/>
  <c r="H2333" i="42" s="1" a="1"/>
  <c r="H2333" i="42" s="1"/>
  <c r="G1475" i="42"/>
  <c r="H1475" i="42" s="1" a="1"/>
  <c r="H1475" i="42" s="1"/>
  <c r="G2548" i="42"/>
  <c r="H2548" i="42" s="1" a="1"/>
  <c r="H2548" i="42" s="1"/>
  <c r="G2410" i="42"/>
  <c r="H2410" i="42" s="1" a="1"/>
  <c r="H2410" i="42" s="1"/>
  <c r="G2976" i="42"/>
  <c r="H2976" i="42" s="1" a="1"/>
  <c r="H2976" i="42" s="1"/>
  <c r="G232" i="42"/>
  <c r="G2601" i="42"/>
  <c r="H2601" i="42" s="1" a="1"/>
  <c r="H2601" i="42" s="1"/>
  <c r="G2022" i="42"/>
  <c r="H2022" i="42" s="1" a="1"/>
  <c r="H2022" i="42" s="1"/>
  <c r="G606" i="42"/>
  <c r="H606" i="42" s="1" a="1"/>
  <c r="H606" i="42" s="1"/>
  <c r="G2749" i="42"/>
  <c r="H2749" i="42" s="1" a="1"/>
  <c r="H2749" i="42" s="1"/>
  <c r="G2163" i="42"/>
  <c r="H2163" i="42" s="1" a="1"/>
  <c r="H2163" i="42" s="1"/>
  <c r="G2430" i="42"/>
  <c r="H2430" i="42" s="1" a="1"/>
  <c r="H2430" i="42" s="1"/>
  <c r="G163" i="42"/>
  <c r="G902" i="42"/>
  <c r="H902" i="42" s="1" a="1"/>
  <c r="H902" i="42" s="1"/>
  <c r="G263" i="42"/>
  <c r="G1131" i="42"/>
  <c r="H1131" i="42" s="1" a="1"/>
  <c r="H1131" i="42" s="1"/>
  <c r="G1436" i="42"/>
  <c r="H1436" i="42" s="1" a="1"/>
  <c r="H1436" i="42" s="1"/>
  <c r="G1825" i="42"/>
  <c r="H1825" i="42" s="1" a="1"/>
  <c r="H1825" i="42" s="1"/>
  <c r="G2746" i="42"/>
  <c r="H2746" i="42" s="1" a="1"/>
  <c r="H2746" i="42" s="1"/>
  <c r="G3018" i="42"/>
  <c r="H3018" i="42" s="1" a="1"/>
  <c r="H3018" i="42" s="1"/>
  <c r="G3078" i="42"/>
  <c r="H3078" i="42" s="1" a="1"/>
  <c r="H3078" i="42" s="1"/>
  <c r="G2928" i="42"/>
  <c r="H2928" i="42" s="1" a="1"/>
  <c r="H2928" i="42" s="1"/>
  <c r="G913" i="42"/>
  <c r="H913" i="42" s="1" a="1"/>
  <c r="H913" i="42" s="1"/>
  <c r="G2713" i="42"/>
  <c r="H2713" i="42" s="1" a="1"/>
  <c r="H2713" i="42" s="1"/>
  <c r="G2737" i="42"/>
  <c r="H2737" i="42" s="1" a="1"/>
  <c r="H2737" i="42" s="1"/>
  <c r="G3035" i="42"/>
  <c r="H3035" i="42" s="1" a="1"/>
  <c r="H3035" i="42" s="1"/>
  <c r="G778" i="42"/>
  <c r="H778" i="42" s="1" a="1"/>
  <c r="H778" i="42" s="1"/>
  <c r="G2918" i="42"/>
  <c r="H2918" i="42" s="1" a="1"/>
  <c r="H2918" i="42" s="1"/>
  <c r="G86" i="42"/>
  <c r="G2025" i="42"/>
  <c r="H2025" i="42" s="1" a="1"/>
  <c r="H2025" i="42" s="1"/>
  <c r="G1634" i="42"/>
  <c r="H1634" i="42" s="1" a="1"/>
  <c r="H1634" i="42" s="1"/>
  <c r="G357" i="42"/>
  <c r="H357" i="42" s="1" a="1"/>
  <c r="H357" i="42" s="1"/>
  <c r="G1877" i="42"/>
  <c r="H1877" i="42" s="1" a="1"/>
  <c r="H1877" i="42" s="1"/>
  <c r="G2278" i="42"/>
  <c r="H2278" i="42" s="1" a="1"/>
  <c r="H2278" i="42" s="1"/>
  <c r="G2811" i="42"/>
  <c r="H2811" i="42" s="1" a="1"/>
  <c r="H2811" i="42" s="1"/>
  <c r="G2552" i="42"/>
  <c r="H2552" i="42" s="1" a="1"/>
  <c r="H2552" i="42" s="1"/>
  <c r="G228" i="42"/>
  <c r="G808" i="42"/>
  <c r="H808" i="42" s="1" a="1"/>
  <c r="H808" i="42" s="1"/>
  <c r="G2415" i="42"/>
  <c r="H2415" i="42" s="1" a="1"/>
  <c r="H2415" i="42" s="1"/>
  <c r="G3153" i="42"/>
  <c r="H3153" i="42" s="1" a="1"/>
  <c r="H3153" i="42" s="1"/>
  <c r="G208" i="42"/>
  <c r="G2963" i="42"/>
  <c r="H2963" i="42" s="1" a="1"/>
  <c r="H2963" i="42" s="1"/>
  <c r="G2743" i="42"/>
  <c r="H2743" i="42" s="1" a="1"/>
  <c r="H2743" i="42" s="1"/>
  <c r="G1008" i="42"/>
  <c r="H1008" i="42" s="1" a="1"/>
  <c r="H1008" i="42" s="1"/>
  <c r="G2977" i="42"/>
  <c r="H2977" i="42" s="1" a="1"/>
  <c r="H2977" i="42" s="1"/>
  <c r="G950" i="42"/>
  <c r="H950" i="42" s="1" a="1"/>
  <c r="H950" i="42" s="1"/>
  <c r="G2297" i="42"/>
  <c r="H2297" i="42" s="1" a="1"/>
  <c r="H2297" i="42" s="1"/>
  <c r="G3157" i="42"/>
  <c r="H3157" i="42" s="1" a="1"/>
  <c r="H3157" i="42" s="1"/>
  <c r="G1543" i="42"/>
  <c r="H1543" i="42" s="1" a="1"/>
  <c r="H1543" i="42" s="1"/>
  <c r="G1772" i="42"/>
  <c r="H1772" i="42" s="1" a="1"/>
  <c r="H1772" i="42" s="1"/>
  <c r="G3123" i="42"/>
  <c r="H3123" i="42" s="1" a="1"/>
  <c r="H3123" i="42" s="1"/>
  <c r="G484" i="42"/>
  <c r="H484" i="42" s="1" a="1"/>
  <c r="H484" i="42" s="1"/>
  <c r="G2473" i="42"/>
  <c r="H2473" i="42" s="1" a="1"/>
  <c r="H2473" i="42" s="1"/>
  <c r="G3017" i="42"/>
  <c r="H3017" i="42" s="1" a="1"/>
  <c r="H3017" i="42" s="1"/>
  <c r="G2806" i="42"/>
  <c r="H2806" i="42" s="1" a="1"/>
  <c r="H2806" i="42" s="1"/>
  <c r="G1617" i="42"/>
  <c r="H1617" i="42" s="1" a="1"/>
  <c r="H1617" i="42" s="1"/>
  <c r="G2169" i="42"/>
  <c r="H2169" i="42" s="1" a="1"/>
  <c r="H2169" i="42" s="1"/>
  <c r="G694" i="42"/>
  <c r="H694" i="42" s="1" a="1"/>
  <c r="H694" i="42" s="1"/>
  <c r="G169" i="42"/>
  <c r="G1962" i="42"/>
  <c r="H1962" i="42" s="1" a="1"/>
  <c r="H1962" i="42" s="1"/>
  <c r="G732" i="42"/>
  <c r="H732" i="42" s="1" a="1"/>
  <c r="H732" i="42" s="1"/>
  <c r="G1006" i="42"/>
  <c r="H1006" i="42" s="1" a="1"/>
  <c r="H1006" i="42" s="1"/>
  <c r="G1361" i="42"/>
  <c r="H1361" i="42" s="1" a="1"/>
  <c r="H1361" i="42" s="1"/>
  <c r="G1998" i="42"/>
  <c r="H1998" i="42" s="1" a="1"/>
  <c r="H1998" i="42" s="1"/>
  <c r="G2054" i="42"/>
  <c r="H2054" i="42" s="1" a="1"/>
  <c r="H2054" i="42" s="1"/>
  <c r="G1862" i="42"/>
  <c r="H1862" i="42" s="1" a="1"/>
  <c r="H1862" i="42" s="1"/>
  <c r="G1817" i="42"/>
  <c r="H1817" i="42" s="1" a="1"/>
  <c r="H1817" i="42" s="1"/>
  <c r="G1958" i="42"/>
  <c r="H1958" i="42" s="1" a="1"/>
  <c r="H1958" i="42" s="1"/>
  <c r="G183" i="42"/>
  <c r="G2488" i="42"/>
  <c r="H2488" i="42" s="1" a="1"/>
  <c r="H2488" i="42" s="1"/>
  <c r="G2704" i="42"/>
  <c r="H2704" i="42" s="1" a="1"/>
  <c r="H2704" i="42" s="1"/>
  <c r="G533" i="42"/>
  <c r="H533" i="42" s="1" a="1"/>
  <c r="H533" i="42" s="1"/>
  <c r="G2396" i="42"/>
  <c r="H2396" i="42" s="1" a="1"/>
  <c r="H2396" i="42" s="1"/>
  <c r="G1802" i="42"/>
  <c r="H1802" i="42" s="1" a="1"/>
  <c r="H1802" i="42" s="1"/>
  <c r="G2875" i="42"/>
  <c r="H2875" i="42" s="1" a="1"/>
  <c r="H2875" i="42" s="1"/>
  <c r="G1011" i="42"/>
  <c r="H1011" i="42" s="1" a="1"/>
  <c r="H1011" i="42" s="1"/>
  <c r="G266" i="42"/>
  <c r="G547" i="42"/>
  <c r="H547" i="42" s="1" a="1"/>
  <c r="H547" i="42" s="1"/>
  <c r="G2724" i="42"/>
  <c r="H2724" i="42" s="1" a="1"/>
  <c r="H2724" i="42" s="1"/>
  <c r="G3098" i="42"/>
  <c r="H3098" i="42" s="1" a="1"/>
  <c r="H3098" i="42" s="1"/>
  <c r="G1530" i="42"/>
  <c r="H1530" i="42" s="1" a="1"/>
  <c r="H1530" i="42" s="1"/>
  <c r="G3027" i="42"/>
  <c r="H3027" i="42" s="1" a="1"/>
  <c r="H3027" i="42" s="1"/>
  <c r="G1032" i="42"/>
  <c r="H1032" i="42" s="1" a="1"/>
  <c r="H1032" i="42" s="1"/>
  <c r="G1579" i="42"/>
  <c r="H1579" i="42" s="1" a="1"/>
  <c r="H1579" i="42" s="1"/>
  <c r="G2628" i="42"/>
  <c r="H2628" i="42" s="1" a="1"/>
  <c r="H2628" i="42" s="1"/>
  <c r="G2734" i="42"/>
  <c r="H2734" i="42" s="1" a="1"/>
  <c r="H2734" i="42" s="1"/>
  <c r="G505" i="42"/>
  <c r="H505" i="42" s="1" a="1"/>
  <c r="H505" i="42" s="1"/>
  <c r="G881" i="42"/>
  <c r="H881" i="42" s="1" a="1"/>
  <c r="H881" i="42" s="1"/>
  <c r="G2026" i="42"/>
  <c r="H2026" i="42" s="1" a="1"/>
  <c r="H2026" i="42" s="1"/>
  <c r="G1401" i="42"/>
  <c r="H1401" i="42" s="1" a="1"/>
  <c r="H1401" i="42" s="1"/>
  <c r="G3024" i="42"/>
  <c r="H3024" i="42" s="1" a="1"/>
  <c r="H3024" i="42" s="1"/>
  <c r="G748" i="42"/>
  <c r="H748" i="42" s="1" a="1"/>
  <c r="H748" i="42" s="1"/>
  <c r="G813" i="42"/>
  <c r="H813" i="42" s="1" a="1"/>
  <c r="H813" i="42" s="1"/>
  <c r="G1631" i="42"/>
  <c r="H1631" i="42" s="1" a="1"/>
  <c r="H1631" i="42" s="1"/>
  <c r="G907" i="42"/>
  <c r="H907" i="42" s="1" a="1"/>
  <c r="H907" i="42" s="1"/>
  <c r="G2106" i="42"/>
  <c r="H2106" i="42" s="1" a="1"/>
  <c r="H2106" i="42" s="1"/>
  <c r="G194" i="42"/>
  <c r="G2651" i="42"/>
  <c r="H2651" i="42" s="1" a="1"/>
  <c r="H2651" i="42" s="1"/>
  <c r="G1074" i="42"/>
  <c r="H1074" i="42" s="1" a="1"/>
  <c r="H1074" i="42" s="1"/>
  <c r="G1075" i="42"/>
  <c r="H1075" i="42" s="1" a="1"/>
  <c r="H1075" i="42" s="1"/>
  <c r="G132" i="42"/>
  <c r="G3013" i="42"/>
  <c r="H3013" i="42" s="1" a="1"/>
  <c r="H3013" i="42" s="1"/>
  <c r="G1572" i="42"/>
  <c r="H1572" i="42" s="1" a="1"/>
  <c r="H1572" i="42" s="1"/>
  <c r="G1550" i="42"/>
  <c r="H1550" i="42" s="1" a="1"/>
  <c r="H1550" i="42" s="1"/>
  <c r="G1532" i="42"/>
  <c r="H1532" i="42" s="1" a="1"/>
  <c r="H1532" i="42" s="1"/>
  <c r="G1528" i="42"/>
  <c r="H1528" i="42" s="1" a="1"/>
  <c r="H1528" i="42" s="1"/>
  <c r="G1937" i="42"/>
  <c r="H1937" i="42" s="1" a="1"/>
  <c r="H1937" i="42" s="1"/>
  <c r="G283" i="42"/>
  <c r="H283" i="42" s="1" a="1"/>
  <c r="H283" i="42" s="1"/>
  <c r="G2716" i="42"/>
  <c r="H2716" i="42" s="1" a="1"/>
  <c r="H2716" i="42" s="1"/>
  <c r="G2221" i="42"/>
  <c r="H2221" i="42" s="1" a="1"/>
  <c r="H2221" i="42" s="1"/>
  <c r="G398" i="42"/>
  <c r="H398" i="42" s="1" a="1"/>
  <c r="H398" i="42" s="1"/>
  <c r="G1110" i="42"/>
  <c r="H1110" i="42" s="1" a="1"/>
  <c r="H1110" i="42" s="1"/>
  <c r="G2903" i="42"/>
  <c r="H2903" i="42" s="1" a="1"/>
  <c r="H2903" i="42" s="1"/>
  <c r="G1927" i="42"/>
  <c r="H1927" i="42" s="1" a="1"/>
  <c r="H1927" i="42" s="1"/>
  <c r="G1182" i="42"/>
  <c r="H1182" i="42" s="1" a="1"/>
  <c r="H1182" i="42" s="1"/>
  <c r="G1103" i="42"/>
  <c r="H1103" i="42" s="1" a="1"/>
  <c r="H1103" i="42" s="1"/>
  <c r="G1065" i="42"/>
  <c r="H1065" i="42" s="1" a="1"/>
  <c r="H1065" i="42" s="1"/>
  <c r="G1234" i="42"/>
  <c r="H1234" i="42" s="1" a="1"/>
  <c r="H1234" i="42" s="1"/>
  <c r="G2697" i="42"/>
  <c r="H2697" i="42" s="1" a="1"/>
  <c r="H2697" i="42" s="1"/>
  <c r="G1548" i="42"/>
  <c r="H1548" i="42" s="1" a="1"/>
  <c r="H1548" i="42" s="1"/>
  <c r="G1561" i="42"/>
  <c r="H1561" i="42" s="1" a="1"/>
  <c r="H1561" i="42" s="1"/>
  <c r="G434" i="42"/>
  <c r="H434" i="42" s="1" a="1"/>
  <c r="H434" i="42" s="1"/>
  <c r="G2453" i="42"/>
  <c r="H2453" i="42" s="1" a="1"/>
  <c r="H2453" i="42" s="1"/>
  <c r="G559" i="42"/>
  <c r="H559" i="42" s="1" a="1"/>
  <c r="H559" i="42" s="1"/>
  <c r="G2179" i="42"/>
  <c r="H2179" i="42" s="1" a="1"/>
  <c r="H2179" i="42" s="1"/>
  <c r="G375" i="42"/>
  <c r="H375" i="42" s="1" a="1"/>
  <c r="H375" i="42" s="1"/>
  <c r="G2966" i="42"/>
  <c r="H2966" i="42" s="1" a="1"/>
  <c r="H2966" i="42" s="1"/>
  <c r="G2296" i="42"/>
  <c r="H2296" i="42" s="1" a="1"/>
  <c r="H2296" i="42" s="1"/>
  <c r="G1728" i="42"/>
  <c r="H1728" i="42" s="1" a="1"/>
  <c r="H1728" i="42" s="1"/>
  <c r="G380" i="42"/>
  <c r="H380" i="42" s="1" a="1"/>
  <c r="H380" i="42" s="1"/>
  <c r="G108" i="42"/>
  <c r="G2568" i="42"/>
  <c r="H2568" i="42" s="1" a="1"/>
  <c r="H2568" i="42" s="1"/>
  <c r="G2870" i="42"/>
  <c r="H2870" i="42" s="1" a="1"/>
  <c r="H2870" i="42" s="1"/>
  <c r="G1039" i="42"/>
  <c r="H1039" i="42" s="1" a="1"/>
  <c r="H1039" i="42" s="1"/>
  <c r="G2183" i="42"/>
  <c r="H2183" i="42" s="1" a="1"/>
  <c r="H2183" i="42" s="1"/>
  <c r="G2252" i="42"/>
  <c r="H2252" i="42" s="1" a="1"/>
  <c r="H2252" i="42" s="1"/>
  <c r="G1229" i="42"/>
  <c r="H1229" i="42" s="1" a="1"/>
  <c r="H1229" i="42" s="1"/>
  <c r="G2462" i="42"/>
  <c r="H2462" i="42" s="1" a="1"/>
  <c r="H2462" i="42" s="1"/>
  <c r="G1145" i="42"/>
  <c r="H1145" i="42" s="1" a="1"/>
  <c r="H1145" i="42" s="1"/>
  <c r="G1209" i="42"/>
  <c r="H1209" i="42" s="1" a="1"/>
  <c r="H1209" i="42" s="1"/>
  <c r="G2000" i="42"/>
  <c r="H2000" i="42" s="1" a="1"/>
  <c r="H2000" i="42" s="1"/>
  <c r="G967" i="42"/>
  <c r="H967" i="42" s="1" a="1"/>
  <c r="H967" i="42" s="1"/>
  <c r="G38" i="42"/>
  <c r="G959" i="42"/>
  <c r="H959" i="42" s="1" a="1"/>
  <c r="H959" i="42" s="1"/>
  <c r="G809" i="42"/>
  <c r="H809" i="42" s="1" a="1"/>
  <c r="H809" i="42" s="1"/>
  <c r="G2890" i="42"/>
  <c r="H2890" i="42" s="1" a="1"/>
  <c r="H2890" i="42" s="1"/>
  <c r="G3014" i="42"/>
  <c r="H3014" i="42" s="1" a="1"/>
  <c r="H3014" i="42" s="1"/>
  <c r="G2679" i="42"/>
  <c r="H2679" i="42" s="1" a="1"/>
  <c r="H2679" i="42" s="1"/>
  <c r="G220" i="42"/>
  <c r="G927" i="42"/>
  <c r="H927" i="42" s="1" a="1"/>
  <c r="H927" i="42" s="1"/>
  <c r="G522" i="42"/>
  <c r="H522" i="42" s="1" a="1"/>
  <c r="H522" i="42" s="1"/>
  <c r="G914" i="42"/>
  <c r="H914" i="42" s="1" a="1"/>
  <c r="H914" i="42" s="1"/>
  <c r="G1780" i="42"/>
  <c r="H1780" i="42" s="1" a="1"/>
  <c r="H1780" i="42" s="1"/>
  <c r="G2789" i="42"/>
  <c r="H2789" i="42" s="1" a="1"/>
  <c r="H2789" i="42" s="1"/>
  <c r="G2694" i="42"/>
  <c r="H2694" i="42" s="1" a="1"/>
  <c r="H2694" i="42" s="1"/>
  <c r="G1134" i="42"/>
  <c r="H1134" i="42" s="1" a="1"/>
  <c r="H1134" i="42" s="1"/>
  <c r="G1208" i="42"/>
  <c r="H1208" i="42" s="1" a="1"/>
  <c r="H1208" i="42" s="1"/>
  <c r="G1285" i="42"/>
  <c r="H1285" i="42" s="1" a="1"/>
  <c r="H1285" i="42" s="1"/>
  <c r="G716" i="42"/>
  <c r="H716" i="42" s="1" a="1"/>
  <c r="H716" i="42" s="1"/>
  <c r="G368" i="42"/>
  <c r="H368" i="42" s="1" a="1"/>
  <c r="H368" i="42" s="1"/>
  <c r="G756" i="42"/>
  <c r="H756" i="42" s="1" a="1"/>
  <c r="H756" i="42" s="1"/>
  <c r="G84" i="42"/>
  <c r="G2675" i="42"/>
  <c r="H2675" i="42" s="1" a="1"/>
  <c r="H2675" i="42" s="1"/>
  <c r="G1629" i="42"/>
  <c r="H1629" i="42" s="1" a="1"/>
  <c r="H1629" i="42" s="1"/>
  <c r="G686" i="42"/>
  <c r="H686" i="42" s="1" a="1"/>
  <c r="H686" i="42" s="1"/>
  <c r="G3094" i="42"/>
  <c r="H3094" i="42" s="1" a="1"/>
  <c r="H3094" i="42" s="1"/>
  <c r="G96" i="42"/>
  <c r="G1799" i="42"/>
  <c r="H1799" i="42" s="1" a="1"/>
  <c r="H1799" i="42" s="1"/>
  <c r="G60" i="42"/>
  <c r="G2798" i="42"/>
  <c r="H2798" i="42" s="1" a="1"/>
  <c r="H2798" i="42" s="1"/>
  <c r="G2881" i="42"/>
  <c r="H2881" i="42" s="1" a="1"/>
  <c r="H2881" i="42" s="1"/>
  <c r="G2202" i="42"/>
  <c r="H2202" i="42" s="1" a="1"/>
  <c r="H2202" i="42" s="1"/>
  <c r="G2954" i="42"/>
  <c r="H2954" i="42" s="1" a="1"/>
  <c r="H2954" i="42" s="1"/>
  <c r="G529" i="42"/>
  <c r="H529" i="42" s="1" a="1"/>
  <c r="H529" i="42" s="1"/>
  <c r="G2532" i="42"/>
  <c r="H2532" i="42" s="1" a="1"/>
  <c r="H2532" i="42" s="1"/>
  <c r="G2949" i="42"/>
  <c r="H2949" i="42" s="1" a="1"/>
  <c r="H2949" i="42" s="1"/>
  <c r="G2563" i="42"/>
  <c r="H2563" i="42" s="1" a="1"/>
  <c r="H2563" i="42" s="1"/>
  <c r="G932" i="42"/>
  <c r="H932" i="42" s="1" a="1"/>
  <c r="H932" i="42" s="1"/>
  <c r="G1913" i="42"/>
  <c r="H1913" i="42" s="1" a="1"/>
  <c r="H1913" i="42" s="1"/>
  <c r="G2138" i="42"/>
  <c r="H2138" i="42" s="1" a="1"/>
  <c r="H2138" i="42" s="1"/>
  <c r="G1663" i="42"/>
  <c r="H1663" i="42" s="1" a="1"/>
  <c r="H1663" i="42" s="1"/>
  <c r="G934" i="42"/>
  <c r="H934" i="42" s="1" a="1"/>
  <c r="H934" i="42" s="1"/>
  <c r="G3053" i="42"/>
  <c r="H3053" i="42" s="1" a="1"/>
  <c r="H3053" i="42" s="1"/>
  <c r="G924" i="42"/>
  <c r="H924" i="42" s="1" a="1"/>
  <c r="H924" i="42" s="1"/>
  <c r="G731" i="42"/>
  <c r="H731" i="42" s="1" a="1"/>
  <c r="H731" i="42" s="1"/>
  <c r="G2723" i="42"/>
  <c r="H2723" i="42" s="1" a="1"/>
  <c r="H2723" i="42" s="1"/>
  <c r="G1556" i="42"/>
  <c r="H1556" i="42" s="1" a="1"/>
  <c r="H1556" i="42" s="1"/>
  <c r="G2732" i="42"/>
  <c r="H2732" i="42" s="1" a="1"/>
  <c r="H2732" i="42" s="1"/>
  <c r="G2031" i="42"/>
  <c r="H2031" i="42" s="1" a="1"/>
  <c r="H2031" i="42" s="1"/>
  <c r="G63" i="42"/>
  <c r="G2974" i="42"/>
  <c r="H2974" i="42" s="1" a="1"/>
  <c r="H2974" i="42" s="1"/>
  <c r="G1897" i="42"/>
  <c r="H1897" i="42" s="1" a="1"/>
  <c r="H1897" i="42" s="1"/>
  <c r="G2740" i="42"/>
  <c r="H2740" i="42" s="1" a="1"/>
  <c r="H2740" i="42" s="1"/>
  <c r="G2421" i="42"/>
  <c r="H2421" i="42" s="1" a="1"/>
  <c r="H2421" i="42" s="1"/>
  <c r="G1837" i="42"/>
  <c r="H1837" i="42" s="1" a="1"/>
  <c r="H1837" i="42" s="1"/>
  <c r="G1487" i="42"/>
  <c r="H1487" i="42" s="1" a="1"/>
  <c r="H1487" i="42" s="1"/>
  <c r="G2431" i="42"/>
  <c r="H2431" i="42" s="1" a="1"/>
  <c r="H2431" i="42" s="1"/>
  <c r="G2680" i="42"/>
  <c r="H2680" i="42" s="1" a="1"/>
  <c r="H2680" i="42" s="1"/>
  <c r="G1186" i="42"/>
  <c r="H1186" i="42" s="1" a="1"/>
  <c r="H1186" i="42" s="1"/>
  <c r="G2129" i="42"/>
  <c r="H2129" i="42" s="1" a="1"/>
  <c r="H2129" i="42" s="1"/>
  <c r="G2722" i="42"/>
  <c r="H2722" i="42" s="1" a="1"/>
  <c r="H2722" i="42" s="1"/>
  <c r="G2764" i="42"/>
  <c r="H2764" i="42" s="1" a="1"/>
  <c r="H2764" i="42" s="1"/>
  <c r="G1523" i="42"/>
  <c r="H1523" i="42" s="1" a="1"/>
  <c r="H1523" i="42" s="1"/>
  <c r="G737" i="42"/>
  <c r="H737" i="42" s="1" a="1"/>
  <c r="H737" i="42" s="1"/>
  <c r="G3069" i="42"/>
  <c r="H3069" i="42" s="1" a="1"/>
  <c r="H3069" i="42" s="1"/>
  <c r="G1590" i="42"/>
  <c r="H1590" i="42" s="1" a="1"/>
  <c r="H1590" i="42" s="1"/>
  <c r="G1034" i="42"/>
  <c r="H1034" i="42" s="1" a="1"/>
  <c r="H1034" i="42" s="1"/>
  <c r="G2208" i="42"/>
  <c r="H2208" i="42" s="1" a="1"/>
  <c r="H2208" i="42" s="1"/>
  <c r="G2375" i="42"/>
  <c r="H2375" i="42" s="1" a="1"/>
  <c r="H2375" i="42" s="1"/>
  <c r="G2269" i="42"/>
  <c r="H2269" i="42" s="1" a="1"/>
  <c r="H2269" i="42" s="1"/>
  <c r="G513" i="42"/>
  <c r="H513" i="42" s="1" a="1"/>
  <c r="H513" i="42" s="1"/>
  <c r="G1214" i="42"/>
  <c r="H1214" i="42" s="1" a="1"/>
  <c r="H1214" i="42" s="1"/>
  <c r="G2036" i="42"/>
  <c r="H2036" i="42" s="1" a="1"/>
  <c r="H2036" i="42" s="1"/>
  <c r="G2347" i="42"/>
  <c r="H2347" i="42" s="1" a="1"/>
  <c r="H2347" i="42" s="1"/>
  <c r="G2599" i="42"/>
  <c r="H2599" i="42" s="1" a="1"/>
  <c r="H2599" i="42" s="1"/>
  <c r="G1695" i="42"/>
  <c r="H1695" i="42" s="1" a="1"/>
  <c r="H1695" i="42" s="1"/>
  <c r="G2011" i="42"/>
  <c r="H2011" i="42" s="1" a="1"/>
  <c r="H2011" i="42" s="1"/>
  <c r="G735" i="42"/>
  <c r="H735" i="42" s="1" a="1"/>
  <c r="H735" i="42" s="1"/>
  <c r="G2191" i="42"/>
  <c r="H2191" i="42" s="1" a="1"/>
  <c r="H2191" i="42" s="1"/>
  <c r="G675" i="42"/>
  <c r="H675" i="42" s="1" a="1"/>
  <c r="H675" i="42" s="1"/>
  <c r="G249" i="42"/>
  <c r="G2967" i="42"/>
  <c r="H2967" i="42" s="1" a="1"/>
  <c r="H2967" i="42" s="1"/>
  <c r="G2827" i="42"/>
  <c r="H2827" i="42" s="1" a="1"/>
  <c r="H2827" i="42" s="1"/>
  <c r="G1255" i="42"/>
  <c r="H1255" i="42" s="1" a="1"/>
  <c r="H1255" i="42" s="1"/>
  <c r="G161" i="42"/>
  <c r="G1453" i="42"/>
  <c r="H1453" i="42" s="1" a="1"/>
  <c r="H1453" i="42" s="1"/>
  <c r="G1485" i="42"/>
  <c r="H1485" i="42" s="1" a="1"/>
  <c r="H1485" i="42" s="1"/>
  <c r="G235" i="42"/>
  <c r="G301" i="42"/>
  <c r="H301" i="42" s="1" a="1"/>
  <c r="H301" i="42" s="1"/>
  <c r="G151" i="42"/>
  <c r="G2405" i="42"/>
  <c r="H2405" i="42" s="1" a="1"/>
  <c r="H2405" i="42" s="1"/>
  <c r="G942" i="42"/>
  <c r="H942" i="42" s="1" a="1"/>
  <c r="H942" i="42" s="1"/>
  <c r="G1929" i="42"/>
  <c r="H1929" i="42" s="1" a="1"/>
  <c r="H1929" i="42" s="1"/>
  <c r="G2856" i="42"/>
  <c r="H2856" i="42" s="1" a="1"/>
  <c r="H2856" i="42" s="1"/>
  <c r="G2229" i="42"/>
  <c r="H2229" i="42" s="1" a="1"/>
  <c r="H2229" i="42" s="1"/>
  <c r="G2681" i="42"/>
  <c r="H2681" i="42" s="1" a="1"/>
  <c r="H2681" i="42" s="1"/>
  <c r="G1639" i="42"/>
  <c r="H1639" i="42" s="1" a="1"/>
  <c r="H1639" i="42" s="1"/>
  <c r="G2237" i="42"/>
  <c r="H2237" i="42" s="1" a="1"/>
  <c r="H2237" i="42" s="1"/>
  <c r="G2844" i="42"/>
  <c r="H2844" i="42" s="1" a="1"/>
  <c r="H2844" i="42" s="1"/>
  <c r="G1671" i="42"/>
  <c r="H1671" i="42" s="1" a="1"/>
  <c r="H1671" i="42" s="1"/>
  <c r="G683" i="42"/>
  <c r="H683" i="42" s="1" a="1"/>
  <c r="H683" i="42" s="1"/>
  <c r="G159" i="42"/>
  <c r="G2057" i="42"/>
  <c r="H2057" i="42" s="1" a="1"/>
  <c r="H2057" i="42" s="1"/>
  <c r="G1043" i="42"/>
  <c r="H1043" i="42" s="1" a="1"/>
  <c r="H1043" i="42" s="1"/>
  <c r="G941" i="42"/>
  <c r="H941" i="42" s="1" a="1"/>
  <c r="H941" i="42" s="1"/>
  <c r="G760" i="42"/>
  <c r="H760" i="42" s="1" a="1"/>
  <c r="H760" i="42" s="1"/>
  <c r="G2300" i="42"/>
  <c r="H2300" i="42" s="1" a="1"/>
  <c r="H2300" i="42" s="1"/>
  <c r="G641" i="42"/>
  <c r="H641" i="42" s="1" a="1"/>
  <c r="H641" i="42" s="1"/>
  <c r="G804" i="42"/>
  <c r="H804" i="42" s="1" a="1"/>
  <c r="H804" i="42" s="1"/>
  <c r="G1999" i="42"/>
  <c r="H1999" i="42" s="1" a="1"/>
  <c r="H1999" i="42" s="1"/>
  <c r="G2766" i="42"/>
  <c r="H2766" i="42" s="1" a="1"/>
  <c r="H2766" i="42" s="1"/>
  <c r="G504" i="42"/>
  <c r="H504" i="42" s="1" a="1"/>
  <c r="H504" i="42" s="1"/>
  <c r="G199" i="42"/>
  <c r="G588" i="42"/>
  <c r="H588" i="42" s="1" a="1"/>
  <c r="H588" i="42" s="1"/>
  <c r="G2117" i="42"/>
  <c r="H2117" i="42" s="1" a="1"/>
  <c r="H2117" i="42" s="1"/>
  <c r="G162" i="42"/>
  <c r="G2635" i="42"/>
  <c r="H2635" i="42" s="1" a="1"/>
  <c r="H2635" i="42" s="1"/>
  <c r="G436" i="42"/>
  <c r="H436" i="42" s="1" a="1"/>
  <c r="H436" i="42" s="1"/>
  <c r="G2461" i="42"/>
  <c r="H2461" i="42" s="1" a="1"/>
  <c r="H2461" i="42" s="1"/>
  <c r="G226" i="42"/>
  <c r="G1562" i="42"/>
  <c r="H1562" i="42" s="1" a="1"/>
  <c r="H1562" i="42" s="1"/>
  <c r="G2738" i="42"/>
  <c r="H2738" i="42" s="1" a="1"/>
  <c r="H2738" i="42" s="1"/>
  <c r="G470" i="42"/>
  <c r="H470" i="42" s="1" a="1"/>
  <c r="H470" i="42" s="1"/>
  <c r="G1729" i="42"/>
  <c r="H1729" i="42" s="1" a="1"/>
  <c r="H1729" i="42" s="1"/>
  <c r="G1785" i="42"/>
  <c r="H1785" i="42" s="1" a="1"/>
  <c r="H1785" i="42" s="1"/>
  <c r="G1978" i="42"/>
  <c r="H1978" i="42" s="1" a="1"/>
  <c r="H1978" i="42" s="1"/>
  <c r="G1083" i="42"/>
  <c r="H1083" i="42" s="1" a="1"/>
  <c r="H1083" i="42" s="1"/>
  <c r="G3163" i="42"/>
  <c r="H3163" i="42" s="1" a="1"/>
  <c r="H3163" i="42" s="1"/>
  <c r="G654" i="42"/>
  <c r="H654" i="42" s="1" a="1"/>
  <c r="H654" i="42" s="1"/>
  <c r="G1874" i="42"/>
  <c r="H1874" i="42" s="1" a="1"/>
  <c r="H1874" i="42" s="1"/>
  <c r="G2218" i="42"/>
  <c r="H2218" i="42" s="1" a="1"/>
  <c r="H2218" i="42" s="1"/>
  <c r="G685" i="42"/>
  <c r="H685" i="42" s="1" a="1"/>
  <c r="H685" i="42" s="1"/>
  <c r="G2707" i="42"/>
  <c r="H2707" i="42" s="1" a="1"/>
  <c r="H2707" i="42" s="1"/>
  <c r="G230" i="42"/>
  <c r="G1997" i="42"/>
  <c r="H1997" i="42" s="1" a="1"/>
  <c r="H1997" i="42" s="1"/>
  <c r="G68" i="42"/>
  <c r="G1762" i="42"/>
  <c r="H1762" i="42" s="1" a="1"/>
  <c r="H1762" i="42" s="1"/>
  <c r="G1237" i="42"/>
  <c r="H1237" i="42" s="1" a="1"/>
  <c r="H1237" i="42" s="1"/>
  <c r="G2585" i="42"/>
  <c r="H2585" i="42" s="1" a="1"/>
  <c r="H2585" i="42" s="1"/>
  <c r="G148" i="42"/>
  <c r="G653" i="42"/>
  <c r="H653" i="42" s="1" a="1"/>
  <c r="H653" i="42" s="1"/>
  <c r="G1421" i="42"/>
  <c r="H1421" i="42" s="1" a="1"/>
  <c r="H1421" i="42" s="1"/>
  <c r="G1396" i="42"/>
  <c r="H1396" i="42" s="1" a="1"/>
  <c r="H1396" i="42" s="1"/>
  <c r="G1188" i="42"/>
  <c r="H1188" i="42" s="1" a="1"/>
  <c r="H1188" i="42" s="1"/>
  <c r="G2142" i="42"/>
  <c r="H2142" i="42" s="1" a="1"/>
  <c r="H2142" i="42" s="1"/>
  <c r="G717" i="42"/>
  <c r="H717" i="42" s="1" a="1"/>
  <c r="H717" i="42" s="1"/>
  <c r="G2458" i="42"/>
  <c r="H2458" i="42" s="1" a="1"/>
  <c r="H2458" i="42" s="1"/>
  <c r="G1759" i="42"/>
  <c r="H1759" i="42" s="1" a="1"/>
  <c r="H1759" i="42" s="1"/>
  <c r="G2439" i="42"/>
  <c r="H2439" i="42" s="1" a="1"/>
  <c r="H2439" i="42" s="1"/>
  <c r="G1734" i="42"/>
  <c r="H1734" i="42" s="1" a="1"/>
  <c r="H1734" i="42" s="1"/>
  <c r="G3140" i="42"/>
  <c r="H3140" i="42" s="1" a="1"/>
  <c r="H3140" i="42" s="1"/>
  <c r="G2320" i="42"/>
  <c r="H2320" i="42" s="1" a="1"/>
  <c r="H2320" i="42" s="1"/>
  <c r="G1793" i="42"/>
  <c r="H1793" i="42" s="1" a="1"/>
  <c r="H1793" i="42" s="1"/>
  <c r="G1232" i="42"/>
  <c r="H1232" i="42" s="1" a="1"/>
  <c r="H1232" i="42" s="1"/>
  <c r="G2572" i="42"/>
  <c r="H2572" i="42" s="1" a="1"/>
  <c r="H2572" i="42" s="1"/>
  <c r="G2444" i="42"/>
  <c r="H2444" i="42" s="1" a="1"/>
  <c r="H2444" i="42" s="1"/>
  <c r="G341" i="42"/>
  <c r="H341" i="42" s="1" a="1"/>
  <c r="H341" i="42" s="1"/>
  <c r="G454" i="42"/>
  <c r="H454" i="42" s="1" a="1"/>
  <c r="H454" i="42" s="1"/>
  <c r="G64" i="42"/>
  <c r="G569" i="42"/>
  <c r="H569" i="42" s="1" a="1"/>
  <c r="H569" i="42" s="1"/>
  <c r="G3036" i="42"/>
  <c r="H3036" i="42" s="1" a="1"/>
  <c r="H3036" i="42" s="1"/>
  <c r="G1722" i="42"/>
  <c r="H1722" i="42" s="1" a="1"/>
  <c r="H1722" i="42" s="1"/>
  <c r="G316" i="42"/>
  <c r="H316" i="42" s="1" a="1"/>
  <c r="H316" i="42" s="1"/>
  <c r="G1714" i="42"/>
  <c r="H1714" i="42" s="1" a="1"/>
  <c r="H1714" i="42" s="1"/>
  <c r="G1551" i="42"/>
  <c r="H1551" i="42" s="1" a="1"/>
  <c r="H1551" i="42" s="1"/>
  <c r="G2613" i="42"/>
  <c r="H2613" i="42" s="1" a="1"/>
  <c r="H2613" i="42" s="1"/>
  <c r="G497" i="42"/>
  <c r="H497" i="42" s="1" a="1"/>
  <c r="H497" i="42" s="1"/>
  <c r="G642" i="42"/>
  <c r="H642" i="42" s="1" a="1"/>
  <c r="H642" i="42" s="1"/>
  <c r="G419" i="42"/>
  <c r="H419" i="42" s="1" a="1"/>
  <c r="H419" i="42" s="1"/>
  <c r="G1583" i="42"/>
  <c r="H1583" i="42" s="1" a="1"/>
  <c r="H1583" i="42" s="1"/>
  <c r="G2656" i="42"/>
  <c r="H2656" i="42" s="1" a="1"/>
  <c r="H2656" i="42" s="1"/>
  <c r="G2780" i="42"/>
  <c r="H2780" i="42" s="1" a="1"/>
  <c r="H2780" i="42" s="1"/>
  <c r="G174" i="42"/>
  <c r="G1078" i="42"/>
  <c r="H1078" i="42" s="1" a="1"/>
  <c r="H1078" i="42" s="1"/>
  <c r="G165" i="42"/>
  <c r="G1304" i="42"/>
  <c r="H1304" i="42" s="1" a="1"/>
  <c r="H1304" i="42" s="1"/>
  <c r="G673" i="42"/>
  <c r="H673" i="42" s="1" a="1"/>
  <c r="H673" i="42" s="1"/>
  <c r="G1755" i="42"/>
  <c r="H1755" i="42" s="1" a="1"/>
  <c r="H1755" i="42" s="1"/>
  <c r="G1383" i="42"/>
  <c r="H1383" i="42" s="1" a="1"/>
  <c r="H1383" i="42" s="1"/>
  <c r="G2017" i="42"/>
  <c r="H2017" i="42" s="1" a="1"/>
  <c r="H2017" i="42" s="1"/>
  <c r="G677" i="42"/>
  <c r="H677" i="42" s="1" a="1"/>
  <c r="H677" i="42" s="1"/>
  <c r="G1465" i="42"/>
  <c r="H1465" i="42" s="1" a="1"/>
  <c r="H1465" i="42" s="1"/>
  <c r="G1219" i="42"/>
  <c r="H1219" i="42" s="1" a="1"/>
  <c r="H1219" i="42" s="1"/>
  <c r="G707" i="42"/>
  <c r="H707" i="42" s="1" a="1"/>
  <c r="H707" i="42" s="1"/>
  <c r="G1187" i="42"/>
  <c r="H1187" i="42" s="1" a="1"/>
  <c r="H1187" i="42" s="1"/>
  <c r="G1638" i="42"/>
  <c r="H1638" i="42" s="1" a="1"/>
  <c r="H1638" i="42" s="1"/>
  <c r="G1123" i="42"/>
  <c r="H1123" i="42" s="1" a="1"/>
  <c r="H1123" i="42" s="1"/>
  <c r="G2658" i="42"/>
  <c r="H2658" i="42" s="1" a="1"/>
  <c r="H2658" i="42" s="1"/>
  <c r="G1097" i="42"/>
  <c r="H1097" i="42" s="1" a="1"/>
  <c r="H1097" i="42" s="1"/>
  <c r="G342" i="42"/>
  <c r="H342" i="42" s="1" a="1"/>
  <c r="H342" i="42" s="1"/>
  <c r="G129" i="42"/>
  <c r="G3060" i="42"/>
  <c r="H3060" i="42" s="1" a="1"/>
  <c r="H3060" i="42" s="1"/>
  <c r="G1374" i="42"/>
  <c r="H1374" i="42" s="1" a="1"/>
  <c r="H1374" i="42" s="1"/>
  <c r="G47" i="42"/>
  <c r="G916" i="42"/>
  <c r="H916" i="42" s="1" a="1"/>
  <c r="H916" i="42" s="1"/>
  <c r="G3034" i="42"/>
  <c r="H3034" i="42" s="1" a="1"/>
  <c r="H3034" i="42" s="1"/>
  <c r="G822" i="42"/>
  <c r="H822" i="42" s="1" a="1"/>
  <c r="H822" i="42" s="1"/>
  <c r="G985" i="42"/>
  <c r="H985" i="42" s="1" a="1"/>
  <c r="H985" i="42" s="1"/>
  <c r="G3012" i="42"/>
  <c r="H3012" i="42" s="1" a="1"/>
  <c r="H3012" i="42" s="1"/>
  <c r="G121" i="42"/>
  <c r="G812" i="42"/>
  <c r="H812" i="42" s="1" a="1"/>
  <c r="H812" i="42" s="1"/>
  <c r="G1679" i="42"/>
  <c r="H1679" i="42" s="1" a="1"/>
  <c r="H1679" i="42" s="1"/>
  <c r="G1552" i="42"/>
  <c r="H1552" i="42" s="1" a="1"/>
  <c r="H1552" i="42" s="1"/>
  <c r="G2079" i="42"/>
  <c r="H2079" i="42" s="1" a="1"/>
  <c r="H2079" i="42" s="1"/>
  <c r="G2073" i="42"/>
  <c r="H2073" i="42" s="1" a="1"/>
  <c r="H2073" i="42" s="1"/>
  <c r="G860" i="42"/>
  <c r="H860" i="42" s="1" a="1"/>
  <c r="H860" i="42" s="1"/>
  <c r="G1116" i="42"/>
  <c r="H1116" i="42" s="1" a="1"/>
  <c r="H1116" i="42" s="1"/>
  <c r="G1171" i="42"/>
  <c r="H1171" i="42" s="1" a="1"/>
  <c r="H1171" i="42" s="1"/>
  <c r="G27" i="42"/>
  <c r="G1439" i="42"/>
  <c r="H1439" i="42" s="1" a="1"/>
  <c r="H1439" i="42" s="1"/>
  <c r="G618" i="42"/>
  <c r="H618" i="42" s="1" a="1"/>
  <c r="H618" i="42" s="1"/>
  <c r="G309" i="42"/>
  <c r="H309" i="42" s="1" a="1"/>
  <c r="H309" i="42" s="1"/>
  <c r="G1845" i="42"/>
  <c r="H1845" i="42" s="1" a="1"/>
  <c r="H1845" i="42" s="1"/>
  <c r="G605" i="42"/>
  <c r="H605" i="42" s="1" a="1"/>
  <c r="H605" i="42" s="1"/>
  <c r="G2039" i="42"/>
  <c r="H2039" i="42" s="1" a="1"/>
  <c r="H2039" i="42" s="1"/>
  <c r="G295" i="42"/>
  <c r="H295" i="42" s="1" a="1"/>
  <c r="H295" i="42" s="1"/>
  <c r="G1144" i="42"/>
  <c r="H1144" i="42" s="1" a="1"/>
  <c r="H1144" i="42" s="1"/>
  <c r="G2698" i="42"/>
  <c r="H2698" i="42" s="1" a="1"/>
  <c r="H2698" i="42" s="1"/>
  <c r="G2321" i="42"/>
  <c r="H2321" i="42" s="1" a="1"/>
  <c r="H2321" i="42" s="1"/>
  <c r="G1336" i="42"/>
  <c r="H1336" i="42" s="1" a="1"/>
  <c r="H1336" i="42" s="1"/>
  <c r="G461" i="42"/>
  <c r="H461" i="42" s="1" a="1"/>
  <c r="H461" i="42" s="1"/>
  <c r="G753" i="42"/>
  <c r="H753" i="42" s="1" a="1"/>
  <c r="H753" i="42" s="1"/>
  <c r="G2848" i="42"/>
  <c r="H2848" i="42" s="1" a="1"/>
  <c r="H2848" i="42" s="1"/>
  <c r="G2086" i="42"/>
  <c r="H2086" i="42" s="1" a="1"/>
  <c r="H2086" i="42" s="1"/>
  <c r="G872" i="42"/>
  <c r="H872" i="42" s="1" a="1"/>
  <c r="H872" i="42" s="1"/>
  <c r="G2736" i="42"/>
  <c r="H2736" i="42" s="1" a="1"/>
  <c r="H2736" i="42" s="1"/>
  <c r="G2186" i="42"/>
  <c r="H2186" i="42" s="1" a="1"/>
  <c r="H2186" i="42" s="1"/>
  <c r="G2677" i="42"/>
  <c r="H2677" i="42" s="1" a="1"/>
  <c r="H2677" i="42" s="1"/>
  <c r="G1711" i="42"/>
  <c r="H1711" i="42" s="1" a="1"/>
  <c r="H1711" i="42" s="1"/>
  <c r="G2648" i="42"/>
  <c r="H2648" i="42" s="1" a="1"/>
  <c r="H2648" i="42" s="1"/>
  <c r="G1526" i="42"/>
  <c r="H1526" i="42" s="1" a="1"/>
  <c r="H1526" i="42" s="1"/>
  <c r="G1505" i="42"/>
  <c r="H1505" i="42" s="1" a="1"/>
  <c r="H1505" i="42" s="1"/>
  <c r="G110" i="42"/>
  <c r="G2271" i="42"/>
  <c r="H2271" i="42" s="1" a="1"/>
  <c r="H2271" i="42" s="1"/>
  <c r="G1115" i="42"/>
  <c r="H1115" i="42" s="1" a="1"/>
  <c r="H1115" i="42" s="1"/>
  <c r="G2096" i="42"/>
  <c r="H2096" i="42" s="1" a="1"/>
  <c r="H2096" i="42" s="1"/>
  <c r="G1404" i="42"/>
  <c r="H1404" i="42" s="1" a="1"/>
  <c r="H1404" i="42" s="1"/>
  <c r="G2611" i="42"/>
  <c r="H2611" i="42" s="1" a="1"/>
  <c r="H2611" i="42" s="1"/>
  <c r="G609" i="42"/>
  <c r="H609" i="42" s="1" a="1"/>
  <c r="H609" i="42" s="1"/>
  <c r="G1260" i="42"/>
  <c r="H1260" i="42" s="1" a="1"/>
  <c r="H1260" i="42" s="1"/>
  <c r="G415" i="42"/>
  <c r="H415" i="42" s="1" a="1"/>
  <c r="H415" i="42" s="1"/>
  <c r="G939" i="42"/>
  <c r="H939" i="42" s="1" a="1"/>
  <c r="H939" i="42" s="1"/>
  <c r="G2190" i="42"/>
  <c r="H2190" i="42" s="1" a="1"/>
  <c r="H2190" i="42" s="1"/>
  <c r="G1948" i="42"/>
  <c r="H1948" i="42" s="1" a="1"/>
  <c r="H1948" i="42" s="1"/>
  <c r="G1959" i="42"/>
  <c r="H1959" i="42" s="1" a="1"/>
  <c r="H1959" i="42" s="1"/>
  <c r="G2685" i="42"/>
  <c r="H2685" i="42" s="1" a="1"/>
  <c r="H2685" i="42" s="1"/>
  <c r="G1477" i="42"/>
  <c r="H1477" i="42" s="1" a="1"/>
  <c r="H1477" i="42" s="1"/>
  <c r="G1093" i="42"/>
  <c r="H1093" i="42" s="1" a="1"/>
  <c r="H1093" i="42" s="1"/>
  <c r="G120" i="42"/>
  <c r="G2941" i="42"/>
  <c r="H2941" i="42" s="1" a="1"/>
  <c r="H2941" i="42" s="1"/>
  <c r="G2052" i="42"/>
  <c r="H2052" i="42" s="1" a="1"/>
  <c r="H2052" i="42" s="1"/>
  <c r="G2343" i="42"/>
  <c r="H2343" i="42" s="1" a="1"/>
  <c r="H2343" i="42" s="1"/>
  <c r="G1581" i="42"/>
  <c r="H1581" i="42" s="1" a="1"/>
  <c r="H1581" i="42" s="1"/>
  <c r="G1184" i="42"/>
  <c r="H1184" i="42" s="1" a="1"/>
  <c r="H1184" i="42" s="1"/>
  <c r="G1200" i="42"/>
  <c r="H1200" i="42" s="1" a="1"/>
  <c r="H1200" i="42" s="1"/>
  <c r="G2342" i="42"/>
  <c r="H2342" i="42" s="1" a="1"/>
  <c r="H2342" i="42" s="1"/>
  <c r="G3063" i="42"/>
  <c r="H3063" i="42" s="1" a="1"/>
  <c r="H3063" i="42" s="1"/>
  <c r="G2873" i="42"/>
  <c r="H2873" i="42" s="1" a="1"/>
  <c r="H2873" i="42" s="1"/>
  <c r="G2990" i="42"/>
  <c r="H2990" i="42" s="1" a="1"/>
  <c r="H2990" i="42" s="1"/>
  <c r="G2228" i="42"/>
  <c r="H2228" i="42" s="1" a="1"/>
  <c r="H2228" i="42" s="1"/>
  <c r="G100" i="42"/>
  <c r="G3126" i="42"/>
  <c r="H3126" i="42" s="1" a="1"/>
  <c r="H3126" i="42" s="1"/>
  <c r="G2435" i="42"/>
  <c r="H2435" i="42" s="1" a="1"/>
  <c r="H2435" i="42" s="1"/>
  <c r="G79" i="42"/>
  <c r="G1566" i="42"/>
  <c r="H1566" i="42" s="1" a="1"/>
  <c r="H1566" i="42" s="1"/>
  <c r="G1018" i="42"/>
  <c r="H1018" i="42" s="1" a="1"/>
  <c r="H1018" i="42" s="1"/>
  <c r="G667" i="42"/>
  <c r="H667" i="42" s="1" a="1"/>
  <c r="H667" i="42" s="1"/>
  <c r="G1578" i="42"/>
  <c r="H1578" i="42" s="1" a="1"/>
  <c r="H1578" i="42" s="1"/>
  <c r="G1878" i="42"/>
  <c r="H1878" i="42" s="1" a="1"/>
  <c r="H1878" i="42" s="1"/>
  <c r="G3057" i="42"/>
  <c r="H3057" i="42" s="1" a="1"/>
  <c r="H3057" i="42" s="1"/>
  <c r="G1907" i="42"/>
  <c r="H1907" i="42" s="1" a="1"/>
  <c r="H1907" i="42" s="1"/>
  <c r="G384" i="42"/>
  <c r="H384" i="42" s="1" a="1"/>
  <c r="H384" i="42" s="1"/>
  <c r="G2302" i="42"/>
  <c r="H2302" i="42" s="1" a="1"/>
  <c r="H2302" i="42" s="1"/>
  <c r="G1936" i="42"/>
  <c r="H1936" i="42" s="1" a="1"/>
  <c r="H1936" i="42" s="1"/>
  <c r="G1062" i="42"/>
  <c r="H1062" i="42" s="1" a="1"/>
  <c r="H1062" i="42" s="1"/>
  <c r="G2833" i="42"/>
  <c r="H2833" i="42" s="1" a="1"/>
  <c r="H2833" i="42" s="1"/>
  <c r="G92" i="42"/>
  <c r="G1608" i="42"/>
  <c r="H1608" i="42" s="1" a="1"/>
  <c r="H1608" i="42" s="1"/>
  <c r="G776" i="42"/>
  <c r="H776" i="42" s="1" a="1"/>
  <c r="H776" i="42" s="1"/>
  <c r="G2654" i="42"/>
  <c r="H2654" i="42" s="1" a="1"/>
  <c r="H2654" i="42" s="1"/>
  <c r="G1125" i="42"/>
  <c r="H1125" i="42" s="1" a="1"/>
  <c r="H1125" i="42" s="1"/>
  <c r="G1409" i="42"/>
  <c r="H1409" i="42" s="1" a="1"/>
  <c r="H1409" i="42" s="1"/>
  <c r="G344" i="42"/>
  <c r="H344" i="42" s="1" a="1"/>
  <c r="H344" i="42" s="1"/>
  <c r="G387" i="42"/>
  <c r="H387" i="42" s="1" a="1"/>
  <c r="H387" i="42" s="1"/>
  <c r="G1180" i="42"/>
  <c r="H1180" i="42" s="1" a="1"/>
  <c r="H1180" i="42" s="1"/>
  <c r="G991" i="42"/>
  <c r="H991" i="42" s="1" a="1"/>
  <c r="H991" i="42" s="1"/>
  <c r="G69" i="42"/>
  <c r="G2298" i="42"/>
  <c r="H2298" i="42" s="1" a="1"/>
  <c r="H2298" i="42" s="1"/>
  <c r="G1836" i="42"/>
  <c r="H1836" i="42" s="1" a="1"/>
  <c r="H1836" i="42" s="1"/>
  <c r="G1904" i="42"/>
  <c r="H1904" i="42" s="1" a="1"/>
  <c r="H1904" i="42" s="1"/>
  <c r="G2308" i="42"/>
  <c r="H2308" i="42" s="1" a="1"/>
  <c r="H2308" i="42" s="1"/>
  <c r="G2077" i="42"/>
  <c r="H2077" i="42" s="1" a="1"/>
  <c r="H2077" i="42" s="1"/>
  <c r="G1940" i="42"/>
  <c r="H1940" i="42" s="1" a="1"/>
  <c r="H1940" i="42" s="1"/>
  <c r="G2046" i="42"/>
  <c r="H2046" i="42" s="1" a="1"/>
  <c r="H2046" i="42" s="1"/>
  <c r="G336" i="42"/>
  <c r="H336" i="42" s="1" a="1"/>
  <c r="H336" i="42" s="1"/>
  <c r="G478" i="42"/>
  <c r="H478" i="42" s="1" a="1"/>
  <c r="H478" i="42" s="1"/>
  <c r="G1386" i="42"/>
  <c r="H1386" i="42" s="1" a="1"/>
  <c r="H1386" i="42" s="1"/>
  <c r="G733" i="42"/>
  <c r="H733" i="42" s="1" a="1"/>
  <c r="H733" i="42" s="1"/>
  <c r="G958" i="42"/>
  <c r="H958" i="42" s="1" a="1"/>
  <c r="H958" i="42" s="1"/>
  <c r="G3008" i="42"/>
  <c r="H3008" i="42" s="1" a="1"/>
  <c r="H3008" i="42" s="1"/>
  <c r="G1988" i="42"/>
  <c r="H1988" i="42" s="1" a="1"/>
  <c r="H1988" i="42" s="1"/>
  <c r="G3087" i="42"/>
  <c r="H3087" i="42" s="1" a="1"/>
  <c r="H3087" i="42" s="1"/>
  <c r="G1931" i="42"/>
  <c r="H1931" i="42" s="1" a="1"/>
  <c r="H1931" i="42" s="1"/>
  <c r="G2561" i="42"/>
  <c r="H2561" i="42" s="1" a="1"/>
  <c r="H2561" i="42" s="1"/>
  <c r="G2943" i="42"/>
  <c r="H2943" i="42" s="1" a="1"/>
  <c r="H2943" i="42" s="1"/>
  <c r="G1991" i="42"/>
  <c r="H1991" i="42" s="1" a="1"/>
  <c r="H1991" i="42" s="1"/>
  <c r="G2242" i="42"/>
  <c r="H2242" i="42" s="1" a="1"/>
  <c r="H2242" i="42" s="1"/>
  <c r="G2514" i="42"/>
  <c r="H2514" i="42" s="1" a="1"/>
  <c r="H2514" i="42" s="1"/>
  <c r="G1616" i="42"/>
  <c r="H1616" i="42" s="1" a="1"/>
  <c r="H1616" i="42" s="1"/>
  <c r="G243" i="42"/>
  <c r="G2133" i="42"/>
  <c r="H2133" i="42" s="1" a="1"/>
  <c r="H2133" i="42" s="1"/>
  <c r="G417" i="42"/>
  <c r="H417" i="42" s="1" a="1"/>
  <c r="H417" i="42" s="1"/>
  <c r="G994" i="42"/>
  <c r="H994" i="42" s="1" a="1"/>
  <c r="H994" i="42" s="1"/>
  <c r="G1989" i="42"/>
  <c r="H1989" i="42" s="1" a="1"/>
  <c r="H1989" i="42" s="1"/>
  <c r="G1652" i="42"/>
  <c r="H1652" i="42" s="1" a="1"/>
  <c r="H1652" i="42" s="1"/>
  <c r="G73" i="42"/>
  <c r="G2823" i="42"/>
  <c r="H2823" i="42" s="1" a="1"/>
  <c r="H2823" i="42" s="1"/>
  <c r="G2709" i="42"/>
  <c r="H2709" i="42" s="1" a="1"/>
  <c r="H2709" i="42" s="1"/>
  <c r="G2501" i="42"/>
  <c r="H2501" i="42" s="1" a="1"/>
  <c r="H2501" i="42" s="1"/>
  <c r="G2931" i="42"/>
  <c r="H2931" i="42" s="1" a="1"/>
  <c r="H2931" i="42" s="1"/>
  <c r="G2735" i="42"/>
  <c r="H2735" i="42" s="1" a="1"/>
  <c r="H2735" i="42" s="1"/>
  <c r="G1080" i="42"/>
  <c r="H1080" i="42" s="1" a="1"/>
  <c r="H1080" i="42" s="1"/>
  <c r="G1459" i="42"/>
  <c r="H1459" i="42" s="1" a="1"/>
  <c r="H1459" i="42" s="1"/>
  <c r="G1463" i="42"/>
  <c r="H1463" i="42" s="1" a="1"/>
  <c r="H1463" i="42" s="1"/>
  <c r="G1618" i="42"/>
  <c r="H1618" i="42" s="1" a="1"/>
  <c r="H1618" i="42" s="1"/>
  <c r="G1700" i="42"/>
  <c r="H1700" i="42" s="1" a="1"/>
  <c r="H1700" i="42" s="1"/>
  <c r="G2691" i="42"/>
  <c r="H2691" i="42" s="1" a="1"/>
  <c r="H2691" i="42" s="1"/>
  <c r="G617" i="42"/>
  <c r="H617" i="42" s="1" a="1"/>
  <c r="H617" i="42" s="1"/>
  <c r="G1152" i="42"/>
  <c r="H1152" i="42" s="1" a="1"/>
  <c r="H1152" i="42" s="1"/>
  <c r="G2118" i="42"/>
  <c r="H2118" i="42" s="1" a="1"/>
  <c r="H2118" i="42" s="1"/>
  <c r="G205" i="42"/>
  <c r="G1051" i="42"/>
  <c r="H1051" i="42" s="1" a="1"/>
  <c r="H1051" i="42" s="1"/>
  <c r="G2020" i="42"/>
  <c r="H2020" i="42" s="1" a="1"/>
  <c r="H2020" i="42" s="1"/>
  <c r="G369" i="42"/>
  <c r="H369" i="42" s="1" a="1"/>
  <c r="H369" i="42" s="1"/>
  <c r="G1769" i="42"/>
  <c r="H1769" i="42" s="1" a="1"/>
  <c r="H1769" i="42" s="1"/>
  <c r="G292" i="42"/>
  <c r="H292" i="42" s="1" a="1"/>
  <c r="H292" i="42" s="1"/>
  <c r="G770" i="42"/>
  <c r="H770" i="42" s="1" a="1"/>
  <c r="H770" i="42" s="1"/>
  <c r="G1176" i="42"/>
  <c r="H1176" i="42" s="1" a="1"/>
  <c r="H1176" i="42" s="1"/>
  <c r="G2765" i="42"/>
  <c r="H2765" i="42" s="1" a="1"/>
  <c r="H2765" i="42" s="1"/>
  <c r="G172" i="42"/>
  <c r="G596" i="42"/>
  <c r="H596" i="42" s="1" a="1"/>
  <c r="H596" i="42" s="1"/>
  <c r="G796" i="42"/>
  <c r="H796" i="42" s="1" a="1"/>
  <c r="H796" i="42" s="1"/>
  <c r="G1674" i="42"/>
  <c r="H1674" i="42" s="1" a="1"/>
  <c r="H1674" i="42" s="1"/>
  <c r="G1294" i="42"/>
  <c r="H1294" i="42" s="1" a="1"/>
  <c r="H1294" i="42" s="1"/>
  <c r="G328" i="42"/>
  <c r="H328" i="42" s="1" a="1"/>
  <c r="H328" i="42" s="1"/>
  <c r="G2041" i="42"/>
  <c r="H2041" i="42" s="1" a="1"/>
  <c r="H2041" i="42" s="1"/>
  <c r="G2919" i="42"/>
  <c r="H2919" i="42" s="1" a="1"/>
  <c r="H2919" i="42" s="1"/>
  <c r="G1600" i="42"/>
  <c r="H1600" i="42" s="1" a="1"/>
  <c r="H1600" i="42" s="1"/>
  <c r="G2370" i="42"/>
  <c r="H2370" i="42" s="1" a="1"/>
  <c r="H2370" i="42" s="1"/>
  <c r="G2937" i="42"/>
  <c r="H2937" i="42" s="1" a="1"/>
  <c r="H2937" i="42" s="1"/>
  <c r="G2275" i="42"/>
  <c r="H2275" i="42" s="1" a="1"/>
  <c r="H2275" i="42" s="1"/>
  <c r="G1265" i="42"/>
  <c r="H1265" i="42" s="1" a="1"/>
  <c r="H1265" i="42" s="1"/>
  <c r="G446" i="42"/>
  <c r="H446" i="42" s="1" a="1"/>
  <c r="H446" i="42" s="1"/>
  <c r="G145" i="42"/>
  <c r="G1327" i="42"/>
  <c r="H1327" i="42" s="1" a="1"/>
  <c r="H1327" i="42" s="1"/>
  <c r="G678" i="42"/>
  <c r="H678" i="42" s="1" a="1"/>
  <c r="H678" i="42" s="1"/>
  <c r="G635" i="42"/>
  <c r="H635" i="42" s="1" a="1"/>
  <c r="H635" i="42" s="1"/>
  <c r="G494" i="42"/>
  <c r="H494" i="42" s="1" a="1"/>
  <c r="H494" i="42" s="1"/>
  <c r="G726" i="42"/>
  <c r="H726" i="42" s="1" a="1"/>
  <c r="H726" i="42" s="1"/>
  <c r="G2828" i="42"/>
  <c r="H2828" i="42" s="1" a="1"/>
  <c r="H2828" i="42" s="1"/>
  <c r="G287" i="42"/>
  <c r="H287" i="42" s="1" a="1"/>
  <c r="H287" i="42" s="1"/>
  <c r="G2957" i="42"/>
  <c r="H2957" i="42" s="1" a="1"/>
  <c r="H2957" i="42" s="1"/>
  <c r="G2021" i="42"/>
  <c r="H2021" i="42" s="1" a="1"/>
  <c r="H2021" i="42" s="1"/>
  <c r="G122" i="42"/>
  <c r="G712" i="42"/>
  <c r="H712" i="42" s="1" a="1"/>
  <c r="H712" i="42" s="1"/>
  <c r="G1367" i="42"/>
  <c r="H1367" i="42" s="1" a="1"/>
  <c r="H1367" i="42" s="1"/>
  <c r="G3145" i="42"/>
  <c r="H3145" i="42" s="1" a="1"/>
  <c r="H3145" i="42" s="1"/>
  <c r="G1969" i="42"/>
  <c r="H1969" i="42" s="1" a="1"/>
  <c r="H1969" i="42" s="1"/>
  <c r="G1707" i="42"/>
  <c r="H1707" i="42" s="1" a="1"/>
  <c r="H1707" i="42" s="1"/>
  <c r="G2986" i="42"/>
  <c r="H2986" i="42" s="1" a="1"/>
  <c r="H2986" i="42" s="1"/>
  <c r="G2760" i="42"/>
  <c r="H2760" i="42" s="1" a="1"/>
  <c r="H2760" i="42" s="1"/>
  <c r="G361" i="42"/>
  <c r="H361" i="42" s="1" a="1"/>
  <c r="H361" i="42" s="1"/>
  <c r="G2326" i="42"/>
  <c r="H2326" i="42" s="1" a="1"/>
  <c r="H2326" i="42" s="1"/>
  <c r="G42" i="42"/>
  <c r="G1447" i="42"/>
  <c r="H1447" i="42" s="1" a="1"/>
  <c r="H1447" i="42" s="1"/>
  <c r="G827" i="42"/>
  <c r="H827" i="42" s="1" a="1"/>
  <c r="H827" i="42" s="1"/>
  <c r="G286" i="42"/>
  <c r="H286" i="42" s="1" a="1"/>
  <c r="H286" i="42" s="1"/>
  <c r="G215" i="42"/>
  <c r="G2426" i="42"/>
  <c r="H2426" i="42" s="1" a="1"/>
  <c r="H2426" i="42" s="1"/>
  <c r="G1745" i="42"/>
  <c r="H1745" i="42" s="1" a="1"/>
  <c r="H1745" i="42" s="1"/>
  <c r="G1220" i="42"/>
  <c r="H1220" i="42" s="1" a="1"/>
  <c r="H1220" i="42" s="1"/>
  <c r="G1393" i="42"/>
  <c r="H1393" i="42" s="1" a="1"/>
  <c r="H1393" i="42" s="1"/>
  <c r="G853" i="42"/>
  <c r="H853" i="42" s="1" a="1"/>
  <c r="H853" i="42" s="1"/>
  <c r="G2733" i="42"/>
  <c r="H2733" i="42" s="1" a="1"/>
  <c r="H2733" i="42" s="1"/>
  <c r="G389" i="42"/>
  <c r="H389" i="42" s="1" a="1"/>
  <c r="H389" i="42" s="1"/>
  <c r="G2527" i="42"/>
  <c r="H2527" i="42" s="1" a="1"/>
  <c r="H2527" i="42" s="1"/>
  <c r="G3080" i="42"/>
  <c r="H3080" i="42" s="1" a="1"/>
  <c r="H3080" i="42" s="1"/>
  <c r="G279" i="42"/>
  <c r="H279" i="42" s="1" a="1"/>
  <c r="H279" i="42" s="1"/>
  <c r="G746" i="42"/>
  <c r="H746" i="42" s="1" a="1"/>
  <c r="H746" i="42" s="1"/>
  <c r="G3085" i="42"/>
  <c r="H3085" i="42" s="1" a="1"/>
  <c r="H3085" i="42" s="1"/>
  <c r="G80" i="42"/>
  <c r="G854" i="42"/>
  <c r="H854" i="42" s="1" a="1"/>
  <c r="H854" i="42" s="1"/>
  <c r="G50" i="42"/>
  <c r="G1686" i="42"/>
  <c r="H1686" i="42" s="1" a="1"/>
  <c r="H1686" i="42" s="1"/>
  <c r="G2032" i="42"/>
  <c r="H2032" i="42" s="1" a="1"/>
  <c r="H2032" i="42" s="1"/>
  <c r="G2610" i="42"/>
  <c r="H2610" i="42" s="1" a="1"/>
  <c r="H2610" i="42" s="1"/>
  <c r="G2751" i="42"/>
  <c r="H2751" i="42" s="1" a="1"/>
  <c r="H2751" i="42" s="1"/>
  <c r="G1926" i="42"/>
  <c r="H1926" i="42" s="1" a="1"/>
  <c r="H1926" i="42" s="1"/>
  <c r="G561" i="42"/>
  <c r="H561" i="42" s="1" a="1"/>
  <c r="H561" i="42" s="1"/>
  <c r="G487" i="42"/>
  <c r="H487" i="42" s="1" a="1"/>
  <c r="H487" i="42" s="1"/>
  <c r="G584" i="42"/>
  <c r="H584" i="42" s="1" a="1"/>
  <c r="H584" i="42" s="1"/>
  <c r="G1811" i="42"/>
  <c r="H1811" i="42" s="1" a="1"/>
  <c r="H1811" i="42" s="1"/>
  <c r="G2005" i="42"/>
  <c r="H2005" i="42" s="1" a="1"/>
  <c r="H2005" i="42" s="1"/>
  <c r="G190" i="42"/>
  <c r="G788" i="42"/>
  <c r="H788" i="42" s="1" a="1"/>
  <c r="H788" i="42" s="1"/>
  <c r="G752" i="42"/>
  <c r="H752" i="42" s="1" a="1"/>
  <c r="H752" i="42" s="1"/>
  <c r="G1337" i="42"/>
  <c r="H1337" i="42" s="1" a="1"/>
  <c r="H1337" i="42" s="1"/>
  <c r="G1106" i="42"/>
  <c r="H1106" i="42" s="1" a="1"/>
  <c r="H1106" i="42" s="1"/>
  <c r="G1425" i="42"/>
  <c r="H1425" i="42" s="1" a="1"/>
  <c r="H1425" i="42" s="1"/>
  <c r="G1068" i="42"/>
  <c r="H1068" i="42" s="1" a="1"/>
  <c r="H1068" i="42" s="1"/>
  <c r="G954" i="42"/>
  <c r="H954" i="42" s="1" a="1"/>
  <c r="H954" i="42" s="1"/>
  <c r="G929" i="42"/>
  <c r="H929" i="42" s="1" a="1"/>
  <c r="H929" i="42" s="1"/>
  <c r="G1245" i="42"/>
  <c r="H1245" i="42" s="1" a="1"/>
  <c r="H1245" i="42" s="1"/>
  <c r="G1537" i="42"/>
  <c r="H1537" i="42" s="1" a="1"/>
  <c r="H1537" i="42" s="1"/>
  <c r="G1136" i="42"/>
  <c r="H1136" i="42" s="1" a="1"/>
  <c r="H1136" i="42" s="1"/>
  <c r="G1014" i="42"/>
  <c r="H1014" i="42" s="1" a="1"/>
  <c r="H1014" i="42" s="1"/>
  <c r="G512" i="42"/>
  <c r="H512" i="42" s="1" a="1"/>
  <c r="H512" i="42" s="1"/>
  <c r="G2098" i="42"/>
  <c r="H2098" i="42" s="1" a="1"/>
  <c r="H2098" i="42" s="1"/>
  <c r="G1587" i="42"/>
  <c r="H1587" i="42" s="1" a="1"/>
  <c r="H1587" i="42" s="1"/>
  <c r="G2978" i="42"/>
  <c r="H2978" i="42" s="1" a="1"/>
  <c r="H2978" i="42" s="1"/>
  <c r="G557" i="42"/>
  <c r="H557" i="42" s="1" a="1"/>
  <c r="H557" i="42" s="1"/>
  <c r="G660" i="42"/>
  <c r="H660" i="42" s="1" a="1"/>
  <c r="H660" i="42" s="1"/>
  <c r="G2574" i="42"/>
  <c r="H2574" i="42" s="1" a="1"/>
  <c r="H2574" i="42" s="1"/>
  <c r="G2970" i="42"/>
  <c r="H2970" i="42" s="1" a="1"/>
  <c r="H2970" i="42" s="1"/>
  <c r="G14" i="42"/>
  <c r="G721" i="42"/>
  <c r="H721" i="42" s="1" a="1"/>
  <c r="H721" i="42" s="1"/>
  <c r="G1288" i="42"/>
  <c r="H1288" i="42" s="1" a="1"/>
  <c r="H1288" i="42" s="1"/>
  <c r="G2825" i="42"/>
  <c r="H2825" i="42" s="1" a="1"/>
  <c r="H2825" i="42" s="1"/>
  <c r="G640" i="42"/>
  <c r="H640" i="42" s="1" a="1"/>
  <c r="H640" i="42" s="1"/>
  <c r="G1300" i="42"/>
  <c r="H1300" i="42" s="1" a="1"/>
  <c r="H1300" i="42" s="1"/>
  <c r="G300" i="42"/>
  <c r="H300" i="42" s="1" a="1"/>
  <c r="H300" i="42" s="1"/>
  <c r="G1330" i="42"/>
  <c r="H1330" i="42" s="1" a="1"/>
  <c r="H1330" i="42" s="1"/>
  <c r="G1955" i="42"/>
  <c r="H1955" i="42" s="1" a="1"/>
  <c r="H1955" i="42" s="1"/>
  <c r="G1606" i="42"/>
  <c r="H1606" i="42" s="1" a="1"/>
  <c r="H1606" i="42" s="1"/>
  <c r="G347" i="42"/>
  <c r="H347" i="42" s="1" a="1"/>
  <c r="H347" i="42" s="1"/>
  <c r="G810" i="42"/>
  <c r="H810" i="42" s="1" a="1"/>
  <c r="H810" i="42" s="1"/>
  <c r="G2004" i="42"/>
  <c r="H2004" i="42" s="1" a="1"/>
  <c r="H2004" i="42" s="1"/>
  <c r="G2273" i="42"/>
  <c r="H2273" i="42" s="1" a="1"/>
  <c r="H2273" i="42" s="1"/>
  <c r="G2313" i="42"/>
  <c r="H2313" i="42" s="1" a="1"/>
  <c r="H2313" i="42" s="1"/>
  <c r="G819" i="42"/>
  <c r="H819" i="42" s="1" a="1"/>
  <c r="H819" i="42" s="1"/>
  <c r="G2547" i="42"/>
  <c r="H2547" i="42" s="1" a="1"/>
  <c r="H2547" i="42" s="1"/>
  <c r="G1016" i="42"/>
  <c r="H1016" i="42" s="1" a="1"/>
  <c r="H1016" i="42" s="1"/>
  <c r="G404" i="42"/>
  <c r="H404" i="42" s="1" a="1"/>
  <c r="H404" i="42" s="1"/>
  <c r="G1603" i="42"/>
  <c r="H1603" i="42" s="1" a="1"/>
  <c r="H1603" i="42" s="1"/>
  <c r="G2822" i="42"/>
  <c r="H2822" i="42" s="1" a="1"/>
  <c r="H2822" i="42" s="1"/>
  <c r="G1869" i="42"/>
  <c r="H1869" i="42" s="1" a="1"/>
  <c r="H1869" i="42" s="1"/>
  <c r="G1601" i="42"/>
  <c r="H1601" i="42" s="1" a="1"/>
  <c r="H1601" i="42" s="1"/>
  <c r="G2758" i="42"/>
  <c r="H2758" i="42" s="1" a="1"/>
  <c r="H2758" i="42" s="1"/>
  <c r="G514" i="42"/>
  <c r="H514" i="42" s="1" a="1"/>
  <c r="H514" i="42" s="1"/>
  <c r="G394" i="42"/>
  <c r="H394" i="42" s="1" a="1"/>
  <c r="H394" i="42" s="1"/>
  <c r="G1060" i="42"/>
  <c r="H1060" i="42" s="1" a="1"/>
  <c r="H1060" i="42" s="1"/>
  <c r="G2203" i="42"/>
  <c r="H2203" i="42" s="1" a="1"/>
  <c r="H2203" i="42" s="1"/>
  <c r="G290" i="42"/>
  <c r="H290" i="42" s="1" a="1"/>
  <c r="H290" i="42" s="1"/>
  <c r="G3031" i="42"/>
  <c r="H3031" i="42" s="1" a="1"/>
  <c r="H3031" i="42" s="1"/>
  <c r="G935" i="42"/>
  <c r="H935" i="42" s="1" a="1"/>
  <c r="H935" i="42" s="1"/>
  <c r="G1101" i="42"/>
  <c r="H1101" i="42" s="1" a="1"/>
  <c r="H1101" i="42" s="1"/>
  <c r="G830" i="42"/>
  <c r="H830" i="42" s="1" a="1"/>
  <c r="H830" i="42" s="1"/>
  <c r="G335" i="42"/>
  <c r="H335" i="42" s="1" a="1"/>
  <c r="H335" i="42" s="1"/>
  <c r="G339" i="42"/>
  <c r="H339" i="42" s="1" a="1"/>
  <c r="H339" i="42" s="1"/>
  <c r="G2859" i="42"/>
  <c r="H2859" i="42" s="1" a="1"/>
  <c r="H2859" i="42" s="1"/>
  <c r="G507" i="42"/>
  <c r="H507" i="42" s="1" a="1"/>
  <c r="H507" i="42" s="1"/>
  <c r="G1450" i="42"/>
  <c r="H1450" i="42" s="1" a="1"/>
  <c r="H1450" i="42" s="1"/>
  <c r="G1531" i="42"/>
  <c r="H1531" i="42" s="1" a="1"/>
  <c r="H1531" i="42" s="1"/>
  <c r="G1701" i="42"/>
  <c r="H1701" i="42" s="1" a="1"/>
  <c r="H1701" i="42" s="1"/>
  <c r="G2131" i="42"/>
  <c r="H2131" i="42" s="1" a="1"/>
  <c r="H2131" i="42" s="1"/>
  <c r="G661" i="42"/>
  <c r="H661" i="42" s="1" a="1"/>
  <c r="H661" i="42" s="1"/>
  <c r="G1943" i="42"/>
  <c r="H1943" i="42" s="1" a="1"/>
  <c r="H1943" i="42" s="1"/>
  <c r="G1995" i="42"/>
  <c r="H1995" i="42" s="1" a="1"/>
  <c r="H1995" i="42" s="1"/>
  <c r="G2872" i="42"/>
  <c r="H2872" i="42" s="1" a="1"/>
  <c r="H2872" i="42" s="1"/>
  <c r="G1165" i="42"/>
  <c r="H1165" i="42" s="1" a="1"/>
  <c r="H1165" i="42" s="1"/>
  <c r="G1231" i="42"/>
  <c r="H1231" i="42" s="1" a="1"/>
  <c r="H1231" i="42" s="1"/>
  <c r="G2276" i="42"/>
  <c r="H2276" i="42" s="1" a="1"/>
  <c r="H2276" i="42" s="1"/>
  <c r="G1105" i="42"/>
  <c r="H1105" i="42" s="1" a="1"/>
  <c r="H1105" i="42" s="1"/>
  <c r="G1448" i="42"/>
  <c r="H1448" i="42" s="1" a="1"/>
  <c r="H1448" i="42" s="1"/>
  <c r="G759" i="42"/>
  <c r="H759" i="42" s="1" a="1"/>
  <c r="H759" i="42" s="1"/>
  <c r="G224" i="42"/>
  <c r="G1986" i="42"/>
  <c r="H1986" i="42" s="1" a="1"/>
  <c r="H1986" i="42" s="1"/>
  <c r="G1160" i="42"/>
  <c r="H1160" i="42" s="1" a="1"/>
  <c r="H1160" i="42" s="1"/>
  <c r="G2284" i="42"/>
  <c r="H2284" i="42" s="1" a="1"/>
  <c r="H2284" i="42" s="1"/>
  <c r="G1632" i="42"/>
  <c r="H1632" i="42" s="1" a="1"/>
  <c r="H1632" i="42" s="1"/>
  <c r="G1733" i="42"/>
  <c r="H1733" i="42" s="1" a="1"/>
  <c r="H1733" i="42" s="1"/>
  <c r="G2920" i="42"/>
  <c r="H2920" i="42" s="1" a="1"/>
  <c r="H2920" i="42" s="1"/>
  <c r="G974" i="42"/>
  <c r="H974" i="42" s="1" a="1"/>
  <c r="H974" i="42" s="1"/>
  <c r="G2157" i="42"/>
  <c r="H2157" i="42" s="1" a="1"/>
  <c r="H2157" i="42" s="1"/>
  <c r="G903" i="42"/>
  <c r="H903" i="42" s="1" a="1"/>
  <c r="H903" i="42" s="1"/>
  <c r="G1002" i="42"/>
  <c r="H1002" i="42" s="1" a="1"/>
  <c r="H1002" i="42" s="1"/>
  <c r="G956" i="42"/>
  <c r="H956" i="42" s="1" a="1"/>
  <c r="H956" i="42" s="1"/>
  <c r="G786" i="42"/>
  <c r="H786" i="42" s="1" a="1"/>
  <c r="H786" i="42" s="1"/>
  <c r="G2419" i="42"/>
  <c r="H2419" i="42" s="1" a="1"/>
  <c r="H2419" i="42" s="1"/>
  <c r="G2570" i="42"/>
  <c r="H2570" i="42" s="1" a="1"/>
  <c r="H2570" i="42" s="1"/>
  <c r="G777" i="42"/>
  <c r="H777" i="42" s="1" a="1"/>
  <c r="H777" i="42" s="1"/>
  <c r="G1966" i="42"/>
  <c r="H1966" i="42" s="1" a="1"/>
  <c r="H1966" i="42" s="1"/>
  <c r="G2119" i="42"/>
  <c r="H2119" i="42" s="1" a="1"/>
  <c r="H2119" i="42" s="1"/>
  <c r="G2968" i="42"/>
  <c r="H2968" i="42" s="1" a="1"/>
  <c r="H2968" i="42" s="1"/>
  <c r="G728" i="42"/>
  <c r="H728" i="42" s="1" a="1"/>
  <c r="H728" i="42" s="1"/>
  <c r="G1239" i="42"/>
  <c r="H1239" i="42" s="1" a="1"/>
  <c r="H1239" i="42" s="1"/>
  <c r="G1140" i="42"/>
  <c r="H1140" i="42" s="1" a="1"/>
  <c r="H1140" i="42" s="1"/>
  <c r="G2135" i="42"/>
  <c r="H2135" i="42" s="1" a="1"/>
  <c r="H2135" i="42" s="1"/>
  <c r="G1224" i="42"/>
  <c r="H1224" i="42" s="1" a="1"/>
  <c r="H1224" i="42" s="1"/>
  <c r="G3150" i="42"/>
  <c r="H3150" i="42" s="1" a="1"/>
  <c r="H3150" i="42" s="1"/>
  <c r="G333" i="42"/>
  <c r="H333" i="42" s="1" a="1"/>
  <c r="H333" i="42" s="1"/>
  <c r="G2223" i="42"/>
  <c r="H2223" i="42" s="1" a="1"/>
  <c r="H2223" i="42" s="1"/>
  <c r="G815" i="42"/>
  <c r="H815" i="42" s="1" a="1"/>
  <c r="H815" i="42" s="1"/>
  <c r="G2612" i="42"/>
  <c r="H2612" i="42" s="1" a="1"/>
  <c r="H2612" i="42" s="1"/>
  <c r="G1082" i="42"/>
  <c r="H1082" i="42" s="1" a="1"/>
  <c r="H1082" i="42" s="1"/>
  <c r="G3007" i="42"/>
  <c r="H3007" i="42" s="1" a="1"/>
  <c r="H3007" i="42" s="1"/>
  <c r="G1216" i="42"/>
  <c r="H1216" i="42" s="1" a="1"/>
  <c r="H1216" i="42" s="1"/>
  <c r="G485" i="42"/>
  <c r="H485" i="42" s="1" a="1"/>
  <c r="H485" i="42" s="1"/>
  <c r="G1624" i="42"/>
  <c r="H1624" i="42" s="1" a="1"/>
  <c r="H1624" i="42" s="1"/>
  <c r="G905" i="42"/>
  <c r="H905" i="42" s="1" a="1"/>
  <c r="H905" i="42" s="1"/>
  <c r="G897" i="42"/>
  <c r="H897" i="42" s="1" a="1"/>
  <c r="H897" i="42" s="1"/>
  <c r="G1782" i="42"/>
  <c r="H1782" i="42" s="1" a="1"/>
  <c r="H1782" i="42" s="1"/>
  <c r="G535" i="42"/>
  <c r="H535" i="42" s="1" a="1"/>
  <c r="H535" i="42" s="1"/>
  <c r="G2349" i="42"/>
  <c r="H2349" i="42" s="1" a="1"/>
  <c r="H2349" i="42" s="1"/>
  <c r="G1084" i="42"/>
  <c r="H1084" i="42" s="1" a="1"/>
  <c r="H1084" i="42" s="1"/>
  <c r="G1071" i="42"/>
  <c r="H1071" i="42" s="1" a="1"/>
  <c r="H1071" i="42" s="1"/>
  <c r="G960" i="42"/>
  <c r="H960" i="42" s="1" a="1"/>
  <c r="H960" i="42" s="1"/>
  <c r="G2812" i="42"/>
  <c r="H2812" i="42" s="1" a="1"/>
  <c r="H2812" i="42" s="1"/>
  <c r="G1387" i="42"/>
  <c r="H1387" i="42" s="1" a="1"/>
  <c r="H1387" i="42" s="1"/>
  <c r="G397" i="42"/>
  <c r="H397" i="42" s="1" a="1"/>
  <c r="H397" i="42" s="1"/>
  <c r="G3100" i="42"/>
  <c r="H3100" i="42" s="1" a="1"/>
  <c r="H3100" i="42" s="1"/>
  <c r="G624" i="42"/>
  <c r="H624" i="42" s="1" a="1"/>
  <c r="H624" i="42" s="1"/>
  <c r="G134" i="42"/>
  <c r="G1375" i="42"/>
  <c r="H1375" i="42" s="1" a="1"/>
  <c r="H1375" i="42" s="1"/>
  <c r="G966" i="42"/>
  <c r="H966" i="42" s="1" a="1"/>
  <c r="H966" i="42" s="1"/>
  <c r="G2975" i="42"/>
  <c r="H2975" i="42" s="1" a="1"/>
  <c r="H2975" i="42" s="1"/>
  <c r="G601" i="42"/>
  <c r="H601" i="42" s="1" a="1"/>
  <c r="H601" i="42" s="1"/>
  <c r="G817" i="42"/>
  <c r="H817" i="42" s="1" a="1"/>
  <c r="H817" i="42" s="1"/>
  <c r="G3099" i="42"/>
  <c r="H3099" i="42" s="1" a="1"/>
  <c r="H3099" i="42" s="1"/>
  <c r="G531" i="42"/>
  <c r="H531" i="42" s="1" a="1"/>
  <c r="H531" i="42" s="1"/>
  <c r="G1654" i="42"/>
  <c r="H1654" i="42" s="1" a="1"/>
  <c r="H1654" i="42" s="1"/>
  <c r="G2442" i="42"/>
  <c r="H2442" i="42" s="1" a="1"/>
  <c r="H2442" i="42" s="1"/>
  <c r="G2294" i="42"/>
  <c r="H2294" i="42" s="1" a="1"/>
  <c r="H2294" i="42" s="1"/>
  <c r="G1675" i="42"/>
  <c r="H1675" i="42" s="1" a="1"/>
  <c r="H1675" i="42" s="1"/>
  <c r="G783" i="42"/>
  <c r="H783" i="42" s="1" a="1"/>
  <c r="H783" i="42" s="1"/>
  <c r="G2353" i="42"/>
  <c r="H2353" i="42" s="1" a="1"/>
  <c r="H2353" i="42" s="1"/>
  <c r="G1922" i="42"/>
  <c r="H1922" i="42" s="1" a="1"/>
  <c r="H1922" i="42" s="1"/>
  <c r="G2520" i="42"/>
  <c r="H2520" i="42" s="1" a="1"/>
  <c r="H2520" i="42" s="1"/>
  <c r="G40" i="42"/>
  <c r="G2072" i="42"/>
  <c r="H2072" i="42" s="1" a="1"/>
  <c r="H2072" i="42" s="1"/>
  <c r="G473" i="42"/>
  <c r="H473" i="42" s="1" a="1"/>
  <c r="H473" i="42" s="1"/>
  <c r="G665" i="42"/>
  <c r="H665" i="42" s="1" a="1"/>
  <c r="H665" i="42" s="1"/>
  <c r="G2382" i="42"/>
  <c r="H2382" i="42" s="1" a="1"/>
  <c r="H2382" i="42" s="1"/>
  <c r="G2193" i="42"/>
  <c r="H2193" i="42" s="1" a="1"/>
  <c r="H2193" i="42" s="1"/>
  <c r="G705" i="42"/>
  <c r="H705" i="42" s="1" a="1"/>
  <c r="H705" i="42" s="1"/>
  <c r="G1087" i="42"/>
  <c r="H1087" i="42" s="1" a="1"/>
  <c r="H1087" i="42" s="1"/>
  <c r="G2794" i="42"/>
  <c r="H2794" i="42" s="1" a="1"/>
  <c r="H2794" i="42" s="1"/>
  <c r="G2594" i="42"/>
  <c r="H2594" i="42" s="1" a="1"/>
  <c r="H2594" i="42" s="1"/>
  <c r="G88" i="42"/>
  <c r="G3160" i="42"/>
  <c r="H3160" i="42" s="1" a="1"/>
  <c r="H3160" i="42" s="1"/>
  <c r="G2051" i="42"/>
  <c r="H2051" i="42" s="1" a="1"/>
  <c r="H2051" i="42" s="1"/>
  <c r="G2220" i="42"/>
  <c r="H2220" i="42" s="1" a="1"/>
  <c r="H2220" i="42" s="1"/>
  <c r="G592" i="42"/>
  <c r="H592" i="42" s="1" a="1"/>
  <c r="H592" i="42" s="1"/>
  <c r="G1867" i="42"/>
  <c r="H1867" i="42" s="1" a="1"/>
  <c r="H1867" i="42" s="1"/>
  <c r="G1829" i="42"/>
  <c r="H1829" i="42" s="1" a="1"/>
  <c r="H1829" i="42" s="1"/>
  <c r="G1482" i="42"/>
  <c r="H1482" i="42" s="1" a="1"/>
  <c r="H1482" i="42" s="1"/>
  <c r="G1519" i="42"/>
  <c r="H1519" i="42" s="1" a="1"/>
  <c r="H1519" i="42" s="1"/>
  <c r="G2268" i="42"/>
  <c r="H2268" i="42" s="1" a="1"/>
  <c r="H2268" i="42" s="1"/>
  <c r="G239" i="42"/>
  <c r="G1339" i="42"/>
  <c r="H1339" i="42" s="1" a="1"/>
  <c r="H1339" i="42" s="1"/>
  <c r="G1263" i="42"/>
  <c r="H1263" i="42" s="1" a="1"/>
  <c r="H1263" i="42" s="1"/>
  <c r="G442" i="42"/>
  <c r="H442" i="42" s="1" a="1"/>
  <c r="H442" i="42" s="1"/>
  <c r="G107" i="42"/>
  <c r="G109" i="42"/>
  <c r="G627" i="42"/>
  <c r="H627" i="42" s="1" a="1"/>
  <c r="H627" i="42" s="1"/>
  <c r="G2306" i="42"/>
  <c r="H2306" i="42" s="1" a="1"/>
  <c r="H2306" i="42" s="1"/>
  <c r="G787" i="42"/>
  <c r="H787" i="42" s="1" a="1"/>
  <c r="H787" i="42" s="1"/>
  <c r="G1896" i="42"/>
  <c r="H1896" i="42" s="1" a="1"/>
  <c r="H1896" i="42" s="1"/>
  <c r="G2803" i="42"/>
  <c r="H2803" i="42" s="1" a="1"/>
  <c r="H2803" i="42" s="1"/>
  <c r="G439" i="42"/>
  <c r="H439" i="42" s="1" a="1"/>
  <c r="H439" i="42" s="1"/>
  <c r="G3071" i="42"/>
  <c r="H3071" i="42" s="1" a="1"/>
  <c r="H3071" i="42" s="1"/>
  <c r="G2311" i="42"/>
  <c r="H2311" i="42" s="1" a="1"/>
  <c r="H2311" i="42" s="1"/>
  <c r="G1525" i="42"/>
  <c r="H1525" i="42" s="1" a="1"/>
  <c r="H1525" i="42" s="1"/>
  <c r="G124" i="42"/>
  <c r="G3029" i="42"/>
  <c r="H3029" i="42" s="1" a="1"/>
  <c r="H3029" i="42" s="1"/>
  <c r="G1253" i="42"/>
  <c r="H1253" i="42" s="1" a="1"/>
  <c r="H1253" i="42" s="1"/>
  <c r="G2566" i="42"/>
  <c r="H2566" i="42" s="1" a="1"/>
  <c r="H2566" i="42" s="1"/>
  <c r="G3048" i="42"/>
  <c r="H3048" i="42" s="1" a="1"/>
  <c r="H3048" i="42" s="1"/>
  <c r="G451" i="42"/>
  <c r="H451" i="42" s="1" a="1"/>
  <c r="H451" i="42" s="1"/>
  <c r="G1281" i="42"/>
  <c r="H1281" i="42" s="1" a="1"/>
  <c r="H1281" i="42" s="1"/>
  <c r="G695" i="42"/>
  <c r="H695" i="42" s="1" a="1"/>
  <c r="H695" i="42" s="1"/>
  <c r="G891" i="42"/>
  <c r="H891" i="42" s="1" a="1"/>
  <c r="H891" i="42" s="1"/>
  <c r="G2344" i="42"/>
  <c r="H2344" i="42" s="1" a="1"/>
  <c r="H2344" i="42" s="1"/>
  <c r="G168" i="42"/>
  <c r="G2846" i="42"/>
  <c r="H2846" i="42" s="1" a="1"/>
  <c r="H2846" i="42" s="1"/>
  <c r="G325" i="42"/>
  <c r="H325" i="42" s="1" a="1"/>
  <c r="H325" i="42" s="1"/>
  <c r="G1419" i="42"/>
  <c r="H1419" i="42" s="1" a="1"/>
  <c r="H1419" i="42" s="1"/>
  <c r="G2469" i="42"/>
  <c r="H2469" i="42" s="1" a="1"/>
  <c r="H2469" i="42" s="1"/>
  <c r="G385" i="42"/>
  <c r="H385" i="42" s="1" a="1"/>
  <c r="H385" i="42" s="1"/>
  <c r="G1795" i="42"/>
  <c r="H1795" i="42" s="1" a="1"/>
  <c r="H1795" i="42" s="1"/>
  <c r="G41" i="42"/>
  <c r="G391" i="42"/>
  <c r="H391" i="42" s="1" a="1"/>
  <c r="H391" i="42" s="1"/>
  <c r="G1855" i="42"/>
  <c r="H1855" i="42" s="1" a="1"/>
  <c r="H1855" i="42" s="1"/>
  <c r="G2188" i="42"/>
  <c r="H2188" i="42" s="1" a="1"/>
  <c r="H2188" i="42" s="1"/>
  <c r="G3142" i="42"/>
  <c r="H3142" i="42" s="1" a="1"/>
  <c r="H3142" i="42" s="1"/>
  <c r="G1935" i="42"/>
  <c r="H1935" i="42" s="1" a="1"/>
  <c r="H1935" i="42" s="1"/>
  <c r="G747" i="42"/>
  <c r="H747" i="42" s="1" a="1"/>
  <c r="H747" i="42" s="1"/>
  <c r="G2489" i="42"/>
  <c r="H2489" i="42" s="1" a="1"/>
  <c r="H2489" i="42" s="1"/>
  <c r="G2718" i="42"/>
  <c r="H2718" i="42" s="1" a="1"/>
  <c r="H2718" i="42" s="1"/>
  <c r="G152" i="42"/>
  <c r="G1898" i="42"/>
  <c r="H1898" i="42" s="1" a="1"/>
  <c r="H1898" i="42" s="1"/>
  <c r="G238" i="42"/>
  <c r="G1934" i="42"/>
  <c r="H1934" i="42" s="1" a="1"/>
  <c r="H1934" i="42" s="1"/>
  <c r="G833" i="42"/>
  <c r="H833" i="42" s="1" a="1"/>
  <c r="H833" i="42" s="1"/>
  <c r="G1820" i="42"/>
  <c r="H1820" i="42" s="1" a="1"/>
  <c r="H1820" i="42" s="1"/>
  <c r="G277" i="42"/>
  <c r="H277" i="42" s="1" a="1"/>
  <c r="H277" i="42" s="1"/>
  <c r="G3122" i="42"/>
  <c r="H3122" i="42" s="1" a="1"/>
  <c r="H3122" i="42" s="1"/>
  <c r="G965" i="42"/>
  <c r="H965" i="42" s="1" a="1"/>
  <c r="H965" i="42" s="1"/>
  <c r="G2617" i="42"/>
  <c r="H2617" i="42" s="1" a="1"/>
  <c r="H2617" i="42" s="1"/>
  <c r="G2474" i="42"/>
  <c r="H2474" i="42" s="1" a="1"/>
  <c r="H2474" i="42" s="1"/>
  <c r="G1290" i="42"/>
  <c r="H1290" i="42" s="1" a="1"/>
  <c r="H1290" i="42" s="1"/>
  <c r="G2224" i="42"/>
  <c r="H2224" i="42" s="1" a="1"/>
  <c r="H2224" i="42" s="1"/>
  <c r="G969" i="42"/>
  <c r="H969" i="42" s="1" a="1"/>
  <c r="H969" i="42" s="1"/>
  <c r="G137" i="42"/>
  <c r="G2351" i="42"/>
  <c r="H2351" i="42" s="1" a="1"/>
  <c r="H2351" i="42" s="1"/>
  <c r="G2393" i="42"/>
  <c r="H2393" i="42" s="1" a="1"/>
  <c r="H2393" i="42" s="1"/>
  <c r="G1814" i="42"/>
  <c r="H1814" i="42" s="1" a="1"/>
  <c r="H1814" i="42" s="1"/>
  <c r="G948" i="42"/>
  <c r="H948" i="42" s="1" a="1"/>
  <c r="H948" i="42" s="1"/>
  <c r="G1023" i="42"/>
  <c r="H1023" i="42" s="1" a="1"/>
  <c r="H1023" i="42" s="1"/>
  <c r="G452" i="42"/>
  <c r="H452" i="42" s="1" a="1"/>
  <c r="H452" i="42" s="1"/>
  <c r="G1717" i="42"/>
  <c r="H1717" i="42" s="1" a="1"/>
  <c r="H1717" i="42" s="1"/>
  <c r="G130" i="42"/>
  <c r="G988" i="42"/>
  <c r="H988" i="42" s="1" a="1"/>
  <c r="H988" i="42" s="1"/>
  <c r="G1135" i="42"/>
  <c r="H1135" i="42" s="1" a="1"/>
  <c r="H1135" i="42" s="1"/>
  <c r="G3020" i="42"/>
  <c r="H3020" i="42" s="1" a="1"/>
  <c r="H3020" i="42" s="1"/>
  <c r="G1297" i="42"/>
  <c r="H1297" i="42" s="1" a="1"/>
  <c r="H1297" i="42" s="1"/>
  <c r="G2451" i="42"/>
  <c r="H2451" i="42" s="1" a="1"/>
  <c r="H2451" i="42" s="1"/>
  <c r="G750" i="42"/>
  <c r="H750" i="42" s="1" a="1"/>
  <c r="H750" i="42" s="1"/>
  <c r="G581" i="42"/>
  <c r="H581" i="42" s="1" a="1"/>
  <c r="H581" i="42" s="1"/>
  <c r="G374" i="42"/>
  <c r="H374" i="42" s="1" a="1"/>
  <c r="H374" i="42" s="1"/>
  <c r="G1270" i="42"/>
  <c r="H1270" i="42" s="1" a="1"/>
  <c r="H1270" i="42" s="1"/>
  <c r="G1138" i="42"/>
  <c r="H1138" i="42" s="1" a="1"/>
  <c r="H1138" i="42" s="1"/>
  <c r="G2804" i="42"/>
  <c r="H2804" i="42" s="1" a="1"/>
  <c r="H2804" i="42" s="1"/>
  <c r="G1693" i="42"/>
  <c r="H1693" i="42" s="1" a="1"/>
  <c r="H1693" i="42" s="1"/>
  <c r="G2999" i="42"/>
  <c r="H2999" i="42" s="1" a="1"/>
  <c r="H2999" i="42" s="1"/>
  <c r="G3055" i="42"/>
  <c r="H3055" i="42" s="1" a="1"/>
  <c r="H3055" i="42" s="1"/>
  <c r="G201" i="42"/>
  <c r="G2101" i="42"/>
  <c r="H2101" i="42" s="1" a="1"/>
  <c r="H2101" i="42" s="1"/>
  <c r="G589" i="42"/>
  <c r="H589" i="42" s="1" a="1"/>
  <c r="H589" i="42" s="1"/>
  <c r="G298" i="42"/>
  <c r="H298" i="42" s="1" a="1"/>
  <c r="H298" i="42" s="1"/>
  <c r="G1956" i="42"/>
  <c r="H1956" i="42" s="1" a="1"/>
  <c r="H1956" i="42" s="1"/>
  <c r="G275" i="42"/>
  <c r="H275" i="42" s="1" a="1"/>
  <c r="H275" i="42" s="1"/>
  <c r="G2283" i="42"/>
  <c r="H2283" i="42" s="1" a="1"/>
  <c r="H2283" i="42" s="1"/>
  <c r="G573" i="42"/>
  <c r="H573" i="42" s="1" a="1"/>
  <c r="H573" i="42" s="1"/>
  <c r="G2925" i="42"/>
  <c r="H2925" i="42" s="1" a="1"/>
  <c r="H2925" i="42" s="1"/>
  <c r="G2494" i="42"/>
  <c r="H2494" i="42" s="1" a="1"/>
  <c r="H2494" i="42" s="1"/>
  <c r="G1971" i="42"/>
  <c r="H1971" i="42" s="1" a="1"/>
  <c r="H1971" i="42" s="1"/>
  <c r="G2199" i="42"/>
  <c r="H2199" i="42" s="1" a="1"/>
  <c r="H2199" i="42" s="1"/>
  <c r="G631" i="42"/>
  <c r="H631" i="42" s="1" a="1"/>
  <c r="H631" i="42" s="1"/>
  <c r="G324" i="42"/>
  <c r="H324" i="42" s="1" a="1"/>
  <c r="H324" i="42" s="1"/>
  <c r="G840" i="42"/>
  <c r="H840" i="42" s="1" a="1"/>
  <c r="H840" i="42" s="1"/>
  <c r="G2317" i="42"/>
  <c r="H2317" i="42" s="1" a="1"/>
  <c r="H2317" i="42" s="1"/>
  <c r="G2140" i="42"/>
  <c r="H2140" i="42" s="1" a="1"/>
  <c r="H2140" i="42" s="1"/>
  <c r="G1204" i="42"/>
  <c r="H1204" i="42" s="1" a="1"/>
  <c r="H1204" i="42" s="1"/>
  <c r="G2904" i="42"/>
  <c r="H2904" i="42" s="1" a="1"/>
  <c r="H2904" i="42" s="1"/>
  <c r="G600" i="42"/>
  <c r="H600" i="42" s="1" a="1"/>
  <c r="H600" i="42" s="1"/>
  <c r="G2168" i="42"/>
  <c r="H2168" i="42" s="1" a="1"/>
  <c r="H2168" i="42" s="1"/>
  <c r="G2985" i="42"/>
  <c r="H2985" i="42" s="1" a="1"/>
  <c r="H2985" i="42" s="1"/>
  <c r="G466" i="42"/>
  <c r="H466" i="42" s="1" a="1"/>
  <c r="H466" i="42" s="1"/>
  <c r="G2820" i="42"/>
  <c r="H2820" i="42" s="1" a="1"/>
  <c r="H2820" i="42" s="1"/>
  <c r="G2082" i="42"/>
  <c r="H2082" i="42" s="1" a="1"/>
  <c r="H2082" i="42" s="1"/>
  <c r="G1727" i="42"/>
  <c r="H1727" i="42" s="1" a="1"/>
  <c r="H1727" i="42" s="1"/>
  <c r="G1451" i="42"/>
  <c r="H1451" i="42" s="1" a="1"/>
  <c r="H1451" i="42" s="1"/>
  <c r="G304" i="42"/>
  <c r="H304" i="42" s="1" a="1"/>
  <c r="H304" i="42" s="1"/>
  <c r="G674" i="42"/>
  <c r="H674" i="42" s="1" a="1"/>
  <c r="H674" i="42" s="1"/>
  <c r="G1720" i="42"/>
  <c r="H1720" i="42" s="1" a="1"/>
  <c r="H1720" i="42" s="1"/>
  <c r="G741" i="42"/>
  <c r="H741" i="42" s="1" a="1"/>
  <c r="H741" i="42" s="1"/>
  <c r="G2279" i="42"/>
  <c r="H2279" i="42" s="1" a="1"/>
  <c r="H2279" i="42" s="1"/>
  <c r="G1363" i="42"/>
  <c r="H1363" i="42" s="1" a="1"/>
  <c r="H1363" i="42" s="1"/>
  <c r="G669" i="42"/>
  <c r="H669" i="42" s="1" a="1"/>
  <c r="H669" i="42" s="1"/>
  <c r="G862" i="42"/>
  <c r="H862" i="42" s="1" a="1"/>
  <c r="H862" i="42" s="1"/>
  <c r="G1767" i="42"/>
  <c r="H1767" i="42" s="1" a="1"/>
  <c r="H1767" i="42" s="1"/>
  <c r="G2948" i="42"/>
  <c r="H2948" i="42" s="1" a="1"/>
  <c r="H2948" i="42" s="1"/>
  <c r="G784" i="42"/>
  <c r="H784" i="42" s="1" a="1"/>
  <c r="H784" i="42" s="1"/>
  <c r="G155" i="42"/>
  <c r="G2323" i="42"/>
  <c r="H2323" i="42" s="1" a="1"/>
  <c r="H2323" i="42" s="1"/>
  <c r="G970" i="42"/>
  <c r="H970" i="42" s="1" a="1"/>
  <c r="H970" i="42" s="1"/>
  <c r="G217" i="42"/>
  <c r="G2085" i="42"/>
  <c r="H2085" i="42" s="1" a="1"/>
  <c r="H2085" i="42" s="1"/>
  <c r="G2181" i="42"/>
  <c r="H2181" i="42" s="1" a="1"/>
  <c r="H2181" i="42" s="1"/>
  <c r="G1426" i="42"/>
  <c r="H1426" i="42" s="1" a="1"/>
  <c r="H1426" i="42" s="1"/>
  <c r="G34" i="42"/>
  <c r="G3120" i="42"/>
  <c r="H3120" i="42" s="1" a="1"/>
  <c r="H3120" i="42" s="1"/>
  <c r="G72" i="42"/>
  <c r="G1055" i="42"/>
  <c r="H1055" i="42" s="1" a="1"/>
  <c r="H1055" i="42" s="1"/>
  <c r="G296" i="42"/>
  <c r="H296" i="42" s="1" a="1"/>
  <c r="H296" i="42" s="1"/>
  <c r="G468" i="42"/>
  <c r="H468" i="42" s="1" a="1"/>
  <c r="H468" i="42" s="1"/>
  <c r="G646" i="42"/>
  <c r="H646" i="42" s="1" a="1"/>
  <c r="H646" i="42" s="1"/>
  <c r="G1432" i="42"/>
  <c r="H1432" i="42" s="1" a="1"/>
  <c r="H1432" i="42" s="1"/>
  <c r="G3003" i="42"/>
  <c r="H3003" i="42" s="1" a="1"/>
  <c r="H3003" i="42" s="1"/>
  <c r="G322" i="42"/>
  <c r="H322" i="42" s="1" a="1"/>
  <c r="H322" i="42" s="1"/>
  <c r="G1274" i="42"/>
  <c r="H1274" i="42" s="1" a="1"/>
  <c r="H1274" i="42" s="1"/>
  <c r="G3042" i="42"/>
  <c r="H3042" i="42" s="1" a="1"/>
  <c r="H3042" i="42" s="1"/>
  <c r="G330" i="42"/>
  <c r="H330" i="42" s="1" a="1"/>
  <c r="H330" i="42" s="1"/>
  <c r="G2243" i="42"/>
  <c r="H2243" i="42" s="1" a="1"/>
  <c r="H2243" i="42" s="1"/>
  <c r="G577" i="42"/>
  <c r="H577" i="42" s="1" a="1"/>
  <c r="H577" i="42" s="1"/>
  <c r="G2796" i="42"/>
  <c r="H2796" i="42" s="1" a="1"/>
  <c r="H2796" i="42" s="1"/>
  <c r="G564" i="42"/>
  <c r="H564" i="42" s="1" a="1"/>
  <c r="H564" i="42" s="1"/>
  <c r="G233" i="42"/>
  <c r="G3026" i="42"/>
  <c r="H3026" i="42" s="1" a="1"/>
  <c r="H3026" i="42" s="1"/>
  <c r="G2935" i="42"/>
  <c r="H2935" i="42" s="1" a="1"/>
  <c r="H2935" i="42" s="1"/>
  <c r="G615" i="42"/>
  <c r="H615" i="42" s="1" a="1"/>
  <c r="H615" i="42" s="1"/>
  <c r="G538" i="42"/>
  <c r="H538" i="42" s="1" a="1"/>
  <c r="H538" i="42" s="1"/>
  <c r="G3130" i="42"/>
  <c r="H3130" i="42" s="1" a="1"/>
  <c r="H3130" i="42" s="1"/>
  <c r="G541" i="42"/>
  <c r="H541" i="42" s="1" a="1"/>
  <c r="H541" i="42" s="1"/>
  <c r="G1194" i="42"/>
  <c r="H1194" i="42" s="1" a="1"/>
  <c r="H1194" i="42" s="1"/>
  <c r="G227" i="42"/>
  <c r="G1296" i="42"/>
  <c r="H1296" i="42" s="1" a="1"/>
  <c r="H1296" i="42" s="1"/>
  <c r="G875" i="42"/>
  <c r="H875" i="42" s="1" a="1"/>
  <c r="H875" i="42" s="1"/>
  <c r="G2003" i="42"/>
  <c r="H2003" i="42" s="1" a="1"/>
  <c r="H2003" i="42" s="1"/>
  <c r="G2280" i="42"/>
  <c r="H2280" i="42" s="1" a="1"/>
  <c r="H2280" i="42" s="1"/>
  <c r="G271" i="42"/>
  <c r="G1416" i="42"/>
  <c r="H1416" i="42" s="1" a="1"/>
  <c r="H1416" i="42" s="1"/>
  <c r="G1373" i="42"/>
  <c r="H1373" i="42" s="1" a="1"/>
  <c r="H1373" i="42" s="1"/>
  <c r="G1414" i="42"/>
  <c r="H1414" i="42" s="1" a="1"/>
  <c r="H1414" i="42" s="1"/>
  <c r="G2414" i="42"/>
  <c r="H2414" i="42" s="1" a="1"/>
  <c r="H2414" i="42" s="1"/>
  <c r="G1703" i="42"/>
  <c r="H1703" i="42" s="1" a="1"/>
  <c r="H1703" i="42" s="1"/>
  <c r="G516" i="42"/>
  <c r="H516" i="42" s="1" a="1"/>
  <c r="H516" i="42" s="1"/>
  <c r="G2871" i="42"/>
  <c r="H2871" i="42" s="1" a="1"/>
  <c r="H2871" i="42" s="1"/>
  <c r="G2109" i="42"/>
  <c r="H2109" i="42" s="1" a="1"/>
  <c r="H2109" i="42" s="1"/>
  <c r="G1567" i="42"/>
  <c r="H1567" i="42" s="1" a="1"/>
  <c r="H1567" i="42" s="1"/>
  <c r="G2239" i="42"/>
  <c r="H2239" i="42" s="1" a="1"/>
  <c r="H2239" i="42" s="1"/>
  <c r="G2331" i="42"/>
  <c r="H2331" i="42" s="1" a="1"/>
  <c r="H2331" i="42" s="1"/>
  <c r="G85" i="42"/>
  <c r="G1827" i="42"/>
  <c r="H1827" i="42" s="1" a="1"/>
  <c r="H1827" i="42" s="1"/>
  <c r="G1124" i="42"/>
  <c r="H1124" i="42" s="1" a="1"/>
  <c r="H1124" i="42" s="1"/>
  <c r="G1586" i="42"/>
  <c r="H1586" i="42" s="1" a="1"/>
  <c r="H1586" i="42" s="1"/>
  <c r="G299" i="42"/>
  <c r="H299" i="42" s="1" a="1"/>
  <c r="H299" i="42" s="1"/>
  <c r="G2205" i="42"/>
  <c r="H2205" i="42" s="1" a="1"/>
  <c r="H2205" i="42" s="1"/>
  <c r="G718" i="42"/>
  <c r="H718" i="42" s="1" a="1"/>
  <c r="H718" i="42" s="1"/>
  <c r="G877" i="42"/>
  <c r="H877" i="42" s="1" a="1"/>
  <c r="H877" i="42" s="1"/>
  <c r="G2290" i="42"/>
  <c r="H2290" i="42" s="1" a="1"/>
  <c r="H2290" i="42" s="1"/>
  <c r="G2593" i="42"/>
  <c r="H2593" i="42" s="1" a="1"/>
  <c r="H2593" i="42" s="1"/>
  <c r="G612" i="42"/>
  <c r="H612" i="42" s="1" a="1"/>
  <c r="H612" i="42" s="1"/>
  <c r="G1658" i="42"/>
  <c r="H1658" i="42" s="1" a="1"/>
  <c r="H1658" i="42" s="1"/>
  <c r="G1894" i="42"/>
  <c r="H1894" i="42" s="1" a="1"/>
  <c r="H1894" i="42" s="1"/>
  <c r="G1085" i="42"/>
  <c r="H1085" i="42" s="1" a="1"/>
  <c r="H1085" i="42" s="1"/>
  <c r="G2500" i="42"/>
  <c r="H2500" i="42" s="1" a="1"/>
  <c r="H2500" i="42" s="1"/>
  <c r="G1276" i="42"/>
  <c r="H1276" i="42" s="1" a="1"/>
  <c r="H1276" i="42" s="1"/>
  <c r="G798" i="42"/>
  <c r="H798" i="42" s="1" a="1"/>
  <c r="H798" i="42" s="1"/>
  <c r="G1202" i="42"/>
  <c r="H1202" i="42" s="1" a="1"/>
  <c r="H1202" i="42" s="1"/>
  <c r="G1129" i="42"/>
  <c r="H1129" i="42" s="1" a="1"/>
  <c r="H1129" i="42" s="1"/>
  <c r="G1155" i="42"/>
  <c r="H1155" i="42" s="1" a="1"/>
  <c r="H1155" i="42" s="1"/>
  <c r="G2137" i="42"/>
  <c r="H2137" i="42" s="1" a="1"/>
  <c r="H2137" i="42" s="1"/>
  <c r="G2523" i="42"/>
  <c r="H2523" i="42" s="1" a="1"/>
  <c r="H2523" i="42" s="1"/>
  <c r="G75" i="42"/>
  <c r="G2590" i="42"/>
  <c r="H2590" i="42" s="1" a="1"/>
  <c r="H2590" i="42" s="1"/>
  <c r="G981" i="42"/>
  <c r="H981" i="42" s="1" a="1"/>
  <c r="H981" i="42" s="1"/>
  <c r="G206" i="42"/>
  <c r="G2120" i="42"/>
  <c r="H2120" i="42" s="1" a="1"/>
  <c r="H2120" i="42" s="1"/>
  <c r="G595" i="42"/>
  <c r="H595" i="42" s="1" a="1"/>
  <c r="H595" i="42" s="1"/>
  <c r="G2534" i="42"/>
  <c r="H2534" i="42" s="1" a="1"/>
  <c r="H2534" i="42" s="1"/>
  <c r="G957" i="42"/>
  <c r="H957" i="42" s="1" a="1"/>
  <c r="H957" i="42" s="1"/>
  <c r="G2059" i="42"/>
  <c r="H2059" i="42" s="1" a="1"/>
  <c r="H2059" i="42" s="1"/>
  <c r="G2861" i="42"/>
  <c r="H2861" i="42" s="1" a="1"/>
  <c r="H2861" i="42" s="1"/>
  <c r="G1979" i="42"/>
  <c r="H1979" i="42" s="1" a="1"/>
  <c r="H1979" i="42" s="1"/>
  <c r="G587" i="42"/>
  <c r="H587" i="42" s="1" a="1"/>
  <c r="H587" i="42" s="1"/>
  <c r="G1500" i="42"/>
  <c r="H1500" i="42" s="1" a="1"/>
  <c r="H1500" i="42" s="1"/>
  <c r="G1228" i="42"/>
  <c r="H1228" i="42" s="1" a="1"/>
  <c r="H1228" i="42" s="1"/>
  <c r="G1164" i="42"/>
  <c r="H1164" i="42" s="1" a="1"/>
  <c r="H1164" i="42" s="1"/>
  <c r="G1365" i="42"/>
  <c r="H1365" i="42" s="1" a="1"/>
  <c r="H1365" i="42" s="1"/>
  <c r="G1445" i="42"/>
  <c r="H1445" i="42" s="1" a="1"/>
  <c r="H1445" i="42" s="1"/>
  <c r="G1640" i="42"/>
  <c r="H1640" i="42" s="1" a="1"/>
  <c r="H1640" i="42" s="1"/>
  <c r="G1323" i="42"/>
  <c r="H1323" i="42" s="1" a="1"/>
  <c r="H1323" i="42" s="1"/>
  <c r="G1521" i="42"/>
  <c r="H1521" i="42" s="1" a="1"/>
  <c r="H1521" i="42" s="1"/>
  <c r="G251" i="42"/>
  <c r="G176" i="42"/>
  <c r="G2369" i="42"/>
  <c r="H2369" i="42" s="1" a="1"/>
  <c r="H2369" i="42" s="1"/>
  <c r="G1610" i="42"/>
  <c r="H1610" i="42" s="1" a="1"/>
  <c r="H1610" i="42" s="1"/>
  <c r="G1179" i="42"/>
  <c r="H1179" i="42" s="1" a="1"/>
  <c r="H1179" i="42" s="1"/>
  <c r="G234" i="42"/>
  <c r="G209" i="42"/>
  <c r="G1678" i="42"/>
  <c r="H1678" i="42" s="1" a="1"/>
  <c r="H1678" i="42" s="1"/>
  <c r="G308" i="42"/>
  <c r="H308" i="42" s="1" a="1"/>
  <c r="H308" i="42" s="1"/>
  <c r="G1368" i="42"/>
  <c r="H1368" i="42" s="1" a="1"/>
  <c r="H1368" i="42" s="1"/>
  <c r="G1333" i="42"/>
  <c r="H1333" i="42" s="1" a="1"/>
  <c r="H1333" i="42" s="1"/>
  <c r="G365" i="42"/>
  <c r="H365" i="42" s="1" a="1"/>
  <c r="H365" i="42" s="1"/>
  <c r="G1277" i="42"/>
  <c r="H1277" i="42" s="1" a="1"/>
  <c r="H1277" i="42" s="1"/>
  <c r="G1370" i="42"/>
  <c r="H1370" i="42" s="1" a="1"/>
  <c r="H1370" i="42" s="1"/>
  <c r="G1580" i="42"/>
  <c r="H1580" i="42" s="1" a="1"/>
  <c r="H1580" i="42" s="1"/>
  <c r="G987" i="42"/>
  <c r="H987" i="42" s="1" a="1"/>
  <c r="H987" i="42" s="1"/>
  <c r="G1660" i="42"/>
  <c r="H1660" i="42" s="1" a="1"/>
  <c r="H1660" i="42" s="1"/>
  <c r="G1905" i="42"/>
  <c r="H1905" i="42" s="1" a="1"/>
  <c r="H1905" i="42" s="1"/>
  <c r="G586" i="42"/>
  <c r="H586" i="42" s="1" a="1"/>
  <c r="H586" i="42" s="1"/>
  <c r="G1613" i="42"/>
  <c r="H1613" i="42" s="1" a="1"/>
  <c r="H1613" i="42" s="1"/>
  <c r="G2775" i="42"/>
  <c r="H2775" i="42" s="1" a="1"/>
  <c r="H2775" i="42" s="1"/>
  <c r="G1412" i="42"/>
  <c r="H1412" i="42" s="1" a="1"/>
  <c r="H1412" i="42" s="1"/>
  <c r="G1022" i="42"/>
  <c r="H1022" i="42" s="1" a="1"/>
  <c r="H1022" i="42" s="1"/>
  <c r="G544" i="42"/>
  <c r="H544" i="42" s="1" a="1"/>
  <c r="H544" i="42" s="1"/>
  <c r="G2277" i="42"/>
  <c r="H2277" i="42" s="1" a="1"/>
  <c r="H2277" i="42" s="1"/>
  <c r="G2996" i="42"/>
  <c r="H2996" i="42" s="1" a="1"/>
  <c r="H2996" i="42" s="1"/>
  <c r="G2692" i="42"/>
  <c r="H2692" i="42" s="1" a="1"/>
  <c r="H2692" i="42" s="1"/>
  <c r="G246" i="42"/>
  <c r="G59" i="42"/>
  <c r="G3072" i="42"/>
  <c r="H3072" i="42" s="1" a="1"/>
  <c r="H3072" i="42" s="1"/>
  <c r="G1107" i="42"/>
  <c r="H1107" i="42" s="1" a="1"/>
  <c r="H1107" i="42" s="1"/>
  <c r="G2035" i="42"/>
  <c r="H2035" i="42" s="1" a="1"/>
  <c r="H2035" i="42" s="1"/>
  <c r="G261" i="42"/>
  <c r="G836" i="42"/>
  <c r="H836" i="42" s="1" a="1"/>
  <c r="H836" i="42" s="1"/>
  <c r="G1839" i="42"/>
  <c r="H1839" i="42" s="1" a="1"/>
  <c r="H1839" i="42" s="1"/>
  <c r="G276" i="42"/>
  <c r="H276" i="42" s="1" a="1"/>
  <c r="H276" i="42" s="1"/>
  <c r="G1847" i="42"/>
  <c r="H1847" i="42" s="1" a="1"/>
  <c r="H1847" i="42" s="1"/>
  <c r="G2466" i="42"/>
  <c r="H2466" i="42" s="1" a="1"/>
  <c r="H2466" i="42" s="1"/>
  <c r="G1371" i="42"/>
  <c r="H1371" i="42" s="1" a="1"/>
  <c r="H1371" i="42" s="1"/>
  <c r="G1744" i="42"/>
  <c r="H1744" i="42" s="1" a="1"/>
  <c r="H1744" i="42" s="1"/>
  <c r="G2412" i="42"/>
  <c r="H2412" i="42" s="1" a="1"/>
  <c r="H2412" i="42" s="1"/>
  <c r="G188" i="42"/>
  <c r="G775" i="42"/>
  <c r="H775" i="42" s="1" a="1"/>
  <c r="H775" i="42" s="1"/>
  <c r="G1267" i="42"/>
  <c r="H1267" i="42" s="1" a="1"/>
  <c r="H1267" i="42" s="1"/>
  <c r="G2786" i="42"/>
  <c r="H2786" i="42" s="1" a="1"/>
  <c r="H2786" i="42" s="1"/>
  <c r="G2625" i="42"/>
  <c r="H2625" i="42" s="1" a="1"/>
  <c r="H2625" i="42" s="1"/>
  <c r="G2571" i="42"/>
  <c r="H2571" i="42" s="1" a="1"/>
  <c r="H2571" i="42" s="1"/>
  <c r="G1952" i="42"/>
  <c r="H1952" i="42" s="1" a="1"/>
  <c r="H1952" i="42" s="1"/>
  <c r="G1420" i="42"/>
  <c r="H1420" i="42" s="1" a="1"/>
  <c r="H1420" i="42" s="1"/>
  <c r="G2982" i="42"/>
  <c r="H2982" i="42" s="1" a="1"/>
  <c r="H2982" i="42" s="1"/>
  <c r="G2081" i="42"/>
  <c r="H2081" i="42" s="1" a="1"/>
  <c r="H2081" i="42" s="1"/>
  <c r="G82" i="42"/>
  <c r="G2512" i="42"/>
  <c r="H2512" i="42" s="1" a="1"/>
  <c r="H2512" i="42" s="1"/>
  <c r="G899" i="42"/>
  <c r="H899" i="42" s="1" a="1"/>
  <c r="H899" i="42" s="1"/>
  <c r="G2136" i="42"/>
  <c r="H2136" i="42" s="1" a="1"/>
  <c r="H2136" i="42" s="1"/>
  <c r="G2182" i="42"/>
  <c r="H2182" i="42" s="1" a="1"/>
  <c r="H2182" i="42" s="1"/>
  <c r="G1489" i="42"/>
  <c r="H1489" i="42" s="1" a="1"/>
  <c r="H1489" i="42" s="1"/>
  <c r="G947" i="42"/>
  <c r="H947" i="42" s="1" a="1"/>
  <c r="H947" i="42" s="1"/>
  <c r="G1315" i="42"/>
  <c r="H1315" i="42" s="1" a="1"/>
  <c r="H1315" i="42" s="1"/>
  <c r="G1985" i="42"/>
  <c r="H1985" i="42" s="1" a="1"/>
  <c r="H1985" i="42" s="1"/>
  <c r="G1408" i="42"/>
  <c r="H1408" i="42" s="1" a="1"/>
  <c r="H1408" i="42" s="1"/>
  <c r="G724" i="42"/>
  <c r="H724" i="42" s="1" a="1"/>
  <c r="H724" i="42" s="1"/>
  <c r="G2645" i="42"/>
  <c r="H2645" i="42" s="1" a="1"/>
  <c r="H2645" i="42" s="1"/>
  <c r="G1279" i="42"/>
  <c r="H1279" i="42" s="1" a="1"/>
  <c r="H1279" i="42" s="1"/>
  <c r="G113" i="42"/>
  <c r="G200" i="42"/>
  <c r="G1111" i="42"/>
  <c r="H1111" i="42" s="1" a="1"/>
  <c r="H1111" i="42" s="1"/>
  <c r="G1710" i="42"/>
  <c r="H1710" i="42" s="1" a="1"/>
  <c r="H1710" i="42" s="1"/>
  <c r="G2050" i="42"/>
  <c r="H2050" i="42" s="1" a="1"/>
  <c r="H2050" i="42" s="1"/>
  <c r="G1215" i="42"/>
  <c r="H1215" i="42" s="1" a="1"/>
  <c r="H1215" i="42" s="1"/>
  <c r="G153" i="42"/>
  <c r="G2384" i="42"/>
  <c r="H2384" i="42" s="1" a="1"/>
  <c r="H2384" i="42" s="1"/>
  <c r="G2826" i="42"/>
  <c r="H2826" i="42" s="1" a="1"/>
  <c r="H2826" i="42" s="1"/>
  <c r="G2329" i="42"/>
  <c r="H2329" i="42" s="1" a="1"/>
  <c r="H2329" i="42" s="1"/>
  <c r="G160" i="42"/>
  <c r="G1322" i="42"/>
  <c r="H1322" i="42" s="1" a="1"/>
  <c r="H1322" i="42" s="1"/>
  <c r="G1824" i="42"/>
  <c r="H1824" i="42" s="1" a="1"/>
  <c r="H1824" i="42" s="1"/>
  <c r="G326" i="42"/>
  <c r="H326" i="42" s="1" a="1"/>
  <c r="H326" i="42" s="1"/>
  <c r="G2653" i="42"/>
  <c r="H2653" i="42" s="1" a="1"/>
  <c r="H2653" i="42" s="1"/>
  <c r="G2360" i="42"/>
  <c r="H2360" i="42" s="1" a="1"/>
  <c r="H2360" i="42" s="1"/>
  <c r="G1338" i="42"/>
  <c r="H1338" i="42" s="1" a="1"/>
  <c r="H1338" i="42" s="1"/>
  <c r="G2483" i="42"/>
  <c r="H2483" i="42" s="1" a="1"/>
  <c r="H2483" i="42" s="1"/>
  <c r="G1063" i="42"/>
  <c r="H1063" i="42" s="1" a="1"/>
  <c r="H1063" i="42" s="1"/>
  <c r="G696" i="42"/>
  <c r="H696" i="42" s="1" a="1"/>
  <c r="H696" i="42" s="1"/>
  <c r="G688" i="42"/>
  <c r="H688" i="42" s="1" a="1"/>
  <c r="H688" i="42" s="1"/>
  <c r="G1692" i="42"/>
  <c r="H1692" i="42" s="1" a="1"/>
  <c r="H1692" i="42" s="1"/>
  <c r="G936" i="42"/>
  <c r="H936" i="42" s="1" a="1"/>
  <c r="H936" i="42" s="1"/>
  <c r="G432" i="42"/>
  <c r="H432" i="42" s="1" a="1"/>
  <c r="H432" i="42" s="1"/>
  <c r="G532" i="42"/>
  <c r="H532" i="42" s="1" a="1"/>
  <c r="H532" i="42" s="1"/>
  <c r="G1212" i="42"/>
  <c r="H1212" i="42" s="1" a="1"/>
  <c r="H1212" i="42" s="1"/>
  <c r="G2075" i="42"/>
  <c r="H2075" i="42" s="1" a="1"/>
  <c r="H2075" i="42" s="1"/>
  <c r="G178" i="42"/>
  <c r="G2672" i="42"/>
  <c r="H2672" i="42" s="1" a="1"/>
  <c r="H2672" i="42" s="1"/>
  <c r="G2992" i="42"/>
  <c r="H2992" i="42" s="1" a="1"/>
  <c r="H2992" i="42" s="1"/>
  <c r="G191" i="42"/>
  <c r="G1241" i="42"/>
  <c r="H1241" i="42" s="1" a="1"/>
  <c r="H1241" i="42" s="1"/>
  <c r="G1154" i="42"/>
  <c r="H1154" i="42" s="1" a="1"/>
  <c r="H1154" i="42" s="1"/>
  <c r="G1865" i="42"/>
  <c r="H1865" i="42" s="1" a="1"/>
  <c r="H1865" i="42" s="1"/>
  <c r="G2148" i="42"/>
  <c r="H2148" i="42" s="1" a="1"/>
  <c r="H2148" i="42" s="1"/>
  <c r="G2167" i="42"/>
  <c r="H2167" i="42" s="1" a="1"/>
  <c r="H2167" i="42" s="1"/>
  <c r="G3084" i="42"/>
  <c r="H3084" i="42" s="1" a="1"/>
  <c r="H3084" i="42" s="1"/>
  <c r="G909" i="42"/>
  <c r="H909" i="42" s="1" a="1"/>
  <c r="H909" i="42" s="1"/>
  <c r="G1721" i="42"/>
  <c r="H1721" i="42" s="1" a="1"/>
  <c r="H1721" i="42" s="1"/>
  <c r="G12" i="42"/>
  <c r="G2141" i="42"/>
  <c r="H2141" i="42" s="1" a="1"/>
  <c r="H2141" i="42" s="1"/>
  <c r="G2631" i="42"/>
  <c r="H2631" i="42" s="1" a="1"/>
  <c r="H2631" i="42" s="1"/>
  <c r="G455" i="42"/>
  <c r="H455" i="42" s="1" a="1"/>
  <c r="H455" i="42" s="1"/>
  <c r="G1496" i="42"/>
  <c r="H1496" i="42" s="1" a="1"/>
  <c r="H1496" i="42" s="1"/>
  <c r="G622" i="42"/>
  <c r="H622" i="42" s="1" a="1"/>
  <c r="H622" i="42" s="1"/>
  <c r="G144" i="42"/>
  <c r="G254" i="42"/>
  <c r="G1113" i="42"/>
  <c r="H1113" i="42" s="1" a="1"/>
  <c r="H1113" i="42" s="1"/>
  <c r="G1286" i="42"/>
  <c r="H1286" i="42" s="1" a="1"/>
  <c r="H1286" i="42" s="1"/>
  <c r="G87" i="42"/>
  <c r="G255" i="42"/>
  <c r="G131" i="42"/>
  <c r="G692" i="42"/>
  <c r="H692" i="42" s="1" a="1"/>
  <c r="H692" i="42" s="1"/>
  <c r="G1781" i="42"/>
  <c r="H1781" i="42" s="1" a="1"/>
  <c r="H1781" i="42" s="1"/>
  <c r="G1527" i="42"/>
  <c r="H1527" i="42" s="1" a="1"/>
  <c r="H1527" i="42" s="1"/>
  <c r="G350" i="42"/>
  <c r="H350" i="42" s="1" a="1"/>
  <c r="H350" i="42" s="1"/>
  <c r="G2210" i="42"/>
  <c r="H2210" i="42" s="1" a="1"/>
  <c r="H2210" i="42" s="1"/>
  <c r="G1352" i="42"/>
  <c r="H1352" i="42" s="1" a="1"/>
  <c r="H1352" i="42" s="1"/>
  <c r="G518" i="42"/>
  <c r="H518" i="42" s="1" a="1"/>
  <c r="H518" i="42" s="1"/>
  <c r="G2607" i="42"/>
  <c r="H2607" i="42" s="1" a="1"/>
  <c r="H2607" i="42" s="1"/>
  <c r="G652" i="42"/>
  <c r="H652" i="42" s="1" a="1"/>
  <c r="H652" i="42" s="1"/>
  <c r="G1142" i="42"/>
  <c r="H1142" i="42" s="1" a="1"/>
  <c r="H1142" i="42" s="1"/>
  <c r="G801" i="42"/>
  <c r="H801" i="42" s="1" a="1"/>
  <c r="H801" i="42" s="1"/>
  <c r="G1870" i="42"/>
  <c r="H1870" i="42" s="1" a="1"/>
  <c r="H1870" i="42" s="1"/>
  <c r="G1893" i="42"/>
  <c r="H1893" i="42" s="1" a="1"/>
  <c r="H1893" i="42" s="1"/>
  <c r="G244" i="42"/>
  <c r="G1846" i="42"/>
  <c r="H1846" i="42" s="1" a="1"/>
  <c r="H1846" i="42" s="1"/>
  <c r="G972" i="42"/>
  <c r="H972" i="42" s="1" a="1"/>
  <c r="H972" i="42" s="1"/>
  <c r="G548" i="42"/>
  <c r="H548" i="42" s="1" a="1"/>
  <c r="H548" i="42" s="1"/>
  <c r="G1057" i="42"/>
  <c r="H1057" i="42" s="1" a="1"/>
  <c r="H1057" i="42" s="1"/>
  <c r="G1951" i="42"/>
  <c r="H1951" i="42" s="1" a="1"/>
  <c r="H1951" i="42" s="1"/>
  <c r="G46" i="42"/>
  <c r="G633" i="42"/>
  <c r="H633" i="42" s="1" a="1"/>
  <c r="H633" i="42" s="1"/>
  <c r="G1442" i="42"/>
  <c r="H1442" i="42" s="1" a="1"/>
  <c r="H1442" i="42" s="1"/>
  <c r="G2002" i="42"/>
  <c r="H2002" i="42" s="1" a="1"/>
  <c r="H2002" i="42" s="1"/>
  <c r="G626" i="42"/>
  <c r="H626" i="42" s="1" a="1"/>
  <c r="H626" i="42" s="1"/>
  <c r="G2341" i="42"/>
  <c r="H2341" i="42" s="1" a="1"/>
  <c r="H2341" i="42" s="1"/>
  <c r="G2303" i="42"/>
  <c r="H2303" i="42" s="1" a="1"/>
  <c r="H2303" i="42" s="1"/>
  <c r="G824" i="42"/>
  <c r="H824" i="42" s="1" a="1"/>
  <c r="H824" i="42" s="1"/>
  <c r="G2813" i="42"/>
  <c r="H2813" i="42" s="1" a="1"/>
  <c r="H2813" i="42" s="1"/>
  <c r="G691" i="42"/>
  <c r="H691" i="42" s="1" a="1"/>
  <c r="H691" i="42" s="1"/>
  <c r="G1262" i="42"/>
  <c r="H1262" i="42" s="1" a="1"/>
  <c r="H1262" i="42" s="1"/>
  <c r="G268" i="42"/>
  <c r="G1938" i="42"/>
  <c r="H1938" i="42" s="1" a="1"/>
  <c r="H1938" i="42" s="1"/>
  <c r="G1056" i="42"/>
  <c r="H1056" i="42" s="1" a="1"/>
  <c r="H1056" i="42" s="1"/>
  <c r="G340" i="42"/>
  <c r="H340" i="42" s="1" a="1"/>
  <c r="H340" i="42" s="1"/>
  <c r="G1280" i="42"/>
  <c r="H1280" i="42" s="1" a="1"/>
  <c r="H1280" i="42" s="1"/>
  <c r="G3022" i="42"/>
  <c r="H3022" i="42" s="1" a="1"/>
  <c r="H3022" i="42" s="1"/>
  <c r="G1305" i="42"/>
  <c r="H1305" i="42" s="1" a="1"/>
  <c r="H1305" i="42" s="1"/>
  <c r="G1750" i="42"/>
  <c r="H1750" i="42" s="1" a="1"/>
  <c r="H1750" i="42" s="1"/>
  <c r="G1491" i="42"/>
  <c r="H1491" i="42" s="1" a="1"/>
  <c r="H1491" i="42" s="1"/>
  <c r="G363" i="42"/>
  <c r="H363" i="42" s="1" a="1"/>
  <c r="H363" i="42" s="1"/>
  <c r="G413" i="42"/>
  <c r="H413" i="42" s="1" a="1"/>
  <c r="H413" i="42" s="1"/>
  <c r="G2314" i="42"/>
  <c r="H2314" i="42" s="1" a="1"/>
  <c r="H2314" i="42" s="1"/>
  <c r="G2234" i="42"/>
  <c r="H2234" i="42" s="1" a="1"/>
  <c r="H2234" i="42" s="1"/>
  <c r="G515" i="42"/>
  <c r="H515" i="42" s="1" a="1"/>
  <c r="H515" i="42" s="1"/>
  <c r="G2618" i="42"/>
  <c r="H2618" i="42" s="1" a="1"/>
  <c r="H2618" i="42" s="1"/>
  <c r="G2069" i="42"/>
  <c r="H2069" i="42" s="1" a="1"/>
  <c r="H2069" i="42" s="1"/>
  <c r="G2014" i="42"/>
  <c r="H2014" i="42" s="1" a="1"/>
  <c r="H2014" i="42" s="1"/>
  <c r="G2676" i="42"/>
  <c r="H2676" i="42" s="1" a="1"/>
  <c r="H2676" i="42" s="1"/>
  <c r="G204" i="42"/>
  <c r="G2487" i="42"/>
  <c r="H2487" i="42" s="1" a="1"/>
  <c r="H2487" i="42" s="1"/>
  <c r="G906" i="42"/>
  <c r="H906" i="42" s="1" a="1"/>
  <c r="H906" i="42" s="1"/>
  <c r="G3110" i="42"/>
  <c r="H3110" i="42" s="1" a="1"/>
  <c r="H3110" i="42" s="1"/>
  <c r="G1974" i="42"/>
  <c r="H1974" i="42" s="1" a="1"/>
  <c r="H1974" i="42" s="1"/>
  <c r="G2544" i="42"/>
  <c r="H2544" i="42" s="1" a="1"/>
  <c r="H2544" i="42" s="1"/>
  <c r="G500" i="42"/>
  <c r="H500" i="42" s="1" a="1"/>
  <c r="H500" i="42" s="1"/>
  <c r="G2864" i="42"/>
  <c r="H2864" i="42" s="1" a="1"/>
  <c r="H2864" i="42" s="1"/>
  <c r="G540" i="42"/>
  <c r="H540" i="42" s="1" a="1"/>
  <c r="H540" i="42" s="1"/>
  <c r="G1275" i="42"/>
  <c r="H1275" i="42" s="1" a="1"/>
  <c r="H1275" i="42" s="1"/>
  <c r="G789" i="42"/>
  <c r="H789" i="42" s="1" a="1"/>
  <c r="H789" i="42" s="1"/>
  <c r="G2047" i="42"/>
  <c r="H2047" i="42" s="1" a="1"/>
  <c r="H2047" i="42" s="1"/>
  <c r="G1295" i="42"/>
  <c r="H1295" i="42" s="1" a="1"/>
  <c r="H1295" i="42" s="1"/>
  <c r="G1627" i="42"/>
  <c r="H1627" i="42" s="1" a="1"/>
  <c r="H1627" i="42" s="1"/>
  <c r="G511" i="42"/>
  <c r="H511" i="42" s="1" a="1"/>
  <c r="H511" i="42" s="1"/>
  <c r="G2310" i="42"/>
  <c r="H2310" i="42" s="1" a="1"/>
  <c r="H2310" i="42" s="1"/>
  <c r="G2911" i="42"/>
  <c r="H2911" i="42" s="1" a="1"/>
  <c r="H2911" i="42" s="1"/>
  <c r="G2128" i="42"/>
  <c r="H2128" i="42" s="1" a="1"/>
  <c r="H2128" i="42" s="1"/>
  <c r="G807" i="42"/>
  <c r="H807" i="42" s="1" a="1"/>
  <c r="H807" i="42" s="1"/>
  <c r="G1173" i="42"/>
  <c r="H1173" i="42" s="1" a="1"/>
  <c r="H1173" i="42" s="1"/>
  <c r="G1029" i="42"/>
  <c r="H1029" i="42" s="1" a="1"/>
  <c r="H1029" i="42" s="1"/>
  <c r="G2688" i="42"/>
  <c r="H2688" i="42" s="1" a="1"/>
  <c r="H2688" i="42" s="1"/>
  <c r="G2455" i="42"/>
  <c r="H2455" i="42" s="1" a="1"/>
  <c r="H2455" i="42" s="1"/>
  <c r="G475" i="42"/>
  <c r="H475" i="42" s="1" a="1"/>
  <c r="H475" i="42" s="1"/>
  <c r="G575" i="42"/>
  <c r="H575" i="42" s="1" a="1"/>
  <c r="H575" i="42" s="1"/>
  <c r="G1287" i="42"/>
  <c r="H1287" i="42" s="1" a="1"/>
  <c r="H1287" i="42" s="1"/>
  <c r="G797" i="42"/>
  <c r="H797" i="42" s="1" a="1"/>
  <c r="H797" i="42" s="1"/>
  <c r="G2510" i="42"/>
  <c r="H2510" i="42" s="1" a="1"/>
  <c r="H2510" i="42" s="1"/>
  <c r="G1351" i="42"/>
  <c r="H1351" i="42" s="1" a="1"/>
  <c r="H1351" i="42" s="1"/>
  <c r="G1052" i="42"/>
  <c r="H1052" i="42" s="1" a="1"/>
  <c r="H1052" i="42" s="1"/>
  <c r="G1198" i="42"/>
  <c r="H1198" i="42" s="1" a="1"/>
  <c r="H1198" i="42" s="1"/>
  <c r="G1364" i="42"/>
  <c r="H1364" i="42" s="1" a="1"/>
  <c r="H1364" i="42" s="1"/>
  <c r="G1283" i="42"/>
  <c r="H1283" i="42" s="1" a="1"/>
  <c r="H1283" i="42" s="1"/>
  <c r="G838" i="42"/>
  <c r="H838" i="42" s="1" a="1"/>
  <c r="H838" i="42" s="1"/>
  <c r="G1100" i="42"/>
  <c r="H1100" i="42" s="1" a="1"/>
  <c r="H1100" i="42" s="1"/>
  <c r="G104" i="42"/>
  <c r="G3151" i="42"/>
  <c r="H3151" i="42" s="1" a="1"/>
  <c r="H3151" i="42" s="1"/>
  <c r="G940" i="42"/>
  <c r="H940" i="42" s="1" a="1"/>
  <c r="H940" i="42" s="1"/>
  <c r="G3103" i="42"/>
  <c r="H3103" i="42" s="1" a="1"/>
  <c r="H3103" i="42" s="1"/>
  <c r="G3134" i="42"/>
  <c r="H3134" i="42" s="1" a="1"/>
  <c r="H3134" i="42" s="1"/>
  <c r="G456" i="42"/>
  <c r="H456" i="42" s="1" a="1"/>
  <c r="H456" i="42" s="1"/>
  <c r="G2849" i="42"/>
  <c r="H2849" i="42" s="1" a="1"/>
  <c r="H2849" i="42" s="1"/>
  <c r="G441" i="42"/>
  <c r="H441" i="42" s="1" a="1"/>
  <c r="H441" i="42" s="1"/>
  <c r="G221" i="42"/>
  <c r="G2450" i="42"/>
  <c r="H2450" i="42" s="1" a="1"/>
  <c r="H2450" i="42" s="1"/>
  <c r="G1504" i="42"/>
  <c r="H1504" i="42" s="1" a="1"/>
  <c r="H1504" i="42" s="1"/>
  <c r="G2769" i="42"/>
  <c r="H2769" i="42" s="1" a="1"/>
  <c r="H2769" i="42" s="1"/>
  <c r="G1046" i="42"/>
  <c r="H1046" i="42" s="1" a="1"/>
  <c r="H1046" i="42" s="1"/>
  <c r="G611" i="42"/>
  <c r="H611" i="42" s="1" a="1"/>
  <c r="H611" i="42" s="1"/>
  <c r="G3146" i="42"/>
  <c r="H3146" i="42" s="1" a="1"/>
  <c r="H3146" i="42" s="1"/>
  <c r="G1332" i="42"/>
  <c r="H1332" i="42" s="1" a="1"/>
  <c r="H1332" i="42" s="1"/>
  <c r="G445" i="42"/>
  <c r="H445" i="42" s="1" a="1"/>
  <c r="H445" i="42" s="1"/>
  <c r="G3102" i="42"/>
  <c r="H3102" i="42" s="1" a="1"/>
  <c r="H3102" i="42" s="1"/>
  <c r="G1788" i="42"/>
  <c r="H1788" i="42" s="1" a="1"/>
  <c r="H1788" i="42" s="1"/>
  <c r="G2756" i="42"/>
  <c r="H2756" i="42" s="1" a="1"/>
  <c r="H2756" i="42" s="1"/>
  <c r="G1405" i="42"/>
  <c r="H1405" i="42" s="1" a="1"/>
  <c r="H1405" i="42" s="1"/>
  <c r="G2102" i="42"/>
  <c r="H2102" i="42" s="1" a="1"/>
  <c r="H2102" i="42" s="1"/>
  <c r="G2436" i="42"/>
  <c r="H2436" i="42" s="1" a="1"/>
  <c r="H2436" i="42" s="1"/>
  <c r="G727" i="42"/>
  <c r="H727" i="42" s="1" a="1"/>
  <c r="H727" i="42" s="1"/>
  <c r="G1302" i="42"/>
  <c r="H1302" i="42" s="1" a="1"/>
  <c r="H1302" i="42" s="1"/>
  <c r="G1970" i="42"/>
  <c r="H1970" i="42" s="1" a="1"/>
  <c r="H1970" i="42" s="1"/>
  <c r="G483" i="42"/>
  <c r="H483" i="42" s="1" a="1"/>
  <c r="H483" i="42" s="1"/>
  <c r="G1225" i="42"/>
  <c r="H1225" i="42" s="1" a="1"/>
  <c r="H1225" i="42" s="1"/>
  <c r="G2771" i="42"/>
  <c r="H2771" i="42" s="1" a="1"/>
  <c r="H2771" i="42" s="1"/>
  <c r="G1492" i="42"/>
  <c r="H1492" i="42" s="1" a="1"/>
  <c r="H1492" i="42" s="1"/>
  <c r="G2712" i="42"/>
  <c r="H2712" i="42" s="1" a="1"/>
  <c r="H2712" i="42" s="1"/>
  <c r="G933" i="42"/>
  <c r="H933" i="42" s="1" a="1"/>
  <c r="H933" i="42" s="1"/>
  <c r="G1335" i="42"/>
  <c r="H1335" i="42" s="1" a="1"/>
  <c r="H1335" i="42" s="1"/>
  <c r="G1054" i="42"/>
  <c r="H1054" i="42" s="1" a="1"/>
  <c r="H1054" i="42" s="1"/>
  <c r="G2161" i="42"/>
  <c r="H2161" i="42" s="1" a="1"/>
  <c r="H2161" i="42" s="1"/>
  <c r="G2348" i="42"/>
  <c r="H2348" i="42" s="1" a="1"/>
  <c r="H2348" i="42" s="1"/>
  <c r="G1007" i="42"/>
  <c r="H1007" i="42" s="1" a="1"/>
  <c r="H1007" i="42" s="1"/>
  <c r="G2659" i="42"/>
  <c r="H2659" i="42" s="1" a="1"/>
  <c r="H2659" i="42" s="1"/>
  <c r="G1939" i="42"/>
  <c r="H1939" i="42" s="1" a="1"/>
  <c r="H1939" i="42" s="1"/>
  <c r="G1457" i="42"/>
  <c r="H1457" i="42" s="1" a="1"/>
  <c r="H1457" i="42" s="1"/>
  <c r="G526" i="42"/>
  <c r="H526" i="42" s="1" a="1"/>
  <c r="H526" i="42" s="1"/>
  <c r="G598" i="42"/>
  <c r="H598" i="42" s="1" a="1"/>
  <c r="H598" i="42" s="1"/>
  <c r="G1928" i="42"/>
  <c r="H1928" i="42" s="1" a="1"/>
  <c r="H1928" i="42" s="1"/>
  <c r="G520" i="42"/>
  <c r="H520" i="42" s="1" a="1"/>
  <c r="H520" i="42" s="1"/>
  <c r="G2152" i="42"/>
  <c r="H2152" i="42" s="1" a="1"/>
  <c r="H2152" i="42" s="1"/>
  <c r="G1884" i="42"/>
  <c r="H1884" i="42" s="1" a="1"/>
  <c r="H1884" i="42" s="1"/>
  <c r="G2578" i="42"/>
  <c r="H2578" i="42" s="1" a="1"/>
  <c r="H2578" i="42" s="1"/>
  <c r="G917" i="42"/>
  <c r="H917" i="42" s="1" a="1"/>
  <c r="H917" i="42" s="1"/>
  <c r="G1150" i="42"/>
  <c r="H1150" i="42" s="1" a="1"/>
  <c r="H1150" i="42" s="1"/>
  <c r="G1197" i="42"/>
  <c r="H1197" i="42" s="1" a="1"/>
  <c r="H1197" i="42" s="1"/>
  <c r="G2909" i="42"/>
  <c r="H2909" i="42" s="1" a="1"/>
  <c r="H2909" i="42" s="1"/>
  <c r="G51" i="42"/>
  <c r="G570" i="42"/>
  <c r="H570" i="42" s="1" a="1"/>
  <c r="H570" i="42" s="1"/>
  <c r="G273" i="42"/>
  <c r="G502" i="42"/>
  <c r="H502" i="42" s="1" a="1"/>
  <c r="H502" i="42" s="1"/>
  <c r="G1099" i="42"/>
  <c r="H1099" i="42" s="1" a="1"/>
  <c r="H1099" i="42" s="1"/>
  <c r="G1643" i="42"/>
  <c r="H1643" i="42" s="1" a="1"/>
  <c r="H1643" i="42" s="1"/>
  <c r="G1673" i="42"/>
  <c r="H1673" i="42" s="1" a="1"/>
  <c r="H1673" i="42" s="1"/>
  <c r="G2924" i="42"/>
  <c r="H2924" i="42" s="1" a="1"/>
  <c r="H2924" i="42" s="1"/>
  <c r="G562" i="42"/>
  <c r="H562" i="42" s="1" a="1"/>
  <c r="H562" i="42" s="1"/>
  <c r="G289" i="42"/>
  <c r="H289" i="42" s="1" a="1"/>
  <c r="H289" i="42" s="1"/>
  <c r="G1441" i="42"/>
  <c r="H1441" i="42" s="1" a="1"/>
  <c r="H1441" i="42" s="1"/>
  <c r="G2260" i="42"/>
  <c r="H2260" i="42" s="1" a="1"/>
  <c r="H2260" i="42" s="1"/>
  <c r="G1030" i="42"/>
  <c r="H1030" i="42" s="1" a="1"/>
  <c r="H1030" i="42" s="1"/>
  <c r="G1427" i="42"/>
  <c r="H1427" i="42" s="1" a="1"/>
  <c r="H1427" i="42" s="1"/>
  <c r="G2638" i="42"/>
  <c r="H2638" i="42" s="1" a="1"/>
  <c r="H2638" i="42" s="1"/>
  <c r="G745" i="42"/>
  <c r="H745" i="42" s="1" a="1"/>
  <c r="H745" i="42" s="1"/>
  <c r="G3000" i="42"/>
  <c r="H3000" i="42" s="1" a="1"/>
  <c r="H3000" i="42" s="1"/>
  <c r="G2785" i="42"/>
  <c r="H2785" i="42" s="1" a="1"/>
  <c r="H2785" i="42" s="1"/>
  <c r="G3101" i="42"/>
  <c r="H3101" i="42" s="1" a="1"/>
  <c r="H3101" i="42" s="1"/>
  <c r="G53" i="42"/>
  <c r="G170" i="42"/>
  <c r="G2984" i="42"/>
  <c r="H2984" i="42" s="1" a="1"/>
  <c r="H2984" i="42" s="1"/>
  <c r="G2878" i="42"/>
  <c r="H2878" i="42" s="1" a="1"/>
  <c r="H2878" i="42" s="1"/>
  <c r="G1282" i="42"/>
  <c r="H1282" i="42" s="1" a="1"/>
  <c r="H1282" i="42" s="1"/>
  <c r="G2983" i="42"/>
  <c r="H2983" i="42" s="1" a="1"/>
  <c r="H2983" i="42" s="1"/>
  <c r="G2065" i="42"/>
  <c r="H2065" i="42" s="1" a="1"/>
  <c r="H2065" i="42" s="1"/>
  <c r="G3148" i="42"/>
  <c r="H3148" i="42" s="1" a="1"/>
  <c r="H3148" i="42" s="1"/>
  <c r="G315" i="42"/>
  <c r="H315" i="42" s="1" a="1"/>
  <c r="H315" i="42" s="1"/>
  <c r="G868" i="42"/>
  <c r="H868" i="42" s="1" a="1"/>
  <c r="H868" i="42" s="1"/>
  <c r="G1534" i="42"/>
  <c r="H1534" i="42" s="1" a="1"/>
  <c r="H1534" i="42" s="1"/>
  <c r="G2248" i="42"/>
  <c r="H2248" i="42" s="1" a="1"/>
  <c r="H2248" i="42" s="1"/>
  <c r="G1981" i="42"/>
  <c r="H1981" i="42" s="1" a="1"/>
  <c r="H1981" i="42" s="1"/>
  <c r="G583" i="42"/>
  <c r="H583" i="42" s="1" a="1"/>
  <c r="H583" i="42" s="1"/>
  <c r="G1990" i="42"/>
  <c r="H1990" i="42" s="1" a="1"/>
  <c r="H1990" i="42" s="1"/>
  <c r="G3132" i="42"/>
  <c r="H3132" i="42" s="1" a="1"/>
  <c r="H3132" i="42" s="1"/>
  <c r="G1921" i="42"/>
  <c r="H1921" i="42" s="1" a="1"/>
  <c r="H1921" i="42" s="1"/>
  <c r="G782" i="42"/>
  <c r="H782" i="42" s="1" a="1"/>
  <c r="H782" i="42" s="1"/>
  <c r="G2797" i="42"/>
  <c r="H2797" i="42" s="1" a="1"/>
  <c r="H2797" i="42" s="1"/>
  <c r="G1968" i="42"/>
  <c r="H1968" i="42" s="1" a="1"/>
  <c r="H1968" i="42" s="1"/>
  <c r="G729" i="42"/>
  <c r="H729" i="42" s="1" a="1"/>
  <c r="H729" i="42" s="1"/>
  <c r="G1382" i="42"/>
  <c r="H1382" i="42" s="1" a="1"/>
  <c r="H1382" i="42" s="1"/>
  <c r="G2850" i="42"/>
  <c r="H2850" i="42" s="1" a="1"/>
  <c r="H2850" i="42" s="1"/>
  <c r="G1358" i="42"/>
  <c r="H1358" i="42" s="1" a="1"/>
  <c r="H1358" i="42" s="1"/>
  <c r="G2175" i="42"/>
  <c r="H2175" i="42" s="1" a="1"/>
  <c r="H2175" i="42" s="1"/>
  <c r="G1585" i="42"/>
  <c r="H1585" i="42" s="1" a="1"/>
  <c r="H1585" i="42" s="1"/>
  <c r="G2006" i="42"/>
  <c r="H2006" i="42" s="1" a="1"/>
  <c r="H2006" i="42" s="1"/>
  <c r="G2518" i="42"/>
  <c r="H2518" i="42" s="1" a="1"/>
  <c r="H2518" i="42" s="1"/>
  <c r="G1343" i="42"/>
  <c r="H1343" i="42" s="1" a="1"/>
  <c r="H1343" i="42" s="1"/>
  <c r="G765" i="42"/>
  <c r="H765" i="42" s="1" a="1"/>
  <c r="H765" i="42" s="1"/>
  <c r="G2944" i="42"/>
  <c r="H2944" i="42" s="1" a="1"/>
  <c r="H2944" i="42" s="1"/>
  <c r="G1456" i="42"/>
  <c r="H1456" i="42" s="1" a="1"/>
  <c r="H1456" i="42" s="1"/>
  <c r="G2429" i="42"/>
  <c r="H2429" i="42" s="1" a="1"/>
  <c r="H2429" i="42" s="1"/>
  <c r="G98" i="42"/>
  <c r="G1960" i="42"/>
  <c r="H1960" i="42" s="1" a="1"/>
  <c r="H1960" i="42" s="1"/>
  <c r="G1778" i="42"/>
  <c r="H1778" i="42" s="1" a="1"/>
  <c r="H1778" i="42" s="1"/>
  <c r="G2340" i="42"/>
  <c r="H2340" i="42" s="1" a="1"/>
  <c r="H2340" i="42" s="1"/>
  <c r="G2539" i="42"/>
  <c r="H2539" i="42" s="1" a="1"/>
  <c r="H2539" i="42" s="1"/>
  <c r="G1743" i="42"/>
  <c r="H1743" i="42" s="1" a="1"/>
  <c r="H1743" i="42" s="1"/>
  <c r="G565" i="42"/>
  <c r="H565" i="42" s="1" a="1"/>
  <c r="H565" i="42" s="1"/>
  <c r="G2272" i="42"/>
  <c r="H2272" i="42" s="1" a="1"/>
  <c r="H2272" i="42" s="1"/>
  <c r="G81" i="42"/>
  <c r="G715" i="42"/>
  <c r="H715" i="42" s="1" a="1"/>
  <c r="H715" i="42" s="1"/>
  <c r="G1189" i="42"/>
  <c r="H1189" i="42" s="1" a="1"/>
  <c r="H1189" i="42" s="1"/>
  <c r="G1511" i="42"/>
  <c r="H1511" i="42" s="1" a="1"/>
  <c r="H1511" i="42" s="1"/>
  <c r="G430" i="42"/>
  <c r="H430" i="42" s="1" a="1"/>
  <c r="H430" i="42" s="1"/>
  <c r="G1771" i="42"/>
  <c r="H1771" i="42" s="1" a="1"/>
  <c r="H1771" i="42" s="1"/>
  <c r="G1177" i="42"/>
  <c r="H1177" i="42" s="1" a="1"/>
  <c r="H1177" i="42" s="1"/>
  <c r="G1680" i="42"/>
  <c r="H1680" i="42" s="1" a="1"/>
  <c r="H1680" i="42" s="1"/>
  <c r="G1269" i="42"/>
  <c r="H1269" i="42" s="1" a="1"/>
  <c r="H1269" i="42" s="1"/>
  <c r="G1236" i="42"/>
  <c r="H1236" i="42" s="1" a="1"/>
  <c r="H1236" i="42" s="1"/>
  <c r="G3047" i="42"/>
  <c r="H3047" i="42" s="1" a="1"/>
  <c r="H3047" i="42" s="1"/>
  <c r="G2404" i="42"/>
  <c r="H2404" i="42" s="1" a="1"/>
  <c r="H2404" i="42" s="1"/>
  <c r="G3109" i="42"/>
  <c r="H3109" i="42" s="1" a="1"/>
  <c r="H3109" i="42" s="1"/>
  <c r="G2721" i="42"/>
  <c r="H2721" i="42" s="1" a="1"/>
  <c r="H2721" i="42" s="1"/>
  <c r="G1773" i="42"/>
  <c r="H1773" i="42" s="1" a="1"/>
  <c r="H1773" i="42" s="1"/>
  <c r="G2567" i="42"/>
  <c r="H2567" i="42" s="1" a="1"/>
  <c r="H2567" i="42" s="1"/>
  <c r="G1623" i="42"/>
  <c r="H1623" i="42" s="1" a="1"/>
  <c r="H1623" i="42" s="1"/>
  <c r="G1233" i="42"/>
  <c r="H1233" i="42" s="1" a="1"/>
  <c r="H1233" i="42" s="1"/>
  <c r="G211" i="42"/>
  <c r="G370" i="42"/>
  <c r="H370" i="42" s="1" a="1"/>
  <c r="H370" i="42" s="1"/>
  <c r="G3086" i="42"/>
  <c r="H3086" i="42" s="1" a="1"/>
  <c r="H3086" i="42" s="1"/>
  <c r="G550" i="42"/>
  <c r="H550" i="42" s="1" a="1"/>
  <c r="H550" i="42" s="1"/>
  <c r="G467" i="42"/>
  <c r="H467" i="42" s="1" a="1"/>
  <c r="H467" i="42" s="1"/>
  <c r="G1559" i="42"/>
  <c r="H1559" i="42" s="1" a="1"/>
  <c r="H1559" i="42" s="1"/>
  <c r="G1696" i="42"/>
  <c r="H1696" i="42" s="1" a="1"/>
  <c r="H1696" i="42" s="1"/>
  <c r="G2951" i="42"/>
  <c r="H2951" i="42" s="1" a="1"/>
  <c r="H2951" i="42" s="1"/>
  <c r="G102" i="42"/>
  <c r="G43" i="42"/>
  <c r="G3155" i="42"/>
  <c r="H3155" i="42" s="1" a="1"/>
  <c r="H3155" i="42" s="1"/>
  <c r="G57" i="42"/>
  <c r="G1520" i="42"/>
  <c r="H1520" i="42" s="1" a="1"/>
  <c r="H1520" i="42" s="1"/>
  <c r="G3075" i="42"/>
  <c r="H3075" i="42" s="1" a="1"/>
  <c r="H3075" i="42" s="1"/>
  <c r="G256" i="42"/>
  <c r="G1092" i="42"/>
  <c r="H1092" i="42" s="1" a="1"/>
  <c r="H1092" i="42" s="1"/>
  <c r="G1509" i="42"/>
  <c r="H1509" i="42" s="1" a="1"/>
  <c r="H1509" i="42" s="1"/>
  <c r="G2888" i="42"/>
  <c r="H2888" i="42" s="1" a="1"/>
  <c r="H2888" i="42" s="1"/>
  <c r="G2762" i="42"/>
  <c r="H2762" i="42" s="1" a="1"/>
  <c r="H2762" i="42" s="1"/>
  <c r="G1851" i="42"/>
  <c r="H1851" i="42" s="1" a="1"/>
  <c r="H1851" i="42" s="1"/>
  <c r="G938" i="42"/>
  <c r="H938" i="42" s="1" a="1"/>
  <c r="H938" i="42" s="1"/>
  <c r="G1942" i="42"/>
  <c r="H1942" i="42" s="1" a="1"/>
  <c r="H1942" i="42" s="1"/>
  <c r="G128" i="42"/>
  <c r="G2115" i="42"/>
  <c r="H2115" i="42" s="1" a="1"/>
  <c r="H2115" i="42" s="1"/>
  <c r="G1653" i="42"/>
  <c r="H1653" i="42" s="1" a="1"/>
  <c r="H1653" i="42" s="1"/>
  <c r="G115" i="42"/>
  <c r="G18" i="42"/>
  <c r="G3139" i="42"/>
  <c r="H3139" i="42" s="1" a="1"/>
  <c r="H3139" i="42" s="1"/>
  <c r="G2364" i="42"/>
  <c r="H2364" i="42" s="1" a="1"/>
  <c r="H2364" i="42" s="1"/>
  <c r="G1013" i="42"/>
  <c r="H1013" i="42" s="1" a="1"/>
  <c r="H1013" i="42" s="1"/>
  <c r="G1168" i="42"/>
  <c r="H1168" i="42" s="1" a="1"/>
  <c r="H1168" i="42" s="1"/>
  <c r="G1258" i="42"/>
  <c r="H1258" i="42" s="1" a="1"/>
  <c r="H1258" i="42" s="1"/>
  <c r="G764" i="42"/>
  <c r="H764" i="42" s="1" a="1"/>
  <c r="H764" i="42" s="1"/>
  <c r="G1912" i="42"/>
  <c r="H1912" i="42" s="1" a="1"/>
  <c r="H1912" i="42" s="1"/>
  <c r="G1917" i="42"/>
  <c r="H1917" i="42" s="1" a="1"/>
  <c r="H1917" i="42" s="1"/>
  <c r="G2173" i="42"/>
  <c r="H2173" i="42" s="1" a="1"/>
  <c r="H2173" i="42" s="1"/>
  <c r="G1091" i="42"/>
  <c r="H1091" i="42" s="1" a="1"/>
  <c r="H1091" i="42" s="1"/>
  <c r="G2162" i="42"/>
  <c r="H2162" i="42" s="1" a="1"/>
  <c r="H2162" i="42" s="1"/>
  <c r="G773" i="42"/>
  <c r="H773" i="42" s="1" a="1"/>
  <c r="H773" i="42" s="1"/>
  <c r="G2233" i="42"/>
  <c r="H2233" i="42" s="1" a="1"/>
  <c r="H2233" i="42" s="1"/>
  <c r="G1331" i="42"/>
  <c r="H1331" i="42" s="1" a="1"/>
  <c r="H1331" i="42" s="1"/>
  <c r="G416" i="42"/>
  <c r="H416" i="42" s="1" a="1"/>
  <c r="H416" i="42" s="1"/>
  <c r="G1402" i="42"/>
  <c r="H1402" i="42" s="1" a="1"/>
  <c r="H1402" i="42" s="1"/>
  <c r="G1119" i="42"/>
  <c r="H1119" i="42" s="1" a="1"/>
  <c r="H1119" i="42" s="1"/>
  <c r="G433" i="42"/>
  <c r="H433" i="42" s="1" a="1"/>
  <c r="H433" i="42" s="1"/>
  <c r="G274" i="42"/>
  <c r="G2350" i="42"/>
  <c r="H2350" i="42" s="1" a="1"/>
  <c r="H2350" i="42" s="1"/>
  <c r="G3143" i="42"/>
  <c r="H3143" i="42" s="1" a="1"/>
  <c r="H3143" i="42" s="1"/>
  <c r="G2670" i="42"/>
  <c r="H2670" i="42" s="1" a="1"/>
  <c r="H2670" i="42" s="1"/>
  <c r="G1864" i="42"/>
  <c r="H1864" i="42" s="1" a="1"/>
  <c r="H1864" i="42" s="1"/>
  <c r="G2110" i="42"/>
  <c r="H2110" i="42" s="1" a="1"/>
  <c r="H2110" i="42" s="1"/>
  <c r="G1887" i="42"/>
  <c r="H1887" i="42" s="1" a="1"/>
  <c r="H1887" i="42" s="1"/>
  <c r="G2232" i="42"/>
  <c r="H2232" i="42" s="1" a="1"/>
  <c r="H2232" i="42" s="1"/>
  <c r="G1143" i="42"/>
  <c r="H1143" i="42" s="1" a="1"/>
  <c r="H1143" i="42" s="1"/>
  <c r="G2887" i="42"/>
  <c r="H2887" i="42" s="1" a="1"/>
  <c r="H2887" i="42" s="1"/>
  <c r="G2562" i="42"/>
  <c r="H2562" i="42" s="1" a="1"/>
  <c r="H2562" i="42" s="1"/>
  <c r="G509" i="42"/>
  <c r="H509" i="42" s="1" a="1"/>
  <c r="H509" i="42" s="1"/>
  <c r="G353" i="42"/>
  <c r="H353" i="42" s="1" a="1"/>
  <c r="H353" i="42" s="1"/>
  <c r="G2402" i="42"/>
  <c r="H2402" i="42" s="1" a="1"/>
  <c r="H2402" i="42" s="1"/>
  <c r="G1047" i="42"/>
  <c r="H1047" i="42" s="1" a="1"/>
  <c r="H1047" i="42" s="1"/>
  <c r="G1238" i="42"/>
  <c r="H1238" i="42" s="1" a="1"/>
  <c r="H1238" i="42" s="1"/>
  <c r="G402" i="42"/>
  <c r="H402" i="42" s="1" a="1"/>
  <c r="H402" i="42" s="1"/>
  <c r="G1656" i="42"/>
  <c r="H1656" i="42" s="1" a="1"/>
  <c r="H1656" i="42" s="1"/>
  <c r="G2116" i="42"/>
  <c r="H2116" i="42" s="1" a="1"/>
  <c r="H2116" i="42" s="1"/>
  <c r="G713" i="42"/>
  <c r="H713" i="42" s="1" a="1"/>
  <c r="H713" i="42" s="1"/>
  <c r="G563" i="42"/>
  <c r="H563" i="42" s="1" a="1"/>
  <c r="H563" i="42" s="1"/>
  <c r="G676" i="42"/>
  <c r="H676" i="42" s="1" a="1"/>
  <c r="H676" i="42" s="1"/>
  <c r="G918" i="42"/>
  <c r="H918" i="42" s="1" a="1"/>
  <c r="H918" i="42" s="1"/>
  <c r="G1513" i="42"/>
  <c r="H1513" i="42" s="1" a="1"/>
  <c r="H1513" i="42" s="1"/>
  <c r="G2266" i="42"/>
  <c r="H2266" i="42" s="1" a="1"/>
  <c r="H2266" i="42" s="1"/>
  <c r="G3038" i="42"/>
  <c r="H3038" i="42" s="1" a="1"/>
  <c r="H3038" i="42" s="1"/>
  <c r="G1313" i="42"/>
  <c r="H1313" i="42" s="1" a="1"/>
  <c r="H1313" i="42" s="1"/>
  <c r="G2814" i="42"/>
  <c r="H2814" i="42" s="1" a="1"/>
  <c r="H2814" i="42" s="1"/>
  <c r="G1683" i="42"/>
  <c r="H1683" i="42" s="1" a="1"/>
  <c r="H1683" i="42" s="1"/>
  <c r="G620" i="42"/>
  <c r="H620" i="42" s="1" a="1"/>
  <c r="H620" i="42" s="1"/>
  <c r="G3124" i="42"/>
  <c r="H3124" i="42" s="1" a="1"/>
  <c r="H3124" i="42" s="1"/>
  <c r="G508" i="42"/>
  <c r="H508" i="42" s="1" a="1"/>
  <c r="H508" i="42" s="1"/>
  <c r="G2624" i="42"/>
  <c r="H2624" i="42" s="1" a="1"/>
  <c r="H2624" i="42" s="1"/>
  <c r="G383" i="42"/>
  <c r="H383" i="42" s="1" a="1"/>
  <c r="H383" i="42" s="1"/>
  <c r="G2187" i="42"/>
  <c r="H2187" i="42" s="1" a="1"/>
  <c r="H2187" i="42" s="1"/>
  <c r="G2687" i="42"/>
  <c r="H2687" i="42" s="1" a="1"/>
  <c r="H2687" i="42" s="1"/>
  <c r="G89" i="42"/>
  <c r="G1354" i="42"/>
  <c r="H1354" i="42" s="1" a="1"/>
  <c r="H1354" i="42" s="1"/>
  <c r="G2522" i="42"/>
  <c r="H2522" i="42" s="1" a="1"/>
  <c r="H2522" i="42" s="1"/>
  <c r="G1577" i="42"/>
  <c r="H1577" i="42" s="1" a="1"/>
  <c r="H1577" i="42" s="1"/>
  <c r="G684" i="42"/>
  <c r="H684" i="42" s="1" a="1"/>
  <c r="H684" i="42" s="1"/>
  <c r="G937" i="42"/>
  <c r="H937" i="42" s="1" a="1"/>
  <c r="H937" i="42" s="1"/>
  <c r="G386" i="42"/>
  <c r="H386" i="42" s="1" a="1"/>
  <c r="H386" i="42" s="1"/>
  <c r="G252" i="42"/>
  <c r="G2225" i="42"/>
  <c r="H2225" i="42" s="1" a="1"/>
  <c r="H2225" i="42" s="1"/>
  <c r="G356" i="42"/>
  <c r="H356" i="42" s="1" a="1"/>
  <c r="H356" i="42" s="1"/>
  <c r="G2507" i="42"/>
  <c r="H2507" i="42" s="1" a="1"/>
  <c r="H2507" i="42" s="1"/>
  <c r="G736" i="42"/>
  <c r="H736" i="42" s="1" a="1"/>
  <c r="H736" i="42" s="1"/>
  <c r="G1059" i="42"/>
  <c r="H1059" i="42" s="1" a="1"/>
  <c r="H1059" i="42" s="1"/>
  <c r="G1192" i="42"/>
  <c r="H1192" i="42" s="1" a="1"/>
  <c r="H1192" i="42" s="1"/>
  <c r="G2543" i="42"/>
  <c r="H2543" i="42" s="1" a="1"/>
  <c r="H2543" i="42" s="1"/>
  <c r="G2528" i="42"/>
  <c r="H2528" i="42" s="1" a="1"/>
  <c r="H2528" i="42" s="1"/>
  <c r="G2965" i="42"/>
  <c r="H2965" i="42" s="1" a="1"/>
  <c r="H2965" i="42" s="1"/>
  <c r="G805" i="42"/>
  <c r="H805" i="42" s="1" a="1"/>
  <c r="H805" i="42" s="1"/>
  <c r="G1181" i="42"/>
  <c r="H1181" i="42" s="1" a="1"/>
  <c r="H1181" i="42" s="1"/>
  <c r="G1010" i="42"/>
  <c r="H1010" i="42" s="1" a="1"/>
  <c r="H1010" i="42" s="1"/>
  <c r="G187" i="42"/>
  <c r="G1372" i="42"/>
  <c r="H1372" i="42" s="1" a="1"/>
  <c r="H1372" i="42" s="1"/>
  <c r="G3040" i="42"/>
  <c r="H3040" i="42" s="1" a="1"/>
  <c r="H3040" i="42" s="1"/>
  <c r="G537" i="42"/>
  <c r="H537" i="42" s="1" a="1"/>
  <c r="H537" i="42" s="1"/>
  <c r="G1130" i="42"/>
  <c r="H1130" i="42" s="1" a="1"/>
  <c r="H1130" i="42" s="1"/>
  <c r="G1307" i="42"/>
  <c r="H1307" i="42" s="1" a="1"/>
  <c r="H1307" i="42" s="1"/>
  <c r="G1879" i="42"/>
  <c r="H1879" i="42" s="1" a="1"/>
  <c r="H1879" i="42" s="1"/>
  <c r="G1207" i="42"/>
  <c r="H1207" i="42" s="1" a="1"/>
  <c r="H1207" i="42" s="1"/>
  <c r="G2684" i="42"/>
  <c r="H2684" i="42" s="1" a="1"/>
  <c r="H2684" i="42" s="1"/>
  <c r="G2555" i="42"/>
  <c r="H2555" i="42" s="1" a="1"/>
  <c r="H2555" i="42" s="1"/>
  <c r="G2253" i="42"/>
  <c r="H2253" i="42" s="1" a="1"/>
  <c r="H2253" i="42" s="1"/>
  <c r="G1704" i="42"/>
  <c r="H1704" i="42" s="1" a="1"/>
  <c r="H1704" i="42" s="1"/>
  <c r="G1538" i="42"/>
  <c r="H1538" i="42" s="1" a="1"/>
  <c r="H1538" i="42" s="1"/>
  <c r="G1828" i="42"/>
  <c r="H1828" i="42" s="1" a="1"/>
  <c r="H1828" i="42" s="1"/>
  <c r="G599" i="42"/>
  <c r="H599" i="42" s="1" a="1"/>
  <c r="H599" i="42" s="1"/>
  <c r="G2418" i="42"/>
  <c r="H2418" i="42" s="1" a="1"/>
  <c r="H2418" i="42" s="1"/>
  <c r="G1794" i="42"/>
  <c r="H1794" i="42" s="1" a="1"/>
  <c r="H1794" i="42" s="1"/>
  <c r="G1172" i="42"/>
  <c r="H1172" i="42" s="1" a="1"/>
  <c r="H1172" i="42" s="1"/>
  <c r="G112" i="42"/>
  <c r="G1379" i="42"/>
  <c r="H1379" i="42" s="1" a="1"/>
  <c r="H1379" i="42" s="1"/>
  <c r="G1609" i="42"/>
  <c r="H1609" i="42" s="1" a="1"/>
  <c r="H1609" i="42" s="1"/>
  <c r="G1547" i="42"/>
  <c r="H1547" i="42" s="1" a="1"/>
  <c r="H1547" i="42" s="1"/>
  <c r="G400" i="42"/>
  <c r="H400" i="42" s="1" a="1"/>
  <c r="H400" i="42" s="1"/>
  <c r="G1066" i="42"/>
  <c r="H1066" i="42" s="1" a="1"/>
  <c r="H1066" i="42" s="1"/>
  <c r="G757" i="42"/>
  <c r="H757" i="42" s="1" a="1"/>
  <c r="H757" i="42" s="1"/>
  <c r="G572" i="42"/>
  <c r="H572" i="42" s="1" a="1"/>
  <c r="H572" i="42" s="1"/>
  <c r="G1819" i="42"/>
  <c r="H1819" i="42" s="1" a="1"/>
  <c r="H1819" i="42" s="1"/>
  <c r="G3011" i="42"/>
  <c r="H3011" i="42" s="1" a="1"/>
  <c r="H3011" i="42" s="1"/>
  <c r="G2143" i="42"/>
  <c r="H2143" i="42" s="1" a="1"/>
  <c r="H2143" i="42" s="1"/>
  <c r="G1651" i="42"/>
  <c r="H1651" i="42" s="1" a="1"/>
  <c r="H1651" i="42" s="1"/>
  <c r="G2955" i="42"/>
  <c r="H2955" i="42" s="1" a="1"/>
  <c r="H2955" i="42" s="1"/>
  <c r="G2946" i="42"/>
  <c r="H2946" i="42" s="1" a="1"/>
  <c r="H2946" i="42" s="1"/>
  <c r="G1350" i="42"/>
  <c r="H1350" i="42" s="1" a="1"/>
  <c r="H1350" i="42" s="1"/>
  <c r="G1850" i="42"/>
  <c r="H1850" i="42" s="1" a="1"/>
  <c r="H1850" i="42" s="1"/>
  <c r="G2222" i="42"/>
  <c r="H2222" i="42" s="1" a="1"/>
  <c r="H2222" i="42" s="1"/>
  <c r="G1151" i="42"/>
  <c r="H1151" i="42" s="1" a="1"/>
  <c r="H1151" i="42" s="1"/>
  <c r="G1984" i="42"/>
  <c r="H1984" i="42" s="1" a="1"/>
  <c r="H1984" i="42" s="1"/>
  <c r="G438" i="42"/>
  <c r="H438" i="42" s="1" a="1"/>
  <c r="H438" i="42" s="1"/>
  <c r="G2981" i="42"/>
  <c r="H2981" i="42" s="1" a="1"/>
  <c r="H2981" i="42" s="1"/>
  <c r="G1246" i="42"/>
  <c r="H1246" i="42" s="1" a="1"/>
  <c r="H1246" i="42" s="1"/>
  <c r="G844" i="42"/>
  <c r="H844" i="42" s="1" a="1"/>
  <c r="H844" i="42" s="1"/>
  <c r="G219" i="42"/>
  <c r="G231" i="42"/>
  <c r="G2755" i="42"/>
  <c r="H2755" i="42" s="1" a="1"/>
  <c r="H2755" i="42" s="1"/>
  <c r="G3070" i="42"/>
  <c r="H3070" i="42" s="1" a="1"/>
  <c r="H3070" i="42" s="1"/>
  <c r="G2403" i="42"/>
  <c r="H2403" i="42" s="1" a="1"/>
  <c r="H2403" i="42" s="1"/>
  <c r="G2936" i="42"/>
  <c r="H2936" i="42" s="1" a="1"/>
  <c r="H2936" i="42" s="1"/>
  <c r="G167" i="42"/>
  <c r="G2295" i="42"/>
  <c r="H2295" i="42" s="1" a="1"/>
  <c r="H2295" i="42" s="1"/>
  <c r="G2259" i="42"/>
  <c r="H2259" i="42" s="1" a="1"/>
  <c r="H2259" i="42" s="1"/>
  <c r="G709" i="42"/>
  <c r="H709" i="42" s="1" a="1"/>
  <c r="H709" i="42" s="1"/>
  <c r="G1549" i="42"/>
  <c r="H1549" i="42" s="1" a="1"/>
  <c r="H1549" i="42" s="1"/>
  <c r="G1406" i="42"/>
  <c r="H1406" i="42" s="1" a="1"/>
  <c r="H1406" i="42" s="1"/>
  <c r="G2288" i="42"/>
  <c r="H2288" i="42" s="1" a="1"/>
  <c r="H2288" i="42" s="1"/>
  <c r="G811" i="42"/>
  <c r="H811" i="42" s="1" a="1"/>
  <c r="H811" i="42" s="1"/>
  <c r="G1247" i="42"/>
  <c r="H1247" i="42" s="1" a="1"/>
  <c r="H1247" i="42" s="1"/>
  <c r="G613" i="42"/>
  <c r="H613" i="42" s="1" a="1"/>
  <c r="H613" i="42" s="1"/>
  <c r="G2683" i="42"/>
  <c r="H2683" i="42" s="1" a="1"/>
  <c r="H2683" i="42" s="1"/>
  <c r="G373" i="42"/>
  <c r="H373" i="42" s="1" a="1"/>
  <c r="H373" i="42" s="1"/>
  <c r="G1712" i="42"/>
  <c r="H1712" i="42" s="1" a="1"/>
  <c r="H1712" i="42" s="1"/>
  <c r="G1628" i="42"/>
  <c r="H1628" i="42" s="1" a="1"/>
  <c r="H1628" i="42" s="1"/>
  <c r="G78" i="42"/>
  <c r="G701" i="42"/>
  <c r="H701" i="42" s="1" a="1"/>
  <c r="H701" i="42" s="1"/>
  <c r="G1079" i="42"/>
  <c r="H1079" i="42" s="1" a="1"/>
  <c r="H1079" i="42" s="1"/>
  <c r="G1446" i="42"/>
  <c r="H1446" i="42" s="1" a="1"/>
  <c r="H1446" i="42" s="1"/>
  <c r="G245" i="42"/>
  <c r="G2443" i="42"/>
  <c r="H2443" i="42" s="1" a="1"/>
  <c r="H2443" i="42" s="1"/>
  <c r="G65" i="42"/>
  <c r="G2979" i="42"/>
  <c r="H2979" i="42" s="1" a="1"/>
  <c r="H2979" i="42" s="1"/>
  <c r="G1049" i="42"/>
  <c r="H1049" i="42" s="1" a="1"/>
  <c r="H1049" i="42" s="1"/>
  <c r="G664" i="42"/>
  <c r="H664" i="42" s="1" a="1"/>
  <c r="H664" i="42" s="1"/>
  <c r="G2741" i="42"/>
  <c r="H2741" i="42" s="1" a="1"/>
  <c r="H2741" i="42" s="1"/>
  <c r="G530" i="42"/>
  <c r="H530" i="42" s="1" a="1"/>
  <c r="H530" i="42" s="1"/>
  <c r="G1558" i="42"/>
  <c r="H1558" i="42" s="1" a="1"/>
  <c r="H1558" i="42" s="1"/>
  <c r="G1069" i="42"/>
  <c r="H1069" i="42" s="1" a="1"/>
  <c r="H1069" i="42" s="1"/>
  <c r="G578" i="42"/>
  <c r="H578" i="42" s="1" a="1"/>
  <c r="H578" i="42" s="1"/>
  <c r="G2027" i="42"/>
  <c r="H2027" i="42" s="1" a="1"/>
  <c r="H2027" i="42" s="1"/>
  <c r="G1731" i="42"/>
  <c r="H1731" i="42" s="1" a="1"/>
  <c r="H1731" i="42" s="1"/>
  <c r="G2913" i="42"/>
  <c r="H2913" i="42" s="1" a="1"/>
  <c r="H2913" i="42" s="1"/>
  <c r="G1621" i="42"/>
  <c r="H1621" i="42" s="1" a="1"/>
  <c r="H1621" i="42" s="1"/>
  <c r="G1599" i="42"/>
  <c r="H1599" i="42" s="1" a="1"/>
  <c r="H1599" i="42" s="1"/>
  <c r="G1452" i="42"/>
  <c r="H1452" i="42" s="1" a="1"/>
  <c r="H1452" i="42" s="1"/>
  <c r="G1170" i="42"/>
  <c r="H1170" i="42" s="1" a="1"/>
  <c r="H1170" i="42" s="1"/>
  <c r="G421" i="42"/>
  <c r="H421" i="42" s="1" a="1"/>
  <c r="H421" i="42" s="1"/>
  <c r="G2130" i="42"/>
  <c r="H2130" i="42" s="1" a="1"/>
  <c r="H2130" i="42" s="1"/>
  <c r="G2662" i="42"/>
  <c r="H2662" i="42" s="1" a="1"/>
  <c r="H2662" i="42" s="1"/>
  <c r="G1293" i="42"/>
  <c r="H1293" i="42" s="1" a="1"/>
  <c r="H1293" i="42" s="1"/>
  <c r="G1626" i="42"/>
  <c r="H1626" i="42" s="1" a="1"/>
  <c r="H1626" i="42" s="1"/>
  <c r="G293" i="42"/>
  <c r="H293" i="42" s="1" a="1"/>
  <c r="H293" i="42" s="1"/>
  <c r="G794" i="42"/>
  <c r="H794" i="42" s="1" a="1"/>
  <c r="H794" i="42" s="1"/>
  <c r="G2361" i="42"/>
  <c r="H2361" i="42" s="1" a="1"/>
  <c r="H2361" i="42" s="1"/>
  <c r="G1899" i="42"/>
  <c r="H1899" i="42" s="1" a="1"/>
  <c r="H1899" i="42" s="1"/>
  <c r="G491" i="42"/>
  <c r="H491" i="42" s="1" a="1"/>
  <c r="H491" i="42" s="1"/>
  <c r="G2657" i="42"/>
  <c r="H2657" i="42" s="1" a="1"/>
  <c r="H2657" i="42" s="1"/>
  <c r="G1713" i="42"/>
  <c r="H1713" i="42" s="1" a="1"/>
  <c r="H1713" i="42" s="1"/>
  <c r="G1815" i="42"/>
  <c r="H1815" i="42" s="1" a="1"/>
  <c r="H1815" i="42" s="1"/>
  <c r="G2226" i="42"/>
  <c r="H2226" i="42" s="1" a="1"/>
  <c r="H2226" i="42" s="1"/>
  <c r="G2499" i="42"/>
  <c r="H2499" i="42" s="1" a="1"/>
  <c r="H2499" i="42" s="1"/>
  <c r="G3125" i="42"/>
  <c r="H3125" i="42" s="1" a="1"/>
  <c r="H3125" i="42" s="1"/>
  <c r="G119" i="42"/>
  <c r="G2930" i="42"/>
  <c r="H2930" i="42" s="1" a="1"/>
  <c r="H2930" i="42" s="1"/>
  <c r="G30" i="42"/>
  <c r="G1591" i="42"/>
  <c r="H1591" i="42" s="1" a="1"/>
  <c r="H1591" i="42" s="1"/>
  <c r="G1400" i="42"/>
  <c r="H1400" i="42" s="1" a="1"/>
  <c r="H1400" i="42" s="1"/>
  <c r="G3039" i="42"/>
  <c r="H3039" i="42" s="1" a="1"/>
  <c r="H3039" i="42" s="1"/>
  <c r="G1501" i="42"/>
  <c r="H1501" i="42" s="1" a="1"/>
  <c r="H1501" i="42" s="1"/>
  <c r="G2831" i="42"/>
  <c r="H2831" i="42" s="1" a="1"/>
  <c r="H2831" i="42" s="1"/>
  <c r="G1227" i="42"/>
  <c r="H1227" i="42" s="1" a="1"/>
  <c r="H1227" i="42" s="1"/>
  <c r="G567" i="42"/>
  <c r="H567" i="42" s="1" a="1"/>
  <c r="H567" i="42" s="1"/>
  <c r="G2989" i="42"/>
  <c r="H2989" i="42" s="1" a="1"/>
  <c r="H2989" i="42" s="1"/>
  <c r="G1889" i="42"/>
  <c r="H1889" i="42" s="1" a="1"/>
  <c r="H1889" i="42" s="1"/>
  <c r="G779" i="42"/>
  <c r="H779" i="42" s="1" a="1"/>
  <c r="H779" i="42" s="1"/>
  <c r="G597" i="42"/>
  <c r="H597" i="42" s="1" a="1"/>
  <c r="H597" i="42" s="1"/>
  <c r="G2492" i="42"/>
  <c r="H2492" i="42" s="1" a="1"/>
  <c r="H2492" i="42" s="1"/>
  <c r="G407" i="42"/>
  <c r="H407" i="42" s="1" a="1"/>
  <c r="H407" i="42" s="1"/>
  <c r="G3005" i="42"/>
  <c r="H3005" i="42" s="1" a="1"/>
  <c r="H3005" i="42" s="1"/>
  <c r="G2703" i="42"/>
  <c r="H2703" i="42" s="1" a="1"/>
  <c r="H2703" i="42" s="1"/>
  <c r="G1716" i="42"/>
  <c r="H1716" i="42" s="1" a="1"/>
  <c r="H1716" i="42" s="1"/>
  <c r="G2862" i="42"/>
  <c r="H2862" i="42" s="1" a="1"/>
  <c r="H2862" i="42" s="1"/>
  <c r="G790" i="42"/>
  <c r="H790" i="42" s="1" a="1"/>
  <c r="H790" i="42" s="1"/>
  <c r="G2380" i="42"/>
  <c r="H2380" i="42" s="1" a="1"/>
  <c r="H2380" i="42" s="1"/>
  <c r="G996" i="42"/>
  <c r="H996" i="42" s="1" a="1"/>
  <c r="H996" i="42" s="1"/>
  <c r="G734" i="42"/>
  <c r="H734" i="42" s="1" a="1"/>
  <c r="H734" i="42" s="1"/>
  <c r="G1901" i="42"/>
  <c r="H1901" i="42" s="1" a="1"/>
  <c r="H1901" i="42" s="1"/>
  <c r="G173" i="42"/>
  <c r="G2701" i="42"/>
  <c r="H2701" i="42" s="1" a="1"/>
  <c r="H2701" i="42" s="1"/>
  <c r="G1050" i="42"/>
  <c r="H1050" i="42" s="1" a="1"/>
  <c r="H1050" i="42" s="1"/>
  <c r="G1299" i="42"/>
  <c r="H1299" i="42" s="1" a="1"/>
  <c r="H1299" i="42" s="1"/>
  <c r="G1848" i="42"/>
  <c r="H1848" i="42" s="1" a="1"/>
  <c r="H1848" i="42" s="1"/>
  <c r="G1832" i="42"/>
  <c r="H1832" i="42" s="1" a="1"/>
  <c r="H1832" i="42" s="1"/>
  <c r="G1573" i="42"/>
  <c r="H1573" i="42" s="1" a="1"/>
  <c r="H1573" i="42" s="1"/>
  <c r="G1698" i="42"/>
  <c r="H1698" i="42" s="1" a="1"/>
  <c r="H1698" i="42" s="1"/>
  <c r="G714" i="42"/>
  <c r="H714" i="42" s="1" a="1"/>
  <c r="H714" i="42" s="1"/>
  <c r="G1518" i="42"/>
  <c r="H1518" i="42" s="1" a="1"/>
  <c r="H1518" i="42" s="1"/>
  <c r="G847" i="42"/>
  <c r="H847" i="42" s="1" a="1"/>
  <c r="H847" i="42" s="1"/>
  <c r="G871" i="42"/>
  <c r="H871" i="42" s="1" a="1"/>
  <c r="H871" i="42" s="1"/>
  <c r="G241" i="42"/>
  <c r="G2896" i="42"/>
  <c r="H2896" i="42" s="1" a="1"/>
  <c r="H2896" i="42" s="1"/>
  <c r="G2327" i="42"/>
  <c r="H2327" i="42" s="1" a="1"/>
  <c r="H2327" i="42" s="1"/>
  <c r="G2647" i="42"/>
  <c r="H2647" i="42" s="1" a="1"/>
  <c r="H2647" i="42" s="1"/>
  <c r="G2560" i="42"/>
  <c r="H2560" i="42" s="1" a="1"/>
  <c r="H2560" i="42" s="1"/>
  <c r="G3066" i="42"/>
  <c r="H3066" i="42" s="1" a="1"/>
  <c r="H3066" i="42" s="1"/>
  <c r="G799" i="42"/>
  <c r="H799" i="42" s="1" a="1"/>
  <c r="H799" i="42" s="1"/>
  <c r="G648" i="42"/>
  <c r="H648" i="42" s="1" a="1"/>
  <c r="H648" i="42" s="1"/>
  <c r="G2010" i="42"/>
  <c r="H2010" i="42" s="1" a="1"/>
  <c r="H2010" i="42" s="1"/>
  <c r="G1868" i="42"/>
  <c r="H1868" i="42" s="1" a="1"/>
  <c r="H1868" i="42" s="1"/>
  <c r="G2440" i="42"/>
  <c r="H2440" i="42" s="1" a="1"/>
  <c r="H2440" i="42" s="1"/>
  <c r="G1892" i="42"/>
  <c r="H1892" i="42" s="1" a="1"/>
  <c r="H1892" i="42" s="1"/>
  <c r="G462" i="42"/>
  <c r="H462" i="42" s="1" a="1"/>
  <c r="H462" i="42" s="1"/>
  <c r="G2843" i="42"/>
  <c r="H2843" i="42" s="1" a="1"/>
  <c r="H2843" i="42" s="1"/>
  <c r="G763" i="42"/>
  <c r="H763" i="42" s="1" a="1"/>
  <c r="H763" i="42" s="1"/>
  <c r="G2515" i="42"/>
  <c r="H2515" i="42" s="1" a="1"/>
  <c r="H2515" i="42" s="1"/>
  <c r="G1126" i="42"/>
  <c r="H1126" i="42" s="1" a="1"/>
  <c r="H1126" i="42" s="1"/>
  <c r="G1859" i="42"/>
  <c r="H1859" i="42" s="1" a="1"/>
  <c r="H1859" i="42" s="1"/>
  <c r="G1611" i="42"/>
  <c r="H1611" i="42" s="1" a="1"/>
  <c r="H1611" i="42" s="1"/>
  <c r="G1906" i="42"/>
  <c r="H1906" i="42" s="1" a="1"/>
  <c r="H1906" i="42" s="1"/>
  <c r="G2783" i="42"/>
  <c r="H2783" i="42" s="1" a="1"/>
  <c r="H2783" i="42" s="1"/>
  <c r="G3164" i="42"/>
  <c r="H3164" i="42" s="1" a="1"/>
  <c r="H3164" i="42" s="1"/>
  <c r="G55" i="42"/>
  <c r="G1512" i="42"/>
  <c r="H1512" i="42" s="1" a="1"/>
  <c r="H1512" i="42" s="1"/>
  <c r="G2299" i="42"/>
  <c r="H2299" i="42" s="1" a="1"/>
  <c r="H2299" i="42" s="1"/>
  <c r="G1911" i="42"/>
  <c r="H1911" i="42" s="1" a="1"/>
  <c r="H1911" i="42" s="1"/>
  <c r="G2416" i="42"/>
  <c r="H2416" i="42" s="1" a="1"/>
  <c r="H2416" i="42" s="1"/>
  <c r="G2630" i="42"/>
  <c r="H2630" i="42" s="1" a="1"/>
  <c r="H2630" i="42" s="1"/>
  <c r="G1042" i="42"/>
  <c r="H1042" i="42" s="1" a="1"/>
  <c r="H1042" i="42" s="1"/>
  <c r="G1415" i="42"/>
  <c r="H1415" i="42" s="1" a="1"/>
  <c r="H1415" i="42" s="1"/>
  <c r="G3091" i="42"/>
  <c r="H3091" i="42" s="1" a="1"/>
  <c r="H3091" i="42" s="1"/>
  <c r="G377" i="42"/>
  <c r="H377" i="42" s="1" a="1"/>
  <c r="H377" i="42" s="1"/>
  <c r="G2055" i="42"/>
  <c r="H2055" i="42" s="1" a="1"/>
  <c r="H2055" i="42" s="1"/>
  <c r="G448" i="42"/>
  <c r="H448" i="42" s="1" a="1"/>
  <c r="H448" i="42" s="1"/>
  <c r="G2270" i="42"/>
  <c r="H2270" i="42" s="1" a="1"/>
  <c r="H2270" i="42" s="1"/>
  <c r="G349" i="42"/>
  <c r="H349" i="42" s="1" a="1"/>
  <c r="H349" i="42" s="1"/>
  <c r="G2531" i="42"/>
  <c r="H2531" i="42" s="1" a="1"/>
  <c r="H2531" i="42" s="1"/>
  <c r="G1740" i="42"/>
  <c r="H1740" i="42" s="1" a="1"/>
  <c r="H1740" i="42" s="1"/>
  <c r="G878" i="42"/>
  <c r="H878" i="42" s="1" a="1"/>
  <c r="H878" i="42" s="1"/>
  <c r="G1324" i="42"/>
  <c r="H1324" i="42" s="1" a="1"/>
  <c r="H1324" i="42" s="1"/>
  <c r="G2884" i="42"/>
  <c r="H2884" i="42" s="1" a="1"/>
  <c r="H2884" i="42" s="1"/>
  <c r="G2759" i="42"/>
  <c r="H2759" i="42" s="1" a="1"/>
  <c r="H2759" i="42" s="1"/>
  <c r="G302" i="42"/>
  <c r="H302" i="42" s="1" a="1"/>
  <c r="H302" i="42" s="1"/>
  <c r="G1203" i="42"/>
  <c r="H1203" i="42" s="1" a="1"/>
  <c r="H1203" i="42" s="1"/>
  <c r="G1369" i="42"/>
  <c r="H1369" i="42" s="1" a="1"/>
  <c r="H1369" i="42" s="1"/>
  <c r="G2791" i="42"/>
  <c r="H2791" i="42" s="1" a="1"/>
  <c r="H2791" i="42" s="1"/>
  <c r="G1987" i="42"/>
  <c r="H1987" i="42" s="1" a="1"/>
  <c r="H1987" i="42" s="1"/>
  <c r="G2400" i="42"/>
  <c r="H2400" i="42" s="1" a="1"/>
  <c r="H2400" i="42" s="1"/>
  <c r="G2776" i="42"/>
  <c r="H2776" i="42" s="1" a="1"/>
  <c r="H2776" i="42" s="1"/>
  <c r="G242" i="42"/>
  <c r="G1328" i="42"/>
  <c r="H1328" i="42" s="1" a="1"/>
  <c r="H1328" i="42" s="1"/>
  <c r="G2062" i="42"/>
  <c r="H2062" i="42" s="1" a="1"/>
  <c r="H2062" i="42" s="1"/>
  <c r="G13" i="42"/>
  <c r="G845" i="42"/>
  <c r="H845" i="42" s="1" a="1"/>
  <c r="H845" i="42" s="1"/>
  <c r="G1565" i="42"/>
  <c r="H1565" i="42" s="1" a="1"/>
  <c r="H1565" i="42" s="1"/>
  <c r="G645" i="42"/>
  <c r="H645" i="42" s="1" a="1"/>
  <c r="H645" i="42" s="1"/>
  <c r="G3090" i="42"/>
  <c r="H3090" i="42" s="1" a="1"/>
  <c r="H3090" i="42" s="1"/>
  <c r="G1875" i="42"/>
  <c r="H1875" i="42" s="1" a="1"/>
  <c r="H1875" i="42" s="1"/>
  <c r="G896" i="42"/>
  <c r="H896" i="42" s="1" a="1"/>
  <c r="H896" i="42" s="1"/>
  <c r="G2554" i="42"/>
  <c r="H2554" i="42" s="1" a="1"/>
  <c r="H2554" i="42" s="1"/>
  <c r="G1708" i="42"/>
  <c r="H1708" i="42" s="1" a="1"/>
  <c r="H1708" i="42" s="1"/>
  <c r="G2124" i="42"/>
  <c r="H2124" i="42" s="1" a="1"/>
  <c r="H2124" i="42" s="1"/>
  <c r="G998" i="42"/>
  <c r="H998" i="42" s="1" a="1"/>
  <c r="H998" i="42" s="1"/>
  <c r="G1193" i="42"/>
  <c r="H1193" i="42" s="1" a="1"/>
  <c r="H1193" i="42" s="1"/>
  <c r="G185" i="42"/>
  <c r="G2595" i="42"/>
  <c r="H2595" i="42" s="1" a="1"/>
  <c r="H2595" i="42" s="1"/>
  <c r="G1821" i="42"/>
  <c r="H1821" i="42" s="1" a="1"/>
  <c r="H1821" i="42" s="1"/>
  <c r="G351" i="42"/>
  <c r="H351" i="42" s="1" a="1"/>
  <c r="H351" i="42" s="1"/>
  <c r="G1147" i="42"/>
  <c r="H1147" i="42" s="1" a="1"/>
  <c r="H1147" i="42" s="1"/>
  <c r="G307" i="42"/>
  <c r="H307" i="42" s="1" a="1"/>
  <c r="H307" i="42" s="1"/>
  <c r="G444" i="42"/>
  <c r="H444" i="42" s="1" a="1"/>
  <c r="H444" i="42" s="1"/>
  <c r="G3097" i="42"/>
  <c r="H3097" i="42" s="1" a="1"/>
  <c r="H3097" i="42" s="1"/>
  <c r="G1031" i="42"/>
  <c r="H1031" i="42" s="1" a="1"/>
  <c r="H1031" i="42" s="1"/>
  <c r="G1462" i="42"/>
  <c r="H1462" i="42" s="1" a="1"/>
  <c r="H1462" i="42" s="1"/>
  <c r="G3129" i="42"/>
  <c r="H3129" i="42" s="1" a="1"/>
  <c r="H3129" i="42" s="1"/>
  <c r="G2033" i="42"/>
  <c r="H2033" i="42" s="1" a="1"/>
  <c r="H2033" i="42" s="1"/>
  <c r="G2108" i="42"/>
  <c r="H2108" i="42" s="1" a="1"/>
  <c r="H2108" i="42" s="1"/>
  <c r="G2577" i="42"/>
  <c r="H2577" i="42" s="1" a="1"/>
  <c r="H2577" i="42" s="1"/>
  <c r="G2637" i="42"/>
  <c r="H2637" i="42" s="1" a="1"/>
  <c r="H2637" i="42" s="1"/>
  <c r="G2359" i="42"/>
  <c r="H2359" i="42" s="1" a="1"/>
  <c r="H2359" i="42" s="1"/>
  <c r="G2623" i="42"/>
  <c r="H2623" i="42" s="1" a="1"/>
  <c r="H2623" i="42" s="1"/>
  <c r="G769" i="42"/>
  <c r="H769" i="42" s="1" a="1"/>
  <c r="H769" i="42" s="1"/>
  <c r="G498" i="42"/>
  <c r="H498" i="42" s="1" a="1"/>
  <c r="H498" i="42" s="1"/>
  <c r="G890" i="42"/>
  <c r="H890" i="42" s="1" a="1"/>
  <c r="H890" i="42" s="1"/>
  <c r="G1510" i="42"/>
  <c r="H1510" i="42" s="1" a="1"/>
  <c r="H1510" i="42" s="1"/>
  <c r="G2973" i="42"/>
  <c r="H2973" i="42" s="1" a="1"/>
  <c r="H2973" i="42" s="1"/>
  <c r="G1289" i="42"/>
  <c r="H1289" i="42" s="1" a="1"/>
  <c r="H1289" i="42" s="1"/>
  <c r="G2686" i="42"/>
  <c r="H2686" i="42" s="1" a="1"/>
  <c r="H2686" i="42" s="1"/>
  <c r="G2575" i="42"/>
  <c r="H2575" i="42" s="1" a="1"/>
  <c r="H2575" i="42" s="1"/>
  <c r="G880" i="42"/>
  <c r="H880" i="42" s="1" a="1"/>
  <c r="H880" i="42" s="1"/>
  <c r="G1249" i="42"/>
  <c r="H1249" i="42" s="1" a="1"/>
  <c r="H1249" i="42" s="1"/>
  <c r="G852" i="42"/>
  <c r="H852" i="42" s="1" a="1"/>
  <c r="H852" i="42" s="1"/>
  <c r="G2899" i="42"/>
  <c r="H2899" i="42" s="1" a="1"/>
  <c r="H2899" i="42" s="1"/>
  <c r="G792" i="42"/>
  <c r="H792" i="42" s="1" a="1"/>
  <c r="H792" i="42" s="1"/>
  <c r="G1646" i="42"/>
  <c r="H1646" i="42" s="1" a="1"/>
  <c r="H1646" i="42" s="1"/>
  <c r="G1196" i="42"/>
  <c r="H1196" i="42" s="1" a="1"/>
  <c r="H1196" i="42" s="1"/>
  <c r="G1488" i="42"/>
  <c r="H1488" i="42" s="1" a="1"/>
  <c r="H1488" i="42" s="1"/>
  <c r="G772" i="42"/>
  <c r="H772" i="42" s="1" a="1"/>
  <c r="H772" i="42" s="1"/>
  <c r="G1137" i="42"/>
  <c r="H1137" i="42" s="1" a="1"/>
  <c r="H1137" i="42" s="1"/>
  <c r="G825" i="42"/>
  <c r="H825" i="42" s="1" a="1"/>
  <c r="H825" i="42" s="1"/>
  <c r="G506" i="42"/>
  <c r="H506" i="42" s="1" a="1"/>
  <c r="H506" i="42" s="1"/>
  <c r="G2471" i="42"/>
  <c r="H2471" i="42" s="1" a="1"/>
  <c r="H2471" i="42" s="1"/>
  <c r="G21" i="42"/>
  <c r="G604" i="42"/>
  <c r="H604" i="42" s="1" a="1"/>
  <c r="H604" i="42" s="1"/>
  <c r="G2150" i="42"/>
  <c r="H2150" i="42" s="1" a="1"/>
  <c r="H2150" i="42" s="1"/>
  <c r="G1292" i="42"/>
  <c r="H1292" i="42" s="1" a="1"/>
  <c r="H1292" i="42" s="1"/>
  <c r="G534" i="42"/>
  <c r="H534" i="42" s="1" a="1"/>
  <c r="H534" i="42" s="1"/>
  <c r="G945" i="42"/>
  <c r="H945" i="42" s="1" a="1"/>
  <c r="H945" i="42" s="1"/>
  <c r="G806" i="42"/>
  <c r="H806" i="42" s="1" a="1"/>
  <c r="H806" i="42" s="1"/>
  <c r="G123" i="42"/>
  <c r="G2452" i="42"/>
  <c r="H2452" i="42" s="1" a="1"/>
  <c r="H2452" i="42" s="1"/>
  <c r="G1349" i="42"/>
  <c r="H1349" i="42" s="1" a="1"/>
  <c r="H1349" i="42" s="1"/>
  <c r="G2558" i="42"/>
  <c r="H2558" i="42" s="1" a="1"/>
  <c r="H2558" i="42" s="1"/>
  <c r="G2640" i="42"/>
  <c r="H2640" i="42" s="1" a="1"/>
  <c r="H2640" i="42" s="1"/>
  <c r="G2395" i="42"/>
  <c r="H2395" i="42" s="1" a="1"/>
  <c r="H2395" i="42" s="1"/>
  <c r="G371" i="42"/>
  <c r="H371" i="42" s="1" a="1"/>
  <c r="H371" i="42" s="1"/>
  <c r="G1687" i="42"/>
  <c r="H1687" i="42" s="1" a="1"/>
  <c r="H1687" i="42" s="1"/>
  <c r="G671" i="42"/>
  <c r="H671" i="42" s="1" a="1"/>
  <c r="H671" i="42" s="1"/>
  <c r="G2533" i="42"/>
  <c r="H2533" i="42" s="1" a="1"/>
  <c r="H2533" i="42" s="1"/>
  <c r="G2132" i="42"/>
  <c r="H2132" i="42" s="1" a="1"/>
  <c r="H2132" i="42" s="1"/>
  <c r="G816" i="42"/>
  <c r="H816" i="42" s="1" a="1"/>
  <c r="H816" i="42" s="1"/>
  <c r="G1121" i="42"/>
  <c r="H1121" i="42" s="1" a="1"/>
  <c r="H1121" i="42" s="1"/>
  <c r="G331" i="42"/>
  <c r="H331" i="42" s="1" a="1"/>
  <c r="H331" i="42" s="1"/>
  <c r="G2725" i="42"/>
  <c r="H2725" i="42" s="1" a="1"/>
  <c r="H2725" i="42" s="1"/>
  <c r="G2309" i="42"/>
  <c r="H2309" i="42" s="1" a="1"/>
  <c r="H2309" i="42" s="1"/>
  <c r="G2525" i="42"/>
  <c r="H2525" i="42" s="1" a="1"/>
  <c r="H2525" i="42" s="1"/>
  <c r="G2763" i="42"/>
  <c r="H2763" i="42" s="1" a="1"/>
  <c r="H2763" i="42" s="1"/>
  <c r="G499" i="42"/>
  <c r="H499" i="42" s="1" a="1"/>
  <c r="H499" i="42" s="1"/>
  <c r="G2214" i="42"/>
  <c r="H2214" i="42" s="1" a="1"/>
  <c r="H2214" i="42" s="1"/>
  <c r="G625" i="42"/>
  <c r="H625" i="42" s="1" a="1"/>
  <c r="H625" i="42" s="1"/>
  <c r="G1666" i="42"/>
  <c r="H1666" i="42" s="1" a="1"/>
  <c r="H1666" i="42" s="1"/>
  <c r="G2915" i="42"/>
  <c r="H2915" i="42" s="1" a="1"/>
  <c r="H2915" i="42" s="1"/>
  <c r="G118" i="42"/>
  <c r="G2929" i="42"/>
  <c r="H2929" i="42" s="1" a="1"/>
  <c r="H2929" i="42" s="1"/>
  <c r="G2293" i="42"/>
  <c r="H2293" i="42" s="1" a="1"/>
  <c r="H2293" i="42" s="1"/>
  <c r="G2699" i="42"/>
  <c r="H2699" i="42" s="1" a="1"/>
  <c r="H2699" i="42" s="1"/>
  <c r="G3136" i="42"/>
  <c r="H3136" i="42" s="1" a="1"/>
  <c r="H3136" i="42" s="1"/>
  <c r="G1317" i="42"/>
  <c r="H1317" i="42" s="1" a="1"/>
  <c r="H1317" i="42" s="1"/>
  <c r="G2621" i="42"/>
  <c r="H2621" i="42" s="1" a="1"/>
  <c r="H2621" i="42" s="1"/>
  <c r="G1808" i="42"/>
  <c r="H1808" i="42" s="1" a="1"/>
  <c r="H1808" i="42" s="1"/>
  <c r="G837" i="42"/>
  <c r="H837" i="42" s="1" a="1"/>
  <c r="H837" i="42" s="1"/>
  <c r="G1992" i="42"/>
  <c r="H1992" i="42" s="1" a="1"/>
  <c r="H1992" i="42" s="1"/>
  <c r="G1649" i="42"/>
  <c r="H1649" i="42" s="1" a="1"/>
  <c r="H1649" i="42" s="1"/>
  <c r="G2095" i="42"/>
  <c r="H2095" i="42" s="1" a="1"/>
  <c r="H2095" i="42" s="1"/>
  <c r="G1909" i="42"/>
  <c r="H1909" i="42" s="1" a="1"/>
  <c r="H1909" i="42" s="1"/>
  <c r="G411" i="42"/>
  <c r="H411" i="42" s="1" a="1"/>
  <c r="H411" i="42" s="1"/>
  <c r="G2196" i="42"/>
  <c r="H2196" i="42" s="1" a="1"/>
  <c r="H2196" i="42" s="1"/>
  <c r="G846" i="42"/>
  <c r="H846" i="42" s="1" a="1"/>
  <c r="H846" i="42" s="1"/>
  <c r="G704" i="42"/>
  <c r="H704" i="42" s="1" a="1"/>
  <c r="H704" i="42" s="1"/>
  <c r="G2953" i="42"/>
  <c r="H2953" i="42" s="1" a="1"/>
  <c r="H2953" i="42" s="1"/>
  <c r="G306" i="42"/>
  <c r="H306" i="42" s="1" a="1"/>
  <c r="H306" i="42" s="1"/>
  <c r="G2030" i="42"/>
  <c r="H2030" i="42" s="1" a="1"/>
  <c r="H2030" i="42" s="1"/>
  <c r="G1677" i="42"/>
  <c r="H1677" i="42" s="1" a="1"/>
  <c r="H1677" i="42" s="1"/>
  <c r="G210" i="42"/>
  <c r="G2244" i="42"/>
  <c r="H2244" i="42" s="1" a="1"/>
  <c r="H2244" i="42" s="1"/>
  <c r="G177" i="42"/>
  <c r="G90" i="42"/>
  <c r="G2900" i="42"/>
  <c r="H2900" i="42" s="1" a="1"/>
  <c r="H2900" i="42" s="1"/>
  <c r="G2164" i="42"/>
  <c r="H2164" i="42" s="1" a="1"/>
  <c r="H2164" i="42" s="1"/>
  <c r="G2286" i="42"/>
  <c r="H2286" i="42" s="1" a="1"/>
  <c r="H2286" i="42" s="1"/>
  <c r="G1072" i="42"/>
  <c r="H1072" i="42" s="1" a="1"/>
  <c r="H1072" i="42" s="1"/>
  <c r="G828" i="42"/>
  <c r="H828" i="42" s="1" a="1"/>
  <c r="H828" i="42" s="1"/>
  <c r="G643" i="42"/>
  <c r="H643" i="42" s="1" a="1"/>
  <c r="H643" i="42" s="1"/>
  <c r="G1852" i="42"/>
  <c r="H1852" i="42" s="1" a="1"/>
  <c r="H1852" i="42" s="1"/>
  <c r="G849" i="42"/>
  <c r="H849" i="42" s="1" a="1"/>
  <c r="H849" i="42" s="1"/>
  <c r="G197" i="42"/>
  <c r="G2867" i="42"/>
  <c r="H2867" i="42" s="1" a="1"/>
  <c r="H2867" i="42" s="1"/>
  <c r="G203" i="42"/>
  <c r="G2330" i="42"/>
  <c r="H2330" i="42" s="1" a="1"/>
  <c r="H2330" i="42" s="1"/>
  <c r="G171" i="42"/>
  <c r="G1774" i="42"/>
  <c r="H1774" i="42" s="1" a="1"/>
  <c r="H1774" i="42" s="1"/>
  <c r="G2123" i="42"/>
  <c r="H2123" i="42" s="1" a="1"/>
  <c r="H2123" i="42" s="1"/>
  <c r="G2503" i="42"/>
  <c r="H2503" i="42" s="1" a="1"/>
  <c r="H2503" i="42" s="1"/>
  <c r="G2456" i="42"/>
  <c r="H2456" i="42" s="1" a="1"/>
  <c r="H2456" i="42" s="1"/>
  <c r="G1723" i="42"/>
  <c r="H1723" i="42" s="1" a="1"/>
  <c r="H1723" i="42" s="1"/>
  <c r="G2493" i="42"/>
  <c r="H2493" i="42" s="1" a="1"/>
  <c r="H2493" i="42" s="1"/>
  <c r="G1478" i="42"/>
  <c r="H1478" i="42" s="1" a="1"/>
  <c r="H1478" i="42" s="1"/>
  <c r="G2761" i="42"/>
  <c r="H2761" i="42" s="1" a="1"/>
  <c r="H2761" i="42" s="1"/>
  <c r="G1796" i="42"/>
  <c r="H1796" i="42" s="1" a="1"/>
  <c r="H1796" i="42" s="1"/>
  <c r="G381" i="42"/>
  <c r="H381" i="42" s="1" a="1"/>
  <c r="H381" i="42" s="1"/>
  <c r="G321" i="42"/>
  <c r="H321" i="42" s="1" a="1"/>
  <c r="H321" i="42" s="1"/>
  <c r="G429" i="42"/>
  <c r="H429" i="42" s="1" a="1"/>
  <c r="H429" i="42" s="1"/>
  <c r="G1153" i="42"/>
  <c r="H1153" i="42" s="1" a="1"/>
  <c r="H1153" i="42" s="1"/>
  <c r="G1752" i="42"/>
  <c r="H1752" i="42" s="1" a="1"/>
  <c r="H1752" i="42" s="1"/>
  <c r="G823" i="42"/>
  <c r="H823" i="42" s="1" a="1"/>
  <c r="H823" i="42" s="1"/>
  <c r="G1045" i="42"/>
  <c r="H1045" i="42" s="1" a="1"/>
  <c r="H1045" i="42" s="1"/>
  <c r="G1479" i="42"/>
  <c r="H1479" i="42" s="1" a="1"/>
  <c r="H1479" i="42" s="1"/>
  <c r="G543" i="42"/>
  <c r="H543" i="42" s="1" a="1"/>
  <c r="H543" i="42" s="1"/>
  <c r="G2475" i="42"/>
  <c r="H2475" i="42" s="1" a="1"/>
  <c r="H2475" i="42" s="1"/>
  <c r="G2535" i="42"/>
  <c r="H2535" i="42" s="1" a="1"/>
  <c r="H2535" i="42" s="1"/>
  <c r="G1360" i="42"/>
  <c r="H1360" i="42" s="1" a="1"/>
  <c r="H1360" i="42" s="1"/>
  <c r="G22" i="42"/>
  <c r="G2352" i="42"/>
  <c r="H2352" i="42" s="1" a="1"/>
  <c r="H2352" i="42" s="1"/>
  <c r="G2598" i="42"/>
  <c r="H2598" i="42" s="1" a="1"/>
  <c r="H2598" i="42" s="1"/>
  <c r="G2652" i="42"/>
  <c r="H2652" i="42" s="1" a="1"/>
  <c r="H2652" i="42" s="1"/>
  <c r="G2274" i="42"/>
  <c r="H2274" i="42" s="1" a="1"/>
  <c r="H2274" i="42" s="1"/>
  <c r="G2671" i="42"/>
  <c r="H2671" i="42" s="1" a="1"/>
  <c r="H2671" i="42" s="1"/>
  <c r="G1669" i="42"/>
  <c r="H1669" i="42" s="1" a="1"/>
  <c r="H1669" i="42" s="1"/>
  <c r="G525" i="42"/>
  <c r="H525" i="42" s="1" a="1"/>
  <c r="H525" i="42" s="1"/>
  <c r="G3083" i="42"/>
  <c r="H3083" i="42" s="1" a="1"/>
  <c r="H3083" i="42" s="1"/>
  <c r="G576" i="42"/>
  <c r="H576" i="42" s="1" a="1"/>
  <c r="H576" i="42" s="1"/>
  <c r="G2606" i="42"/>
  <c r="H2606" i="42" s="1" a="1"/>
  <c r="H2606" i="42" s="1"/>
  <c r="G202" i="42"/>
  <c r="G1630" i="42"/>
  <c r="H1630" i="42" s="1" a="1"/>
  <c r="H1630" i="42" s="1"/>
  <c r="G1195" i="42"/>
  <c r="H1195" i="42" s="1" a="1"/>
  <c r="H1195" i="42" s="1"/>
  <c r="G11" i="42"/>
  <c r="G6" i="42"/>
  <c r="G5" i="42"/>
  <c r="G8" i="42"/>
  <c r="G7" i="42"/>
  <c r="H7" i="42" s="1" a="1"/>
  <c r="H7" i="42" s="1"/>
  <c r="G9" i="42"/>
  <c r="H9" i="42" s="1" a="1"/>
  <c r="H9" i="42" s="1"/>
  <c r="W5" i="30" a="1"/>
  <c r="W5" i="30" s="1"/>
  <c r="W1" i="30" s="1"/>
  <c r="AF2" i="46" s="1"/>
  <c r="A2" i="46"/>
  <c r="B2" i="46" s="1"/>
  <c r="H10" i="42" a="1"/>
  <c r="H10" i="42" s="1"/>
  <c r="F15" i="47"/>
  <c r="H9" i="53" l="1"/>
  <c r="N9" i="53"/>
  <c r="P9" i="53" s="1"/>
  <c r="E7" i="53" a="1"/>
  <c r="E7" i="53" s="1"/>
  <c r="H7" i="53"/>
  <c r="T25" i="53"/>
  <c r="L25" i="53"/>
  <c r="P25" i="53" s="1"/>
  <c r="J9" i="53"/>
  <c r="T7" i="53"/>
  <c r="D29" i="53" a="1"/>
  <c r="D29" i="53" s="1"/>
  <c r="H29" i="53"/>
  <c r="E25" i="53" a="1"/>
  <c r="E25" i="53" s="1"/>
  <c r="J25" i="53"/>
  <c r="H25" i="53"/>
  <c r="N41" i="53"/>
  <c r="T74" i="53"/>
  <c r="H47" i="53"/>
  <c r="E69" i="53" a="1"/>
  <c r="E69" i="53" s="1"/>
  <c r="T22" i="53"/>
  <c r="L27" i="53"/>
  <c r="J20" i="53"/>
  <c r="N46" i="53"/>
  <c r="H77" i="53"/>
  <c r="T27" i="53"/>
  <c r="N28" i="53"/>
  <c r="P28" i="53" s="1"/>
  <c r="E20" i="53" a="1"/>
  <c r="E20" i="53" s="1"/>
  <c r="R46" i="53"/>
  <c r="D69" i="53" a="1"/>
  <c r="D69" i="53" s="1"/>
  <c r="J77" i="53"/>
  <c r="N47" i="53"/>
  <c r="L61" i="53"/>
  <c r="P61" i="53" s="1"/>
  <c r="L51" i="53"/>
  <c r="N27" i="53"/>
  <c r="P27" i="53" s="1"/>
  <c r="R28" i="53"/>
  <c r="E45" i="53" a="1"/>
  <c r="E45" i="53" s="1"/>
  <c r="D20" i="53" a="1"/>
  <c r="D20" i="53" s="1"/>
  <c r="E55" i="53" a="1"/>
  <c r="E55" i="53" s="1"/>
  <c r="F55" i="53" s="1"/>
  <c r="R74" i="53"/>
  <c r="E46" i="53" a="1"/>
  <c r="E46" i="53" s="1"/>
  <c r="F46" i="53" s="1"/>
  <c r="T69" i="53"/>
  <c r="R77" i="53"/>
  <c r="L35" i="53"/>
  <c r="T47" i="53"/>
  <c r="J40" i="53"/>
  <c r="N54" i="53"/>
  <c r="P54" i="53" s="1"/>
  <c r="H27" i="53"/>
  <c r="T28" i="53"/>
  <c r="N20" i="53"/>
  <c r="N74" i="53"/>
  <c r="P74" i="53" s="1"/>
  <c r="T46" i="53"/>
  <c r="N69" i="53"/>
  <c r="L77" i="53"/>
  <c r="R35" i="53"/>
  <c r="J47" i="53"/>
  <c r="H40" i="53"/>
  <c r="H54" i="53"/>
  <c r="J61" i="53"/>
  <c r="D51" i="53" a="1"/>
  <c r="D51" i="53" s="1"/>
  <c r="D27" i="53" a="1"/>
  <c r="D27" i="53" s="1"/>
  <c r="H28" i="53"/>
  <c r="N45" i="53"/>
  <c r="P45" i="53" s="1"/>
  <c r="T20" i="53"/>
  <c r="J55" i="53"/>
  <c r="H74" i="53"/>
  <c r="H46" i="53"/>
  <c r="J69" i="53"/>
  <c r="N77" i="53"/>
  <c r="P77" i="53" s="1"/>
  <c r="J65" i="53"/>
  <c r="N35" i="53"/>
  <c r="P35" i="53" s="1"/>
  <c r="D47" i="53" a="1"/>
  <c r="D47" i="53" s="1"/>
  <c r="N40" i="53"/>
  <c r="E54" i="53" a="1"/>
  <c r="E54" i="53" s="1"/>
  <c r="R61" i="53"/>
  <c r="R51" i="53"/>
  <c r="J27" i="53"/>
  <c r="J28" i="53"/>
  <c r="T45" i="53"/>
  <c r="R20" i="53"/>
  <c r="L55" i="53"/>
  <c r="P55" i="53" s="1"/>
  <c r="D74" i="53" a="1"/>
  <c r="D74" i="53" s="1"/>
  <c r="J46" i="53"/>
  <c r="L69" i="53"/>
  <c r="J35" i="53"/>
  <c r="E47" i="53" a="1"/>
  <c r="E47" i="53" s="1"/>
  <c r="E60" i="53" a="1"/>
  <c r="E60" i="53" s="1"/>
  <c r="F60" i="53" s="1"/>
  <c r="T40" i="53"/>
  <c r="N49" i="53"/>
  <c r="P49" i="53" s="1"/>
  <c r="T54" i="53"/>
  <c r="R27" i="53"/>
  <c r="L28" i="53"/>
  <c r="L20" i="53"/>
  <c r="P20" i="53" s="1"/>
  <c r="J74" i="53"/>
  <c r="L46" i="53"/>
  <c r="P46" i="53" s="1"/>
  <c r="R69" i="53"/>
  <c r="L47" i="53"/>
  <c r="P47" i="53" s="1"/>
  <c r="E43" i="53" a="1"/>
  <c r="E43" i="53" s="1"/>
  <c r="H72" i="53"/>
  <c r="L13" i="53"/>
  <c r="L17" i="53"/>
  <c r="N43" i="53"/>
  <c r="R50" i="53"/>
  <c r="L44" i="53"/>
  <c r="D57" i="53" a="1"/>
  <c r="D57" i="53" s="1"/>
  <c r="L38" i="53"/>
  <c r="H65" i="53"/>
  <c r="D75" i="53" a="1"/>
  <c r="D75" i="53" s="1"/>
  <c r="D60" i="53" a="1"/>
  <c r="D60" i="53" s="1"/>
  <c r="R49" i="53"/>
  <c r="L22" i="53"/>
  <c r="D41" i="53" a="1"/>
  <c r="D41" i="53" s="1"/>
  <c r="E72" i="53" a="1"/>
  <c r="E72" i="53" s="1"/>
  <c r="F72" i="53" s="1"/>
  <c r="R17" i="53"/>
  <c r="L43" i="53"/>
  <c r="T50" i="53"/>
  <c r="D44" i="53" a="1"/>
  <c r="D44" i="53" s="1"/>
  <c r="J57" i="53"/>
  <c r="E38" i="53" a="1"/>
  <c r="E38" i="53" s="1"/>
  <c r="F38" i="53" s="1"/>
  <c r="L65" i="53"/>
  <c r="L75" i="53"/>
  <c r="P75" i="53" s="1"/>
  <c r="H60" i="53"/>
  <c r="E49" i="53" a="1"/>
  <c r="E49" i="53" s="1"/>
  <c r="F49" i="53" s="1"/>
  <c r="E22" i="53" a="1"/>
  <c r="E22" i="53" s="1"/>
  <c r="T41" i="53"/>
  <c r="N72" i="53"/>
  <c r="E13" i="53" a="1"/>
  <c r="E13" i="53" s="1"/>
  <c r="F13" i="53" s="1"/>
  <c r="H17" i="53"/>
  <c r="D43" i="53" a="1"/>
  <c r="D43" i="53" s="1"/>
  <c r="H50" i="53"/>
  <c r="R44" i="53"/>
  <c r="E57" i="53" a="1"/>
  <c r="E57" i="53" s="1"/>
  <c r="D38" i="53" a="1"/>
  <c r="D38" i="53" s="1"/>
  <c r="E65" i="53" a="1"/>
  <c r="E65" i="53" s="1"/>
  <c r="J75" i="53"/>
  <c r="J60" i="53"/>
  <c r="T49" i="53"/>
  <c r="T72" i="53"/>
  <c r="N13" i="53"/>
  <c r="P13" i="53" s="1"/>
  <c r="N17" i="53"/>
  <c r="J43" i="53"/>
  <c r="L50" i="53"/>
  <c r="T44" i="53"/>
  <c r="R57" i="53"/>
  <c r="H38" i="53"/>
  <c r="E39" i="53" a="1"/>
  <c r="E39" i="53" s="1"/>
  <c r="D65" i="53" a="1"/>
  <c r="D65" i="53" s="1"/>
  <c r="D56" i="53" a="1"/>
  <c r="D56" i="53" s="1"/>
  <c r="R75" i="53"/>
  <c r="R16" i="53"/>
  <c r="N60" i="53"/>
  <c r="P60" i="53" s="1"/>
  <c r="D49" i="53" a="1"/>
  <c r="D49" i="53" s="1"/>
  <c r="N22" i="53"/>
  <c r="D72" i="53" a="1"/>
  <c r="D72" i="53" s="1"/>
  <c r="R13" i="53"/>
  <c r="D17" i="53" a="1"/>
  <c r="D17" i="53" s="1"/>
  <c r="H43" i="53"/>
  <c r="J50" i="53"/>
  <c r="N44" i="53"/>
  <c r="P44" i="53" s="1"/>
  <c r="L57" i="53"/>
  <c r="J38" i="53"/>
  <c r="N65" i="53"/>
  <c r="J56" i="53"/>
  <c r="H75" i="53"/>
  <c r="D16" i="53" a="1"/>
  <c r="D16" i="53" s="1"/>
  <c r="R60" i="53"/>
  <c r="H49" i="53"/>
  <c r="D22" i="53" a="1"/>
  <c r="D22" i="53" s="1"/>
  <c r="R72" i="53"/>
  <c r="T13" i="53"/>
  <c r="T17" i="53"/>
  <c r="R43" i="53"/>
  <c r="N50" i="53"/>
  <c r="H44" i="53"/>
  <c r="N57" i="53"/>
  <c r="P57" i="53" s="1"/>
  <c r="T38" i="53"/>
  <c r="T65" i="53"/>
  <c r="T75" i="53"/>
  <c r="T60" i="53"/>
  <c r="J49" i="53"/>
  <c r="H41" i="53"/>
  <c r="L41" i="53"/>
  <c r="E41" i="53" a="1"/>
  <c r="E41" i="53" s="1"/>
  <c r="F41" i="53" s="1"/>
  <c r="F64" i="53"/>
  <c r="F24" i="53"/>
  <c r="F48" i="53"/>
  <c r="F17" i="53"/>
  <c r="F28" i="53"/>
  <c r="F43" i="53"/>
  <c r="F50" i="53"/>
  <c r="F20" i="53"/>
  <c r="F44" i="53"/>
  <c r="F27" i="53"/>
  <c r="F53" i="53"/>
  <c r="F26" i="53"/>
  <c r="F45" i="53"/>
  <c r="F68" i="53"/>
  <c r="F30" i="53"/>
  <c r="F62" i="53"/>
  <c r="F37" i="53"/>
  <c r="F8" i="53"/>
  <c r="F42" i="53"/>
  <c r="F57" i="53"/>
  <c r="F61" i="53"/>
  <c r="F11" i="53"/>
  <c r="F51" i="53"/>
  <c r="F63" i="53"/>
  <c r="F66" i="53"/>
  <c r="F71" i="53"/>
  <c r="F19" i="53"/>
  <c r="F31" i="53"/>
  <c r="F6" i="53"/>
  <c r="F32" i="53"/>
  <c r="F59" i="53"/>
  <c r="F23" i="53"/>
  <c r="F36" i="53"/>
  <c r="F12" i="53"/>
  <c r="F15" i="53"/>
  <c r="F34" i="53"/>
  <c r="F52" i="53"/>
  <c r="F70" i="53"/>
  <c r="F14" i="53"/>
  <c r="F69" i="53"/>
  <c r="F33" i="53"/>
  <c r="F10" i="53"/>
  <c r="F65" i="53"/>
  <c r="F21" i="53"/>
  <c r="P56" i="53"/>
  <c r="F67" i="53"/>
  <c r="F40" i="53"/>
  <c r="F22" i="53"/>
  <c r="F39" i="53"/>
  <c r="F56" i="53"/>
  <c r="F47" i="53"/>
  <c r="F35" i="53"/>
  <c r="P64" i="53"/>
  <c r="F16" i="53"/>
  <c r="F9" i="53"/>
  <c r="F29" i="53"/>
  <c r="F75" i="53"/>
  <c r="F58" i="53"/>
  <c r="F18" i="53"/>
  <c r="F25" i="53"/>
  <c r="F73" i="53"/>
  <c r="F7" i="53"/>
  <c r="F74" i="53"/>
  <c r="F54" i="53"/>
  <c r="F76" i="53"/>
  <c r="P63" i="53"/>
  <c r="P19" i="53"/>
  <c r="P23" i="53"/>
  <c r="P62" i="53"/>
  <c r="P66" i="53"/>
  <c r="P26" i="53"/>
  <c r="P40" i="53"/>
  <c r="P72" i="53"/>
  <c r="P69" i="53"/>
  <c r="P16" i="53"/>
  <c r="P41" i="53"/>
  <c r="P10" i="53"/>
  <c r="P30" i="53"/>
  <c r="P51" i="53"/>
  <c r="P39" i="53"/>
  <c r="P5" i="53"/>
  <c r="P42" i="53"/>
  <c r="P33" i="53"/>
  <c r="P68" i="53"/>
  <c r="P38" i="53"/>
  <c r="P43" i="53"/>
  <c r="P71" i="53"/>
  <c r="P32" i="53"/>
  <c r="P8" i="53"/>
  <c r="P50" i="53"/>
  <c r="P36" i="53"/>
  <c r="P52" i="53"/>
  <c r="P34" i="53"/>
  <c r="P31" i="53"/>
  <c r="P12" i="53"/>
  <c r="P14" i="53"/>
  <c r="P11" i="53"/>
  <c r="P53" i="53"/>
  <c r="P6" i="53"/>
  <c r="P37" i="53"/>
  <c r="P17" i="53"/>
  <c r="P15" i="53"/>
  <c r="P7" i="53"/>
  <c r="P29" i="53"/>
  <c r="P18" i="53"/>
  <c r="P48" i="53"/>
  <c r="P58" i="53"/>
  <c r="P59" i="53"/>
  <c r="P24" i="53"/>
  <c r="P73" i="53"/>
  <c r="P70" i="53"/>
  <c r="P67" i="53"/>
  <c r="P76" i="53"/>
  <c r="P21" i="53"/>
  <c r="AN2" i="53"/>
  <c r="H185" i="42" a="1"/>
  <c r="H185" i="42" s="1"/>
  <c r="H241" i="42" a="1"/>
  <c r="H241" i="42" s="1"/>
  <c r="H187" i="42" a="1"/>
  <c r="H187" i="42" s="1"/>
  <c r="H274" i="42" a="1"/>
  <c r="H274" i="42" s="1"/>
  <c r="H53" i="42" a="1"/>
  <c r="H53" i="42" s="1"/>
  <c r="H144" i="42" a="1"/>
  <c r="H144" i="42" s="1"/>
  <c r="H234" i="42" a="1"/>
  <c r="H234" i="42" s="1"/>
  <c r="H227" i="42" a="1"/>
  <c r="H227" i="42" s="1"/>
  <c r="H233" i="42" a="1"/>
  <c r="H233" i="42" s="1"/>
  <c r="H155" i="42" a="1"/>
  <c r="H155" i="42" s="1"/>
  <c r="H107" i="42" a="1"/>
  <c r="H107" i="42" s="1"/>
  <c r="H40" i="42" a="1"/>
  <c r="H40" i="42" s="1"/>
  <c r="H134" i="42" a="1"/>
  <c r="H134" i="42" s="1"/>
  <c r="H205" i="42" a="1"/>
  <c r="H205" i="42" s="1"/>
  <c r="H96" i="42" a="1"/>
  <c r="H96" i="42" s="1"/>
  <c r="H38" i="42" a="1"/>
  <c r="H38" i="42" s="1"/>
  <c r="H263" i="42" a="1"/>
  <c r="H263" i="42" s="1"/>
  <c r="H223" i="42" a="1"/>
  <c r="H223" i="42" s="1"/>
  <c r="H182" i="42" a="1"/>
  <c r="H182" i="42" s="1"/>
  <c r="H24" i="42" a="1"/>
  <c r="H24" i="42" s="1"/>
  <c r="H257" i="42" a="1"/>
  <c r="H257" i="42" s="1"/>
  <c r="H154" i="42" a="1"/>
  <c r="H154" i="42" s="1"/>
  <c r="H267" i="42" a="1"/>
  <c r="H267" i="42" s="1"/>
  <c r="H248" i="42" a="1"/>
  <c r="H248" i="42" s="1"/>
  <c r="H216" i="42" a="1"/>
  <c r="H216" i="42" s="1"/>
  <c r="H142" i="42" a="1"/>
  <c r="H142" i="42" s="1"/>
  <c r="H16" i="42" a="1"/>
  <c r="H16" i="42" s="1"/>
  <c r="H127" i="42" a="1"/>
  <c r="H127" i="42" s="1"/>
  <c r="H222" i="42" a="1"/>
  <c r="H222" i="42" s="1"/>
  <c r="H167" i="42" a="1"/>
  <c r="H167" i="42" s="1"/>
  <c r="H273" i="42" a="1"/>
  <c r="H273" i="42" s="1"/>
  <c r="H204" i="42" a="1"/>
  <c r="H204" i="42" s="1"/>
  <c r="H59" i="42" a="1"/>
  <c r="H59" i="42" s="1"/>
  <c r="H75" i="42" a="1"/>
  <c r="H75" i="42" s="1"/>
  <c r="H34" i="42" a="1"/>
  <c r="H34" i="42" s="1"/>
  <c r="H238" i="42" a="1"/>
  <c r="H238" i="42" s="1"/>
  <c r="H215" i="42" a="1"/>
  <c r="H215" i="42" s="1"/>
  <c r="H145" i="42" a="1"/>
  <c r="H145" i="42" s="1"/>
  <c r="H47" i="42" a="1"/>
  <c r="H47" i="42" s="1"/>
  <c r="H151" i="42" a="1"/>
  <c r="H151" i="42" s="1"/>
  <c r="H63" i="42" a="1"/>
  <c r="H63" i="42" s="1"/>
  <c r="H232" i="42" a="1"/>
  <c r="H232" i="42" s="1"/>
  <c r="H269" i="42" a="1"/>
  <c r="H269" i="42" s="1"/>
  <c r="H74" i="42" a="1"/>
  <c r="H74" i="42" s="1"/>
  <c r="H105" i="42" a="1"/>
  <c r="H105" i="42" s="1"/>
  <c r="H44" i="42" a="1"/>
  <c r="H44" i="42" s="1"/>
  <c r="H23" i="42" a="1"/>
  <c r="H23" i="42" s="1"/>
  <c r="H114" i="42" a="1"/>
  <c r="H114" i="42" s="1"/>
  <c r="H94" i="42" a="1"/>
  <c r="H94" i="42" s="1"/>
  <c r="H48" i="42" a="1"/>
  <c r="H48" i="42" s="1"/>
  <c r="H240" i="42" a="1"/>
  <c r="H240" i="42" s="1"/>
  <c r="H116" i="42" a="1"/>
  <c r="H116" i="42" s="1"/>
  <c r="H67" i="42" a="1"/>
  <c r="H67" i="42" s="1"/>
  <c r="H55" i="42" a="1"/>
  <c r="H55" i="42" s="1"/>
  <c r="H57" i="42" a="1"/>
  <c r="H57" i="42" s="1"/>
  <c r="H131" i="42" a="1"/>
  <c r="H131" i="42" s="1"/>
  <c r="H178" i="42" a="1"/>
  <c r="H178" i="42" s="1"/>
  <c r="H82" i="42" a="1"/>
  <c r="H82" i="42" s="1"/>
  <c r="H246" i="42" a="1"/>
  <c r="H246" i="42" s="1"/>
  <c r="H14" i="42" a="1"/>
  <c r="H14" i="42" s="1"/>
  <c r="H50" i="42" a="1"/>
  <c r="H50" i="42" s="1"/>
  <c r="H120" i="42" a="1"/>
  <c r="H120" i="42" s="1"/>
  <c r="H110" i="42" a="1"/>
  <c r="H110" i="42" s="1"/>
  <c r="H27" i="42" a="1"/>
  <c r="H27" i="42" s="1"/>
  <c r="H199" i="42" a="1"/>
  <c r="H199" i="42" s="1"/>
  <c r="H249" i="42" a="1"/>
  <c r="H249" i="42" s="1"/>
  <c r="H220" i="42" a="1"/>
  <c r="H220" i="42" s="1"/>
  <c r="H132" i="42" a="1"/>
  <c r="H132" i="42" s="1"/>
  <c r="H266" i="42" a="1"/>
  <c r="H266" i="42" s="1"/>
  <c r="H183" i="42" a="1"/>
  <c r="H183" i="42" s="1"/>
  <c r="H228" i="42" a="1"/>
  <c r="H228" i="42" s="1"/>
  <c r="H86" i="42" a="1"/>
  <c r="H86" i="42" s="1"/>
  <c r="H163" i="42" a="1"/>
  <c r="H163" i="42" s="1"/>
  <c r="H54" i="42" a="1"/>
  <c r="H54" i="42" s="1"/>
  <c r="H237" i="42" a="1"/>
  <c r="H237" i="42" s="1"/>
  <c r="H95" i="42" a="1"/>
  <c r="H95" i="42" s="1"/>
  <c r="H31" i="42" a="1"/>
  <c r="H31" i="42" s="1"/>
  <c r="H56" i="42" a="1"/>
  <c r="H56" i="42" s="1"/>
  <c r="H181" i="42" a="1"/>
  <c r="H181" i="42" s="1"/>
  <c r="H184" i="42" a="1"/>
  <c r="H184" i="42" s="1"/>
  <c r="H138" i="42" a="1"/>
  <c r="H138" i="42" s="1"/>
  <c r="H66" i="42" a="1"/>
  <c r="H66" i="42" s="1"/>
  <c r="H175" i="42" a="1"/>
  <c r="H175" i="42" s="1"/>
  <c r="H195" i="42" a="1"/>
  <c r="H195" i="42" s="1"/>
  <c r="H166" i="42" a="1"/>
  <c r="H166" i="42" s="1"/>
  <c r="H146" i="42" a="1"/>
  <c r="H146" i="42" s="1"/>
  <c r="H117" i="42" a="1"/>
  <c r="H117" i="42" s="1"/>
  <c r="H133" i="42" a="1"/>
  <c r="H133" i="42" s="1"/>
  <c r="H77" i="42" a="1"/>
  <c r="H77" i="42" s="1"/>
  <c r="H247" i="42" a="1"/>
  <c r="H247" i="42" s="1"/>
  <c r="H270" i="42" a="1"/>
  <c r="H270" i="42" s="1"/>
  <c r="H272" i="42" a="1"/>
  <c r="H272" i="42" s="1"/>
  <c r="H22" i="42" a="1"/>
  <c r="H22" i="42" s="1"/>
  <c r="H21" i="42" a="1"/>
  <c r="H21" i="42" s="1"/>
  <c r="H11" i="42" a="1"/>
  <c r="H11" i="42" s="1"/>
  <c r="H197" i="42" a="1"/>
  <c r="H197" i="42" s="1"/>
  <c r="H123" i="42" a="1"/>
  <c r="H123" i="42" s="1"/>
  <c r="H30" i="42" a="1"/>
  <c r="H30" i="42" s="1"/>
  <c r="H78" i="42" a="1"/>
  <c r="H78" i="42" s="1"/>
  <c r="H18" i="42" a="1"/>
  <c r="H18" i="42" s="1"/>
  <c r="H51" i="42" a="1"/>
  <c r="H51" i="42" s="1"/>
  <c r="H268" i="42" a="1"/>
  <c r="H268" i="42" s="1"/>
  <c r="H255" i="42" a="1"/>
  <c r="H255" i="42" s="1"/>
  <c r="H160" i="42" a="1"/>
  <c r="H160" i="42" s="1"/>
  <c r="H271" i="42" a="1"/>
  <c r="H271" i="42" s="1"/>
  <c r="H152" i="42" a="1"/>
  <c r="H152" i="42" s="1"/>
  <c r="H168" i="42" a="1"/>
  <c r="H168" i="42" s="1"/>
  <c r="H79" i="42" a="1"/>
  <c r="H79" i="42" s="1"/>
  <c r="H121" i="42" a="1"/>
  <c r="H121" i="42" s="1"/>
  <c r="H68" i="42" a="1"/>
  <c r="H68" i="42" s="1"/>
  <c r="H226" i="42" a="1"/>
  <c r="H226" i="42" s="1"/>
  <c r="H235" i="42" a="1"/>
  <c r="H235" i="42" s="1"/>
  <c r="H71" i="42" a="1"/>
  <c r="H71" i="42" s="1"/>
  <c r="H250" i="42" a="1"/>
  <c r="H250" i="42" s="1"/>
  <c r="H265" i="42" a="1"/>
  <c r="H265" i="42" s="1"/>
  <c r="H139" i="42" a="1"/>
  <c r="H139" i="42" s="1"/>
  <c r="H33" i="42" a="1"/>
  <c r="H33" i="42" s="1"/>
  <c r="H106" i="42" a="1"/>
  <c r="H106" i="42" s="1"/>
  <c r="H52" i="42" a="1"/>
  <c r="H52" i="42" s="1"/>
  <c r="H70" i="42" a="1"/>
  <c r="H70" i="42" s="1"/>
  <c r="H61" i="42" a="1"/>
  <c r="H61" i="42" s="1"/>
  <c r="H29" i="42" a="1"/>
  <c r="H29" i="42" s="1"/>
  <c r="H225" i="42" a="1"/>
  <c r="H225" i="42" s="1"/>
  <c r="H37" i="42" a="1"/>
  <c r="H37" i="42" s="1"/>
  <c r="H214" i="42" a="1"/>
  <c r="H214" i="42" s="1"/>
  <c r="H140" i="42" a="1"/>
  <c r="H140" i="42" s="1"/>
  <c r="H15" i="42" a="1"/>
  <c r="H15" i="42" s="1"/>
  <c r="H158" i="42" a="1"/>
  <c r="H158" i="42" s="1"/>
  <c r="H99" i="42" a="1"/>
  <c r="H99" i="42" s="1"/>
  <c r="H90" i="42" a="1"/>
  <c r="H90" i="42" s="1"/>
  <c r="H118" i="42" a="1"/>
  <c r="H118" i="42" s="1"/>
  <c r="H13" i="42" a="1"/>
  <c r="H13" i="42" s="1"/>
  <c r="H173" i="42" a="1"/>
  <c r="H173" i="42" s="1"/>
  <c r="H89" i="42" a="1"/>
  <c r="H89" i="42" s="1"/>
  <c r="H115" i="42" a="1"/>
  <c r="H115" i="42" s="1"/>
  <c r="H43" i="42" a="1"/>
  <c r="H43" i="42" s="1"/>
  <c r="H244" i="42" a="1"/>
  <c r="H244" i="42" s="1"/>
  <c r="H87" i="42" a="1"/>
  <c r="H87" i="42" s="1"/>
  <c r="H200" i="42" a="1"/>
  <c r="H200" i="42" s="1"/>
  <c r="H188" i="42" a="1"/>
  <c r="H188" i="42" s="1"/>
  <c r="H176" i="42" a="1"/>
  <c r="H176" i="42" s="1"/>
  <c r="H41" i="42" a="1"/>
  <c r="H41" i="42" s="1"/>
  <c r="H239" i="42" a="1"/>
  <c r="H239" i="42" s="1"/>
  <c r="H80" i="42" a="1"/>
  <c r="H80" i="42" s="1"/>
  <c r="H69" i="42" a="1"/>
  <c r="H69" i="42" s="1"/>
  <c r="H129" i="42" a="1"/>
  <c r="H129" i="42" s="1"/>
  <c r="H165" i="42" a="1"/>
  <c r="H165" i="42" s="1"/>
  <c r="H64" i="42" a="1"/>
  <c r="H64" i="42" s="1"/>
  <c r="H108" i="42" a="1"/>
  <c r="H108" i="42" s="1"/>
  <c r="H169" i="42" a="1"/>
  <c r="H169" i="42" s="1"/>
  <c r="H36" i="42" a="1"/>
  <c r="H36" i="42" s="1"/>
  <c r="H17" i="42" a="1"/>
  <c r="H17" i="42" s="1"/>
  <c r="H103" i="42" a="1"/>
  <c r="H103" i="42" s="1"/>
  <c r="H259" i="42" a="1"/>
  <c r="H259" i="42" s="1"/>
  <c r="H136" i="42" a="1"/>
  <c r="H136" i="42" s="1"/>
  <c r="H189" i="42" a="1"/>
  <c r="H189" i="42" s="1"/>
  <c r="H218" i="42" a="1"/>
  <c r="H218" i="42" s="1"/>
  <c r="H93" i="42" a="1"/>
  <c r="H93" i="42" s="1"/>
  <c r="H198" i="42" a="1"/>
  <c r="H198" i="42" s="1"/>
  <c r="H39" i="42" a="1"/>
  <c r="H39" i="42" s="1"/>
  <c r="H186" i="42" a="1"/>
  <c r="H186" i="42" s="1"/>
  <c r="H35" i="42" a="1"/>
  <c r="H35" i="42" s="1"/>
  <c r="H164" i="42" a="1"/>
  <c r="H164" i="42" s="1"/>
  <c r="H180" i="42" a="1"/>
  <c r="H180" i="42" s="1"/>
  <c r="H76" i="42" a="1"/>
  <c r="H76" i="42" s="1"/>
  <c r="H5" i="42" a="1"/>
  <c r="H5" i="42" s="1"/>
  <c r="H177" i="42" a="1"/>
  <c r="H177" i="42" s="1"/>
  <c r="H119" i="42" a="1"/>
  <c r="H119" i="42" s="1"/>
  <c r="H65" i="42" a="1"/>
  <c r="H65" i="42" s="1"/>
  <c r="H252" i="42" a="1"/>
  <c r="H252" i="42" s="1"/>
  <c r="H102" i="42" a="1"/>
  <c r="H102" i="42" s="1"/>
  <c r="H211" i="42" a="1"/>
  <c r="H211" i="42" s="1"/>
  <c r="H113" i="42" a="1"/>
  <c r="H113" i="42" s="1"/>
  <c r="H261" i="42" a="1"/>
  <c r="H261" i="42" s="1"/>
  <c r="H251" i="42" a="1"/>
  <c r="H251" i="42" s="1"/>
  <c r="H217" i="42" a="1"/>
  <c r="H217" i="42" s="1"/>
  <c r="H130" i="42" a="1"/>
  <c r="H130" i="42" s="1"/>
  <c r="H137" i="42" a="1"/>
  <c r="H137" i="42" s="1"/>
  <c r="H124" i="42" a="1"/>
  <c r="H124" i="42" s="1"/>
  <c r="H42" i="42" a="1"/>
  <c r="H42" i="42" s="1"/>
  <c r="H243" i="42" a="1"/>
  <c r="H243" i="42" s="1"/>
  <c r="H230" i="42" a="1"/>
  <c r="H230" i="42" s="1"/>
  <c r="H159" i="42" a="1"/>
  <c r="H159" i="42" s="1"/>
  <c r="H84" i="42" a="1"/>
  <c r="H84" i="42" s="1"/>
  <c r="H236" i="42" a="1"/>
  <c r="H236" i="42" s="1"/>
  <c r="H32" i="42" a="1"/>
  <c r="H32" i="42" s="1"/>
  <c r="H143" i="42" a="1"/>
  <c r="H143" i="42" s="1"/>
  <c r="H260" i="42" a="1"/>
  <c r="H260" i="42" s="1"/>
  <c r="H147" i="42" a="1"/>
  <c r="H147" i="42" s="1"/>
  <c r="H111" i="42" a="1"/>
  <c r="H111" i="42" s="1"/>
  <c r="H83" i="42" a="1"/>
  <c r="H83" i="42" s="1"/>
  <c r="H58" i="42" a="1"/>
  <c r="H58" i="42" s="1"/>
  <c r="H125" i="42" a="1"/>
  <c r="H125" i="42" s="1"/>
  <c r="H229" i="42" a="1"/>
  <c r="H229" i="42" s="1"/>
  <c r="H258" i="42" a="1"/>
  <c r="H258" i="42" s="1"/>
  <c r="H253" i="42" a="1"/>
  <c r="H253" i="42" s="1"/>
  <c r="H6" i="42" a="1"/>
  <c r="H6" i="42" s="1"/>
  <c r="H231" i="42" a="1"/>
  <c r="H231" i="42" s="1"/>
  <c r="H112" i="42" a="1"/>
  <c r="H112" i="42" s="1"/>
  <c r="H221" i="42" a="1"/>
  <c r="H221" i="42" s="1"/>
  <c r="H104" i="42" a="1"/>
  <c r="H104" i="42" s="1"/>
  <c r="H46" i="42" a="1"/>
  <c r="H46" i="42" s="1"/>
  <c r="H12" i="42" a="1"/>
  <c r="H12" i="42" s="1"/>
  <c r="H206" i="42" a="1"/>
  <c r="H206" i="42" s="1"/>
  <c r="H201" i="42" a="1"/>
  <c r="H201" i="42" s="1"/>
  <c r="H88" i="42" a="1"/>
  <c r="H88" i="42" s="1"/>
  <c r="H92" i="42" a="1"/>
  <c r="H92" i="42" s="1"/>
  <c r="H100" i="42" a="1"/>
  <c r="H100" i="42" s="1"/>
  <c r="H174" i="42" a="1"/>
  <c r="H174" i="42" s="1"/>
  <c r="H161" i="42" a="1"/>
  <c r="H161" i="42" s="1"/>
  <c r="H60" i="42" a="1"/>
  <c r="H60" i="42" s="1"/>
  <c r="H194" i="42" a="1"/>
  <c r="H194" i="42" s="1"/>
  <c r="H208" i="42" a="1"/>
  <c r="H208" i="42" s="1"/>
  <c r="H207" i="42" a="1"/>
  <c r="H207" i="42" s="1"/>
  <c r="H26" i="42" a="1"/>
  <c r="H26" i="42" s="1"/>
  <c r="H91" i="42" a="1"/>
  <c r="H91" i="42" s="1"/>
  <c r="H19" i="42" a="1"/>
  <c r="H19" i="42" s="1"/>
  <c r="H25" i="42" a="1"/>
  <c r="H25" i="42" s="1"/>
  <c r="H62" i="42" a="1"/>
  <c r="H62" i="42" s="1"/>
  <c r="H192" i="42" a="1"/>
  <c r="H192" i="42" s="1"/>
  <c r="H141" i="42" a="1"/>
  <c r="H141" i="42" s="1"/>
  <c r="H97" i="42" a="1"/>
  <c r="H97" i="42" s="1"/>
  <c r="H20" i="42" a="1"/>
  <c r="H20" i="42" s="1"/>
  <c r="H193" i="42" a="1"/>
  <c r="H193" i="42" s="1"/>
  <c r="H28" i="42" a="1"/>
  <c r="H28" i="42" s="1"/>
  <c r="H4" i="42" a="1"/>
  <c r="H4" i="42" s="1"/>
  <c r="H203" i="42" a="1"/>
  <c r="H203" i="42" s="1"/>
  <c r="H8" i="42" a="1"/>
  <c r="H8" i="42" s="1"/>
  <c r="H202" i="42" a="1"/>
  <c r="H202" i="42" s="1"/>
  <c r="H171" i="42" a="1"/>
  <c r="H171" i="42" s="1"/>
  <c r="H210" i="42" a="1"/>
  <c r="H210" i="42" s="1"/>
  <c r="H242" i="42" a="1"/>
  <c r="H242" i="42" s="1"/>
  <c r="H245" i="42" a="1"/>
  <c r="H245" i="42" s="1"/>
  <c r="H219" i="42" a="1"/>
  <c r="H219" i="42" s="1"/>
  <c r="H128" i="42" a="1"/>
  <c r="H128" i="42" s="1"/>
  <c r="H256" i="42" a="1"/>
  <c r="H256" i="42" s="1"/>
  <c r="H81" i="42" a="1"/>
  <c r="H81" i="42" s="1"/>
  <c r="H98" i="42" a="1"/>
  <c r="H98" i="42" s="1"/>
  <c r="H170" i="42" a="1"/>
  <c r="H170" i="42" s="1"/>
  <c r="H254" i="42" a="1"/>
  <c r="H254" i="42" s="1"/>
  <c r="H191" i="42" a="1"/>
  <c r="H191" i="42" s="1"/>
  <c r="H153" i="42" a="1"/>
  <c r="H153" i="42" s="1"/>
  <c r="H209" i="42" a="1"/>
  <c r="H209" i="42" s="1"/>
  <c r="H85" i="42" a="1"/>
  <c r="H85" i="42" s="1"/>
  <c r="H72" i="42" a="1"/>
  <c r="H72" i="42" s="1"/>
  <c r="H109" i="42" a="1"/>
  <c r="H109" i="42" s="1"/>
  <c r="H224" i="42" a="1"/>
  <c r="H224" i="42" s="1"/>
  <c r="H190" i="42" a="1"/>
  <c r="H190" i="42" s="1"/>
  <c r="H122" i="42" a="1"/>
  <c r="H122" i="42" s="1"/>
  <c r="H172" i="42" a="1"/>
  <c r="H172" i="42" s="1"/>
  <c r="H73" i="42" a="1"/>
  <c r="H73" i="42" s="1"/>
  <c r="H148" i="42" a="1"/>
  <c r="H148" i="42" s="1"/>
  <c r="H162" i="42" a="1"/>
  <c r="H162" i="42" s="1"/>
  <c r="H262" i="42" a="1"/>
  <c r="H262" i="42" s="1"/>
  <c r="H135" i="42" a="1"/>
  <c r="H135" i="42" s="1"/>
  <c r="H49" i="42" a="1"/>
  <c r="H49" i="42" s="1"/>
  <c r="H179" i="42" a="1"/>
  <c r="H179" i="42" s="1"/>
  <c r="H150" i="42" a="1"/>
  <c r="H150" i="42" s="1"/>
  <c r="H101" i="42" a="1"/>
  <c r="H101" i="42" s="1"/>
  <c r="H149" i="42" a="1"/>
  <c r="H149" i="42" s="1"/>
  <c r="H156" i="42" a="1"/>
  <c r="H156" i="42" s="1"/>
  <c r="H45" i="42" a="1"/>
  <c r="H45" i="42" s="1"/>
  <c r="H126" i="42" a="1"/>
  <c r="H126" i="42" s="1"/>
  <c r="H264" i="42" a="1"/>
  <c r="H264" i="42" s="1"/>
  <c r="H196" i="42" a="1"/>
  <c r="H196" i="42" s="1"/>
  <c r="H213" i="42" a="1"/>
  <c r="H213" i="42" s="1"/>
  <c r="H157" i="42" a="1"/>
  <c r="H157" i="42" s="1"/>
  <c r="H212" i="42" a="1"/>
  <c r="H212" i="42" s="1"/>
  <c r="AC38" i="46"/>
  <c r="AE18" i="46"/>
  <c r="F5" i="47"/>
  <c r="AE41" i="46"/>
  <c r="AD25" i="46"/>
  <c r="AD35" i="46"/>
  <c r="AC10" i="46"/>
  <c r="AD24" i="46"/>
  <c r="AE8" i="46"/>
  <c r="AC22" i="46"/>
  <c r="AC35" i="46"/>
  <c r="H23" i="46"/>
  <c r="AE32" i="46"/>
  <c r="AC25" i="46"/>
  <c r="AE28" i="46"/>
  <c r="AE40" i="46"/>
  <c r="AC23" i="46"/>
  <c r="AE9" i="46"/>
  <c r="AD10" i="46"/>
  <c r="AC21" i="46"/>
  <c r="AD15" i="46"/>
  <c r="AD17" i="46"/>
  <c r="F12" i="47"/>
  <c r="AE30" i="46"/>
  <c r="AC27" i="46"/>
  <c r="AC2" i="46"/>
  <c r="AC3" i="46"/>
  <c r="AD37" i="46"/>
  <c r="F23" i="47"/>
  <c r="AC17" i="46"/>
  <c r="F10" i="47"/>
  <c r="AD7" i="46"/>
  <c r="AD38" i="46"/>
  <c r="AC9" i="46"/>
  <c r="AE3" i="46"/>
  <c r="AE37" i="46"/>
  <c r="F18" i="47"/>
  <c r="AD27" i="46"/>
  <c r="AD22" i="46"/>
  <c r="AE12" i="46"/>
  <c r="AE23" i="46"/>
  <c r="AE6" i="46"/>
  <c r="AE36" i="46"/>
  <c r="H11" i="46"/>
  <c r="F8" i="47"/>
  <c r="AC6" i="46"/>
  <c r="AD33" i="46"/>
  <c r="AC16" i="46"/>
  <c r="H14" i="46"/>
  <c r="AD11" i="46"/>
  <c r="AD31" i="46"/>
  <c r="F21" i="47"/>
  <c r="AC13" i="46"/>
  <c r="AE13" i="46"/>
  <c r="AC37" i="46"/>
  <c r="AC28" i="46"/>
  <c r="AC4" i="46"/>
  <c r="AE35" i="46"/>
  <c r="AE26" i="46"/>
  <c r="AE31" i="46"/>
  <c r="AE27" i="46"/>
  <c r="AC15" i="46"/>
  <c r="AD19" i="46"/>
  <c r="AD3" i="46"/>
  <c r="H16" i="46"/>
  <c r="F11" i="47"/>
  <c r="AD4" i="46"/>
  <c r="AE10" i="46"/>
  <c r="AD5" i="46"/>
  <c r="H28" i="46"/>
  <c r="F7" i="47"/>
  <c r="AD39" i="46"/>
  <c r="AD36" i="46"/>
  <c r="AC39" i="46"/>
  <c r="AE5" i="46"/>
  <c r="AE33" i="46"/>
  <c r="AC32" i="46"/>
  <c r="AE24" i="46"/>
  <c r="AE7" i="46"/>
  <c r="AD30" i="46"/>
  <c r="AD14" i="46"/>
  <c r="H26" i="46"/>
  <c r="AD29" i="46"/>
  <c r="AD6" i="46"/>
  <c r="F6" i="47"/>
  <c r="F24" i="47"/>
  <c r="AD21" i="46"/>
  <c r="AE29" i="46"/>
  <c r="AD12" i="46"/>
  <c r="AD9" i="46"/>
  <c r="AC14" i="46"/>
  <c r="H24" i="46"/>
  <c r="AE21" i="46"/>
  <c r="AD28" i="46"/>
  <c r="AC20" i="46"/>
  <c r="H12" i="46"/>
  <c r="AC41" i="46"/>
  <c r="AD20" i="46"/>
  <c r="F22" i="47"/>
  <c r="AC12" i="46"/>
  <c r="AD26" i="46"/>
  <c r="H10" i="46"/>
  <c r="AC33" i="46"/>
  <c r="AC19" i="46"/>
  <c r="AE4" i="46"/>
  <c r="AD40" i="46"/>
  <c r="AE25" i="46"/>
  <c r="AE17" i="46"/>
  <c r="AC36" i="46"/>
  <c r="H27" i="46"/>
  <c r="AE19" i="46"/>
  <c r="AD34" i="46"/>
  <c r="H22" i="46"/>
  <c r="AE11" i="46"/>
  <c r="AC26" i="46"/>
  <c r="AE14" i="46"/>
  <c r="AD2" i="46"/>
  <c r="AE20" i="46"/>
  <c r="AE2" i="46"/>
  <c r="AD41" i="46"/>
  <c r="AC29" i="46"/>
  <c r="AC40" i="46"/>
  <c r="AC8" i="46"/>
  <c r="AC7" i="46"/>
  <c r="AC11" i="46"/>
  <c r="AE38" i="46"/>
  <c r="AC5" i="46"/>
  <c r="AC31" i="46"/>
  <c r="AD8" i="46"/>
  <c r="AE22" i="46"/>
  <c r="AE16" i="46"/>
  <c r="AE34" i="46"/>
  <c r="AD32" i="46"/>
  <c r="AE15" i="46"/>
  <c r="AC30" i="46"/>
  <c r="AC34" i="46"/>
  <c r="AC24" i="46"/>
  <c r="H25" i="46"/>
  <c r="H9" i="46"/>
  <c r="AE39" i="46"/>
  <c r="AC18" i="46"/>
  <c r="AD16" i="46"/>
  <c r="AD23" i="46"/>
  <c r="AD18" i="46"/>
  <c r="AD13" i="46"/>
  <c r="P22" i="53" l="1"/>
  <c r="T4" i="53"/>
  <c r="J4" i="53"/>
  <c r="H4" i="53"/>
  <c r="P65" i="53"/>
  <c r="AJ4" i="53"/>
  <c r="R4" i="53"/>
  <c r="B11" i="46"/>
  <c r="B10" i="46"/>
  <c r="P4" i="53"/>
  <c r="F9" i="47"/>
  <c r="B4" i="46"/>
  <c r="B7" i="46"/>
  <c r="B6" i="46"/>
  <c r="H13" i="46"/>
  <c r="B5" i="46"/>
  <c r="B8" i="46"/>
  <c r="B9" i="46"/>
  <c r="B3" i="46"/>
  <c r="D13" i="53" l="1" a="1"/>
  <c r="D13" i="53" s="1"/>
  <c r="D12" i="53" a="1"/>
  <c r="D12" i="53" s="1"/>
  <c r="D10" i="53" a="1"/>
  <c r="D10" i="53" s="1"/>
  <c r="D11" i="53" a="1"/>
  <c r="D11" i="53" s="1"/>
  <c r="D9" i="53" a="1"/>
  <c r="D9" i="53" s="1"/>
  <c r="D8" i="53" a="1"/>
  <c r="D8" i="53" s="1"/>
  <c r="D7" i="53" a="1"/>
  <c r="D7" i="53" s="1"/>
  <c r="D6" i="53" a="1"/>
  <c r="D6" i="53" s="1"/>
  <c r="M11" i="53"/>
  <c r="AM12" i="53"/>
  <c r="S23" i="53"/>
  <c r="G53" i="53"/>
  <c r="AM41" i="53"/>
  <c r="M45" i="53"/>
  <c r="M54" i="53"/>
  <c r="M64" i="53"/>
  <c r="M59" i="53"/>
  <c r="I27" i="53"/>
  <c r="I39" i="53"/>
  <c r="K20" i="53"/>
  <c r="AM25" i="53"/>
  <c r="M43" i="53"/>
  <c r="I73" i="53"/>
  <c r="Q18" i="53"/>
  <c r="K49" i="53"/>
  <c r="AL39" i="53"/>
  <c r="AL45" i="53"/>
  <c r="AK70" i="53"/>
  <c r="M15" i="53"/>
  <c r="AL15" i="53"/>
  <c r="M42" i="53"/>
  <c r="I44" i="53"/>
  <c r="M25" i="53"/>
  <c r="AL31" i="53"/>
  <c r="Q38" i="53"/>
  <c r="Q26" i="53"/>
  <c r="S41" i="53"/>
  <c r="AL46" i="53"/>
  <c r="AL63" i="53"/>
  <c r="K63" i="53"/>
  <c r="AL5" i="53"/>
  <c r="Q77" i="53"/>
  <c r="I36" i="53"/>
  <c r="M48" i="53"/>
  <c r="I15" i="53"/>
  <c r="S72" i="53"/>
  <c r="AK17" i="53"/>
  <c r="AM18" i="53"/>
  <c r="I59" i="53"/>
  <c r="I9" i="53"/>
  <c r="M46" i="53"/>
  <c r="K45" i="53"/>
  <c r="G27" i="53"/>
  <c r="I70" i="53"/>
  <c r="G52" i="53"/>
  <c r="M52" i="53"/>
  <c r="M76" i="53"/>
  <c r="AK16" i="53"/>
  <c r="AK7" i="53"/>
  <c r="AM57" i="53"/>
  <c r="S30" i="53"/>
  <c r="AM28" i="53"/>
  <c r="AM4" i="53"/>
  <c r="AK54" i="53"/>
  <c r="Q11" i="53"/>
  <c r="AM19" i="53"/>
  <c r="AK34" i="53"/>
  <c r="M18" i="53"/>
  <c r="Q57" i="53"/>
  <c r="Q7" i="53"/>
  <c r="K77" i="53"/>
  <c r="M41" i="53"/>
  <c r="AM32" i="53"/>
  <c r="I32" i="53"/>
  <c r="AK14" i="53"/>
  <c r="S58" i="53"/>
  <c r="M34" i="53"/>
  <c r="I35" i="53"/>
  <c r="AL9" i="53"/>
  <c r="G66" i="53"/>
  <c r="M47" i="53"/>
  <c r="S55" i="53"/>
  <c r="S8" i="53"/>
  <c r="G44" i="53"/>
  <c r="G9" i="53"/>
  <c r="I77" i="53"/>
  <c r="AL50" i="53"/>
  <c r="AL70" i="53"/>
  <c r="I10" i="53"/>
  <c r="I6" i="53"/>
  <c r="AM50" i="53"/>
  <c r="K48" i="53"/>
  <c r="K5" i="53"/>
  <c r="M66" i="53"/>
  <c r="AM40" i="53"/>
  <c r="AM48" i="53"/>
  <c r="K14" i="53"/>
  <c r="I19" i="53"/>
  <c r="AM47" i="53"/>
  <c r="M7" i="53"/>
  <c r="AK53" i="53"/>
  <c r="K46" i="53"/>
  <c r="K9" i="53"/>
  <c r="AM51" i="53"/>
  <c r="S62" i="53"/>
  <c r="G36" i="53"/>
  <c r="K56" i="53"/>
  <c r="M20" i="53"/>
  <c r="M22" i="53"/>
  <c r="AK25" i="53"/>
  <c r="AK64" i="53"/>
  <c r="G29" i="53"/>
  <c r="K50" i="53"/>
  <c r="K11" i="53"/>
  <c r="M32" i="53"/>
  <c r="AK21" i="53"/>
  <c r="G35" i="53"/>
  <c r="AL12" i="53"/>
  <c r="I14" i="53"/>
  <c r="S28" i="53"/>
  <c r="M74" i="53"/>
  <c r="K13" i="53"/>
  <c r="G75" i="53"/>
  <c r="I45" i="53"/>
  <c r="AK41" i="53"/>
  <c r="G17" i="53"/>
  <c r="K44" i="53"/>
  <c r="AM52" i="53"/>
  <c r="I16" i="53"/>
  <c r="S12" i="53"/>
  <c r="G7" i="53"/>
  <c r="AL55" i="53"/>
  <c r="K35" i="53"/>
  <c r="AL16" i="53"/>
  <c r="Q24" i="53"/>
  <c r="I25" i="53"/>
  <c r="I20" i="53"/>
  <c r="I67" i="53"/>
  <c r="G56" i="53"/>
  <c r="AK61" i="53"/>
  <c r="Q19" i="53"/>
  <c r="AK37" i="53"/>
  <c r="AK5" i="53"/>
  <c r="AL56" i="53"/>
  <c r="M6" i="53"/>
  <c r="M65" i="53"/>
  <c r="AM15" i="53"/>
  <c r="AL60" i="53"/>
  <c r="AK43" i="53"/>
  <c r="G5" i="53"/>
  <c r="G76" i="53"/>
  <c r="G74" i="53"/>
  <c r="K12" i="53"/>
  <c r="M9" i="53"/>
  <c r="M29" i="53"/>
  <c r="AK15" i="53"/>
  <c r="AK3" i="53"/>
  <c r="Q6" i="53"/>
  <c r="Q34" i="53"/>
  <c r="AL74" i="53"/>
  <c r="K27" i="53"/>
  <c r="I12" i="53"/>
  <c r="I34" i="53"/>
  <c r="M55" i="53"/>
  <c r="AL49" i="53"/>
  <c r="Q35" i="53"/>
  <c r="I58" i="53"/>
  <c r="AL37" i="53"/>
  <c r="AK58" i="53"/>
  <c r="S35" i="53"/>
  <c r="Q25" i="53"/>
  <c r="AL41" i="53"/>
  <c r="G33" i="53"/>
  <c r="Q13" i="53"/>
  <c r="G57" i="53"/>
  <c r="I66" i="53"/>
  <c r="AK67" i="53"/>
  <c r="K24" i="53"/>
  <c r="AM46" i="53"/>
  <c r="AK4" i="53"/>
  <c r="AK72" i="53"/>
  <c r="AM60" i="53"/>
  <c r="G47" i="53"/>
  <c r="AL13" i="53"/>
  <c r="AL27" i="53"/>
  <c r="I33" i="53"/>
  <c r="K16" i="53"/>
  <c r="G71" i="53"/>
  <c r="S37" i="53"/>
  <c r="K55" i="53"/>
  <c r="AM9" i="53"/>
  <c r="I48" i="53"/>
  <c r="AL14" i="53"/>
  <c r="I41" i="53"/>
  <c r="M40" i="53"/>
  <c r="Q54" i="53"/>
  <c r="K74" i="53"/>
  <c r="G8" i="53"/>
  <c r="I17" i="53"/>
  <c r="Q42" i="53"/>
  <c r="AM33" i="53"/>
  <c r="S27" i="53"/>
  <c r="AL33" i="53"/>
  <c r="M44" i="53"/>
  <c r="G61" i="53"/>
  <c r="S9" i="53"/>
  <c r="G22" i="53"/>
  <c r="Q63" i="53"/>
  <c r="S53" i="53"/>
  <c r="AM39" i="53"/>
  <c r="AK38" i="53"/>
  <c r="AL48" i="53"/>
  <c r="K18" i="53"/>
  <c r="Q20" i="53"/>
  <c r="G28" i="53"/>
  <c r="M12" i="53"/>
  <c r="AK35" i="53"/>
  <c r="M23" i="53"/>
  <c r="AL19" i="53"/>
  <c r="G60" i="53"/>
  <c r="G39" i="53"/>
  <c r="G24" i="53"/>
  <c r="I26" i="53"/>
  <c r="M10" i="53"/>
  <c r="AL21" i="53"/>
  <c r="K69" i="53"/>
  <c r="AK24" i="53"/>
  <c r="S36" i="53"/>
  <c r="AL20" i="53"/>
  <c r="AM38" i="53"/>
  <c r="K60" i="53"/>
  <c r="K59" i="53"/>
  <c r="G32" i="53"/>
  <c r="I75" i="53"/>
  <c r="G20" i="53"/>
  <c r="AL8" i="53"/>
  <c r="G21" i="53"/>
  <c r="M24" i="53"/>
  <c r="M14" i="53"/>
  <c r="I47" i="53"/>
  <c r="K6" i="53"/>
  <c r="AM64" i="53"/>
  <c r="AM26" i="53"/>
  <c r="AL57" i="53"/>
  <c r="AM27" i="53"/>
  <c r="I51" i="53"/>
  <c r="M53" i="53"/>
  <c r="AM72" i="53"/>
  <c r="M57" i="53"/>
  <c r="K62" i="53"/>
  <c r="AK42" i="53"/>
  <c r="Q60" i="53"/>
  <c r="K19" i="53"/>
  <c r="Q59" i="53"/>
  <c r="M35" i="53"/>
  <c r="AK31" i="53"/>
  <c r="M19" i="53"/>
  <c r="S57" i="53"/>
  <c r="AL43" i="53"/>
  <c r="AL54" i="53"/>
  <c r="AK76" i="53"/>
  <c r="AK8" i="53"/>
  <c r="G43" i="53"/>
  <c r="S15" i="53"/>
  <c r="S64" i="53"/>
  <c r="K34" i="53"/>
  <c r="AL6" i="53"/>
  <c r="I55" i="53"/>
  <c r="I5" i="53"/>
  <c r="AL67" i="53"/>
  <c r="G16" i="53"/>
  <c r="AM21" i="53"/>
  <c r="AL69" i="53"/>
  <c r="K23" i="53"/>
  <c r="AM56" i="53"/>
  <c r="S20" i="53"/>
  <c r="K22" i="53"/>
  <c r="AM58" i="53"/>
  <c r="K43" i="53"/>
  <c r="I18" i="53"/>
  <c r="AK13" i="53"/>
  <c r="S70" i="53"/>
  <c r="Q33" i="53"/>
  <c r="G41" i="53"/>
  <c r="G10" i="53"/>
  <c r="Q62" i="53"/>
  <c r="K36" i="53"/>
  <c r="AL10" i="53"/>
  <c r="K8" i="53"/>
  <c r="S74" i="53"/>
  <c r="AM16" i="53"/>
  <c r="I40" i="53"/>
  <c r="K15" i="53"/>
  <c r="AL58" i="53"/>
  <c r="S45" i="53"/>
  <c r="M56" i="53"/>
  <c r="Q61" i="53"/>
  <c r="K21" i="53"/>
  <c r="Q64" i="53"/>
  <c r="Q5" i="53"/>
  <c r="K53" i="53"/>
  <c r="K68" i="53"/>
  <c r="I8" i="53"/>
  <c r="AM43" i="53"/>
  <c r="S13" i="53"/>
  <c r="AL61" i="53"/>
  <c r="I37" i="53"/>
  <c r="AK10" i="53"/>
  <c r="S77" i="53"/>
  <c r="AK26" i="53"/>
  <c r="K25" i="53"/>
  <c r="AK27" i="53"/>
  <c r="K30" i="53"/>
  <c r="AM53" i="53"/>
  <c r="Q8" i="53"/>
  <c r="AM17" i="53"/>
  <c r="K28" i="53"/>
  <c r="K57" i="53"/>
  <c r="AL28" i="53"/>
  <c r="G51" i="53"/>
  <c r="AI78" i="53"/>
  <c r="S68" i="53"/>
  <c r="M28" i="53"/>
  <c r="Q44" i="53"/>
  <c r="AM45" i="53"/>
  <c r="AM6" i="53"/>
  <c r="S26" i="53"/>
  <c r="I7" i="53"/>
  <c r="Q22" i="53"/>
  <c r="M70" i="53"/>
  <c r="AM71" i="53"/>
  <c r="AK52" i="53"/>
  <c r="M77" i="53"/>
  <c r="I24" i="53"/>
  <c r="S11" i="53"/>
  <c r="Q55" i="53"/>
  <c r="I71" i="53"/>
  <c r="Q10" i="53"/>
  <c r="M71" i="53"/>
  <c r="AL11" i="53"/>
  <c r="Q71" i="53"/>
  <c r="S39" i="53"/>
  <c r="AM59" i="53"/>
  <c r="K31" i="53"/>
  <c r="G42" i="53"/>
  <c r="M67" i="53"/>
  <c r="G65" i="53"/>
  <c r="Q51" i="53"/>
  <c r="S46" i="53"/>
  <c r="K67" i="53"/>
  <c r="Q36" i="53"/>
  <c r="AL59" i="53"/>
  <c r="M75" i="53"/>
  <c r="AL62" i="53"/>
  <c r="AL34" i="53"/>
  <c r="AK75" i="53"/>
  <c r="S32" i="53"/>
  <c r="AL66" i="53"/>
  <c r="M8" i="53"/>
  <c r="AL23" i="53"/>
  <c r="AK63" i="53"/>
  <c r="M39" i="53"/>
  <c r="AK48" i="53"/>
  <c r="AM24" i="53"/>
  <c r="AM34" i="53"/>
  <c r="AK30" i="53"/>
  <c r="Q32" i="53"/>
  <c r="K54" i="53"/>
  <c r="I69" i="53"/>
  <c r="Q48" i="53"/>
  <c r="AL73" i="53"/>
  <c r="AM13" i="53"/>
  <c r="I74" i="53"/>
  <c r="I21" i="53"/>
  <c r="AL71" i="53"/>
  <c r="Q68" i="53"/>
  <c r="AK73" i="53"/>
  <c r="Q47" i="53"/>
  <c r="S47" i="53"/>
  <c r="S54" i="53"/>
  <c r="S34" i="53"/>
  <c r="AK56" i="53"/>
  <c r="AM44" i="53"/>
  <c r="AL76" i="53"/>
  <c r="K26" i="53"/>
  <c r="G63" i="53"/>
  <c r="S76" i="53"/>
  <c r="Q30" i="53"/>
  <c r="AK11" i="53"/>
  <c r="AL17" i="53"/>
  <c r="M21" i="53"/>
  <c r="Q72" i="53"/>
  <c r="K40" i="53"/>
  <c r="K38" i="53"/>
  <c r="AK46" i="53"/>
  <c r="AK55" i="53"/>
  <c r="AK77" i="53"/>
  <c r="AL30" i="53"/>
  <c r="AM36" i="53"/>
  <c r="S51" i="53"/>
  <c r="AL51" i="53"/>
  <c r="AK74" i="53"/>
  <c r="G45" i="53"/>
  <c r="Q27" i="53"/>
  <c r="I29" i="53"/>
  <c r="G23" i="53"/>
  <c r="S48" i="53"/>
  <c r="I68" i="53"/>
  <c r="AL65" i="53"/>
  <c r="AH78" i="53"/>
  <c r="AM77" i="53"/>
  <c r="S59" i="53"/>
  <c r="K76" i="53"/>
  <c r="AL7" i="53"/>
  <c r="Q53" i="53"/>
  <c r="I49" i="53"/>
  <c r="AM76" i="53"/>
  <c r="S52" i="53"/>
  <c r="G26" i="53"/>
  <c r="I60" i="53"/>
  <c r="K70" i="53"/>
  <c r="K71" i="53"/>
  <c r="M51" i="53"/>
  <c r="AM62" i="53"/>
  <c r="I38" i="53"/>
  <c r="AL26" i="53"/>
  <c r="AK44" i="53"/>
  <c r="S18" i="53"/>
  <c r="K41" i="53"/>
  <c r="G18" i="53"/>
  <c r="S66" i="53"/>
  <c r="I72" i="53"/>
  <c r="AM8" i="53"/>
  <c r="AM22" i="53"/>
  <c r="AK29" i="53"/>
  <c r="M17" i="53"/>
  <c r="S31" i="53"/>
  <c r="K39" i="53"/>
  <c r="Q16" i="53"/>
  <c r="M16" i="53"/>
  <c r="M5" i="53"/>
  <c r="K75" i="53"/>
  <c r="G58" i="53"/>
  <c r="G37" i="53"/>
  <c r="M62" i="53"/>
  <c r="M33" i="53"/>
  <c r="S16" i="53"/>
  <c r="S6" i="53"/>
  <c r="K58" i="53"/>
  <c r="I11" i="53"/>
  <c r="I65" i="53"/>
  <c r="AM37" i="53"/>
  <c r="AM68" i="53"/>
  <c r="AM23" i="53"/>
  <c r="AL68" i="53"/>
  <c r="S5" i="53"/>
  <c r="K51" i="53"/>
  <c r="AM65" i="53"/>
  <c r="Q15" i="53"/>
  <c r="G73" i="53"/>
  <c r="M38" i="53"/>
  <c r="S38" i="53"/>
  <c r="K65" i="53"/>
  <c r="I54" i="53"/>
  <c r="AL42" i="53"/>
  <c r="AK62" i="53"/>
  <c r="AM61" i="53"/>
  <c r="AL40" i="53"/>
  <c r="AM63" i="53"/>
  <c r="AK57" i="53"/>
  <c r="AM73" i="53"/>
  <c r="I22" i="53"/>
  <c r="AL22" i="53"/>
  <c r="AL32" i="53"/>
  <c r="AM10" i="53"/>
  <c r="AM14" i="53"/>
  <c r="K17" i="53"/>
  <c r="Q46" i="53"/>
  <c r="G55" i="53"/>
  <c r="I76" i="53"/>
  <c r="AL35" i="53"/>
  <c r="AL64" i="53"/>
  <c r="AK51" i="53"/>
  <c r="S19" i="53"/>
  <c r="S73" i="53"/>
  <c r="Q66" i="53"/>
  <c r="G40" i="53"/>
  <c r="Q12" i="53"/>
  <c r="S50" i="53"/>
  <c r="S69" i="53"/>
  <c r="G31" i="53"/>
  <c r="AM54" i="53"/>
  <c r="AL53" i="53"/>
  <c r="S40" i="53"/>
  <c r="AM69" i="53"/>
  <c r="G49" i="53"/>
  <c r="Q9" i="53"/>
  <c r="Q39" i="53"/>
  <c r="S14" i="53"/>
  <c r="AL44" i="53"/>
  <c r="AL4" i="53"/>
  <c r="S61" i="53"/>
  <c r="M50" i="53"/>
  <c r="G54" i="53"/>
  <c r="G62" i="53"/>
  <c r="S67" i="53"/>
  <c r="S7" i="53"/>
  <c r="Q29" i="53"/>
  <c r="Q67" i="53"/>
  <c r="I13" i="53"/>
  <c r="AK20" i="53"/>
  <c r="M60" i="53"/>
  <c r="AK68" i="53"/>
  <c r="M69" i="53"/>
  <c r="AM49" i="53"/>
  <c r="AK23" i="53"/>
  <c r="Q49" i="53"/>
  <c r="S25" i="53"/>
  <c r="Q21" i="53"/>
  <c r="I43" i="53"/>
  <c r="AK36" i="53"/>
  <c r="S22" i="53"/>
  <c r="G59" i="53"/>
  <c r="M58" i="53"/>
  <c r="AK65" i="53"/>
  <c r="AL36" i="53"/>
  <c r="AM75" i="53"/>
  <c r="M36" i="53"/>
  <c r="K73" i="53"/>
  <c r="G13" i="53"/>
  <c r="M73" i="53"/>
  <c r="Q73" i="53"/>
  <c r="S43" i="53"/>
  <c r="G46" i="53"/>
  <c r="AK66" i="53"/>
  <c r="I56" i="53"/>
  <c r="G14" i="53"/>
  <c r="Q37" i="53"/>
  <c r="Q75" i="53"/>
  <c r="G77" i="53"/>
  <c r="G38" i="53"/>
  <c r="AL3" i="53"/>
  <c r="Q40" i="53"/>
  <c r="AM55" i="53"/>
  <c r="K33" i="53"/>
  <c r="AL29" i="53"/>
  <c r="AL72" i="53"/>
  <c r="AM31" i="53"/>
  <c r="Q56" i="53"/>
  <c r="G64" i="53"/>
  <c r="G70" i="53"/>
  <c r="AK39" i="53"/>
  <c r="AM30" i="53"/>
  <c r="AK60" i="53"/>
  <c r="AL77" i="53"/>
  <c r="K47" i="53"/>
  <c r="AK47" i="53"/>
  <c r="AK71" i="53"/>
  <c r="S75" i="53"/>
  <c r="AK6" i="53"/>
  <c r="K7" i="53"/>
  <c r="G72" i="53"/>
  <c r="Q17" i="53"/>
  <c r="S42" i="53"/>
  <c r="AL25" i="53"/>
  <c r="Q74" i="53"/>
  <c r="AL52" i="53"/>
  <c r="K52" i="53"/>
  <c r="AK45" i="53"/>
  <c r="M13" i="53"/>
  <c r="Q58" i="53"/>
  <c r="AK28" i="53"/>
  <c r="AK22" i="53"/>
  <c r="AK33" i="53"/>
  <c r="S33" i="53"/>
  <c r="G19" i="53"/>
  <c r="Q14" i="53"/>
  <c r="Q28" i="53"/>
  <c r="G67" i="53"/>
  <c r="S17" i="53"/>
  <c r="AM5" i="53"/>
  <c r="K66" i="53"/>
  <c r="M49" i="53"/>
  <c r="AK9" i="53"/>
  <c r="G48" i="53"/>
  <c r="K32" i="53"/>
  <c r="AM35" i="53"/>
  <c r="I52" i="53"/>
  <c r="AM3" i="53"/>
  <c r="G69" i="53"/>
  <c r="I28" i="53"/>
  <c r="G25" i="53"/>
  <c r="M26" i="53"/>
  <c r="AL24" i="53"/>
  <c r="S21" i="53"/>
  <c r="K42" i="53"/>
  <c r="I23" i="53"/>
  <c r="G12" i="53"/>
  <c r="AK32" i="53"/>
  <c r="G50" i="53"/>
  <c r="I57" i="53"/>
  <c r="Q76" i="53"/>
  <c r="S56" i="53"/>
  <c r="AJ78" i="53"/>
  <c r="S29" i="53"/>
  <c r="S60" i="53"/>
  <c r="K29" i="53"/>
  <c r="Q43" i="53"/>
  <c r="K10" i="53"/>
  <c r="M37" i="53"/>
  <c r="G6" i="53"/>
  <c r="Q23" i="53"/>
  <c r="AM66" i="53"/>
  <c r="G15" i="53"/>
  <c r="AK69" i="53"/>
  <c r="I53" i="53"/>
  <c r="M63" i="53"/>
  <c r="Q41" i="53"/>
  <c r="I46" i="53"/>
  <c r="AL47" i="53"/>
  <c r="K64" i="53"/>
  <c r="K72" i="53"/>
  <c r="K61" i="53"/>
  <c r="AM74" i="53"/>
  <c r="M30" i="53"/>
  <c r="S24" i="53"/>
  <c r="I42" i="53"/>
  <c r="AK12" i="53"/>
  <c r="S10" i="53"/>
  <c r="M72" i="53"/>
  <c r="S49" i="53"/>
  <c r="G68" i="53"/>
  <c r="I30" i="53"/>
  <c r="I61" i="53"/>
  <c r="I64" i="53"/>
  <c r="G11" i="53"/>
  <c r="I31" i="53"/>
  <c r="M61" i="53"/>
  <c r="AM11" i="53"/>
  <c r="I62" i="53"/>
  <c r="AM70" i="53"/>
  <c r="S63" i="53"/>
  <c r="Q50" i="53"/>
  <c r="Q65" i="53"/>
  <c r="Q52" i="53"/>
  <c r="AM7" i="53"/>
  <c r="S65" i="53"/>
  <c r="AM42" i="53"/>
  <c r="AK40" i="53"/>
  <c r="Q31" i="53"/>
  <c r="Q69" i="53"/>
  <c r="G34" i="53"/>
  <c r="AM29" i="53"/>
  <c r="S71" i="53"/>
  <c r="AK19" i="53"/>
  <c r="AK50" i="53"/>
  <c r="AM67" i="53"/>
  <c r="Q70" i="53"/>
  <c r="AL75" i="53"/>
  <c r="I50" i="53"/>
  <c r="AM20" i="53"/>
  <c r="Q45" i="53"/>
  <c r="S44" i="53"/>
  <c r="AL38" i="53"/>
  <c r="I63" i="53"/>
  <c r="M27" i="53"/>
  <c r="G30" i="53"/>
  <c r="AK59" i="53"/>
  <c r="AL18" i="53"/>
  <c r="K37" i="53"/>
  <c r="AK49" i="53"/>
  <c r="AK18" i="53"/>
  <c r="M31" i="53"/>
  <c r="M68" i="53"/>
  <c r="O16" i="53" l="1"/>
  <c r="O54" i="53"/>
  <c r="O53" i="53"/>
  <c r="O73" i="53"/>
  <c r="O57" i="53"/>
  <c r="O31" i="53"/>
  <c r="O19" i="53"/>
  <c r="O60" i="53"/>
  <c r="O49" i="53"/>
  <c r="O65" i="53"/>
  <c r="O38" i="53"/>
  <c r="O24" i="53"/>
  <c r="O75" i="53"/>
  <c r="O11" i="53"/>
  <c r="O61" i="53"/>
  <c r="O35" i="53"/>
  <c r="O74" i="53"/>
  <c r="O13" i="53"/>
  <c r="O72" i="53"/>
  <c r="O23" i="53"/>
  <c r="O47" i="53"/>
  <c r="O17" i="53"/>
  <c r="O8" i="53"/>
  <c r="O39" i="53"/>
  <c r="I4" i="53"/>
  <c r="O46" i="53"/>
  <c r="O18" i="53"/>
  <c r="O76" i="53"/>
  <c r="O56" i="53"/>
  <c r="O20" i="53"/>
  <c r="O22" i="53"/>
  <c r="O59" i="53"/>
  <c r="O66" i="53"/>
  <c r="O41" i="53"/>
  <c r="O77" i="53"/>
  <c r="O27" i="53"/>
  <c r="Q4" i="53"/>
  <c r="O30" i="53"/>
  <c r="O51" i="53"/>
  <c r="O70" i="53"/>
  <c r="O50" i="53"/>
  <c r="O14" i="53"/>
  <c r="O28" i="53"/>
  <c r="D5" i="53"/>
  <c r="O40" i="53"/>
  <c r="O55" i="53"/>
  <c r="O33" i="53"/>
  <c r="O42" i="53"/>
  <c r="O7" i="53"/>
  <c r="O32" i="53"/>
  <c r="O29" i="53"/>
  <c r="G4" i="53"/>
  <c r="O25" i="53"/>
  <c r="O10" i="53"/>
  <c r="O43" i="53"/>
  <c r="O9" i="53"/>
  <c r="O34" i="53"/>
  <c r="O62" i="53"/>
  <c r="O21" i="53"/>
  <c r="O67" i="53"/>
  <c r="O63" i="53"/>
  <c r="O26" i="53"/>
  <c r="S4" i="53"/>
  <c r="O58" i="53"/>
  <c r="O44" i="53"/>
  <c r="O52" i="53"/>
  <c r="O71" i="53"/>
  <c r="O36" i="53"/>
  <c r="O12" i="53"/>
  <c r="O45" i="53"/>
  <c r="O5" i="53"/>
  <c r="O64" i="53"/>
  <c r="O48" i="53"/>
  <c r="O68" i="53"/>
  <c r="O6" i="53"/>
  <c r="O15" i="53"/>
  <c r="O37" i="53"/>
  <c r="O69" i="53"/>
  <c r="O4" i="53" l="1"/>
  <c r="F3" i="42" a="1"/>
  <c r="F3" i="42" l="1"/>
  <c r="F12" i="42" a="1"/>
  <c r="F12" i="42" l="1"/>
  <c r="F11" i="42" a="1"/>
  <c r="F11" i="42" l="1"/>
  <c r="F10" i="42" a="1"/>
  <c r="F10" i="42" l="1"/>
  <c r="F9" i="42" a="1"/>
  <c r="F9" i="42" l="1"/>
  <c r="F8" i="42" a="1"/>
  <c r="F8" i="42" l="1"/>
  <c r="F7" i="42" a="1"/>
  <c r="F7" i="42" l="1"/>
  <c r="F6" i="42" a="1"/>
  <c r="F6" i="42" l="1"/>
  <c r="F4" i="42" a="1"/>
  <c r="F4" i="42" l="1"/>
  <c r="F5" i="42" a="1"/>
  <c r="F5" i="42" l="1"/>
  <c r="F152" i="42" a="1"/>
  <c r="F152" i="42" l="1"/>
  <c r="F40" i="42" a="1"/>
  <c r="F40" i="42" l="1"/>
  <c r="F209" i="42" a="1"/>
  <c r="F209" i="42" l="1"/>
  <c r="F24" i="42" a="1"/>
  <c r="F24" i="42" l="1"/>
  <c r="F250" i="42" a="1"/>
  <c r="F250" i="42" l="1"/>
  <c r="F249" i="42" a="1"/>
  <c r="F249" i="42" l="1"/>
  <c r="F243" i="42" a="1"/>
  <c r="F243" i="42" l="1"/>
  <c r="F22" i="42" a="1"/>
  <c r="F22" i="42" l="1"/>
  <c r="F55" i="42" a="1"/>
  <c r="F55" i="42" l="1"/>
  <c r="F170" i="42" a="1"/>
  <c r="F170" i="42" l="1"/>
  <c r="F221" i="42" a="1"/>
  <c r="F221" i="42" l="1"/>
  <c r="F164" i="42" a="1"/>
  <c r="F164" i="42" l="1"/>
  <c r="F41" i="42" a="1"/>
  <c r="F41" i="42" l="1"/>
  <c r="F195" i="42" a="1"/>
  <c r="F195" i="42" l="1"/>
  <c r="F161" i="42" a="1"/>
  <c r="F161" i="42" l="1"/>
  <c r="F234" i="42" a="1"/>
  <c r="F234" i="42" l="1"/>
  <c r="F216" i="42" a="1"/>
  <c r="F216" i="42" l="1"/>
  <c r="F135" i="42" a="1"/>
  <c r="F135" i="42" l="1"/>
  <c r="F185" i="42" a="1"/>
  <c r="F185" i="42" l="1"/>
  <c r="F197" i="42" a="1"/>
  <c r="F197" i="42" l="1"/>
  <c r="F127" i="42" a="1"/>
  <c r="F127" i="42" l="1"/>
  <c r="F238" i="42" a="1"/>
  <c r="F238" i="42" l="1"/>
  <c r="F140" i="42" a="1"/>
  <c r="F140" i="42" l="1"/>
  <c r="F198" i="42" a="1"/>
  <c r="F198" i="42" l="1"/>
  <c r="F207" i="42" a="1"/>
  <c r="F207" i="42" l="1"/>
  <c r="F126" i="42" a="1"/>
  <c r="F126" i="42" l="1"/>
  <c r="F77" i="42" a="1"/>
  <c r="F77" i="42" l="1"/>
  <c r="F94" i="42" a="1"/>
  <c r="F94" i="42" l="1"/>
  <c r="F36" i="42" a="1"/>
  <c r="F36" i="42" l="1"/>
  <c r="F34" i="42" a="1"/>
  <c r="F34" i="42" l="1"/>
  <c r="F107" i="42" a="1"/>
  <c r="F107" i="42" l="1"/>
  <c r="F242" i="42" a="1"/>
  <c r="F242" i="42" l="1"/>
  <c r="F20" i="42" a="1"/>
  <c r="F20" i="42" l="1"/>
  <c r="F66" i="42" a="1"/>
  <c r="F66" i="42" l="1"/>
  <c r="F186" i="42" a="1"/>
  <c r="F186" i="42" l="1"/>
  <c r="F194" i="42" a="1"/>
  <c r="F194" i="42" l="1"/>
  <c r="F237" i="42" a="1"/>
  <c r="F237" i="42" l="1"/>
  <c r="F80" i="42" a="1"/>
  <c r="F80" i="42" l="1"/>
  <c r="F143" i="42" a="1"/>
  <c r="F143" i="42" l="1"/>
  <c r="F39" i="42" a="1"/>
  <c r="F39" i="42" l="1"/>
  <c r="F114" i="42" a="1"/>
  <c r="F114" i="42" l="1"/>
  <c r="F19" i="42" a="1"/>
  <c r="F19" i="42" l="1"/>
  <c r="F166" i="42" a="1"/>
  <c r="F166" i="42" l="1"/>
  <c r="F120" i="42" a="1"/>
  <c r="F120" i="42" l="1"/>
  <c r="F113" i="42" a="1"/>
  <c r="F113" i="42" l="1"/>
  <c r="F32" i="42" a="1"/>
  <c r="F32" i="42" l="1"/>
  <c r="F227" i="42" a="1"/>
  <c r="F227" i="42" l="1"/>
  <c r="F270" i="42" a="1"/>
  <c r="F270" i="42" l="1"/>
  <c r="F65" i="42" a="1"/>
  <c r="F65" i="42" l="1"/>
  <c r="F138" i="42" a="1"/>
  <c r="F138" i="42" l="1"/>
  <c r="F63" i="42" a="1"/>
  <c r="F63" i="42" l="1"/>
  <c r="F167" i="42" a="1"/>
  <c r="F167" i="42" l="1"/>
  <c r="F228" i="42" a="1"/>
  <c r="F228" i="42" l="1"/>
  <c r="F73" i="42" a="1"/>
  <c r="F73" i="42" l="1"/>
  <c r="F259" i="42" a="1"/>
  <c r="F259" i="42" l="1"/>
  <c r="F139" i="42" a="1"/>
  <c r="F139" i="42" l="1"/>
  <c r="F44" i="42" a="1"/>
  <c r="F44" i="42" l="1"/>
  <c r="F104" i="42" a="1"/>
  <c r="F104" i="42" l="1"/>
  <c r="F214" i="42" a="1"/>
  <c r="F214" i="42" l="1"/>
  <c r="F141" i="42" a="1"/>
  <c r="F141" i="42" l="1"/>
  <c r="F109" i="42" a="1"/>
  <c r="F109" i="42" l="1"/>
  <c r="F248" i="42" a="1"/>
  <c r="F248" i="42" l="1"/>
  <c r="F153" i="42" a="1"/>
  <c r="F153" i="42" l="1"/>
  <c r="F274" i="42" a="1"/>
  <c r="F274" i="42" l="1"/>
  <c r="F192" i="42" a="1"/>
  <c r="F192" i="42" l="1"/>
  <c r="F184" i="42" a="1"/>
  <c r="F184" i="42" l="1"/>
  <c r="F42" i="42" a="1"/>
  <c r="F42" i="42" l="1"/>
  <c r="F142" i="42" a="1"/>
  <c r="F142" i="42" l="1"/>
  <c r="F86" i="42" a="1"/>
  <c r="F86" i="42" l="1"/>
  <c r="F72" i="42" a="1"/>
  <c r="F72" i="42" l="1"/>
  <c r="F151" i="42" a="1"/>
  <c r="F151" i="42" l="1"/>
  <c r="F218" i="42" a="1"/>
  <c r="F218" i="42" l="1"/>
  <c r="F61" i="42" a="1"/>
  <c r="F61" i="42" l="1"/>
  <c r="F261" i="42" a="1"/>
  <c r="F261" i="42" l="1"/>
  <c r="F196" i="42" a="1"/>
  <c r="F196" i="42" l="1"/>
  <c r="F106" i="42" a="1"/>
  <c r="F106" i="42" l="1"/>
  <c r="F210" i="42" a="1"/>
  <c r="F210" i="42" l="1"/>
  <c r="F260" i="42" a="1"/>
  <c r="F260" i="42" l="1"/>
  <c r="F233" i="42" a="1"/>
  <c r="F233" i="42" l="1"/>
  <c r="F149" i="42" a="1"/>
  <c r="F149" i="42" l="1"/>
  <c r="F23" i="42" a="1"/>
  <c r="F23" i="42" l="1"/>
  <c r="F108" i="42" a="1"/>
  <c r="F108" i="42" l="1"/>
  <c r="F162" i="42" a="1"/>
  <c r="F162" i="42" l="1"/>
  <c r="F219" i="42" a="1"/>
  <c r="F219" i="42" l="1"/>
  <c r="F50" i="42" a="1"/>
  <c r="F50" i="42" l="1"/>
  <c r="F239" i="42" a="1"/>
  <c r="F239" i="42" l="1"/>
  <c r="F85" i="42" a="1"/>
  <c r="F85" i="42" l="1"/>
  <c r="F231" i="42" a="1"/>
  <c r="F231" i="42" l="1"/>
  <c r="F251" i="42" a="1"/>
  <c r="F251" i="42" l="1"/>
  <c r="F229" i="42" a="1"/>
  <c r="F229" i="42" l="1"/>
  <c r="F102" i="42" a="1"/>
  <c r="F102" i="42" l="1"/>
  <c r="F31" i="42" a="1"/>
  <c r="F31" i="42" l="1"/>
  <c r="F100" i="42" a="1"/>
  <c r="F100" i="42" l="1"/>
  <c r="F273" i="42" a="1"/>
  <c r="F273" i="42" l="1"/>
  <c r="F124" i="42" a="1"/>
  <c r="F124" i="42" l="1"/>
  <c r="F230" i="42" a="1"/>
  <c r="F230" i="42" l="1"/>
  <c r="F188" i="42" a="1"/>
  <c r="F188" i="42" l="1"/>
  <c r="F35" i="42" a="1"/>
  <c r="F35" i="42" l="1"/>
  <c r="F200" i="42" a="1"/>
  <c r="F200" i="42" l="1"/>
  <c r="F148" i="42" a="1"/>
  <c r="F148" i="42" l="1"/>
  <c r="F25" i="42" a="1"/>
  <c r="F25" i="42" l="1"/>
  <c r="F225" i="42" a="1"/>
  <c r="F225" i="42" l="1"/>
  <c r="F130" i="42" a="1"/>
  <c r="F130" i="42" l="1"/>
  <c r="F105" i="42" a="1"/>
  <c r="F105" i="42" l="1"/>
  <c r="F264" i="42" a="1"/>
  <c r="F264" i="42" l="1"/>
  <c r="F33" i="42" a="1"/>
  <c r="F33" i="42" l="1"/>
  <c r="F17" i="42" a="1"/>
  <c r="F17" i="42" l="1"/>
  <c r="F191" i="42" a="1"/>
  <c r="F191" i="42" l="1"/>
  <c r="F118" i="42" a="1"/>
  <c r="F118" i="42" l="1"/>
  <c r="F62" i="42" a="1"/>
  <c r="F62" i="42" l="1"/>
  <c r="F263" i="42" a="1"/>
  <c r="F263" i="42" l="1"/>
  <c r="F146" i="42" a="1"/>
  <c r="F146" i="42" l="1"/>
  <c r="F244" i="42" a="1"/>
  <c r="F244" i="42" l="1"/>
  <c r="F157" i="42" a="1"/>
  <c r="F157" i="42" l="1"/>
  <c r="F147" i="42" a="1"/>
  <c r="F147" i="42" l="1"/>
  <c r="F78" i="42" a="1"/>
  <c r="F78" i="42" l="1"/>
  <c r="F175" i="42" a="1"/>
  <c r="F175" i="42" l="1"/>
  <c r="F70" i="42" a="1"/>
  <c r="F70" i="42" l="1"/>
  <c r="F123" i="42" a="1"/>
  <c r="F123" i="42" l="1"/>
  <c r="F82" i="42" a="1"/>
  <c r="F82" i="42" l="1"/>
  <c r="F91" i="42" a="1"/>
  <c r="F91" i="42" l="1"/>
  <c r="F67" i="42" a="1"/>
  <c r="F67" i="42" l="1"/>
  <c r="F236" i="42" a="1"/>
  <c r="F236" i="42" l="1"/>
  <c r="F269" i="42" a="1"/>
  <c r="F269" i="42" l="1"/>
  <c r="F128" i="42" a="1"/>
  <c r="F128" i="42" l="1"/>
  <c r="F182" i="42" a="1"/>
  <c r="F182" i="42" l="1"/>
  <c r="F204" i="42" a="1"/>
  <c r="F204" i="42" l="1"/>
  <c r="F27" i="42" a="1"/>
  <c r="F27" i="42" l="1"/>
  <c r="F110" i="42" a="1"/>
  <c r="F110" i="42" l="1"/>
  <c r="F132" i="42" a="1"/>
  <c r="F132" i="42" l="1"/>
  <c r="F54" i="42" a="1"/>
  <c r="F54" i="42" l="1"/>
  <c r="F169" i="42" a="1"/>
  <c r="F169" i="42" l="1"/>
  <c r="F18" i="42" a="1"/>
  <c r="F18" i="42" l="1"/>
  <c r="F156" i="42" a="1"/>
  <c r="F156" i="42" l="1"/>
  <c r="F125" i="42" a="1"/>
  <c r="F125" i="42" l="1"/>
  <c r="F183" i="42" a="1"/>
  <c r="F183" i="42" l="1"/>
  <c r="F121" i="42" a="1"/>
  <c r="F121" i="42" l="1"/>
  <c r="F173" i="42" a="1"/>
  <c r="F173" i="42" l="1"/>
  <c r="F178" i="42" a="1"/>
  <c r="F178" i="42" l="1"/>
  <c r="F174" i="42" a="1"/>
  <c r="F174" i="42" l="1"/>
  <c r="F160" i="42" a="1"/>
  <c r="F160" i="42" l="1"/>
  <c r="F158" i="42" a="1"/>
  <c r="F158" i="42" l="1"/>
  <c r="F155" i="42" a="1"/>
  <c r="F155" i="42" l="1"/>
  <c r="F241" i="42" a="1"/>
  <c r="F241" i="42" l="1"/>
  <c r="F203" i="42" a="1"/>
  <c r="F203" i="42" l="1"/>
  <c r="F179" i="42" a="1"/>
  <c r="F179" i="42" l="1"/>
  <c r="F57" i="42" a="1"/>
  <c r="F57" i="42" l="1"/>
  <c r="F58" i="42" a="1"/>
  <c r="F58" i="42" l="1"/>
  <c r="F131" i="42" a="1"/>
  <c r="F131" i="42" l="1"/>
  <c r="F246" i="42" a="1"/>
  <c r="F246" i="42" l="1"/>
  <c r="F45" i="42" a="1"/>
  <c r="F45" i="42" l="1"/>
  <c r="F201" i="42" a="1"/>
  <c r="F201" i="42" l="1"/>
  <c r="F187" i="42" a="1"/>
  <c r="F187" i="42" l="1"/>
  <c r="F144" i="42" a="1"/>
  <c r="F144" i="42" l="1"/>
  <c r="F74" i="42" a="1"/>
  <c r="F74" i="42" l="1"/>
  <c r="F26" i="42" a="1"/>
  <c r="F26" i="42" l="1"/>
  <c r="F206" i="42" a="1"/>
  <c r="F206" i="42" l="1"/>
  <c r="F180" i="42" a="1"/>
  <c r="F180" i="42" l="1"/>
  <c r="F163" i="42" a="1"/>
  <c r="F163" i="42" l="1"/>
  <c r="F202" i="42" a="1"/>
  <c r="F202" i="42" l="1"/>
  <c r="F47" i="42" a="1"/>
  <c r="F47" i="42" l="1"/>
  <c r="F49" i="42" a="1"/>
  <c r="F49" i="42" l="1"/>
  <c r="F176" i="42" a="1"/>
  <c r="F176" i="42" l="1"/>
  <c r="F48" i="42" a="1"/>
  <c r="F48" i="42" l="1"/>
  <c r="F262" i="42" a="1"/>
  <c r="F262" i="42" l="1"/>
  <c r="F220" i="42" a="1"/>
  <c r="F220" i="42" l="1"/>
  <c r="F96" i="42" a="1"/>
  <c r="F96" i="42" l="1"/>
  <c r="F171" i="42" a="1"/>
  <c r="F171" i="42" l="1"/>
  <c r="F257" i="42" a="1"/>
  <c r="F257" i="42" l="1"/>
  <c r="F87" i="42" a="1"/>
  <c r="F87" i="42" l="1"/>
  <c r="F133" i="42" a="1"/>
  <c r="F133" i="42" l="1"/>
  <c r="F154" i="42" a="1"/>
  <c r="F154" i="42" l="1"/>
  <c r="F90" i="42" a="1"/>
  <c r="F90" i="42" l="1"/>
  <c r="F116" i="42" a="1"/>
  <c r="F116" i="42" l="1"/>
  <c r="F193" i="42" a="1"/>
  <c r="F193" i="42" l="1"/>
  <c r="F222" i="42" a="1"/>
  <c r="F222" i="42" l="1"/>
  <c r="F117" i="42" a="1"/>
  <c r="F117" i="42" l="1"/>
  <c r="F266" i="42" a="1"/>
  <c r="F266" i="42" l="1"/>
  <c r="F168" i="42" a="1"/>
  <c r="F168" i="42" l="1"/>
  <c r="F51" i="42" a="1"/>
  <c r="F51" i="42" l="1"/>
  <c r="F268" i="42" a="1"/>
  <c r="F268" i="42" l="1"/>
  <c r="F14" i="42" a="1"/>
  <c r="F14" i="42" l="1"/>
  <c r="F37" i="42" a="1"/>
  <c r="F37" i="42" l="1"/>
  <c r="F64" i="42" a="1"/>
  <c r="F64" i="42" l="1"/>
  <c r="F28" i="42" a="1"/>
  <c r="F28" i="42" l="1"/>
  <c r="F76" i="42" a="1"/>
  <c r="F76" i="42" l="1"/>
  <c r="F93" i="42" a="1"/>
  <c r="F93" i="42" l="1"/>
  <c r="F129" i="42" a="1"/>
  <c r="F129" i="42" l="1"/>
  <c r="F98" i="42" a="1"/>
  <c r="F98" i="42" l="1"/>
  <c r="F265" i="42" a="1"/>
  <c r="F265" i="42" l="1"/>
  <c r="F71" i="42" a="1"/>
  <c r="F71" i="42" l="1"/>
  <c r="F83" i="42" a="1"/>
  <c r="F83" i="42" l="1"/>
  <c r="F53" i="42" a="1"/>
  <c r="F53" i="42" l="1"/>
  <c r="F21" i="42" a="1"/>
  <c r="F21" i="42" l="1"/>
  <c r="F46" i="42" a="1"/>
  <c r="F46" i="42" l="1"/>
  <c r="F223" i="42" a="1"/>
  <c r="F223" i="42" l="1"/>
  <c r="F252" i="42" a="1"/>
  <c r="F252" i="42" l="1"/>
  <c r="F245" i="42" a="1"/>
  <c r="F245" i="42" l="1"/>
  <c r="F60" i="42" a="1"/>
  <c r="F60" i="42" l="1"/>
  <c r="F255" i="42" a="1"/>
  <c r="F255" i="42" l="1"/>
  <c r="F253" i="42" a="1"/>
  <c r="F253" i="42" l="1"/>
  <c r="F68" i="42" a="1"/>
  <c r="F68" i="42" l="1"/>
  <c r="F272" i="42" a="1"/>
  <c r="F272" i="42" l="1"/>
  <c r="F145" i="42" a="1"/>
  <c r="F145" i="42" l="1"/>
  <c r="F112" i="42" a="1"/>
  <c r="F112" i="42" l="1"/>
  <c r="F75" i="42" a="1"/>
  <c r="F75" i="42" l="1"/>
  <c r="F240" i="42" a="1"/>
  <c r="F240" i="42" l="1"/>
  <c r="F52" i="42" a="1"/>
  <c r="F52" i="42" l="1"/>
  <c r="F226" i="42" a="1"/>
  <c r="F226" i="42" l="1"/>
  <c r="F111" i="42" a="1"/>
  <c r="F111" i="42" l="1"/>
  <c r="F224" i="42" a="1"/>
  <c r="F224" i="42" l="1"/>
  <c r="F172" i="42" a="1"/>
  <c r="F172" i="42" l="1"/>
  <c r="F81" i="42" a="1"/>
  <c r="F81" i="42" l="1"/>
  <c r="F84" i="42" a="1"/>
  <c r="F84" i="42" l="1"/>
  <c r="F136" i="42" a="1"/>
  <c r="F136" i="42" l="1"/>
  <c r="F115" i="42" a="1"/>
  <c r="F115" i="42" l="1"/>
  <c r="F119" i="42" a="1"/>
  <c r="F119" i="42" l="1"/>
  <c r="F254" i="42" a="1"/>
  <c r="F254" i="42" l="1"/>
  <c r="F134" i="42" a="1"/>
  <c r="F134" i="42" l="1"/>
  <c r="F29" i="42" a="1"/>
  <c r="F29" i="42" l="1"/>
  <c r="F199" i="42" a="1"/>
  <c r="F199" i="42" l="1"/>
  <c r="F99" i="42" a="1"/>
  <c r="F99" i="42" l="1"/>
  <c r="F247" i="42" a="1"/>
  <c r="F247" i="42" l="1"/>
  <c r="F205" i="42" a="1"/>
  <c r="F205" i="42" l="1"/>
  <c r="F89" i="42" a="1"/>
  <c r="F89" i="42" l="1"/>
  <c r="F92" i="42" a="1"/>
  <c r="F92" i="42" l="1"/>
  <c r="F235" i="42" a="1"/>
  <c r="F235" i="42" l="1"/>
  <c r="F30" i="42" a="1"/>
  <c r="F30" i="42" l="1"/>
  <c r="F103" i="42" a="1"/>
  <c r="F103" i="42" l="1"/>
  <c r="F190" i="42" a="1"/>
  <c r="F190" i="42" l="1"/>
  <c r="F217" i="42" a="1"/>
  <c r="F217" i="42" l="1"/>
  <c r="F271" i="42" a="1"/>
  <c r="F271" i="42" l="1"/>
  <c r="F212" i="42" a="1"/>
  <c r="F212" i="42" l="1"/>
  <c r="F122" i="42" a="1"/>
  <c r="F122" i="42" l="1"/>
  <c r="F256" i="42" a="1"/>
  <c r="F256" i="42" l="1"/>
  <c r="F165" i="42" a="1"/>
  <c r="F165" i="42" l="1"/>
  <c r="F56" i="42" a="1"/>
  <c r="F56" i="42" l="1"/>
  <c r="F177" i="42" a="1"/>
  <c r="F177" i="42" l="1"/>
  <c r="F258" i="42" a="1"/>
  <c r="F258" i="42" l="1"/>
  <c r="F16" i="42" a="1"/>
  <c r="F16" i="42" l="1"/>
  <c r="F38" i="42" a="1"/>
  <c r="F38" i="42" l="1"/>
  <c r="F88" i="42" a="1"/>
  <c r="F88" i="42" l="1"/>
  <c r="F232" i="42" a="1"/>
  <c r="F232" i="42" l="1"/>
  <c r="F59" i="42" a="1"/>
  <c r="F59" i="42" l="1"/>
  <c r="F181" i="42" a="1"/>
  <c r="F181" i="42" l="1"/>
  <c r="F79" i="42" a="1"/>
  <c r="F79" i="42" l="1"/>
  <c r="F137" i="42" a="1"/>
  <c r="F137" i="42" l="1"/>
  <c r="F95" i="42" a="1"/>
  <c r="F95" i="42" l="1"/>
  <c r="F69" i="42" a="1"/>
  <c r="F69" i="42" l="1"/>
  <c r="F211" i="42" a="1"/>
  <c r="F211" i="42" l="1"/>
  <c r="F189" i="42" a="1"/>
  <c r="F189" i="42" l="1"/>
  <c r="F13" i="42" a="1"/>
  <c r="F13" i="42" l="1"/>
  <c r="F159" i="42" a="1"/>
  <c r="F159" i="42" l="1"/>
  <c r="F150" i="42" a="1"/>
  <c r="F150" i="42" l="1"/>
  <c r="F267" i="42" a="1"/>
  <c r="F267" i="42" l="1"/>
  <c r="F97" i="42" a="1"/>
  <c r="F97" i="42" l="1"/>
  <c r="F101" i="42" a="1"/>
  <c r="F101" i="42" l="1"/>
  <c r="F43" i="42" a="1"/>
  <c r="F43" i="42" l="1"/>
  <c r="F215" i="42" a="1"/>
  <c r="F215" i="42" l="1"/>
  <c r="F213" i="42" a="1"/>
  <c r="F213" i="42" l="1"/>
  <c r="F15" i="42" a="1"/>
  <c r="F15" i="42" l="1"/>
  <c r="F208" i="42" a="1"/>
  <c r="F208" i="42" l="1"/>
  <c r="I243" i="42"/>
  <c r="I16" i="42"/>
  <c r="I135" i="42"/>
  <c r="I233" i="42"/>
  <c r="I260" i="42"/>
  <c r="I27" i="42"/>
  <c r="I144" i="42"/>
  <c r="I15" i="42"/>
  <c r="I113" i="42"/>
  <c r="I151" i="42"/>
  <c r="I14" i="42"/>
  <c r="I226" i="42"/>
  <c r="I147" i="42"/>
  <c r="I56" i="42"/>
  <c r="I58" i="42"/>
  <c r="I66" i="42"/>
  <c r="I238" i="42"/>
  <c r="I82" i="42"/>
  <c r="I93" i="42"/>
  <c r="I165" i="42"/>
  <c r="I100" i="42"/>
  <c r="I156" i="42"/>
  <c r="I81" i="42"/>
  <c r="I195" i="42"/>
  <c r="I211" i="42"/>
  <c r="I178" i="42"/>
  <c r="I155" i="42"/>
  <c r="I141" i="42"/>
  <c r="I157" i="42"/>
  <c r="I148" i="42"/>
  <c r="I154" i="42"/>
  <c r="I274" i="42"/>
  <c r="I80" i="42"/>
  <c r="I209" i="42"/>
  <c r="I87" i="42"/>
  <c r="I110" i="42"/>
  <c r="I168" i="42"/>
  <c r="I77" i="42"/>
  <c r="I13" i="42"/>
  <c r="I140" i="42"/>
  <c r="I11" i="42"/>
  <c r="I12" i="42"/>
  <c r="I84" i="42"/>
  <c r="I166" i="42"/>
  <c r="I271" i="42"/>
  <c r="I248" i="42"/>
  <c r="I102" i="42"/>
  <c r="I173" i="42"/>
  <c r="I35" i="42"/>
  <c r="I139" i="42"/>
  <c r="I145" i="42"/>
  <c r="I88" i="42"/>
  <c r="I138" i="42"/>
  <c r="I212" i="42"/>
  <c r="I48" i="42"/>
  <c r="I229" i="42"/>
  <c r="I114" i="42"/>
  <c r="I128" i="42"/>
  <c r="I18" i="42"/>
  <c r="I23" i="42"/>
  <c r="I188" i="42"/>
  <c r="I214" i="42"/>
  <c r="I55" i="42"/>
  <c r="I186" i="42"/>
  <c r="I126" i="42"/>
  <c r="I254" i="42"/>
  <c r="I230" i="42"/>
  <c r="I41" i="42"/>
  <c r="I9" i="42"/>
  <c r="I205" i="42"/>
  <c r="I54" i="42"/>
  <c r="I98" i="42"/>
  <c r="I264" i="42"/>
  <c r="I120" i="42"/>
  <c r="I7" i="42"/>
  <c r="I85" i="42"/>
  <c r="I91" i="42"/>
  <c r="I163" i="42"/>
  <c r="I219" i="42"/>
  <c r="I251" i="42"/>
  <c r="I46" i="42"/>
  <c r="I104" i="42"/>
  <c r="I42" i="42"/>
  <c r="I36" i="42"/>
  <c r="I273" i="42"/>
  <c r="I59" i="42"/>
  <c r="I10" i="42"/>
  <c r="I266" i="42"/>
  <c r="I37" i="42"/>
  <c r="I152" i="42"/>
  <c r="I6" i="42"/>
  <c r="I19" i="42"/>
  <c r="I136" i="42"/>
  <c r="I194" i="42"/>
  <c r="I174" i="42"/>
  <c r="I202" i="42"/>
  <c r="I68" i="42"/>
  <c r="I240" i="42"/>
  <c r="I237" i="42"/>
  <c r="I190" i="42"/>
  <c r="I40" i="42"/>
  <c r="I169" i="42"/>
  <c r="I118" i="42"/>
  <c r="I32" i="42"/>
  <c r="I241" i="42"/>
  <c r="I203" i="42"/>
  <c r="I183" i="42"/>
  <c r="I70" i="42"/>
  <c r="I259" i="42"/>
  <c r="I52" i="42"/>
  <c r="I30" i="42"/>
  <c r="I143" i="42"/>
  <c r="I268" i="42"/>
  <c r="I28" i="42"/>
  <c r="I207" i="42"/>
  <c r="I201" i="42"/>
  <c r="I267" i="42"/>
  <c r="I74" i="42"/>
  <c r="I231" i="42"/>
  <c r="I172" i="42"/>
  <c r="I116" i="42"/>
  <c r="I43" i="42"/>
  <c r="I109" i="42"/>
  <c r="I236" i="42"/>
  <c r="I210" i="42"/>
  <c r="I176" i="42"/>
  <c r="I258" i="42"/>
  <c r="I90" i="42"/>
  <c r="I127" i="42"/>
  <c r="I20" i="42"/>
  <c r="I33" i="42"/>
  <c r="I192" i="42"/>
  <c r="I256" i="42"/>
  <c r="I133" i="42"/>
  <c r="I222" i="42"/>
  <c r="I244" i="42"/>
  <c r="I122" i="42"/>
  <c r="I158" i="42"/>
  <c r="I24" i="42"/>
  <c r="I189" i="42"/>
  <c r="I180" i="42"/>
  <c r="I137" i="42"/>
  <c r="I99" i="42"/>
  <c r="I217" i="42"/>
  <c r="I245" i="42"/>
  <c r="I117" i="42"/>
  <c r="I224" i="42"/>
  <c r="I83" i="42"/>
  <c r="I101" i="42"/>
  <c r="I62" i="42"/>
  <c r="I216" i="42"/>
  <c r="I44" i="42"/>
  <c r="I181" i="42"/>
  <c r="I193" i="42"/>
  <c r="I239" i="42"/>
  <c r="I92" i="42"/>
  <c r="I270" i="42"/>
  <c r="I227" i="42"/>
  <c r="I60" i="42"/>
  <c r="I249" i="42"/>
  <c r="I257" i="42"/>
  <c r="I142" i="42"/>
  <c r="I89" i="42"/>
  <c r="I124" i="42"/>
  <c r="I17" i="42"/>
  <c r="I213" i="42"/>
  <c r="I125" i="42"/>
  <c r="I47" i="42"/>
  <c r="I225" i="42"/>
  <c r="I182" i="42"/>
  <c r="I134" i="42"/>
  <c r="I67" i="42"/>
  <c r="I94" i="42"/>
  <c r="I63" i="42"/>
  <c r="I184" i="42"/>
  <c r="I39" i="42"/>
  <c r="I199" i="42"/>
  <c r="I170" i="42"/>
  <c r="I108" i="42"/>
  <c r="I119" i="42"/>
  <c r="I234" i="42"/>
  <c r="I105" i="42"/>
  <c r="I198" i="42"/>
  <c r="I175" i="42"/>
  <c r="I191" i="42"/>
  <c r="I45" i="42"/>
  <c r="I111" i="42"/>
  <c r="I171" i="42"/>
  <c r="I64" i="42"/>
  <c r="I215" i="42"/>
  <c r="I71" i="42"/>
  <c r="I204" i="42"/>
  <c r="I123" i="42"/>
  <c r="I3" i="42"/>
  <c r="I25" i="42"/>
  <c r="I31" i="42"/>
  <c r="I250" i="42"/>
  <c r="I185" i="42"/>
  <c r="I150" i="42"/>
  <c r="I86" i="42"/>
  <c r="I177" i="42"/>
  <c r="I129" i="42"/>
  <c r="I69" i="42"/>
  <c r="I179" i="42"/>
  <c r="I34" i="42"/>
  <c r="I200" i="42"/>
  <c r="I208" i="42"/>
  <c r="I76" i="42"/>
  <c r="I2" i="42"/>
  <c r="I78" i="42"/>
  <c r="I96" i="42"/>
  <c r="I51" i="42"/>
  <c r="I107" i="42"/>
  <c r="I262" i="42"/>
  <c r="I235" i="42"/>
  <c r="I197" i="42"/>
  <c r="I149" i="42"/>
  <c r="I255" i="42"/>
  <c r="I247" i="42"/>
  <c r="I167" i="42"/>
  <c r="I79" i="42"/>
  <c r="I73" i="42"/>
  <c r="I228" i="42"/>
  <c r="I65" i="42"/>
  <c r="I261" i="42"/>
  <c r="I263" i="42"/>
  <c r="I159" i="42"/>
  <c r="I146" i="42"/>
  <c r="I272" i="42"/>
  <c r="I223" i="42"/>
  <c r="I153" i="42"/>
  <c r="I57" i="42"/>
  <c r="I4" i="42"/>
  <c r="I106" i="42"/>
  <c r="I75" i="42"/>
  <c r="I8" i="42"/>
  <c r="I246" i="42"/>
  <c r="I253" i="42"/>
  <c r="I22" i="42"/>
  <c r="I252" i="42"/>
  <c r="I26" i="42"/>
  <c r="I61" i="42"/>
  <c r="I72" i="42"/>
  <c r="I265" i="42"/>
  <c r="I218" i="42"/>
  <c r="I29" i="42"/>
  <c r="I164" i="42"/>
  <c r="I160" i="42"/>
  <c r="I162" i="42"/>
  <c r="I206" i="42"/>
  <c r="I97" i="42"/>
  <c r="I50" i="42"/>
  <c r="I38" i="42"/>
  <c r="I115" i="42"/>
  <c r="I221" i="42"/>
  <c r="I5" i="42"/>
  <c r="I121" i="42"/>
  <c r="I269" i="42"/>
  <c r="I132" i="42"/>
  <c r="I21" i="42"/>
  <c r="I131" i="42"/>
  <c r="I196" i="42"/>
  <c r="I187" i="42"/>
  <c r="I49" i="42"/>
  <c r="I242" i="42"/>
  <c r="I95" i="42"/>
  <c r="I112" i="42"/>
  <c r="I232" i="42"/>
  <c r="I53" i="42"/>
  <c r="I161" i="42"/>
  <c r="I220" i="42"/>
  <c r="I130" i="42"/>
  <c r="I103"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Dee Falasco</author>
  </authors>
  <commentList>
    <comment ref="E1" authorId="0" shapeId="0" xr:uid="{B8EE7F9D-BB88-49CD-A65C-4013BC499E2F}">
      <text>
        <r>
          <rPr>
            <b/>
            <sz val="9"/>
            <color indexed="81"/>
            <rFont val="Tahoma"/>
            <family val="2"/>
          </rPr>
          <t>Dee Falasco: 7/25/22</t>
        </r>
        <r>
          <rPr>
            <sz val="9"/>
            <color indexed="81"/>
            <rFont val="Tahoma"/>
            <family val="2"/>
          </rPr>
          <t xml:space="preserve">
https://exceljet.net/formula/extract-all-matches-with-helper-column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Dee Falasco</author>
  </authors>
  <commentList>
    <comment ref="C4" authorId="0" shapeId="0" xr:uid="{0C6B182C-FA94-4B20-B335-1F812E9D5748}">
      <text>
        <r>
          <rPr>
            <b/>
            <sz val="9"/>
            <color indexed="81"/>
            <rFont val="Tahoma"/>
            <family val="2"/>
          </rPr>
          <t>Dee Falasco:</t>
        </r>
        <r>
          <rPr>
            <sz val="9"/>
            <color indexed="81"/>
            <rFont val="Tahoma"/>
            <family val="2"/>
          </rPr>
          <t xml:space="preserve">
</t>
        </r>
      </text>
    </comment>
    <comment ref="B5" authorId="0" shapeId="0" xr:uid="{3BC7D6B9-D4FD-4FC8-91A3-052A401E477B}">
      <text>
        <r>
          <rPr>
            <b/>
            <sz val="9"/>
            <color indexed="81"/>
            <rFont val="Tahoma"/>
            <family val="2"/>
          </rPr>
          <t>Dee Falasco:</t>
        </r>
        <r>
          <rPr>
            <sz val="9"/>
            <color indexed="81"/>
            <rFont val="Tahoma"/>
            <family val="2"/>
          </rPr>
          <t xml:space="preserve">
Dynamic array (sort Unique()) replaced by static values to allow sorting 10/17/22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<sst xmlns="http://schemas.openxmlformats.org/spreadsheetml/2006/main" count="12448" uniqueCount="3859">
  <si>
    <t>Data Collection Tool Step by Step Guide for the FSI.pdf</t>
  </si>
  <si>
    <r>
      <t xml:space="preserve">What is the </t>
    </r>
    <r>
      <rPr>
        <b/>
        <i/>
        <sz val="14"/>
        <color indexed="18"/>
        <rFont val="Arial"/>
        <family val="2"/>
      </rPr>
      <t>Data Collection Tool (DCT)</t>
    </r>
    <r>
      <rPr>
        <b/>
        <sz val="14"/>
        <color indexed="18"/>
        <rFont val="Arial"/>
        <family val="2"/>
      </rPr>
      <t>?</t>
    </r>
  </si>
  <si>
    <t>The Data Collection Tool is a working document that can be used throughout the day (each day)  to collect information for the Form 5266.  This tool is intended for ALL size operations from Level 2 to 7. All of the reporting responsibilities for a particular activity are located on a single tab.</t>
  </si>
  <si>
    <r>
      <t>The</t>
    </r>
    <r>
      <rPr>
        <i/>
        <sz val="10"/>
        <rFont val="Arial"/>
        <family val="2"/>
      </rPr>
      <t xml:space="preserve"> </t>
    </r>
    <r>
      <rPr>
        <sz val="10"/>
        <rFont val="Arial"/>
        <family val="2"/>
      </rPr>
      <t xml:space="preserve">Data Collection Tool follows the process for completing the Form 5266 laid out in the </t>
    </r>
    <r>
      <rPr>
        <i/>
        <sz val="10"/>
        <rFont val="Arial"/>
        <family val="2"/>
      </rPr>
      <t>Incident Reporting Standards and Procedures</t>
    </r>
    <r>
      <rPr>
        <sz val="10"/>
        <rFont val="Arial"/>
        <family val="2"/>
      </rPr>
      <t xml:space="preserve"> and the </t>
    </r>
    <r>
      <rPr>
        <i/>
        <sz val="10"/>
        <rFont val="Arial"/>
        <family val="2"/>
      </rPr>
      <t>Form 5266 Guide</t>
    </r>
    <r>
      <rPr>
        <sz val="10"/>
        <rFont val="Arial"/>
        <family val="2"/>
      </rPr>
      <t xml:space="preserve"> which can be found on The Exchange. Some of the key principles are as follows:</t>
    </r>
  </si>
  <si>
    <t>1.</t>
  </si>
  <si>
    <r>
      <t xml:space="preserve">Staff who provide services or items </t>
    </r>
    <r>
      <rPr>
        <i/>
        <sz val="10"/>
        <rFont val="Arial"/>
        <family val="2"/>
      </rPr>
      <t>directly</t>
    </r>
    <r>
      <rPr>
        <sz val="10"/>
        <rFont val="Arial"/>
        <family val="2"/>
      </rPr>
      <t xml:space="preserve"> to the client should be counting data on how many services or items they provide.</t>
    </r>
  </si>
  <si>
    <t>2.</t>
  </si>
  <si>
    <t>Staff also need to keep track of the county where they directly provide the services or items.</t>
  </si>
  <si>
    <t>3.</t>
  </si>
  <si>
    <t>Once they have collected this information, staff should give their data to the site where they are working, or, if they are providing service on a mobile basis, they should give their data to the site that is their "home-base."  Note that a chapter can be a site if services are being provided there.</t>
  </si>
  <si>
    <t>4.</t>
  </si>
  <si>
    <t xml:space="preserve">Each site should have someone to whom the staff can give their data.  The person collecting data from the staff at a site is known as a "Site Data Collector" and can be someone from any group or activity who is working at the site and takes on the additional task of data collection at the end of the workday.  There can be multiple "Site Data Collectors" collecting different types of data at one site if necessary. </t>
  </si>
  <si>
    <t>5.</t>
  </si>
  <si>
    <t>Once all the data has been collected from the staff, the information is sent by the "Site Data Collector(s)," depending on specific instructions for the operation, either directly to the headquarters of the relief operation or to the chapter that has jurisdiction over the site.</t>
  </si>
  <si>
    <t>Completion Instructions</t>
  </si>
  <si>
    <t xml:space="preserve">Keeping the background information above in mind, follow these instructions depending on the type of operation and your role. </t>
  </si>
  <si>
    <t>Instructions for Single Site/Single Chapter Operations</t>
  </si>
  <si>
    <t>Follow the below steps for operations that involve only one chapter or one site.</t>
  </si>
  <si>
    <t>Step 1</t>
  </si>
  <si>
    <r>
      <t xml:space="preserve">Enter data in the </t>
    </r>
    <r>
      <rPr>
        <b/>
        <sz val="10"/>
        <color indexed="18"/>
        <rFont val="Arial"/>
        <family val="2"/>
      </rPr>
      <t>Start Here</t>
    </r>
    <r>
      <rPr>
        <sz val="10"/>
        <rFont val="Arial"/>
        <family val="2"/>
      </rPr>
      <t xml:space="preserve"> tab. (</t>
    </r>
    <r>
      <rPr>
        <i/>
        <sz val="10"/>
        <rFont val="Arial"/>
        <family val="2"/>
      </rPr>
      <t>If this file is on a Sharepoint or Teams site, open it in the Excel Desktop app if possible</t>
    </r>
    <r>
      <rPr>
        <sz val="10"/>
        <rFont val="Arial"/>
        <family val="2"/>
      </rPr>
      <t>)</t>
    </r>
  </si>
  <si>
    <t>Step 2</t>
  </si>
  <si>
    <t>Select Region(s) and active counties in the DR. Additional regions and counties can be added if necessary later into the response.</t>
  </si>
  <si>
    <t>Step 3</t>
  </si>
  <si>
    <t xml:space="preserve">For each line item in Government, Feeding, DES tabs, use  the pull down menus to assign at least one spot for each county </t>
  </si>
  <si>
    <t>Step 4</t>
  </si>
  <si>
    <t xml:space="preserve">Wherever possible, on the first day of the operation, place the newly established DCT on a Teams or SharePoint site. Then supply its link to  the people who are going to be providing service or items directly to the client. If there is insufficient connectivity, then print and provide them the relevant sheets so they can complete throughout the day.  For example, if a worker is expecting to provide snacks and bulk distribution items directly to clients, print out and provide them the "Feeding" and "DES" sheets.  Ask the workers to write their names on top of each sheet they complete.  </t>
  </si>
  <si>
    <t>Step 5</t>
  </si>
  <si>
    <r>
      <t>After</t>
    </r>
    <r>
      <rPr>
        <sz val="9"/>
        <color rgb="FFFF0000"/>
        <rFont val="Arial"/>
        <family val="2"/>
      </rPr>
      <t xml:space="preserve"> final feeding numbers are in: between 7</t>
    </r>
    <r>
      <rPr>
        <sz val="10"/>
        <color rgb="FFFF0000"/>
        <rFont val="Arial"/>
        <family val="2"/>
      </rPr>
      <t xml:space="preserve"> PM and 8PM</t>
    </r>
    <r>
      <rPr>
        <sz val="10"/>
        <rFont val="Arial"/>
        <family val="2"/>
      </rPr>
      <t xml:space="preserve"> local time, access the counts from the Teams/Sharepoint copy or collect the sheets back from the workers. </t>
    </r>
  </si>
  <si>
    <t>Step 6</t>
  </si>
  <si>
    <t>If a Teams/Sharepoint copy is unavailable, one or two people should consolidate the information from the workers' sheets by entering the information into the master DCT</t>
  </si>
  <si>
    <t>Step 7</t>
  </si>
  <si>
    <t>Unhide the tab "DSARS DRO County". Select each county from the pull down menu (DRO is one of those choices) and report each entity's values in DSARS</t>
  </si>
  <si>
    <t>Step 8</t>
  </si>
  <si>
    <t>Unhide the tab "DSARS Consolidated" and use these values to quality check the entries entered for each entity (County / DRO)</t>
  </si>
  <si>
    <t>Step 9</t>
  </si>
  <si>
    <t xml:space="preserve">For the next reporting period, advise the people reporting for each activty to access the shared file and provide that reporting period's numbers in the column for the appropriate date. If paper is needed, the next reporting period, give the same sheets they used the day before back to the workers for their reuse.  Repeat the process every reporting period that the chapter/site is open.  </t>
  </si>
  <si>
    <t>Instructions for Operations with Multiple Sites and/or Chapters</t>
  </si>
  <si>
    <t>Follow the steps below for operations that involve multiple sites or multiple chapters depending on your role.</t>
  </si>
  <si>
    <t>Instructions for Site Data Collectors</t>
  </si>
  <si>
    <r>
      <t>Step 1</t>
    </r>
    <r>
      <rPr>
        <sz val="11"/>
        <rFont val="Arial"/>
        <family val="2"/>
      </rPr>
      <t/>
    </r>
  </si>
  <si>
    <t>Select Region(s) and active counties in the DR</t>
  </si>
  <si>
    <r>
      <t>Step 3</t>
    </r>
    <r>
      <rPr>
        <sz val="11"/>
        <rFont val="Arial"/>
        <family val="2"/>
      </rPr>
      <t/>
    </r>
  </si>
  <si>
    <r>
      <t>Step 5</t>
    </r>
    <r>
      <rPr>
        <sz val="11"/>
        <rFont val="Arial"/>
        <family val="2"/>
      </rPr>
      <t/>
    </r>
  </si>
  <si>
    <t>If a Teams/Sharepoint document is unavailable,consolidate the data from the workers' sheets by putting them into one Data Collection Tool - STATISTICS for the whole site.  You can either do this handwritten or on a computer.</t>
  </si>
  <si>
    <r>
      <t>Step 7</t>
    </r>
    <r>
      <rPr>
        <sz val="11"/>
        <rFont val="Arial"/>
        <family val="2"/>
      </rPr>
      <t/>
    </r>
  </si>
  <si>
    <t>Send the Data Collection Tools or its Teams/SharePoint link for the whole site, depending on specific instructions for the operation, either to the relief operation headquarters or to the chapter that has jurisdiction over the site.  You can send this information by email, fax, or phone if necessary.  Coordinate with the receiver on how you will submit the data.</t>
  </si>
  <si>
    <r>
      <t>Step 9</t>
    </r>
    <r>
      <rPr>
        <sz val="11"/>
        <rFont val="Arial"/>
        <family val="2"/>
      </rPr>
      <t/>
    </r>
  </si>
  <si>
    <t>Step 10</t>
  </si>
  <si>
    <t>Instructions for Chapters</t>
  </si>
  <si>
    <t xml:space="preserve">If services are being provided at the chapter or if mobile teams providing service are using the chapter as their "home base," then the chapter is a site and should follow the "Instructions for Site Data Collectors" as outlined above.  If the chapter is the headquarters of the relief operation, follow the "Instructions for Relief Operations Headquarters" below.  If your chapter is asked to consolidate Form 5266 information from sites in your jurisdiction and then to submit this data to the relief operation headquarters, follow these steps:  </t>
  </si>
  <si>
    <t>Collect Data Collection Tools from each site by the best method available, either email, fax, or phone if necessary.</t>
  </si>
  <si>
    <r>
      <t xml:space="preserve">Consolidate all the information from the sites into one Data Collection Tool - STATISTICS  that you will use for the entire chapter jurisdiction.  Enter data into the </t>
    </r>
    <r>
      <rPr>
        <b/>
        <sz val="10"/>
        <color indexed="18"/>
        <rFont val="Arial"/>
        <family val="2"/>
      </rPr>
      <t>Start Here</t>
    </r>
    <r>
      <rPr>
        <sz val="10"/>
        <rFont val="Arial"/>
        <family val="2"/>
      </rPr>
      <t xml:space="preserve"> tabs before completing or printing the pertinent sheets .</t>
    </r>
  </si>
  <si>
    <t>Send the Data Collection Tools for the entire chapter jurisdiction to the operation headquarters by the best method available, either email, fax, or phone if necessary.  Coordinate with the receiver on how you will submit the data.</t>
  </si>
  <si>
    <r>
      <t>Use the same</t>
    </r>
    <r>
      <rPr>
        <i/>
        <sz val="10"/>
        <rFont val="Arial"/>
        <family val="2"/>
      </rPr>
      <t xml:space="preserve"> </t>
    </r>
    <r>
      <rPr>
        <sz val="10"/>
        <rFont val="Arial"/>
        <family val="2"/>
      </rPr>
      <t xml:space="preserve">Data Collection Tools for the whole chapter jurisdiction each day and repeat the process for every day that there is service being provided in the chapter jurisdiction. </t>
    </r>
  </si>
  <si>
    <t>Instructions for Relief Operation Headquarters:</t>
  </si>
  <si>
    <t>Follow the steps below if your chapter is acting as the headquarters, or if you are the FSI team at a large operation with a freestanding headquarters.</t>
  </si>
  <si>
    <t>Collect the Data Collection Tools by the best method available, either email, fax, or phone, from each site and/or chapter and make these tools available to the rest of the headquarters as soon as possible so they can see what has occurred at the sites and chapters that day.</t>
  </si>
  <si>
    <r>
      <t>Consolidate the information from the Data Collection Tools by entering them directly into DSARS or by entering the information into a Data Collection Tool for the entire operation and then into DSARS, whichever you prefer.  If you are using a Data Collection Tool - STATISTICS and a Data Collection Tool  for the entire operation, enter data into the</t>
    </r>
    <r>
      <rPr>
        <b/>
        <sz val="10"/>
        <rFont val="Arial"/>
        <family val="2"/>
      </rPr>
      <t xml:space="preserve"> </t>
    </r>
    <r>
      <rPr>
        <b/>
        <sz val="10"/>
        <color indexed="18"/>
        <rFont val="Arial"/>
        <family val="2"/>
      </rPr>
      <t>Start Here</t>
    </r>
    <r>
      <rPr>
        <sz val="10"/>
        <rFont val="Arial"/>
        <family val="2"/>
      </rPr>
      <t xml:space="preserve"> tabs first.  </t>
    </r>
  </si>
  <si>
    <t xml:space="preserve">Repeat the process for every day that a Form 5266 is required. </t>
  </si>
  <si>
    <t>General Instructions</t>
  </si>
  <si>
    <t>Each sheet (tab) has specific instructions for the completion of that particular portion of the tool. All data elements that are to be reported by an activity are shown on the appropriately labeled sheet (tab).</t>
  </si>
  <si>
    <r>
      <t xml:space="preserve">All zero amounts reported under a date for a reporting period, such as zero meals served or zero comfort kits distributed in a reporting period, will be visible as a </t>
    </r>
    <r>
      <rPr>
        <sz val="12"/>
        <rFont val="Arial"/>
        <family val="2"/>
      </rPr>
      <t>"</t>
    </r>
    <r>
      <rPr>
        <b/>
        <sz val="12"/>
        <rFont val="Arial"/>
        <family val="2"/>
      </rPr>
      <t>0</t>
    </r>
    <r>
      <rPr>
        <sz val="12"/>
        <rFont val="Arial"/>
        <family val="2"/>
      </rPr>
      <t>"</t>
    </r>
    <r>
      <rPr>
        <sz val="10"/>
        <rFont val="Arial"/>
        <family val="2"/>
      </rPr>
      <t>. A blank cell indicates that no data has been reported.</t>
    </r>
  </si>
  <si>
    <t>Sometimes the reporting period will be extended to two days or a week or some other length, as decided by operation management. Data can be reported in two ways. If data is available for each day, then report it for each day. If only a summation or single value is available, then report it for the last day of the extended reporting period.</t>
  </si>
  <si>
    <t>Making Adjustments to Previously Reported Data</t>
  </si>
  <si>
    <t xml:space="preserve">If you are using pen or pencil on a hardcopy tool and an adjustment needs to be made to previously reported data
- circle the information to draw attention to the adjustment 
- draw a line through the previously provided information
- enter the adjusted data next to the previously report data in the same cell  
- write a comment at the end of the row or the end of the sheet explaining what figure needs to be adjusted and why.  </t>
  </si>
  <si>
    <t xml:space="preserve">If you are working with a computer and an adjustment needs to be made to previously reported data, 
- strikethrough the previously reported data 
- enter the adjusted data next to the previously report data in the same cell
- apply red fill color to the cell to draw attention to the adjustment 
- type a comment in red text in a cell to the right of all the data on this row, in an empty row or at the end of the sheet explaining what figure needs to be adjusted and why.  </t>
  </si>
  <si>
    <t>Instructions Specifically for Computer Users</t>
  </si>
  <si>
    <r>
      <t xml:space="preserve">For consistency, save your document as </t>
    </r>
    <r>
      <rPr>
        <i/>
        <sz val="10"/>
        <rFont val="Arial"/>
        <family val="2"/>
      </rPr>
      <t>"DCT - STATISTICS Your Location Name MM DD" Your Location Name MM DD"</t>
    </r>
    <r>
      <rPr>
        <sz val="10"/>
        <rFont val="Arial"/>
        <family val="2"/>
      </rPr>
      <t xml:space="preserve"> where MM = Month and DD = Day.  Tomorrow, open up today's report and "save as" with a revised "MM DD" before distributing or adding data to the file.  </t>
    </r>
  </si>
  <si>
    <t xml:space="preserve">To hide rows that are not needed, select them by clicking on the row numbers.  Go to the extreme left, right click and select "Hide."  </t>
  </si>
  <si>
    <t>If you find you need additional rows for certain lines (data elements), click on the row number(s) to the extreme left, right click and select "Copy", right click and select "Insert Copied Cells." This will cause the added row(s) to have the proper format.</t>
  </si>
  <si>
    <t>Date</t>
  </si>
  <si>
    <t>Sheet</t>
  </si>
  <si>
    <t>Change</t>
  </si>
  <si>
    <t>DSARS DRO County Table</t>
  </si>
  <si>
    <t>added callout directing people to activate the consolidated sheet for DRO level reporting</t>
  </si>
  <si>
    <t>DSARS Consolidated</t>
  </si>
  <si>
    <t>color coded cells by DRO vs Consolidated county calues</t>
  </si>
  <si>
    <t>Added auto pickup of sorted unique active chapters names and inx to change numbers to reflect the sort order of them in DSARS</t>
  </si>
  <si>
    <t>Feeding</t>
  </si>
  <si>
    <t>Corrected the spelling of Breakfast</t>
  </si>
  <si>
    <t>Added this sheet to the workbook</t>
  </si>
  <si>
    <t>Log_Vehicles(Pre DTT)</t>
  </si>
  <si>
    <t>Changed from Log_Vehicles(Lvlv I &amp; II)</t>
  </si>
  <si>
    <t>Changed caption to "Legacy Logistics sheet for tracking Vehicles. Does not contribute to summary sheets . Can be reported in DSARS a before DTT is activated"</t>
  </si>
  <si>
    <t>LOG_DES</t>
  </si>
  <si>
    <t>Incorporated Feb 2023 change in definition for "Other DES Items"</t>
  </si>
  <si>
    <t>Start Here Statistics,</t>
  </si>
  <si>
    <t>made changes to allow selection of Wisconsin</t>
  </si>
  <si>
    <t>Corrected period formula for Line 26 EOCs supported</t>
  </si>
  <si>
    <t>Changed both period and to date formula for line 23</t>
  </si>
  <si>
    <t>Govt,Feed,DES (both)</t>
  </si>
  <si>
    <t xml:space="preserve">Locked Dates at top row, so visible from any row in sheet </t>
  </si>
  <si>
    <t>All Date Collection sheets</t>
  </si>
  <si>
    <t>Changed date format to ddd-mm/dd</t>
  </si>
  <si>
    <t>Made last table row gray to line up with guidance to "insert rows above the gray" when needed</t>
  </si>
  <si>
    <t>DSARS DRO County and Cons</t>
  </si>
  <si>
    <t>Line 76 to date value: removed "*not" condition</t>
  </si>
  <si>
    <t>Log_Vehicles(Lvls1_2)</t>
  </si>
  <si>
    <t>Removed vehicle examples from line 48</t>
  </si>
  <si>
    <t>DSARS DRO County</t>
  </si>
  <si>
    <t xml:space="preserve">Corrected Staff wellness items to pick up values from correct lines in each table for period (&lt;&gt;*Not*) and to date (=*Not*) </t>
  </si>
  <si>
    <t>Government</t>
  </si>
  <si>
    <t>Corrected Daily counts formula again (was not picking up top cell in table for calculation)</t>
  </si>
  <si>
    <t>Added Alabama Mississippi region to list</t>
  </si>
  <si>
    <t>DSARS DRO Cons</t>
  </si>
  <si>
    <t>Lines 39 Corrected formula from Countifs to sumifs</t>
  </si>
  <si>
    <t>Lines 11_2, 23 Corrected formula from Countifs to sumifs</t>
  </si>
  <si>
    <t>Column AD - changed "to date" to "county"</t>
  </si>
  <si>
    <t>ChangeLog</t>
  </si>
  <si>
    <t>Hid the ChangeLog Tab</t>
  </si>
  <si>
    <t>Added link to documentation per Alan Roochvarg's suggestion.</t>
  </si>
  <si>
    <t>Instructions</t>
  </si>
  <si>
    <t>Added suiggestion to open in Excel desktop app</t>
  </si>
  <si>
    <t>Changed color of text in callout to red to be more readable</t>
  </si>
  <si>
    <t>Corrected date sequence on one table</t>
  </si>
  <si>
    <t>Removed all references to financials except for A1</t>
  </si>
  <si>
    <t>modified callout to: To Clear all counties marked as active, click this link (if the pointer is a hand)and press the DELETE key for when link does not work in browser</t>
  </si>
  <si>
    <t>renamed tab to specify pre DTT use only</t>
  </si>
  <si>
    <t>Removed Lines 75-77</t>
  </si>
  <si>
    <t>Link in I2 needs to work in browser</t>
  </si>
  <si>
    <t>Adjusted  heights  for 300 - 400 or so</t>
  </si>
  <si>
    <t>Cosmetic changes for balloons to fit better with text fields</t>
  </si>
  <si>
    <t>r51c4 changed fill color to No color</t>
  </si>
  <si>
    <t>Extended formulas in columns 11-22 to accommodate the max possible selected counties or counties in selected regions</t>
  </si>
  <si>
    <t xml:space="preserve"> CountyStateRegions_21</t>
  </si>
  <si>
    <t>Extended formulas in columns 5,7-11 to accommodate the max possible selected counties or counties in selected regions</t>
  </si>
  <si>
    <t>Added SOCC as default first item /Assigned DRO as county designation</t>
  </si>
  <si>
    <t>Cell A4 picks up support info from Start Here</t>
  </si>
  <si>
    <t>Start Here Statistics</t>
  </si>
  <si>
    <t>Some aesthetic changes</t>
  </si>
  <si>
    <t>Corrected Daily counts formula again</t>
  </si>
  <si>
    <t>Modified support coantact information</t>
  </si>
  <si>
    <t>All DCT sheets</t>
  </si>
  <si>
    <t>Inserted blank line at end of each table for aesthetics and clarity</t>
  </si>
  <si>
    <t>Provided support contact information</t>
  </si>
  <si>
    <t>Modified instructions to reflect the multiple regions option</t>
  </si>
  <si>
    <t>Created option to choose multiple Regions</t>
  </si>
  <si>
    <t>Imposed Data Validation on daily cells. X,x,0 with conditional formatting</t>
  </si>
  <si>
    <t>Corrected Daily counts formula</t>
  </si>
  <si>
    <t>Provided draft modification to address the self-calculating features of this workbook</t>
  </si>
  <si>
    <t>Logistics</t>
  </si>
  <si>
    <t xml:space="preserve"> Added "or  Item type (eg. comfort kit, tarp)"  to line 22 table encouraging itemization of other DES Items</t>
  </si>
  <si>
    <t>Instructions / Start here</t>
  </si>
  <si>
    <t>Corrected Line 19 formulas again (?)</t>
  </si>
  <si>
    <t>Shaded out the cells for Shelf Stable meals from DES (Both Shelf stable meals get added to a single value)</t>
  </si>
  <si>
    <t>Staff Wellness</t>
  </si>
  <si>
    <t>Modified instructions for all lines removing "across from Chapter/DRO" from each</t>
  </si>
  <si>
    <t>Line 76 Removed "Not Previously reported" and clarified instructions</t>
  </si>
  <si>
    <t>Line 76: Added Not previously reported line for clearer To Date calculations</t>
  </si>
  <si>
    <t>Add this sheet for tracking</t>
  </si>
  <si>
    <t>Lined up the to date columns on the page</t>
  </si>
  <si>
    <t>Merged Cells in Start date field to avoid dates being placed in wrong cell</t>
  </si>
  <si>
    <t>Corrected to date formulas</t>
  </si>
  <si>
    <t>Added Timestamp to upper left corner</t>
  </si>
  <si>
    <t>Staffing</t>
  </si>
  <si>
    <t>Corrected Date references (removed @ from formula)</t>
  </si>
  <si>
    <t>Made formulas friendly for older Versions of Excel</t>
  </si>
  <si>
    <t>Corrected Line 19 formulas</t>
  </si>
  <si>
    <t>Form 5266 Data Collection Tool - STATISTICS</t>
  </si>
  <si>
    <t>Active?</t>
  </si>
  <si>
    <t>Helper for Region selections</t>
  </si>
  <si>
    <t>Sequence</t>
  </si>
  <si>
    <t>Selected Regions</t>
  </si>
  <si>
    <t>Counties in selected Regions</t>
  </si>
  <si>
    <t>State</t>
  </si>
  <si>
    <t>County</t>
  </si>
  <si>
    <t>Value</t>
  </si>
  <si>
    <t>Column1</t>
  </si>
  <si>
    <t>Active Counties</t>
  </si>
  <si>
    <t>County's Chapter</t>
  </si>
  <si>
    <t>Active Chapters</t>
  </si>
  <si>
    <t>Date2</t>
  </si>
  <si>
    <t>Date3</t>
  </si>
  <si>
    <t>Date4</t>
  </si>
  <si>
    <t>Date5</t>
  </si>
  <si>
    <t>Date6</t>
  </si>
  <si>
    <t>Date7</t>
  </si>
  <si>
    <t>Date8</t>
  </si>
  <si>
    <t>Date9</t>
  </si>
  <si>
    <t>Date10</t>
  </si>
  <si>
    <t>Date11</t>
  </si>
  <si>
    <t>Date12</t>
  </si>
  <si>
    <t>Date13</t>
  </si>
  <si>
    <t>Date14</t>
  </si>
  <si>
    <t>Date15</t>
  </si>
  <si>
    <t>Date16</t>
  </si>
  <si>
    <t>Date17</t>
  </si>
  <si>
    <t>Date18</t>
  </si>
  <si>
    <t>Date19</t>
  </si>
  <si>
    <t>Date20</t>
  </si>
  <si>
    <t>Date21</t>
  </si>
  <si>
    <t>Date22</t>
  </si>
  <si>
    <t>Date23</t>
  </si>
  <si>
    <t>Date24</t>
  </si>
  <si>
    <t>Date25</t>
  </si>
  <si>
    <t>Date26</t>
  </si>
  <si>
    <t>Date27</t>
  </si>
  <si>
    <t>Date28</t>
  </si>
  <si>
    <t>Date29</t>
  </si>
  <si>
    <t>Date30</t>
  </si>
  <si>
    <t>Date31</t>
  </si>
  <si>
    <t>Date32</t>
  </si>
  <si>
    <t>Date33</t>
  </si>
  <si>
    <t>Date34</t>
  </si>
  <si>
    <t>Date35</t>
  </si>
  <si>
    <t>Date36</t>
  </si>
  <si>
    <t>Date37</t>
  </si>
  <si>
    <t>Date38</t>
  </si>
  <si>
    <t>Date39</t>
  </si>
  <si>
    <t>Date40</t>
  </si>
  <si>
    <t>Date41</t>
  </si>
  <si>
    <t>Date42</t>
  </si>
  <si>
    <t>Date43</t>
  </si>
  <si>
    <t>Date44</t>
  </si>
  <si>
    <t>Date45</t>
  </si>
  <si>
    <t>Date46</t>
  </si>
  <si>
    <t>Date47</t>
  </si>
  <si>
    <t>Date48</t>
  </si>
  <si>
    <t>Date49</t>
  </si>
  <si>
    <t>Date50</t>
  </si>
  <si>
    <t>Date51</t>
  </si>
  <si>
    <t>Date52</t>
  </si>
  <si>
    <t>Date53</t>
  </si>
  <si>
    <t>Date54</t>
  </si>
  <si>
    <t>Date55</t>
  </si>
  <si>
    <t>Date56</t>
  </si>
  <si>
    <t>Date57</t>
  </si>
  <si>
    <t>Date58</t>
  </si>
  <si>
    <t>Date59</t>
  </si>
  <si>
    <t>Date60</t>
  </si>
  <si>
    <t>Date61</t>
  </si>
  <si>
    <t>Date62</t>
  </si>
  <si>
    <t>Date63</t>
  </si>
  <si>
    <t>Date64</t>
  </si>
  <si>
    <t>Date65</t>
  </si>
  <si>
    <t>Date66</t>
  </si>
  <si>
    <t>Date67</t>
  </si>
  <si>
    <t>Date68</t>
  </si>
  <si>
    <t>Date69</t>
  </si>
  <si>
    <t>Date70</t>
  </si>
  <si>
    <t>Date71</t>
  </si>
  <si>
    <t>Date72</t>
  </si>
  <si>
    <t>Date73</t>
  </si>
  <si>
    <t>Date74</t>
  </si>
  <si>
    <t>Date75</t>
  </si>
  <si>
    <t>Date76</t>
  </si>
  <si>
    <t>Date77</t>
  </si>
  <si>
    <t>Date78</t>
  </si>
  <si>
    <t>Date79</t>
  </si>
  <si>
    <t>Date80</t>
  </si>
  <si>
    <t>Date81</t>
  </si>
  <si>
    <t>Date82</t>
  </si>
  <si>
    <t>Date83</t>
  </si>
  <si>
    <t>Date84</t>
  </si>
  <si>
    <t>Date85</t>
  </si>
  <si>
    <t>Date86</t>
  </si>
  <si>
    <t>Date87</t>
  </si>
  <si>
    <t>Date88</t>
  </si>
  <si>
    <t>Date89</t>
  </si>
  <si>
    <t>Date90</t>
  </si>
  <si>
    <t>Date91</t>
  </si>
  <si>
    <t>Date92</t>
  </si>
  <si>
    <t>Date93</t>
  </si>
  <si>
    <t>Date94</t>
  </si>
  <si>
    <t>Date95</t>
  </si>
  <si>
    <t>Date96</t>
  </si>
  <si>
    <t>Date97</t>
  </si>
  <si>
    <t>Date98</t>
  </si>
  <si>
    <t>Date99</t>
  </si>
  <si>
    <t>Date100</t>
  </si>
  <si>
    <t>Documentation available:</t>
  </si>
  <si>
    <t>Alabama and Mississippi Region</t>
  </si>
  <si>
    <t>DRO</t>
  </si>
  <si>
    <t xml:space="preserve">Before using, type the start date of the disaster here: </t>
  </si>
  <si>
    <t>è</t>
  </si>
  <si>
    <t>Alaska Region</t>
  </si>
  <si>
    <t>Arizona and New Mexico Region</t>
  </si>
  <si>
    <t xml:space="preserve">Type the DRO Number here:   </t>
  </si>
  <si>
    <t>DR XXX-XX</t>
  </si>
  <si>
    <t>California Gold Country Region</t>
  </si>
  <si>
    <t>Cascades Region</t>
  </si>
  <si>
    <r>
      <rPr>
        <b/>
        <i/>
        <u/>
        <sz val="14"/>
        <color rgb="FFFF0000"/>
        <rFont val="Arial"/>
        <family val="2"/>
      </rPr>
      <t>Select</t>
    </r>
    <r>
      <rPr>
        <i/>
        <sz val="14"/>
        <color rgb="FFFF0000"/>
        <rFont val="Arial"/>
        <family val="2"/>
      </rPr>
      <t xml:space="preserve"> the DRO's Region(s) here by placing an X next to the Region Name(s)</t>
    </r>
  </si>
  <si>
    <t>Central and South Texas Region</t>
  </si>
  <si>
    <t>Central and Southern Ohio Region</t>
  </si>
  <si>
    <t xml:space="preserve">Type your name here: </t>
  </si>
  <si>
    <t>Central Appalachia Region</t>
  </si>
  <si>
    <t>Central California Region</t>
  </si>
  <si>
    <t xml:space="preserve">Type your telephone number here: </t>
  </si>
  <si>
    <t>Central Florida and the US Virgin Islands Region</t>
  </si>
  <si>
    <t>Colorado and Wyoming Region</t>
  </si>
  <si>
    <t xml:space="preserve">Type your email address here: </t>
  </si>
  <si>
    <t>Connecticut and Rhode Island Region</t>
  </si>
  <si>
    <t>Eastern New York Region</t>
  </si>
  <si>
    <t>Eastern North Carolina Region</t>
  </si>
  <si>
    <t>Georgia Region</t>
  </si>
  <si>
    <t>Greater Carolinas Region</t>
  </si>
  <si>
    <t>Greater New York Region</t>
  </si>
  <si>
    <t>Greater Pennsylvania Region</t>
  </si>
  <si>
    <t>Idaho and Montana Region</t>
  </si>
  <si>
    <t>Illinois Region</t>
  </si>
  <si>
    <t>Indiana Region</t>
  </si>
  <si>
    <t>Kansas and Oklahoma Region</t>
  </si>
  <si>
    <t>Kentucky Region</t>
  </si>
  <si>
    <t>Los Angeles Region</t>
  </si>
  <si>
    <t>Louisiana Region</t>
  </si>
  <si>
    <t>Massachusetts Region</t>
  </si>
  <si>
    <t>Michigan Region</t>
  </si>
  <si>
    <t>Minnesota and Dakotas Region</t>
  </si>
  <si>
    <t>Missouri and Arkansas Region</t>
  </si>
  <si>
    <t>National Capital and Greater Chesapeake Region</t>
  </si>
  <si>
    <t>Nebraska and Iowa Region</t>
  </si>
  <si>
    <t>New Jersey Region</t>
  </si>
  <si>
    <t>North Florida Region</t>
  </si>
  <si>
    <t>North Texas Region</t>
  </si>
  <si>
    <t>Northern California Coastal Region</t>
  </si>
  <si>
    <t>Northern New England Region</t>
  </si>
  <si>
    <t>Northern Ohio Region</t>
  </si>
  <si>
    <t>Northwest Region</t>
  </si>
  <si>
    <t>Pacific Islands Region</t>
  </si>
  <si>
    <t>Puerto Rico Region</t>
  </si>
  <si>
    <t>South Carolina Region</t>
  </si>
  <si>
    <t>South Florida Region</t>
  </si>
  <si>
    <t>Southeastern Pennsylvania Region</t>
  </si>
  <si>
    <t>Southern California Region</t>
  </si>
  <si>
    <t>Tennessee Region</t>
  </si>
  <si>
    <t>Texas Gulf Coast Region</t>
  </si>
  <si>
    <t>Utah and Nevada Region</t>
  </si>
  <si>
    <t>Virginia Region</t>
  </si>
  <si>
    <t>Western New York Region</t>
  </si>
  <si>
    <t>Wisconsin Region</t>
  </si>
  <si>
    <t>Region is selected</t>
  </si>
  <si>
    <t>chapter</t>
  </si>
  <si>
    <t>region</t>
  </si>
  <si>
    <t>county_lon, county_st</t>
  </si>
  <si>
    <t>Helper(For identifying each new hit on the Region in column 5)</t>
  </si>
  <si>
    <t>LstReptLvls</t>
  </si>
  <si>
    <t>ARC of UpState South Carolina</t>
  </si>
  <si>
    <t>Abbeville County, SC</t>
  </si>
  <si>
    <t>String found in calling cell</t>
  </si>
  <si>
    <t>Chapter</t>
  </si>
  <si>
    <t>County/Svc Dlvy</t>
  </si>
  <si>
    <t>ARC of Capital West Louisiana</t>
  </si>
  <si>
    <t>Acadia Parish, LA</t>
  </si>
  <si>
    <t>Chapter/DRO(Staff/Logs)</t>
  </si>
  <si>
    <t>ARC of Coastal Virginia</t>
  </si>
  <si>
    <t>Accomack County, VA</t>
  </si>
  <si>
    <t>ARC of Greater Idaho</t>
  </si>
  <si>
    <t>Ada County, ID</t>
  </si>
  <si>
    <t>ARC of Central Iowa</t>
  </si>
  <si>
    <t>Adair County, IA</t>
  </si>
  <si>
    <t>ARC of South Central Kentucky</t>
  </si>
  <si>
    <t>Adair County, KY</t>
  </si>
  <si>
    <t>ARC of Central and Northern Missouri</t>
  </si>
  <si>
    <t>Adair County, MO</t>
  </si>
  <si>
    <t>ARC serving South Central and Southeast OK</t>
  </si>
  <si>
    <t>Adair County, OK</t>
  </si>
  <si>
    <t>ARC of the Mile High Area</t>
  </si>
  <si>
    <t>Adams County, CO</t>
  </si>
  <si>
    <t>Adams County, IA</t>
  </si>
  <si>
    <t>Adams County, ID</t>
  </si>
  <si>
    <t>ARC serving the Quad Cities and West Central Illinois</t>
  </si>
  <si>
    <t>Adams County, IL</t>
  </si>
  <si>
    <t>ARC of Northeast Indiana</t>
  </si>
  <si>
    <t>Adams County, IN</t>
  </si>
  <si>
    <t>ARC of Southwest Mississippi</t>
  </si>
  <si>
    <t>Adams County, MS</t>
  </si>
  <si>
    <t>ARC serving Western North Dakota</t>
  </si>
  <si>
    <t>Adams County, ND</t>
  </si>
  <si>
    <t>ARC of Central and Western Nebraska</t>
  </si>
  <si>
    <t>Adams County, NE</t>
  </si>
  <si>
    <t>ARC of South Central Ohio</t>
  </si>
  <si>
    <t>Adams County, OH</t>
  </si>
  <si>
    <t>ARC of Central Pennsylvania</t>
  </si>
  <si>
    <t>Adams County, PA</t>
  </si>
  <si>
    <t>The ARC serving Central and Southeastern Washington</t>
  </si>
  <si>
    <t>Adams County, WA</t>
  </si>
  <si>
    <t>ARC of Southwest Wisconsin</t>
  </si>
  <si>
    <t>Adams County, WI</t>
  </si>
  <si>
    <t>ARC of Vermont</t>
  </si>
  <si>
    <t>Addison County, VT</t>
  </si>
  <si>
    <t>ARC of Central South Carolina</t>
  </si>
  <si>
    <t>Aiken County, SC</t>
  </si>
  <si>
    <t>ARC serving Northern Minnesota</t>
  </si>
  <si>
    <t>Aitkin County, MN</t>
  </si>
  <si>
    <t>ARC of Northeast Florida</t>
  </si>
  <si>
    <t>Alachua County, FL</t>
  </si>
  <si>
    <t>The ARC serving the Piedmont Triad of North Carolina</t>
  </si>
  <si>
    <t>Alamance County, NC</t>
  </si>
  <si>
    <t>ARC of the Bay Area</t>
  </si>
  <si>
    <t>Alameda County, CA</t>
  </si>
  <si>
    <t>ARC of Western Colorado</t>
  </si>
  <si>
    <t>Alamosa County, CO</t>
  </si>
  <si>
    <t>ARC of Northeastern New York</t>
  </si>
  <si>
    <t>Albany County, NY</t>
  </si>
  <si>
    <t>ARC of Wyoming</t>
  </si>
  <si>
    <t>Albany County, WY</t>
  </si>
  <si>
    <t>ARC of Central Virginia</t>
  </si>
  <si>
    <t>Albemarle County, VA</t>
  </si>
  <si>
    <t>ARC of Northern Michigan</t>
  </si>
  <si>
    <t>Alcona County, MI</t>
  </si>
  <si>
    <t>ARC of North Mississippi</t>
  </si>
  <si>
    <t>Alcorn County, MS</t>
  </si>
  <si>
    <t>ARC serving Alaska</t>
  </si>
  <si>
    <t>Aleutians East Borough, AK</t>
  </si>
  <si>
    <t>Aleutians West Census Are, AK</t>
  </si>
  <si>
    <t>ARC of Southeast Missouri and Northeast Arkansas</t>
  </si>
  <si>
    <t>Alexander County, IL</t>
  </si>
  <si>
    <t>The ARC serving the Blue Ridge Piedmont of North Carolina</t>
  </si>
  <si>
    <t>Alexander County, NC</t>
  </si>
  <si>
    <t>ARC of the National Capital Area</t>
  </si>
  <si>
    <t>Alexandria City, VA</t>
  </si>
  <si>
    <t>ARC serving Northern OK</t>
  </si>
  <si>
    <t>Alfalfa County, OK</t>
  </si>
  <si>
    <t>Alger County, MI</t>
  </si>
  <si>
    <t>ARC of Eastern Iowa</t>
  </si>
  <si>
    <t>Allamakee County, IA</t>
  </si>
  <si>
    <t>ARC of Southwest Michigan</t>
  </si>
  <si>
    <t>Allegan County, MI</t>
  </si>
  <si>
    <t>ARC of the Allegheny Highlands</t>
  </si>
  <si>
    <t>Allegany County, MD</t>
  </si>
  <si>
    <t>ARC of Greater Rochester New York</t>
  </si>
  <si>
    <t>Allegany County, NY</t>
  </si>
  <si>
    <t>Alleghany County, NC</t>
  </si>
  <si>
    <t>ARC of Southwest Virginia</t>
  </si>
  <si>
    <t>Alleghany County, VA</t>
  </si>
  <si>
    <t>ARC of Southwestern Pennsylvania</t>
  </si>
  <si>
    <t>Allegheny County, PA</t>
  </si>
  <si>
    <t>Allen County, IN</t>
  </si>
  <si>
    <t>ARC of South Central and Southeast Kansas</t>
  </si>
  <si>
    <t>Allen County, KS</t>
  </si>
  <si>
    <t>Allen County, KY</t>
  </si>
  <si>
    <t>Allen County, OH</t>
  </si>
  <si>
    <t>Allen Parish, LA</t>
  </si>
  <si>
    <t>Allendale County, SC</t>
  </si>
  <si>
    <t>Alpena County, MI</t>
  </si>
  <si>
    <t>ARC of Sierra-Delta</t>
  </si>
  <si>
    <t>Alpine County, CA</t>
  </si>
  <si>
    <t>Amador County, CA</t>
  </si>
  <si>
    <t>ARC of Capital Virginia</t>
  </si>
  <si>
    <t>Amelia County, VA</t>
  </si>
  <si>
    <t>ARC of Hawaii</t>
  </si>
  <si>
    <t>American Samoa, AS</t>
  </si>
  <si>
    <t>ARC of Blue Ridge Virginia</t>
  </si>
  <si>
    <t>Amherst County, VA</t>
  </si>
  <si>
    <t>Amite County, MS</t>
  </si>
  <si>
    <t>Anchorage Municipality, AK</t>
  </si>
  <si>
    <t>ARC of Greater Kansas Area</t>
  </si>
  <si>
    <t>Anderson County, KS</t>
  </si>
  <si>
    <t>ARC Louisville Area</t>
  </si>
  <si>
    <t>Anderson County, KY</t>
  </si>
  <si>
    <t>Anderson County, SC</t>
  </si>
  <si>
    <t>ARC of East Tennessee</t>
  </si>
  <si>
    <t>Anderson County, TN</t>
  </si>
  <si>
    <t>ARC serving East Texas</t>
  </si>
  <si>
    <t>Anderson County, TX</t>
  </si>
  <si>
    <t>ARC of Greater Kansas City</t>
  </si>
  <si>
    <t>Andrew County, MO</t>
  </si>
  <si>
    <t>ARC serving the Permian Basin of TX</t>
  </si>
  <si>
    <t>Andrews County, TX</t>
  </si>
  <si>
    <t>ARC of Central and Mid Coast Maine</t>
  </si>
  <si>
    <t>Androscoggin County, ME</t>
  </si>
  <si>
    <t>ARC of Southeast &amp; Deep East Texas</t>
  </si>
  <si>
    <t>Angelina County, TX</t>
  </si>
  <si>
    <t>ARC of Southern Maryland</t>
  </si>
  <si>
    <t>Anne Arundel County, MD</t>
  </si>
  <si>
    <t>ARC serving Twin Cities Area</t>
  </si>
  <si>
    <t>Anoka County, MN</t>
  </si>
  <si>
    <t>The ARC serving the Southern Piedmont of North Carolina</t>
  </si>
  <si>
    <t>Anson County, NC</t>
  </si>
  <si>
    <t>Antelope County, NE</t>
  </si>
  <si>
    <t>Antrim County, MI</t>
  </si>
  <si>
    <t>ARC of Central and Northern Arizona</t>
  </si>
  <si>
    <t>Apache County, AZ</t>
  </si>
  <si>
    <t>Appanoose County, IA</t>
  </si>
  <si>
    <t>ARC of Southeast Georgia</t>
  </si>
  <si>
    <t>Appling County, GA</t>
  </si>
  <si>
    <t>Appomattox County, VA</t>
  </si>
  <si>
    <t>ARC of Coastal Bend-Texas</t>
  </si>
  <si>
    <t>Aransas County, TX</t>
  </si>
  <si>
    <t>Arapahoe County, CO</t>
  </si>
  <si>
    <t>ARC serving Texas Big Country</t>
  </si>
  <si>
    <t>Archer County, TX</t>
  </si>
  <si>
    <t>Archuleta County, CO</t>
  </si>
  <si>
    <t>ARC of East Central Bay Michigan</t>
  </si>
  <si>
    <t>Arenac County, MI</t>
  </si>
  <si>
    <t>ARC serving Greater AR</t>
  </si>
  <si>
    <t>Arkansas County, AR</t>
  </si>
  <si>
    <t>Arlington County, VA</t>
  </si>
  <si>
    <t>ARC of Chestnut Ridge Pennsylvania</t>
  </si>
  <si>
    <t>Armstrong County, PA</t>
  </si>
  <si>
    <t>ARC serving the Texas Panhandle</t>
  </si>
  <si>
    <t>Armstrong County, TX</t>
  </si>
  <si>
    <t>ARC of Northern and Eastern Maine</t>
  </si>
  <si>
    <t>Aroostook County, ME</t>
  </si>
  <si>
    <t>Arthur County, NE</t>
  </si>
  <si>
    <t>Ascension Parish, LA</t>
  </si>
  <si>
    <t>Ashe County, NC</t>
  </si>
  <si>
    <t>ARC of Heartland, Stark and Muskingum Lakes</t>
  </si>
  <si>
    <t>Ashland County, OH</t>
  </si>
  <si>
    <t>ARC of Northwest Wisconsin</t>
  </si>
  <si>
    <t>Ashland County, WI</t>
  </si>
  <si>
    <t>Ashley County, AR</t>
  </si>
  <si>
    <t>ARC of Northeast Ohio</t>
  </si>
  <si>
    <t>Ashtabula County, OH</t>
  </si>
  <si>
    <t>Asotin County, WA</t>
  </si>
  <si>
    <t>ARC of Southeast Louisiana</t>
  </si>
  <si>
    <t>Assumption Parish, LA</t>
  </si>
  <si>
    <t>ARC serving Greater San Antonio TX</t>
  </si>
  <si>
    <t>Atascosa County, TX</t>
  </si>
  <si>
    <t>Atchison County, KS</t>
  </si>
  <si>
    <t>Atchison County, MO</t>
  </si>
  <si>
    <t>Athens County, OH</t>
  </si>
  <si>
    <t>ARC of South Central Georgia</t>
  </si>
  <si>
    <t>Atkinson County, GA</t>
  </si>
  <si>
    <t>ARC of Southern New Jersey</t>
  </si>
  <si>
    <t>Atlantic County, NJ</t>
  </si>
  <si>
    <t>Atoka County, OK</t>
  </si>
  <si>
    <t>ARC of Southeast Mississippi</t>
  </si>
  <si>
    <t>Attala County, MS</t>
  </si>
  <si>
    <t>Audrain County, MO</t>
  </si>
  <si>
    <t>Audubon County, IA</t>
  </si>
  <si>
    <t>Auglaize County, OH</t>
  </si>
  <si>
    <t>Augusta County, VA</t>
  </si>
  <si>
    <t>ARC serving Central and Western South Dakota</t>
  </si>
  <si>
    <t>Aurora County, SD</t>
  </si>
  <si>
    <t>ARC of Texas Central Coast &amp; East Piney Woods</t>
  </si>
  <si>
    <t>Austin County, TX</t>
  </si>
  <si>
    <t>ARC serving Central East Alabama</t>
  </si>
  <si>
    <t>Autauga County, AL</t>
  </si>
  <si>
    <t>Avery County, NC</t>
  </si>
  <si>
    <t>ARC of North Louisiana</t>
  </si>
  <si>
    <t>Avoyelles Parish, LA</t>
  </si>
  <si>
    <t>ARC of Southeastern Colorado</t>
  </si>
  <si>
    <t>Baca County, CO</t>
  </si>
  <si>
    <t>Bacon County, GA</t>
  </si>
  <si>
    <t>ARC serving the Texas South Plains</t>
  </si>
  <si>
    <t>Bailey County, TX</t>
  </si>
  <si>
    <t>Baker County, FL</t>
  </si>
  <si>
    <t>ARC of Southwest Georgia</t>
  </si>
  <si>
    <t>Baker County, GA</t>
  </si>
  <si>
    <t>Baker County, OR</t>
  </si>
  <si>
    <t>ARC serving South Alabama</t>
  </si>
  <si>
    <t>Baldwin County, AL</t>
  </si>
  <si>
    <t>ARC of East Central Georgia</t>
  </si>
  <si>
    <t>Baldwin County, GA</t>
  </si>
  <si>
    <t>ARC of Western Kentucky</t>
  </si>
  <si>
    <t>Ballard County, KY</t>
  </si>
  <si>
    <t>ARC of Central Maryland</t>
  </si>
  <si>
    <t>Baltimore City, MD</t>
  </si>
  <si>
    <t>Baltimore County, MD</t>
  </si>
  <si>
    <t>Bamberg County, SC</t>
  </si>
  <si>
    <t>ARC serving the Hill Country of TX</t>
  </si>
  <si>
    <t>Bandera County, TX</t>
  </si>
  <si>
    <t>ARC of Northeast Georgia</t>
  </si>
  <si>
    <t>Banks County, GA</t>
  </si>
  <si>
    <t>Banner County, NE</t>
  </si>
  <si>
    <t>Bannock County, ID</t>
  </si>
  <si>
    <t>Baraga County, MI</t>
  </si>
  <si>
    <t>Barber County, KS</t>
  </si>
  <si>
    <t>Barbour County, AL</t>
  </si>
  <si>
    <t>Barbour County, WV</t>
  </si>
  <si>
    <t>ARC serving Eastern North Dakota and Northwest Minnesota</t>
  </si>
  <si>
    <t>Barnes County, ND</t>
  </si>
  <si>
    <t>ARC of Southeastern MA</t>
  </si>
  <si>
    <t>Barnstable County, MA</t>
  </si>
  <si>
    <t>Barnwell County, SC</t>
  </si>
  <si>
    <t>Barren County, KY</t>
  </si>
  <si>
    <t>Barron County, WI</t>
  </si>
  <si>
    <t>Barrow County, GA</t>
  </si>
  <si>
    <t>ARC of West Michigan</t>
  </si>
  <si>
    <t>Barry County, MI</t>
  </si>
  <si>
    <t>ARC of Southern Missouri</t>
  </si>
  <si>
    <t>Barry County, MO</t>
  </si>
  <si>
    <t>ARC of Southeast Indiana</t>
  </si>
  <si>
    <t>Bartholomew County, IN</t>
  </si>
  <si>
    <t>Barton County, KS</t>
  </si>
  <si>
    <t>Barton County, MO</t>
  </si>
  <si>
    <t>ARC of Northwest Georgia</t>
  </si>
  <si>
    <t>Bartow County, GA</t>
  </si>
  <si>
    <t>ARC serving Central TX</t>
  </si>
  <si>
    <t>Bastrop County, TX</t>
  </si>
  <si>
    <t>Bates County, MO</t>
  </si>
  <si>
    <t>ARC of Eastern Kentucky</t>
  </si>
  <si>
    <t>Bath County, KY</t>
  </si>
  <si>
    <t>Bath County, VA</t>
  </si>
  <si>
    <t>ARC serving Northwest AR</t>
  </si>
  <si>
    <t>Baxter County, AR</t>
  </si>
  <si>
    <t>ARC of Northwest Florida</t>
  </si>
  <si>
    <t>Bay County, FL</t>
  </si>
  <si>
    <t>Bay County, MI</t>
  </si>
  <si>
    <t>Bayfield County, WI</t>
  </si>
  <si>
    <t>Baylor County, TX</t>
  </si>
  <si>
    <t>ARC serving Eastern South Dakota</t>
  </si>
  <si>
    <t>Beadle County, SD</t>
  </si>
  <si>
    <t>Bear Lake County, ID</t>
  </si>
  <si>
    <t>The ARC of Northeastern North Carolina</t>
  </si>
  <si>
    <t>Beaufort County, NC</t>
  </si>
  <si>
    <t>ARC of Lowcountry South Carolina</t>
  </si>
  <si>
    <t>Beaufort County, SC</t>
  </si>
  <si>
    <t>Beauregard Parish, LA</t>
  </si>
  <si>
    <t>Beaver County, OK</t>
  </si>
  <si>
    <t>Beaver County, PA</t>
  </si>
  <si>
    <t>ARC Central and Southern UT</t>
  </si>
  <si>
    <t>Beaver County, UT</t>
  </si>
  <si>
    <t>ARC of Montana</t>
  </si>
  <si>
    <t>Beaverhead County, MT</t>
  </si>
  <si>
    <t>Becker County, MN</t>
  </si>
  <si>
    <t>ARC serving Central and Southwest OK</t>
  </si>
  <si>
    <t>Beckham County, OK</t>
  </si>
  <si>
    <t>ARC of Pennsylvania Mountains</t>
  </si>
  <si>
    <t>Bedford County, PA</t>
  </si>
  <si>
    <t>ARC Heart of Tennessee</t>
  </si>
  <si>
    <t>Bedford County, TN</t>
  </si>
  <si>
    <t>Bedford County, VA</t>
  </si>
  <si>
    <t>Bee County, TX</t>
  </si>
  <si>
    <t>ARC of New Hampshire</t>
  </si>
  <si>
    <t>Belknap County, NH</t>
  </si>
  <si>
    <t>Bell County, KY</t>
  </si>
  <si>
    <t>ARC serving the Heart of TX</t>
  </si>
  <si>
    <t>Bell County, TX</t>
  </si>
  <si>
    <t>ARC of the Ohio River Valley</t>
  </si>
  <si>
    <t>Belmont County, OH</t>
  </si>
  <si>
    <t>Beltrami County, MN</t>
  </si>
  <si>
    <t>Ben Hill County, GA</t>
  </si>
  <si>
    <t>The ARC serving the Greater Inland Northwest</t>
  </si>
  <si>
    <t>Benewah County, ID</t>
  </si>
  <si>
    <t>Bennett County, SD</t>
  </si>
  <si>
    <t>Bennington County, VT</t>
  </si>
  <si>
    <t>Benson County, ND</t>
  </si>
  <si>
    <t>Bent County, CO</t>
  </si>
  <si>
    <t>Benton County, AR</t>
  </si>
  <si>
    <t>Benton County, IA</t>
  </si>
  <si>
    <t>ARC of Northwest Indiana</t>
  </si>
  <si>
    <t>Benton County, IN</t>
  </si>
  <si>
    <t>ARC serving Central Minnesota</t>
  </si>
  <si>
    <t>Benton County, MN</t>
  </si>
  <si>
    <t>Benton County, MO</t>
  </si>
  <si>
    <t>Benton County, MS</t>
  </si>
  <si>
    <t>ARC of Southwest Oregon</t>
  </si>
  <si>
    <t>Benton County, OR</t>
  </si>
  <si>
    <t>ARC of Mid-West Tennessee</t>
  </si>
  <si>
    <t>Benton County, TN</t>
  </si>
  <si>
    <t>Benton County, WA</t>
  </si>
  <si>
    <t>Benzie County, MI</t>
  </si>
  <si>
    <t>ARC of Northern New Jersey</t>
  </si>
  <si>
    <t>Bergen County, NJ</t>
  </si>
  <si>
    <t>Berkeley County, SC</t>
  </si>
  <si>
    <t>ARC of The Heart of the Valley</t>
  </si>
  <si>
    <t>Berkeley County, WV</t>
  </si>
  <si>
    <t>ARC of Pennsylvania Rivers</t>
  </si>
  <si>
    <t>Berks County, PA</t>
  </si>
  <si>
    <t>ARC of Central and Western MA</t>
  </si>
  <si>
    <t>Berkshire County, MA</t>
  </si>
  <si>
    <t>ARC of New Mexico</t>
  </si>
  <si>
    <t>Bernalillo County, NM</t>
  </si>
  <si>
    <t>Berrien County, GA</t>
  </si>
  <si>
    <t>Berrien County, MI</t>
  </si>
  <si>
    <t>Bertie County, NC</t>
  </si>
  <si>
    <t>Bethel Census Area, AK</t>
  </si>
  <si>
    <t>Bexar County, TX</t>
  </si>
  <si>
    <t>ARC serving Central West Alabama</t>
  </si>
  <si>
    <t>Bibb County, AL</t>
  </si>
  <si>
    <t>ARC of Central Midwest Georgia</t>
  </si>
  <si>
    <t>Bibb County, GA</t>
  </si>
  <si>
    <t>Bienville Parish, LA</t>
  </si>
  <si>
    <t>Big Horn County, MT</t>
  </si>
  <si>
    <t>Big Horn County, WY</t>
  </si>
  <si>
    <t>Big Stone County, MN</t>
  </si>
  <si>
    <t>Billings County, ND</t>
  </si>
  <si>
    <t>Bingham County, ID</t>
  </si>
  <si>
    <t>Black Hawk County, IA</t>
  </si>
  <si>
    <t>ARC of Central Indiana</t>
  </si>
  <si>
    <t>Blackford County, IN</t>
  </si>
  <si>
    <t>The ARC of the Sandhills of North Carolina</t>
  </si>
  <si>
    <t>Bladen County, NC</t>
  </si>
  <si>
    <t>Blaine County, ID</t>
  </si>
  <si>
    <t>Blaine County, MT</t>
  </si>
  <si>
    <t>Blaine County, NE</t>
  </si>
  <si>
    <t>Blaine County, OK</t>
  </si>
  <si>
    <t>Blair County, PA</t>
  </si>
  <si>
    <t>Blanco County, TX</t>
  </si>
  <si>
    <t>Bland County, VA</t>
  </si>
  <si>
    <t>Bleckley County, GA</t>
  </si>
  <si>
    <t>ARC of Southeast Tennessee</t>
  </si>
  <si>
    <t>Bledsoe County, TN</t>
  </si>
  <si>
    <t>ARC serving Mid Alabama</t>
  </si>
  <si>
    <t>Blount County, AL</t>
  </si>
  <si>
    <t>Blount County, TN</t>
  </si>
  <si>
    <t>ARC serving Southwest Minnesota</t>
  </si>
  <si>
    <t>Blue Earth County, MN</t>
  </si>
  <si>
    <t>Boise County, ID</t>
  </si>
  <si>
    <t>Bolivar County, MS</t>
  </si>
  <si>
    <t>Bollinger County, MO</t>
  </si>
  <si>
    <t>Bon Homme County, SD</t>
  </si>
  <si>
    <t>ARC serving South Central Illinois</t>
  </si>
  <si>
    <t>Bond County, IL</t>
  </si>
  <si>
    <t>Bonner County, ID</t>
  </si>
  <si>
    <t>Bonneville County, ID</t>
  </si>
  <si>
    <t>Boone County, AR</t>
  </si>
  <si>
    <t>Boone County, IA</t>
  </si>
  <si>
    <t>ARC of Northwest Illinois</t>
  </si>
  <si>
    <t>Boone County, IL</t>
  </si>
  <si>
    <t>ARC of Greater Indianapolis</t>
  </si>
  <si>
    <t>Boone County, IN</t>
  </si>
  <si>
    <t>ARC of Greater Cincinnati Tri-state</t>
  </si>
  <si>
    <t>Boone County, KY</t>
  </si>
  <si>
    <t>Boone County, MO</t>
  </si>
  <si>
    <t>Boone County, NE</t>
  </si>
  <si>
    <t>ARC of Central and Southern West Virginia</t>
  </si>
  <si>
    <t>Boone County, WV</t>
  </si>
  <si>
    <t>Borden County, TX</t>
  </si>
  <si>
    <t>Bosque County, TX</t>
  </si>
  <si>
    <t>Bossier Parish, LA</t>
  </si>
  <si>
    <t>Botetourt County, VA</t>
  </si>
  <si>
    <t>Bottineau County, ND</t>
  </si>
  <si>
    <t>Boulder County, CO</t>
  </si>
  <si>
    <t>Boundary County, ID</t>
  </si>
  <si>
    <t>Bourbon County, KS</t>
  </si>
  <si>
    <t>ARC Bluegrass Area</t>
  </si>
  <si>
    <t>Bourbon County, KY</t>
  </si>
  <si>
    <t>ARC serving the Northeast Texas Area</t>
  </si>
  <si>
    <t>Bowie County, TX</t>
  </si>
  <si>
    <t>Bowman County, ND</t>
  </si>
  <si>
    <t>Box Butte County, NE</t>
  </si>
  <si>
    <t>ARC of Northern Utah and Southwest Wyoming</t>
  </si>
  <si>
    <t>Box Elder County, UT</t>
  </si>
  <si>
    <t>ARC of the Tri-State</t>
  </si>
  <si>
    <t>Boyd County, KY</t>
  </si>
  <si>
    <t>Boyd County, NE</t>
  </si>
  <si>
    <t>Boyle County, KY</t>
  </si>
  <si>
    <t>Bracken County, KY</t>
  </si>
  <si>
    <t>Bradford County, FL</t>
  </si>
  <si>
    <t>ARC of Northeastern Pennsylvania</t>
  </si>
  <si>
    <t>Bradford County, PA</t>
  </si>
  <si>
    <t>Bradley County, AR</t>
  </si>
  <si>
    <t>Bradley County, TN</t>
  </si>
  <si>
    <t>Branch County, MI</t>
  </si>
  <si>
    <t>Brantley County, GA</t>
  </si>
  <si>
    <t>Braxton County, WV</t>
  </si>
  <si>
    <t>Brazoria County, TX</t>
  </si>
  <si>
    <t>Brazos County, TX</t>
  </si>
  <si>
    <t>Breathitt County, KY</t>
  </si>
  <si>
    <t>Breckinridge County, KY</t>
  </si>
  <si>
    <t>Bremer County, IA</t>
  </si>
  <si>
    <t>ARC of Florida's Space Coast</t>
  </si>
  <si>
    <t>Brevard County, FL</t>
  </si>
  <si>
    <t>Brewster County, TX</t>
  </si>
  <si>
    <t>Briscoe County, TX</t>
  </si>
  <si>
    <t>Bristol Bay Borough, AK</t>
  </si>
  <si>
    <t>Bristol City, VA</t>
  </si>
  <si>
    <t>Bristol County, MA</t>
  </si>
  <si>
    <t>ARC of Rhode Island</t>
  </si>
  <si>
    <t>Bristol County, RI</t>
  </si>
  <si>
    <t>Broadwater County, MT</t>
  </si>
  <si>
    <t>ARC of Greater New York</t>
  </si>
  <si>
    <t>Bronx County, NY</t>
  </si>
  <si>
    <t>Brooke County, WV</t>
  </si>
  <si>
    <t>Brookings County, SD</t>
  </si>
  <si>
    <t>Brooks County, GA</t>
  </si>
  <si>
    <t>ARC of South Texas</t>
  </si>
  <si>
    <t>Brooks County, TX</t>
  </si>
  <si>
    <t>ARC of Southern Tier New York</t>
  </si>
  <si>
    <t>Broome County, NY</t>
  </si>
  <si>
    <t>Broomfield County, CO</t>
  </si>
  <si>
    <t>ARC of Broward County</t>
  </si>
  <si>
    <t>Broward County, FL</t>
  </si>
  <si>
    <t>Brown County, IL</t>
  </si>
  <si>
    <t>Brown County, IN</t>
  </si>
  <si>
    <t>Brown County, KS</t>
  </si>
  <si>
    <t>Brown County, MN</t>
  </si>
  <si>
    <t>Brown County, NE</t>
  </si>
  <si>
    <t>Brown County, OH</t>
  </si>
  <si>
    <t>Brown County, SD</t>
  </si>
  <si>
    <t>Brown County, TX</t>
  </si>
  <si>
    <t>ARC of Northeast Wisconsin</t>
  </si>
  <si>
    <t>Brown County, WI</t>
  </si>
  <si>
    <t>Brule County, SD</t>
  </si>
  <si>
    <t>The ARC of the Cape Fear Area Of North Carolina</t>
  </si>
  <si>
    <t>Brunswick County, NC</t>
  </si>
  <si>
    <t>Brunswick County, VA</t>
  </si>
  <si>
    <t>Bryan County, GA</t>
  </si>
  <si>
    <t>Bryan County, OK</t>
  </si>
  <si>
    <t>Buchanan County, IA</t>
  </si>
  <si>
    <t>Buchanan County, MO</t>
  </si>
  <si>
    <t>Buchanan County, VA</t>
  </si>
  <si>
    <t>Buckingham County, VA</t>
  </si>
  <si>
    <t>ARC of Philadelphia</t>
  </si>
  <si>
    <t>Bucks County, PA</t>
  </si>
  <si>
    <t>Buena Vista City, VA</t>
  </si>
  <si>
    <t>ARC of Northwest Iowa and Northeast Nebraska</t>
  </si>
  <si>
    <t>Buena Vista County, IA</t>
  </si>
  <si>
    <t>Buffalo County, NE</t>
  </si>
  <si>
    <t>Buffalo County, SD</t>
  </si>
  <si>
    <t>Buffalo County, WI</t>
  </si>
  <si>
    <t>Bullitt County, KY</t>
  </si>
  <si>
    <t>Bulloch County, GA</t>
  </si>
  <si>
    <t>Bullock County, AL</t>
  </si>
  <si>
    <t>The ARC serving Western North Carolina</t>
  </si>
  <si>
    <t>Buncombe County, NC</t>
  </si>
  <si>
    <t>Bureau County, IL</t>
  </si>
  <si>
    <t>Burke County, GA</t>
  </si>
  <si>
    <t>Burke County, NC</t>
  </si>
  <si>
    <t>Burke County, ND</t>
  </si>
  <si>
    <t>Burleigh County, ND</t>
  </si>
  <si>
    <t>Burleson County, TX</t>
  </si>
  <si>
    <t>Burlington County, NJ</t>
  </si>
  <si>
    <t>Burnet County, TX</t>
  </si>
  <si>
    <t>Burnett County, WI</t>
  </si>
  <si>
    <t>ARC of Omaha Council Bluffs Metro</t>
  </si>
  <si>
    <t>Burt County, NE</t>
  </si>
  <si>
    <t>Butler County, AL</t>
  </si>
  <si>
    <t>Butler County, IA</t>
  </si>
  <si>
    <t>Butler County, KS</t>
  </si>
  <si>
    <t>Butler County, KY</t>
  </si>
  <si>
    <t>Butler County, MO</t>
  </si>
  <si>
    <t>ARC of Southeast Nebraska</t>
  </si>
  <si>
    <t>Butler County, NE</t>
  </si>
  <si>
    <t>Butler County, OH</t>
  </si>
  <si>
    <t>Butler County, PA</t>
  </si>
  <si>
    <t>ARC of Northern California</t>
  </si>
  <si>
    <t>Butte County, CA</t>
  </si>
  <si>
    <t>Butte County, ID</t>
  </si>
  <si>
    <t>Butte County, SD</t>
  </si>
  <si>
    <t>Butts County, GA</t>
  </si>
  <si>
    <t>Cabarrus County, NC</t>
  </si>
  <si>
    <t>Cabell County, WV</t>
  </si>
  <si>
    <t>Cache County, UT</t>
  </si>
  <si>
    <t>Caddo County, OK</t>
  </si>
  <si>
    <t>Caddo Parish, LA</t>
  </si>
  <si>
    <t>Calaveras County, CA</t>
  </si>
  <si>
    <t>Calcasieu Parish, LA</t>
  </si>
  <si>
    <t>Caldwell County, KY</t>
  </si>
  <si>
    <t>Caldwell County, MO</t>
  </si>
  <si>
    <t>Caldwell County, NC</t>
  </si>
  <si>
    <t>Caldwell County, TX</t>
  </si>
  <si>
    <t>Caldwell Parish, LA</t>
  </si>
  <si>
    <t>Caledonia County, VT</t>
  </si>
  <si>
    <t>Calhoun County, AL</t>
  </si>
  <si>
    <t>Calhoun County, AR</t>
  </si>
  <si>
    <t>Calhoun County, FL</t>
  </si>
  <si>
    <t>Calhoun County, GA</t>
  </si>
  <si>
    <t>Calhoun County, IA</t>
  </si>
  <si>
    <t>ARC of Greater St Louis</t>
  </si>
  <si>
    <t>Calhoun County, IL</t>
  </si>
  <si>
    <t>Calhoun County, MI</t>
  </si>
  <si>
    <t>Calhoun County, MS</t>
  </si>
  <si>
    <t>Calhoun County, SC</t>
  </si>
  <si>
    <t>Calhoun County, TX</t>
  </si>
  <si>
    <t>Calhoun County, WV</t>
  </si>
  <si>
    <t>Callahan County, TX</t>
  </si>
  <si>
    <t>Callaway County, MO</t>
  </si>
  <si>
    <t>Calloway County, KY</t>
  </si>
  <si>
    <t>Calumet County, WI</t>
  </si>
  <si>
    <t>Calvert County, MD</t>
  </si>
  <si>
    <t>Camas County, ID</t>
  </si>
  <si>
    <t>Cambria County, PA</t>
  </si>
  <si>
    <t>Camden County, GA</t>
  </si>
  <si>
    <t>Camden County, MO</t>
  </si>
  <si>
    <t>Camden County, NC</t>
  </si>
  <si>
    <t>Camden County, NJ</t>
  </si>
  <si>
    <t>ARC of Mid Central Pennsylvania</t>
  </si>
  <si>
    <t>Cameron County, PA</t>
  </si>
  <si>
    <t>Cameron County, TX</t>
  </si>
  <si>
    <t>Cameron Parish, LA</t>
  </si>
  <si>
    <t>Camp County, TX</t>
  </si>
  <si>
    <t>Campbell County, KY</t>
  </si>
  <si>
    <t>Campbell County, SD</t>
  </si>
  <si>
    <t>Campbell County, TN</t>
  </si>
  <si>
    <t>Campbell County, VA</t>
  </si>
  <si>
    <t>Campbell County, WY</t>
  </si>
  <si>
    <t>Canadian County, OK</t>
  </si>
  <si>
    <t>Candler County, GA</t>
  </si>
  <si>
    <t>Cannon County, TN</t>
  </si>
  <si>
    <t>Canyon County, ID</t>
  </si>
  <si>
    <t>Cape Girardeau County, MO</t>
  </si>
  <si>
    <t>Cape May County, NJ</t>
  </si>
  <si>
    <t>Carbon County, MT</t>
  </si>
  <si>
    <t>Carbon County, PA</t>
  </si>
  <si>
    <t>Carbon County, UT</t>
  </si>
  <si>
    <t>Carbon County, WY</t>
  </si>
  <si>
    <t>Caribou County, ID</t>
  </si>
  <si>
    <t>Carlisle County, KY</t>
  </si>
  <si>
    <t>Carlton County, MN</t>
  </si>
  <si>
    <t>ARC of Delmarva</t>
  </si>
  <si>
    <t>Caroline County, MD</t>
  </si>
  <si>
    <t>ARC of Rappahannock Virginia</t>
  </si>
  <si>
    <t>Caroline County, VA</t>
  </si>
  <si>
    <t>Carroll County, AR</t>
  </si>
  <si>
    <t>Carroll County, GA</t>
  </si>
  <si>
    <t>Carroll County, IA</t>
  </si>
  <si>
    <t>Carroll County, IL</t>
  </si>
  <si>
    <t>Carroll County, IN</t>
  </si>
  <si>
    <t>Carroll County, KY</t>
  </si>
  <si>
    <t>Carroll County, MD</t>
  </si>
  <si>
    <t>Carroll County, MO</t>
  </si>
  <si>
    <t>Carroll County, MS</t>
  </si>
  <si>
    <t>Carroll County, NH</t>
  </si>
  <si>
    <t>Carroll County, OH</t>
  </si>
  <si>
    <t>Carroll County, TN</t>
  </si>
  <si>
    <t>Carroll County, VA</t>
  </si>
  <si>
    <t>ARC of Northern NV</t>
  </si>
  <si>
    <t>Carson City, NV</t>
  </si>
  <si>
    <t>Carson County, TX</t>
  </si>
  <si>
    <t>Carter County, KY</t>
  </si>
  <si>
    <t>Carter County, MO</t>
  </si>
  <si>
    <t>Carter County, MT</t>
  </si>
  <si>
    <t>Carter County, OK</t>
  </si>
  <si>
    <t>ARC of Northeast Tennessee</t>
  </si>
  <si>
    <t>Carter County, TN</t>
  </si>
  <si>
    <t>Carteret County, NC</t>
  </si>
  <si>
    <t>Carver County, MN</t>
  </si>
  <si>
    <t>Cascade County, MT</t>
  </si>
  <si>
    <t>Casey County, KY</t>
  </si>
  <si>
    <t>Cass County, IA</t>
  </si>
  <si>
    <t>ARC serving Central Illinois</t>
  </si>
  <si>
    <t>Cass County, IL</t>
  </si>
  <si>
    <t>Cass County, IN</t>
  </si>
  <si>
    <t>Cass County, MI</t>
  </si>
  <si>
    <t>Cass County, MN</t>
  </si>
  <si>
    <t>Cass County, MO</t>
  </si>
  <si>
    <t>Cass County, ND</t>
  </si>
  <si>
    <t>Cass County, NE</t>
  </si>
  <si>
    <t>Cass County, TX</t>
  </si>
  <si>
    <t>Cassia County, ID</t>
  </si>
  <si>
    <t>Castro County, TX</t>
  </si>
  <si>
    <t>Caswell County, NC</t>
  </si>
  <si>
    <t>Catahoula Parish, LA</t>
  </si>
  <si>
    <t>Catawba County, NC</t>
  </si>
  <si>
    <t>Catoosa County, GA</t>
  </si>
  <si>
    <t>Catron County, NM</t>
  </si>
  <si>
    <t>ARC of Western New York</t>
  </si>
  <si>
    <t>Cattaraugus County, NY</t>
  </si>
  <si>
    <t>Cavalier County, ND</t>
  </si>
  <si>
    <t>Cayuga County, NY</t>
  </si>
  <si>
    <t>Cecil County, MD</t>
  </si>
  <si>
    <t>Cedar County, IA</t>
  </si>
  <si>
    <t>Cedar County, MO</t>
  </si>
  <si>
    <t>Cedar County, NE</t>
  </si>
  <si>
    <t>Centre County, PA</t>
  </si>
  <si>
    <t>Cerro Gordo County, IA</t>
  </si>
  <si>
    <t>Chaffee County, CO</t>
  </si>
  <si>
    <t>Chambers County, AL</t>
  </si>
  <si>
    <t>Chambers County, TX</t>
  </si>
  <si>
    <t>Champaign County, IL</t>
  </si>
  <si>
    <t>ARC of Miami Valley Ohio</t>
  </si>
  <si>
    <t>Champaign County, OH</t>
  </si>
  <si>
    <t>Chariton County, MO</t>
  </si>
  <si>
    <t>Charles City County, VA</t>
  </si>
  <si>
    <t>Charles County, MD</t>
  </si>
  <si>
    <t>Charles Mix County, SD</t>
  </si>
  <si>
    <t>Charleston County, SC</t>
  </si>
  <si>
    <t>Charlevoix County, MI</t>
  </si>
  <si>
    <t>ARC of Southwest Florida</t>
  </si>
  <si>
    <t>Charlotte County, FL</t>
  </si>
  <si>
    <t>Charlotte County, VA</t>
  </si>
  <si>
    <t>Charlottesville City, VA</t>
  </si>
  <si>
    <t>Charlton County, GA</t>
  </si>
  <si>
    <t>Chase County, KS</t>
  </si>
  <si>
    <t>Chase County, NE</t>
  </si>
  <si>
    <t>Chatham County, GA</t>
  </si>
  <si>
    <t>The ARC of Central North Carolina</t>
  </si>
  <si>
    <t>Chatham County, NC</t>
  </si>
  <si>
    <t>Chattahoochee County, GA</t>
  </si>
  <si>
    <t>Chattooga County, GA</t>
  </si>
  <si>
    <t>Chautauqua County, KS</t>
  </si>
  <si>
    <t>Chautauqua County, NY</t>
  </si>
  <si>
    <t>Chaves County, NM</t>
  </si>
  <si>
    <t>ARC of Nashville Area</t>
  </si>
  <si>
    <t>Cheatham County, TN</t>
  </si>
  <si>
    <t>Cheboygan County, MI</t>
  </si>
  <si>
    <t>Chelan County, WA</t>
  </si>
  <si>
    <t>Chemung County, NY</t>
  </si>
  <si>
    <t>Chenango County, NY</t>
  </si>
  <si>
    <t>ARC serving North Alabama</t>
  </si>
  <si>
    <t>Cherokee County, AL</t>
  </si>
  <si>
    <t>ARC of Greater Atlanta</t>
  </si>
  <si>
    <t>Cherokee County, GA</t>
  </si>
  <si>
    <t>Cherokee County, IA</t>
  </si>
  <si>
    <t>Cherokee County, KS</t>
  </si>
  <si>
    <t>Cherokee County, NC</t>
  </si>
  <si>
    <t>Cherokee County, OK</t>
  </si>
  <si>
    <t>The ARC serving the Charlotte Metro Area</t>
  </si>
  <si>
    <t>Cherokee County, SC</t>
  </si>
  <si>
    <t>Cherokee County, TX</t>
  </si>
  <si>
    <t>Cherry County, NE</t>
  </si>
  <si>
    <t>Chesapeake City, VA</t>
  </si>
  <si>
    <t>Cheshire County, NH</t>
  </si>
  <si>
    <t>ARC of Delaware Valley PA</t>
  </si>
  <si>
    <t>Chester County, PA</t>
  </si>
  <si>
    <t>Chester County, SC</t>
  </si>
  <si>
    <t>Chester County, TN</t>
  </si>
  <si>
    <t>ARC of Eastern South Carolina</t>
  </si>
  <si>
    <t>Chesterfield County, SC</t>
  </si>
  <si>
    <t>Chesterfield County, VA</t>
  </si>
  <si>
    <t>ARC of Northern Colorado</t>
  </si>
  <si>
    <t>Cheyenne County, CO</t>
  </si>
  <si>
    <t>Cheyenne County, KS</t>
  </si>
  <si>
    <t>Cheyenne County, NE</t>
  </si>
  <si>
    <t>Chickasaw County, IA</t>
  </si>
  <si>
    <t>Chickasaw County, MS</t>
  </si>
  <si>
    <t>Chicot County, AR</t>
  </si>
  <si>
    <t>Childress County, TX</t>
  </si>
  <si>
    <t>Chilton County, AL</t>
  </si>
  <si>
    <t>Chippewa County, MI</t>
  </si>
  <si>
    <t>Chippewa County, MN</t>
  </si>
  <si>
    <t>Chippewa County, WI</t>
  </si>
  <si>
    <t>Chisago County, MN</t>
  </si>
  <si>
    <t>Chittenden County, VT</t>
  </si>
  <si>
    <t>Choctaw County, AL</t>
  </si>
  <si>
    <t>Choctaw County, MS</t>
  </si>
  <si>
    <t>Choctaw County, OK</t>
  </si>
  <si>
    <t>Chouteau County, MT</t>
  </si>
  <si>
    <t>Chowan County, NC</t>
  </si>
  <si>
    <t>Christian County, IL</t>
  </si>
  <si>
    <t>Christian County, KY</t>
  </si>
  <si>
    <t>Christian County, MO</t>
  </si>
  <si>
    <t>Churchill County, NV</t>
  </si>
  <si>
    <t>Cibola County, NM</t>
  </si>
  <si>
    <t>Cimarron County, OK</t>
  </si>
  <si>
    <t>ARC of Mid Florida</t>
  </si>
  <si>
    <t>Citrus County, FL</t>
  </si>
  <si>
    <t>ARC of Northwest Oregon</t>
  </si>
  <si>
    <t>Clackamas County, OR</t>
  </si>
  <si>
    <t>Claiborne County, MS</t>
  </si>
  <si>
    <t>Claiborne County, TN</t>
  </si>
  <si>
    <t>Claiborne Parish, LA</t>
  </si>
  <si>
    <t>The ARC serving South Puget Sound and Olympics</t>
  </si>
  <si>
    <t>Clallam County, WA</t>
  </si>
  <si>
    <t>ARC of Mid Michigan</t>
  </si>
  <si>
    <t>Clare County, MI</t>
  </si>
  <si>
    <t>Clarendon County, SC</t>
  </si>
  <si>
    <t>ARC of Northwestern Pennsylvania</t>
  </si>
  <si>
    <t>Clarion County, PA</t>
  </si>
  <si>
    <t>Clark County, AR</t>
  </si>
  <si>
    <t>Clark County, ID</t>
  </si>
  <si>
    <t>Clark County, IL</t>
  </si>
  <si>
    <t>Clark County, IN</t>
  </si>
  <si>
    <t>Clark County, KS</t>
  </si>
  <si>
    <t>Clark County, KY</t>
  </si>
  <si>
    <t>Clark County, MO</t>
  </si>
  <si>
    <t>ARC of Southern NV</t>
  </si>
  <si>
    <t>Clark County, NV</t>
  </si>
  <si>
    <t>Clark County, OH</t>
  </si>
  <si>
    <t>Clark County, SD</t>
  </si>
  <si>
    <t>ARC of Southwest Washington</t>
  </si>
  <si>
    <t>Clark County, WA</t>
  </si>
  <si>
    <t>Clark County, WI</t>
  </si>
  <si>
    <t>Clarke County, AL</t>
  </si>
  <si>
    <t>Clarke County, GA</t>
  </si>
  <si>
    <t>Clarke County, IA</t>
  </si>
  <si>
    <t>Clarke County, MS</t>
  </si>
  <si>
    <t>Clarke County, VA</t>
  </si>
  <si>
    <t>Clatsop County, OR</t>
  </si>
  <si>
    <t>Clay County, AL</t>
  </si>
  <si>
    <t>Clay County, AR</t>
  </si>
  <si>
    <t>Clay County, FL</t>
  </si>
  <si>
    <t>Clay County, GA</t>
  </si>
  <si>
    <t>Clay County, IA</t>
  </si>
  <si>
    <t>Clay County, IL</t>
  </si>
  <si>
    <t>Clay County, IN</t>
  </si>
  <si>
    <t>Clay County, KS</t>
  </si>
  <si>
    <t>Clay County, KY</t>
  </si>
  <si>
    <t>Clay County, MN</t>
  </si>
  <si>
    <t>Clay County, MO</t>
  </si>
  <si>
    <t>Clay County, MS</t>
  </si>
  <si>
    <t>Clay County, NC</t>
  </si>
  <si>
    <t>Clay County, NE</t>
  </si>
  <si>
    <t>Clay County, SD</t>
  </si>
  <si>
    <t>Clay County, TN</t>
  </si>
  <si>
    <t>Clay County, TX</t>
  </si>
  <si>
    <t>Clay County, WV</t>
  </si>
  <si>
    <t>Clayton County, GA</t>
  </si>
  <si>
    <t>Clayton County, IA</t>
  </si>
  <si>
    <t>Clear Creek County, CO</t>
  </si>
  <si>
    <t>Clearfield County, PA</t>
  </si>
  <si>
    <t>Clearwater County, ID</t>
  </si>
  <si>
    <t>Clearwater County, MN</t>
  </si>
  <si>
    <t>Cleburne County, AL</t>
  </si>
  <si>
    <t>Cleburne County, AR</t>
  </si>
  <si>
    <t>Clermont County, OH</t>
  </si>
  <si>
    <t>Cleveland County, AR</t>
  </si>
  <si>
    <t>Cleveland County, NC</t>
  </si>
  <si>
    <t>Cleveland County, OK</t>
  </si>
  <si>
    <t>Clinch County, GA</t>
  </si>
  <si>
    <t>Clinton County, IA</t>
  </si>
  <si>
    <t>Clinton County, IL</t>
  </si>
  <si>
    <t>Clinton County, IN</t>
  </si>
  <si>
    <t>Clinton County, KY</t>
  </si>
  <si>
    <t>Clinton County, MI</t>
  </si>
  <si>
    <t>Clinton County, MO</t>
  </si>
  <si>
    <t>Clinton County, NY</t>
  </si>
  <si>
    <t>Clinton County, OH</t>
  </si>
  <si>
    <t>Clinton County, PA</t>
  </si>
  <si>
    <t>Cloud County, KS</t>
  </si>
  <si>
    <t>Coahoma County, MS</t>
  </si>
  <si>
    <t>Coal County, OK</t>
  </si>
  <si>
    <t>Cobb County, GA</t>
  </si>
  <si>
    <t>ARC of Southern AZ</t>
  </si>
  <si>
    <t>Cochise County, AZ</t>
  </si>
  <si>
    <t>Cochran County, TX</t>
  </si>
  <si>
    <t>Cocke County, TN</t>
  </si>
  <si>
    <t>Coconino County, AZ</t>
  </si>
  <si>
    <t>Codington County, SD</t>
  </si>
  <si>
    <t>Coffee County, AL</t>
  </si>
  <si>
    <t>Coffee County, GA</t>
  </si>
  <si>
    <t>Coffee County, TN</t>
  </si>
  <si>
    <t>Coffey County, KS</t>
  </si>
  <si>
    <t>Coke County, TX</t>
  </si>
  <si>
    <t>Colbert County, AL</t>
  </si>
  <si>
    <t>Cole County, MO</t>
  </si>
  <si>
    <t>Coleman County, TX</t>
  </si>
  <si>
    <t>Coles County, IL</t>
  </si>
  <si>
    <t>Colfax County, NE</t>
  </si>
  <si>
    <t>Colfax County, NM</t>
  </si>
  <si>
    <t>Colleton County, SC</t>
  </si>
  <si>
    <t>ARC of Florida Gulf Coast to Heartland</t>
  </si>
  <si>
    <t>Collier County, FL</t>
  </si>
  <si>
    <t>ARC serving Dallas Fort Worth</t>
  </si>
  <si>
    <t>Collin County, TX</t>
  </si>
  <si>
    <t>Collingsworth County, TX</t>
  </si>
  <si>
    <t>Colonial Heights City, VA</t>
  </si>
  <si>
    <t>Colorado County, TX</t>
  </si>
  <si>
    <t>Colquitt County, GA</t>
  </si>
  <si>
    <t>Columbia County, AR</t>
  </si>
  <si>
    <t>ARC of Capital Area Florida</t>
  </si>
  <si>
    <t>Columbia County, FL</t>
  </si>
  <si>
    <t>Columbia County, GA</t>
  </si>
  <si>
    <t>ARC of Hudson Valley New York</t>
  </si>
  <si>
    <t>Columbia County, NY</t>
  </si>
  <si>
    <t>Columbia County, OR</t>
  </si>
  <si>
    <t>Columbia County, PA</t>
  </si>
  <si>
    <t>Columbia County, WA</t>
  </si>
  <si>
    <t>Columbia County, WI</t>
  </si>
  <si>
    <t>Columbiana County, OH</t>
  </si>
  <si>
    <t>Columbus County, NC</t>
  </si>
  <si>
    <t>Colusa County, CA</t>
  </si>
  <si>
    <t>Comal County, TX</t>
  </si>
  <si>
    <t>Comanche County, KS</t>
  </si>
  <si>
    <t>Comanche County, OK</t>
  </si>
  <si>
    <t>Comanche County, TX</t>
  </si>
  <si>
    <t>Concho County, TX</t>
  </si>
  <si>
    <t>Concordia Parish, LA</t>
  </si>
  <si>
    <t>Conecuh County, AL</t>
  </si>
  <si>
    <t>Conejos County, CO</t>
  </si>
  <si>
    <t>Contra Costa County, CA</t>
  </si>
  <si>
    <t>Converse County, WY</t>
  </si>
  <si>
    <t>Conway County, AR</t>
  </si>
  <si>
    <t>Cook County, GA</t>
  </si>
  <si>
    <t>ARC of Greater Chicago</t>
  </si>
  <si>
    <t>Cook County, IL</t>
  </si>
  <si>
    <t>Cook County, MN</t>
  </si>
  <si>
    <t>American Red Cross serving the Northeast Texas Area</t>
  </si>
  <si>
    <t>Cooke County, TX</t>
  </si>
  <si>
    <t>Cooper County, MO</t>
  </si>
  <si>
    <t>Coos County, NH</t>
  </si>
  <si>
    <t>Coos County, OR</t>
  </si>
  <si>
    <t>Coosa County, AL</t>
  </si>
  <si>
    <t>Copiah County, MS</t>
  </si>
  <si>
    <t>Corson County, SD</t>
  </si>
  <si>
    <t>Cortland County, NY</t>
  </si>
  <si>
    <t>Coryell County, TX</t>
  </si>
  <si>
    <t>ARC of East Central Ohio</t>
  </si>
  <si>
    <t>Coshocton County, OH</t>
  </si>
  <si>
    <t>Costilla County, CO</t>
  </si>
  <si>
    <t>Cottle County, TX</t>
  </si>
  <si>
    <t>Cotton County, OK</t>
  </si>
  <si>
    <t>Cottonwood County, MN</t>
  </si>
  <si>
    <t>Covington City, VA</t>
  </si>
  <si>
    <t>Covington County, AL</t>
  </si>
  <si>
    <t>Covington County, MS</t>
  </si>
  <si>
    <t>Coweta County, GA</t>
  </si>
  <si>
    <t>Cowley County, KS</t>
  </si>
  <si>
    <t>Cowlitz County, WA</t>
  </si>
  <si>
    <t>Craig County, OK</t>
  </si>
  <si>
    <t>Craig County, VA</t>
  </si>
  <si>
    <t>Craighead County, AR</t>
  </si>
  <si>
    <t>Crane County, TX</t>
  </si>
  <si>
    <t>Craven County, NC</t>
  </si>
  <si>
    <t>Crawford County, AR</t>
  </si>
  <si>
    <t>Crawford County, GA</t>
  </si>
  <si>
    <t>Crawford County, IA</t>
  </si>
  <si>
    <t>Crawford County, IL</t>
  </si>
  <si>
    <t>ARC of Southwest Indiana</t>
  </si>
  <si>
    <t>Crawford County, IN</t>
  </si>
  <si>
    <t>Crawford County, KS</t>
  </si>
  <si>
    <t>Crawford County, MI</t>
  </si>
  <si>
    <t>Crawford County, MO</t>
  </si>
  <si>
    <t>Crawford County, OH</t>
  </si>
  <si>
    <t>Crawford County, PA</t>
  </si>
  <si>
    <t>Crawford County, WI</t>
  </si>
  <si>
    <t>ARC serving Tulsa Area OK</t>
  </si>
  <si>
    <t>Creek County, OK</t>
  </si>
  <si>
    <t>Crenshaw County, AL</t>
  </si>
  <si>
    <t>Crisp County, GA</t>
  </si>
  <si>
    <t>ARC of Mid-South Tennessee</t>
  </si>
  <si>
    <t>Crittenden County, AR</t>
  </si>
  <si>
    <t>Crittenden County, KY</t>
  </si>
  <si>
    <t>Crockett County, TN</t>
  </si>
  <si>
    <t>Crockett County, TX</t>
  </si>
  <si>
    <t>ARC of Central and Eastern Oregon</t>
  </si>
  <si>
    <t>Crook County, OR</t>
  </si>
  <si>
    <t>Crook County, WY</t>
  </si>
  <si>
    <t>Crosby County, TX</t>
  </si>
  <si>
    <t>Cross County, AR</t>
  </si>
  <si>
    <t>Crow Wing County, MN</t>
  </si>
  <si>
    <t>Crowley County, CO</t>
  </si>
  <si>
    <t>ARC serving West TX</t>
  </si>
  <si>
    <t>Culberson County, TX</t>
  </si>
  <si>
    <t>Cullman County, AL</t>
  </si>
  <si>
    <t>Culpeper County, VA</t>
  </si>
  <si>
    <t>Cumberland County, IL</t>
  </si>
  <si>
    <t>Cumberland County, KY</t>
  </si>
  <si>
    <t>ARC of Southern Maine</t>
  </si>
  <si>
    <t>Cumberland County, ME</t>
  </si>
  <si>
    <t>Cumberland County, NC</t>
  </si>
  <si>
    <t>Cumberland County, NJ</t>
  </si>
  <si>
    <t>Cumberland County, PA</t>
  </si>
  <si>
    <t>Cumberland County, TN</t>
  </si>
  <si>
    <t>Cumberland County, VA</t>
  </si>
  <si>
    <t>Cuming County, NE</t>
  </si>
  <si>
    <t>Currituck County, NC</t>
  </si>
  <si>
    <t>Curry County, NM</t>
  </si>
  <si>
    <t>Curry County, OR</t>
  </si>
  <si>
    <t>Custer County, CO</t>
  </si>
  <si>
    <t>Custer County, ID</t>
  </si>
  <si>
    <t>Custer County, MT</t>
  </si>
  <si>
    <t>Custer County, NE</t>
  </si>
  <si>
    <t>Custer County, OK</t>
  </si>
  <si>
    <t>Custer County, SD</t>
  </si>
  <si>
    <t>Cuyahoga County, OH</t>
  </si>
  <si>
    <t>Dade County, GA</t>
  </si>
  <si>
    <t>Dade County, MO</t>
  </si>
  <si>
    <t>ARC of Greater Salt Lake</t>
  </si>
  <si>
    <t>Daggett County, UT</t>
  </si>
  <si>
    <t>Dakota County, MN</t>
  </si>
  <si>
    <t>Dakota County, NE</t>
  </si>
  <si>
    <t>Dale County, AL</t>
  </si>
  <si>
    <t>Dallam County, TX</t>
  </si>
  <si>
    <t>Dallas County, AL</t>
  </si>
  <si>
    <t>Dallas County, AR</t>
  </si>
  <si>
    <t>Dallas County, IA</t>
  </si>
  <si>
    <t>Dallas County, MO</t>
  </si>
  <si>
    <t>Dallas County, TX</t>
  </si>
  <si>
    <t>Dane County, WI</t>
  </si>
  <si>
    <t>Daniels County, MT</t>
  </si>
  <si>
    <t>Danville City, VA</t>
  </si>
  <si>
    <t>Dare County, NC</t>
  </si>
  <si>
    <t>Darke County, OH</t>
  </si>
  <si>
    <t>Darlington County, SC</t>
  </si>
  <si>
    <t>Dauphin County, PA</t>
  </si>
  <si>
    <t>Davidson County, NC</t>
  </si>
  <si>
    <t>Davidson County, TN</t>
  </si>
  <si>
    <t>Davie County, NC</t>
  </si>
  <si>
    <t>Daviess County, IN</t>
  </si>
  <si>
    <t>Daviess County, KY</t>
  </si>
  <si>
    <t>Daviess County, MO</t>
  </si>
  <si>
    <t>Davis County, IA</t>
  </si>
  <si>
    <t>Davis County, UT</t>
  </si>
  <si>
    <t>Davison County, SD</t>
  </si>
  <si>
    <t>Dawes County, NE</t>
  </si>
  <si>
    <t>Dawson County, GA</t>
  </si>
  <si>
    <t>Dawson County, MT</t>
  </si>
  <si>
    <t>Dawson County, NE</t>
  </si>
  <si>
    <t>Dawson County, TX</t>
  </si>
  <si>
    <t>Day County, SD</t>
  </si>
  <si>
    <t>De Baca County, NM</t>
  </si>
  <si>
    <t>De Soto Parish, LA</t>
  </si>
  <si>
    <t>De Witt County, IL</t>
  </si>
  <si>
    <t>Deaf Smith County, TX</t>
  </si>
  <si>
    <t>Dearborn County, IN</t>
  </si>
  <si>
    <t>Decatur County, GA</t>
  </si>
  <si>
    <t>Decatur County, IA</t>
  </si>
  <si>
    <t>Decatur County, IN</t>
  </si>
  <si>
    <t>Decatur County, KS</t>
  </si>
  <si>
    <t>Decatur County, TN</t>
  </si>
  <si>
    <t>Deer Lodge County, MT</t>
  </si>
  <si>
    <t>Defiance County, OH</t>
  </si>
  <si>
    <t>DeKalb County, AL</t>
  </si>
  <si>
    <t>DeKalb County, GA</t>
  </si>
  <si>
    <t>DeKalb County, IL</t>
  </si>
  <si>
    <t>DeKalb County, IN</t>
  </si>
  <si>
    <t>DeKalb County, MO</t>
  </si>
  <si>
    <t>DeKalb County, TN</t>
  </si>
  <si>
    <t>Del Norte County, CA</t>
  </si>
  <si>
    <t>Delaware County, IA</t>
  </si>
  <si>
    <t>Delaware County, IN</t>
  </si>
  <si>
    <t>Delaware County, NY</t>
  </si>
  <si>
    <t>ARC of Greater Columbus Ohio</t>
  </si>
  <si>
    <t>Delaware County, OH</t>
  </si>
  <si>
    <t>Delaware County, OK</t>
  </si>
  <si>
    <t>Delaware County, PA</t>
  </si>
  <si>
    <t>Delta County, CO</t>
  </si>
  <si>
    <t>Delta County, MI</t>
  </si>
  <si>
    <t>Delta County, TX</t>
  </si>
  <si>
    <t>Denali Borough, AK</t>
  </si>
  <si>
    <t>Dent County, MO</t>
  </si>
  <si>
    <t>Denton County, TX</t>
  </si>
  <si>
    <t>Denver County, CO</t>
  </si>
  <si>
    <t>Des Moines County, IA</t>
  </si>
  <si>
    <t>Deschutes County, OR</t>
  </si>
  <si>
    <t>Desha County, AR</t>
  </si>
  <si>
    <t>DeSoto County, FL</t>
  </si>
  <si>
    <t>DeSoto County, MS</t>
  </si>
  <si>
    <t>Deuel County, NE</t>
  </si>
  <si>
    <t>Deuel County, SD</t>
  </si>
  <si>
    <t>Dewey County, OK</t>
  </si>
  <si>
    <t>Dewey County, SD</t>
  </si>
  <si>
    <t>DeWitt County, TX</t>
  </si>
  <si>
    <t>Dickens County, TX</t>
  </si>
  <si>
    <t>Dickenson County, VA</t>
  </si>
  <si>
    <t>Dickey County, ND</t>
  </si>
  <si>
    <t>Dickinson County, IA</t>
  </si>
  <si>
    <t>Dickinson County, KS</t>
  </si>
  <si>
    <t>Dickinson County, MI</t>
  </si>
  <si>
    <t>ARC of Tennessee River</t>
  </si>
  <si>
    <t>Dickson County, TN</t>
  </si>
  <si>
    <t>Dillingham Census Area, AK</t>
  </si>
  <si>
    <t>Dillon County, SC</t>
  </si>
  <si>
    <t>Dimmit County, TX</t>
  </si>
  <si>
    <t>Dinwiddie County, VA</t>
  </si>
  <si>
    <t>District of Columbia, DC</t>
  </si>
  <si>
    <t>Divide County, ND</t>
  </si>
  <si>
    <t>Dixie County, FL</t>
  </si>
  <si>
    <t>Dixon County, NE</t>
  </si>
  <si>
    <t>Doddridge County, WV</t>
  </si>
  <si>
    <t>Dodge County, GA</t>
  </si>
  <si>
    <t>ARC serving Southeast Minnesota</t>
  </si>
  <si>
    <t>Dodge County, MN</t>
  </si>
  <si>
    <t>Dodge County, NE</t>
  </si>
  <si>
    <t>ARC of Southeast Wisconsin</t>
  </si>
  <si>
    <t>Dodge County, WI</t>
  </si>
  <si>
    <t>Dolores County, CO</t>
  </si>
  <si>
    <t>Dona Ana County, NM</t>
  </si>
  <si>
    <t>Doniphan County, KS</t>
  </si>
  <si>
    <t>Donley County, TX</t>
  </si>
  <si>
    <t>Dooly County, GA</t>
  </si>
  <si>
    <t>Door County, WI</t>
  </si>
  <si>
    <t>Dorchester County, MD</t>
  </si>
  <si>
    <t>Dorchester County, SC</t>
  </si>
  <si>
    <t>Dougherty County, GA</t>
  </si>
  <si>
    <t>Douglas County, CO</t>
  </si>
  <si>
    <t>Douglas County, GA</t>
  </si>
  <si>
    <t>Douglas County, IL</t>
  </si>
  <si>
    <t>Douglas County, KS</t>
  </si>
  <si>
    <t>Douglas County, MN</t>
  </si>
  <si>
    <t>Douglas County, MO</t>
  </si>
  <si>
    <t>Douglas County, NE</t>
  </si>
  <si>
    <t>Douglas County, NV</t>
  </si>
  <si>
    <t>Douglas County, OR</t>
  </si>
  <si>
    <t>Douglas County, SD</t>
  </si>
  <si>
    <t>Douglas County, WA</t>
  </si>
  <si>
    <t>Douglas County, WI</t>
  </si>
  <si>
    <t>Drew County, AR</t>
  </si>
  <si>
    <t>Dubois County, IN</t>
  </si>
  <si>
    <t>Dubuque County, IA</t>
  </si>
  <si>
    <t>Duchesne County, UT</t>
  </si>
  <si>
    <t>Dukes County, MA</t>
  </si>
  <si>
    <t>Dundy County, NE</t>
  </si>
  <si>
    <t>Dunklin County, MO</t>
  </si>
  <si>
    <t>Dunn County, ND</t>
  </si>
  <si>
    <t>Dunn County, WI</t>
  </si>
  <si>
    <t>DuPage County, IL</t>
  </si>
  <si>
    <t>Duplin County, NC</t>
  </si>
  <si>
    <t>Durham County, NC</t>
  </si>
  <si>
    <t>Dutchess County, NY</t>
  </si>
  <si>
    <t>Duval County, FL</t>
  </si>
  <si>
    <t>Duval County, TX</t>
  </si>
  <si>
    <t>Dyer County, TN</t>
  </si>
  <si>
    <t>Eagle County, CO</t>
  </si>
  <si>
    <t>Early County, GA</t>
  </si>
  <si>
    <t>East Baton Rouge Parish, LA</t>
  </si>
  <si>
    <t>East Carroll Parish, LA</t>
  </si>
  <si>
    <t>East Feliciana Parish, LA</t>
  </si>
  <si>
    <t>Eastland County, TX</t>
  </si>
  <si>
    <t>Eaton County, MI</t>
  </si>
  <si>
    <t>Eau Claire County, WI</t>
  </si>
  <si>
    <t>Echols County, GA</t>
  </si>
  <si>
    <t>Ector County, TX</t>
  </si>
  <si>
    <t>Eddy County, ND</t>
  </si>
  <si>
    <t>Eddy County, NM</t>
  </si>
  <si>
    <t>Edgar County, IL</t>
  </si>
  <si>
    <t>Edgecombe County, NC</t>
  </si>
  <si>
    <t>Edgefield County, SC</t>
  </si>
  <si>
    <t>Edmonson County, KY</t>
  </si>
  <si>
    <t>Edmunds County, SD</t>
  </si>
  <si>
    <t>Edwards County, IL</t>
  </si>
  <si>
    <t>Edwards County, KS</t>
  </si>
  <si>
    <t>Edwards County, TX</t>
  </si>
  <si>
    <t>Effingham County, GA</t>
  </si>
  <si>
    <t>Effingham County, IL</t>
  </si>
  <si>
    <t>El Dorado County, CA</t>
  </si>
  <si>
    <t>El Paso County, CO</t>
  </si>
  <si>
    <t>El Paso County, TX</t>
  </si>
  <si>
    <t>Elbert County, CO</t>
  </si>
  <si>
    <t>Elbert County, GA</t>
  </si>
  <si>
    <t>Elk County, KS</t>
  </si>
  <si>
    <t>Elk County, PA</t>
  </si>
  <si>
    <t>Elkhart County, IN</t>
  </si>
  <si>
    <t>Elko County, NV</t>
  </si>
  <si>
    <t>Elliott County, KY</t>
  </si>
  <si>
    <t>Ellis County, KS</t>
  </si>
  <si>
    <t>Ellis County, OK</t>
  </si>
  <si>
    <t>Ellis County, TX</t>
  </si>
  <si>
    <t>Ellsworth County, KS</t>
  </si>
  <si>
    <t>Elmore County, AL</t>
  </si>
  <si>
    <t>Elmore County, ID</t>
  </si>
  <si>
    <t>Emanuel County, GA</t>
  </si>
  <si>
    <t>Emery County, UT</t>
  </si>
  <si>
    <t>Emmet County, IA</t>
  </si>
  <si>
    <t>Emmet County, MI</t>
  </si>
  <si>
    <t>Emmons County, ND</t>
  </si>
  <si>
    <t>Emporia City, VA</t>
  </si>
  <si>
    <t>Erath County, TX</t>
  </si>
  <si>
    <t>Erie County, NY</t>
  </si>
  <si>
    <t>ARC of North Central Ohio</t>
  </si>
  <si>
    <t>Erie County, OH</t>
  </si>
  <si>
    <t>Erie County, PA</t>
  </si>
  <si>
    <t>Escambia County, AL</t>
  </si>
  <si>
    <t>Escambia County, FL</t>
  </si>
  <si>
    <t>Esmeralda County, NV</t>
  </si>
  <si>
    <t>ARC of Northeast MA</t>
  </si>
  <si>
    <t>Essex County, MA</t>
  </si>
  <si>
    <t>Essex County, NJ</t>
  </si>
  <si>
    <t>Essex County, NY</t>
  </si>
  <si>
    <t>Essex County, VA</t>
  </si>
  <si>
    <t>Essex County, VT</t>
  </si>
  <si>
    <t>Estill County, KY</t>
  </si>
  <si>
    <t>Etowah County, AL</t>
  </si>
  <si>
    <t>Eureka County, NV</t>
  </si>
  <si>
    <t>Evangeline Parish, LA</t>
  </si>
  <si>
    <t>Evans County, GA</t>
  </si>
  <si>
    <t>Fairbanks North Star Boro, AK</t>
  </si>
  <si>
    <t>Fairfax City, VA</t>
  </si>
  <si>
    <t>Fairfax County, VA</t>
  </si>
  <si>
    <t>ARC of Connecticut</t>
  </si>
  <si>
    <t>Fairfield County, CT</t>
  </si>
  <si>
    <t>ARC of Metro New York North</t>
  </si>
  <si>
    <t>Fairfield County, OH</t>
  </si>
  <si>
    <t>Fairfield County, SC</t>
  </si>
  <si>
    <t>Fall River County, SD</t>
  </si>
  <si>
    <t>Fallon County, MT</t>
  </si>
  <si>
    <t>Falls Church City, VA</t>
  </si>
  <si>
    <t>Falls County, TX</t>
  </si>
  <si>
    <t>Fannin County, GA</t>
  </si>
  <si>
    <t>Fannin County, TX</t>
  </si>
  <si>
    <t>Faribault County, MN</t>
  </si>
  <si>
    <t>Faulk County, SD</t>
  </si>
  <si>
    <t>Faulkner County, AR</t>
  </si>
  <si>
    <t>Fauquier County, VA</t>
  </si>
  <si>
    <t>Fayette County, AL</t>
  </si>
  <si>
    <t>Fayette County, GA</t>
  </si>
  <si>
    <t>Fayette County, IA</t>
  </si>
  <si>
    <t>Fayette County, IL</t>
  </si>
  <si>
    <t>Fayette County, IN</t>
  </si>
  <si>
    <t>Fayette County, KY</t>
  </si>
  <si>
    <t>Fayette County, OH</t>
  </si>
  <si>
    <t>Fayette County, PA</t>
  </si>
  <si>
    <t>Fayette County, TN</t>
  </si>
  <si>
    <t>Fayette County, TX</t>
  </si>
  <si>
    <t>Fayette County, WV</t>
  </si>
  <si>
    <t>Fentress County, TN</t>
  </si>
  <si>
    <t>Fergus County, MT</t>
  </si>
  <si>
    <t>Ferry County, WA</t>
  </si>
  <si>
    <t>Fillmore County, MN</t>
  </si>
  <si>
    <t>Fillmore County, NE</t>
  </si>
  <si>
    <t>Finney County, KS</t>
  </si>
  <si>
    <t>Fisher County, TX</t>
  </si>
  <si>
    <t>Flagler County, FL</t>
  </si>
  <si>
    <t>Flathead County, MT</t>
  </si>
  <si>
    <t>Fleming County, KY</t>
  </si>
  <si>
    <t>Florence County, SC</t>
  </si>
  <si>
    <t>ARC of North Central Wisconsin</t>
  </si>
  <si>
    <t>Florence County, WI</t>
  </si>
  <si>
    <t>Floyd County, GA</t>
  </si>
  <si>
    <t>Floyd County, IA</t>
  </si>
  <si>
    <t>Floyd County, IN</t>
  </si>
  <si>
    <t>Floyd County, KY</t>
  </si>
  <si>
    <t>Floyd County, TX</t>
  </si>
  <si>
    <t>Floyd County, VA</t>
  </si>
  <si>
    <t>Fluvanna County, VA</t>
  </si>
  <si>
    <t>Foard County, TX</t>
  </si>
  <si>
    <t>Fond du Lac County, WI</t>
  </si>
  <si>
    <t>Ford County, IL</t>
  </si>
  <si>
    <t>Ford County, KS</t>
  </si>
  <si>
    <t>Forest County, PA</t>
  </si>
  <si>
    <t>Forest County, WI</t>
  </si>
  <si>
    <t>Forrest County, MS</t>
  </si>
  <si>
    <t>Forsyth County, GA</t>
  </si>
  <si>
    <t>Forsyth County, NC</t>
  </si>
  <si>
    <t>Fort Bend County, TX</t>
  </si>
  <si>
    <t>Foster County, ND</t>
  </si>
  <si>
    <t>Fountain County, IN</t>
  </si>
  <si>
    <t>Franklin City, VA</t>
  </si>
  <si>
    <t>Franklin County, AL</t>
  </si>
  <si>
    <t>Franklin County, AR</t>
  </si>
  <si>
    <t>Franklin County, FL</t>
  </si>
  <si>
    <t>Franklin County, GA</t>
  </si>
  <si>
    <t>Franklin County, IA</t>
  </si>
  <si>
    <t>Franklin County, ID</t>
  </si>
  <si>
    <t>Franklin County, IL</t>
  </si>
  <si>
    <t>Franklin County, IN</t>
  </si>
  <si>
    <t>Franklin County, KS</t>
  </si>
  <si>
    <t>Franklin County, KY</t>
  </si>
  <si>
    <t>Franklin County, MA</t>
  </si>
  <si>
    <t>Franklin County, ME</t>
  </si>
  <si>
    <t>Franklin County, MO</t>
  </si>
  <si>
    <t>Franklin County, MS</t>
  </si>
  <si>
    <t>The ARC of the Triangle Area of North Carolina</t>
  </si>
  <si>
    <t>Franklin County, NC</t>
  </si>
  <si>
    <t>Franklin County, NE</t>
  </si>
  <si>
    <t>Franklin County, NY</t>
  </si>
  <si>
    <t>Franklin County, OH</t>
  </si>
  <si>
    <t>Franklin County, PA</t>
  </si>
  <si>
    <t>Franklin County, TN</t>
  </si>
  <si>
    <t>Franklin County, TX</t>
  </si>
  <si>
    <t>Franklin County, VA</t>
  </si>
  <si>
    <t>Franklin County, VT</t>
  </si>
  <si>
    <t>Franklin County, WA</t>
  </si>
  <si>
    <t>Franklin Parish, LA</t>
  </si>
  <si>
    <t>ARC of Montgomery, Howard and Frederick Counties</t>
  </si>
  <si>
    <t>Frederick County, MD</t>
  </si>
  <si>
    <t>Frederick County, VA</t>
  </si>
  <si>
    <t>Fredericksburg City, VA</t>
  </si>
  <si>
    <t>Freeborn County, MN</t>
  </si>
  <si>
    <t>Freestone County, TX</t>
  </si>
  <si>
    <t>Fremont County, CO</t>
  </si>
  <si>
    <t>Fremont County, IA</t>
  </si>
  <si>
    <t>Fremont County, ID</t>
  </si>
  <si>
    <t>Fremont County, WY</t>
  </si>
  <si>
    <t>ARC of Central Valley</t>
  </si>
  <si>
    <t>Fresno County, CA</t>
  </si>
  <si>
    <t>Frio County, TX</t>
  </si>
  <si>
    <t>Frontier County, NE</t>
  </si>
  <si>
    <t>Fulton County, AR</t>
  </si>
  <si>
    <t>Fulton County, GA</t>
  </si>
  <si>
    <t>Fulton County, IL</t>
  </si>
  <si>
    <t>Fulton County, IN</t>
  </si>
  <si>
    <t>Fulton County, KY</t>
  </si>
  <si>
    <t>Fulton County, NY</t>
  </si>
  <si>
    <t>ARC of Northwest Ohio</t>
  </si>
  <si>
    <t>Fulton County, OH</t>
  </si>
  <si>
    <t>Fulton County, PA</t>
  </si>
  <si>
    <t>Furnas County, NE</t>
  </si>
  <si>
    <t>Gadsden County, FL</t>
  </si>
  <si>
    <t>Gage County, NE</t>
  </si>
  <si>
    <t>Gaines County, TX</t>
  </si>
  <si>
    <t>Galax City, VA</t>
  </si>
  <si>
    <t>Gallatin County, IL</t>
  </si>
  <si>
    <t>Gallatin County, KY</t>
  </si>
  <si>
    <t>Gallatin County, MT</t>
  </si>
  <si>
    <t>Gallia County, OH</t>
  </si>
  <si>
    <t>Galveston County, TX</t>
  </si>
  <si>
    <t>Garden County, NE</t>
  </si>
  <si>
    <t>Garfield County, CO</t>
  </si>
  <si>
    <t>Garfield County, MT</t>
  </si>
  <si>
    <t>Garfield County, NE</t>
  </si>
  <si>
    <t>Garfield County, OK</t>
  </si>
  <si>
    <t>Garfield County, UT</t>
  </si>
  <si>
    <t>Garfield County, WA</t>
  </si>
  <si>
    <t>Garland County, AR</t>
  </si>
  <si>
    <t>Garrard County, KY</t>
  </si>
  <si>
    <t>Garrett County, MD</t>
  </si>
  <si>
    <t>Garvin County, OK</t>
  </si>
  <si>
    <t>Garza County, TX</t>
  </si>
  <si>
    <t>Gasconade County, MO</t>
  </si>
  <si>
    <t>Gaston County, NC</t>
  </si>
  <si>
    <t>Gates County, NC</t>
  </si>
  <si>
    <t>Geary County, KS</t>
  </si>
  <si>
    <t>Geauga County, OH</t>
  </si>
  <si>
    <t>Gem County, ID</t>
  </si>
  <si>
    <t>Genesee County, MI</t>
  </si>
  <si>
    <t>Genesee County, NY</t>
  </si>
  <si>
    <t>Geneva County, AL</t>
  </si>
  <si>
    <t>Gentry County, MO</t>
  </si>
  <si>
    <t>George County, MS</t>
  </si>
  <si>
    <t>Georgetown County, SC</t>
  </si>
  <si>
    <t>Gibson County, IN</t>
  </si>
  <si>
    <t>Gibson County, TN</t>
  </si>
  <si>
    <t>Gila County, AZ</t>
  </si>
  <si>
    <t>Gilchrist County, FL</t>
  </si>
  <si>
    <t>Giles County, TN</t>
  </si>
  <si>
    <t>Giles County, VA</t>
  </si>
  <si>
    <t>Gillespie County, TX</t>
  </si>
  <si>
    <t>Gilliam County, OR</t>
  </si>
  <si>
    <t>Gilmer County, GA</t>
  </si>
  <si>
    <t>Gilmer County, WV</t>
  </si>
  <si>
    <t>Gilpin County, CO</t>
  </si>
  <si>
    <t>Glacier County, MT</t>
  </si>
  <si>
    <t>Glades County, FL</t>
  </si>
  <si>
    <t>Gladwin County, MI</t>
  </si>
  <si>
    <t>Glascock County, GA</t>
  </si>
  <si>
    <t>Glasscock County, TX</t>
  </si>
  <si>
    <t>Glenn County, CA</t>
  </si>
  <si>
    <t>Gloucester County, NJ</t>
  </si>
  <si>
    <t>Gloucester County, VA</t>
  </si>
  <si>
    <t>Glynn County, GA</t>
  </si>
  <si>
    <t>Gogebic County, MI</t>
  </si>
  <si>
    <t>Golden Valley County, MT</t>
  </si>
  <si>
    <t>Golden Valley County, ND</t>
  </si>
  <si>
    <t>Goliad County, TX</t>
  </si>
  <si>
    <t>Gonzales County, TX</t>
  </si>
  <si>
    <t>Goochland County, VA</t>
  </si>
  <si>
    <t>Goodhue County, MN</t>
  </si>
  <si>
    <t>Gooding County, ID</t>
  </si>
  <si>
    <t>Gordon County, GA</t>
  </si>
  <si>
    <t>Goshen County, WY</t>
  </si>
  <si>
    <t>Gosper County, NE</t>
  </si>
  <si>
    <t>Gove County, KS</t>
  </si>
  <si>
    <t>Grady County, GA</t>
  </si>
  <si>
    <t>Grady County, OK</t>
  </si>
  <si>
    <t>Grafton County, NH</t>
  </si>
  <si>
    <t>Graham County, AZ</t>
  </si>
  <si>
    <t>Graham County, KS</t>
  </si>
  <si>
    <t>Graham County, NC</t>
  </si>
  <si>
    <t>Grainger County, TN</t>
  </si>
  <si>
    <t>Grand County, CO</t>
  </si>
  <si>
    <t>Grand County, UT</t>
  </si>
  <si>
    <t>Grand Forks County, ND</t>
  </si>
  <si>
    <t>Grand Isle County, VT</t>
  </si>
  <si>
    <t>Grand Traverse County, MI</t>
  </si>
  <si>
    <t>Granite County, MT</t>
  </si>
  <si>
    <t>Grant County, AR</t>
  </si>
  <si>
    <t>Grant County, IN</t>
  </si>
  <si>
    <t>Grant County, KS</t>
  </si>
  <si>
    <t>Grant County, KY</t>
  </si>
  <si>
    <t>Grant County, MN</t>
  </si>
  <si>
    <t>Grant County, ND</t>
  </si>
  <si>
    <t>Grant County, NE</t>
  </si>
  <si>
    <t>Grant County, NM</t>
  </si>
  <si>
    <t>Grant County, OK</t>
  </si>
  <si>
    <t>Grant County, OR</t>
  </si>
  <si>
    <t>Grant County, SD</t>
  </si>
  <si>
    <t>Grant County, WA</t>
  </si>
  <si>
    <t>Grant County, WI</t>
  </si>
  <si>
    <t>Grant County, WV</t>
  </si>
  <si>
    <t>Grant Parish, LA</t>
  </si>
  <si>
    <t>Granville County, NC</t>
  </si>
  <si>
    <t>Gratiot County, MI</t>
  </si>
  <si>
    <t>Graves County, KY</t>
  </si>
  <si>
    <t>Gray County, KS</t>
  </si>
  <si>
    <t>Gray County, TX</t>
  </si>
  <si>
    <t>Grays Harbor County, WA</t>
  </si>
  <si>
    <t>Grayson County, KY</t>
  </si>
  <si>
    <t>Grayson County, TX</t>
  </si>
  <si>
    <t>Grayson County, VA</t>
  </si>
  <si>
    <t>Greeley County, KS</t>
  </si>
  <si>
    <t>Greeley County, NE</t>
  </si>
  <si>
    <t>Green County, KY</t>
  </si>
  <si>
    <t>Green County, WI</t>
  </si>
  <si>
    <t>Green Lake County, WI</t>
  </si>
  <si>
    <t>Greenbrier County, WV</t>
  </si>
  <si>
    <t>Greene County, AL</t>
  </si>
  <si>
    <t>Greene County, AR</t>
  </si>
  <si>
    <t>Greene County, GA</t>
  </si>
  <si>
    <t>Greene County, IA</t>
  </si>
  <si>
    <t>Greene County, IL</t>
  </si>
  <si>
    <t>Greene County, IN</t>
  </si>
  <si>
    <t>Greene County, MO</t>
  </si>
  <si>
    <t>Greene County, MS</t>
  </si>
  <si>
    <t>Greene County, NC</t>
  </si>
  <si>
    <t>Greene County, NY</t>
  </si>
  <si>
    <t>Greene County, OH</t>
  </si>
  <si>
    <t>Greene County, PA</t>
  </si>
  <si>
    <t>Greene County, TN</t>
  </si>
  <si>
    <t>Greene County, VA</t>
  </si>
  <si>
    <t>Greenlee County, AZ</t>
  </si>
  <si>
    <t>Greensville County, VA</t>
  </si>
  <si>
    <t>Greenup County, KY</t>
  </si>
  <si>
    <t>Greenville County, SC</t>
  </si>
  <si>
    <t>Greenwood County, KS</t>
  </si>
  <si>
    <t>Greenwood County, SC</t>
  </si>
  <si>
    <t>Greer County, OK</t>
  </si>
  <si>
    <t>Gregg County, TX</t>
  </si>
  <si>
    <t>Gregory County, SD</t>
  </si>
  <si>
    <t>Grenada County, MS</t>
  </si>
  <si>
    <t>Griggs County, ND</t>
  </si>
  <si>
    <t>Grimes County, TX</t>
  </si>
  <si>
    <t>Grundy County, IA</t>
  </si>
  <si>
    <t>ARC of the Illinois River Valley</t>
  </si>
  <si>
    <t>Grundy County, IL</t>
  </si>
  <si>
    <t>Grundy County, MO</t>
  </si>
  <si>
    <t>Grundy County, TN</t>
  </si>
  <si>
    <t>Guadalupe County, NM</t>
  </si>
  <si>
    <t>Guadalupe County, TX</t>
  </si>
  <si>
    <t>ARC of Guam</t>
  </si>
  <si>
    <t>Guam, GU</t>
  </si>
  <si>
    <t>Guernsey County, OH</t>
  </si>
  <si>
    <t>Guilford County, NC</t>
  </si>
  <si>
    <t>Gulf County, FL</t>
  </si>
  <si>
    <t>Gunnison County, CO</t>
  </si>
  <si>
    <t>Guthrie County, IA</t>
  </si>
  <si>
    <t>Gwinnett County, GA</t>
  </si>
  <si>
    <t>Haakon County, SD</t>
  </si>
  <si>
    <t>Habersham County, GA</t>
  </si>
  <si>
    <t>Haines Borough, AK</t>
  </si>
  <si>
    <t>Hale County, AL</t>
  </si>
  <si>
    <t>Hale County, TX</t>
  </si>
  <si>
    <t>Halifax County, NC</t>
  </si>
  <si>
    <t>Halifax County, VA</t>
  </si>
  <si>
    <t>Hall County, GA</t>
  </si>
  <si>
    <t>Hall County, NE</t>
  </si>
  <si>
    <t>Hall County, TX</t>
  </si>
  <si>
    <t>Hamblen County, TN</t>
  </si>
  <si>
    <t>Hamilton County, FL</t>
  </si>
  <si>
    <t>Hamilton County, IA</t>
  </si>
  <si>
    <t>Hamilton County, IL</t>
  </si>
  <si>
    <t>Hamilton County, IN</t>
  </si>
  <si>
    <t>Hamilton County, KS</t>
  </si>
  <si>
    <t>Hamilton County, NE</t>
  </si>
  <si>
    <t>Hamilton County, NY</t>
  </si>
  <si>
    <t>Hamilton County, OH</t>
  </si>
  <si>
    <t>Hamilton County, TN</t>
  </si>
  <si>
    <t>Hamilton County, TX</t>
  </si>
  <si>
    <t>Hamlin County, SD</t>
  </si>
  <si>
    <t>Hampden County, MA</t>
  </si>
  <si>
    <t>Hampshire County, MA</t>
  </si>
  <si>
    <t>Hampshire County, WV</t>
  </si>
  <si>
    <t>Hampton City, VA</t>
  </si>
  <si>
    <t>Hampton County, SC</t>
  </si>
  <si>
    <t>Hancock County, GA</t>
  </si>
  <si>
    <t>Hancock County, IA</t>
  </si>
  <si>
    <t>Hancock County, IL</t>
  </si>
  <si>
    <t>Hancock County, IN</t>
  </si>
  <si>
    <t>Hancock County, KY</t>
  </si>
  <si>
    <t>Hancock County, ME</t>
  </si>
  <si>
    <t>Hancock County, MS</t>
  </si>
  <si>
    <t>Hancock County, OH</t>
  </si>
  <si>
    <t>Hancock County, TN</t>
  </si>
  <si>
    <t>Hancock County, WV</t>
  </si>
  <si>
    <t>Hand County, SD</t>
  </si>
  <si>
    <t>Hanover County, VA</t>
  </si>
  <si>
    <t>Hansford County, TX</t>
  </si>
  <si>
    <t>Hanson County, SD</t>
  </si>
  <si>
    <t>Haralson County, GA</t>
  </si>
  <si>
    <t>Hardee County, FL</t>
  </si>
  <si>
    <t>Hardeman County, TN</t>
  </si>
  <si>
    <t>Hardeman County, TX</t>
  </si>
  <si>
    <t>Hardin County, IA</t>
  </si>
  <si>
    <t>Hardin County, IL</t>
  </si>
  <si>
    <t>Hardin County, KY</t>
  </si>
  <si>
    <t>Hardin County, OH</t>
  </si>
  <si>
    <t>Hardin County, TN</t>
  </si>
  <si>
    <t>Hardin County, TX</t>
  </si>
  <si>
    <t>Harding County, NM</t>
  </si>
  <si>
    <t>Harding County, SD</t>
  </si>
  <si>
    <t>Hardy County, WV</t>
  </si>
  <si>
    <t>Harford County, MD</t>
  </si>
  <si>
    <t>Harlan County, KY</t>
  </si>
  <si>
    <t>Harlan County, NE</t>
  </si>
  <si>
    <t>Harmon County, OK</t>
  </si>
  <si>
    <t>Harnett County, NC</t>
  </si>
  <si>
    <t>Harney County, OR</t>
  </si>
  <si>
    <t>Harper County, KS</t>
  </si>
  <si>
    <t>Harper County, OK</t>
  </si>
  <si>
    <t>Harris County, GA</t>
  </si>
  <si>
    <t>ARC of Houston</t>
  </si>
  <si>
    <t>Harris County, TX</t>
  </si>
  <si>
    <t>Harrison County, IA</t>
  </si>
  <si>
    <t>Harrison County, IN</t>
  </si>
  <si>
    <t>Harrison County, KY</t>
  </si>
  <si>
    <t>Harrison County, MO</t>
  </si>
  <si>
    <t>Harrison County, MS</t>
  </si>
  <si>
    <t>Harrison County, OH</t>
  </si>
  <si>
    <t>Harrison County, TX</t>
  </si>
  <si>
    <t>Harrison County, WV</t>
  </si>
  <si>
    <t>Harrisonburg City, VA</t>
  </si>
  <si>
    <t>Hart County, GA</t>
  </si>
  <si>
    <t>Hart County, KY</t>
  </si>
  <si>
    <t>Hartford County, CT</t>
  </si>
  <si>
    <t>Hartley County, TX</t>
  </si>
  <si>
    <t>Harvey County, KS</t>
  </si>
  <si>
    <t>Haskell County, KS</t>
  </si>
  <si>
    <t>Haskell County, OK</t>
  </si>
  <si>
    <t>Haskell County, TX</t>
  </si>
  <si>
    <t>Hawaii County, HI</t>
  </si>
  <si>
    <t>Hawkins County, TN</t>
  </si>
  <si>
    <t>Hayes County, NE</t>
  </si>
  <si>
    <t>Hays County, TX</t>
  </si>
  <si>
    <t>Haywood County, NC</t>
  </si>
  <si>
    <t>Haywood County, TN</t>
  </si>
  <si>
    <t>Heard County, GA</t>
  </si>
  <si>
    <t>Hemphill County, TX</t>
  </si>
  <si>
    <t>Hempstead County, AR</t>
  </si>
  <si>
    <t>Henderson County, IL</t>
  </si>
  <si>
    <t>Henderson County, KY</t>
  </si>
  <si>
    <t>Henderson County, NC</t>
  </si>
  <si>
    <t>Henderson County, TN</t>
  </si>
  <si>
    <t>Henderson County, TX</t>
  </si>
  <si>
    <t>Hendricks County, IN</t>
  </si>
  <si>
    <t>Hendry County, FL</t>
  </si>
  <si>
    <t>Hennepin County, MN</t>
  </si>
  <si>
    <t>Henrico County, VA</t>
  </si>
  <si>
    <t>Henry County, AL</t>
  </si>
  <si>
    <t>Henry County, GA</t>
  </si>
  <si>
    <t>Henry County, IA</t>
  </si>
  <si>
    <t>Henry County, IL</t>
  </si>
  <si>
    <t>Henry County, IN</t>
  </si>
  <si>
    <t>Henry County, KY</t>
  </si>
  <si>
    <t>Henry County, MO</t>
  </si>
  <si>
    <t>Henry County, OH</t>
  </si>
  <si>
    <t>Henry County, TN</t>
  </si>
  <si>
    <t>Henry County, VA</t>
  </si>
  <si>
    <t>ARC of Central and Northern New York</t>
  </si>
  <si>
    <t>Herkimer County, NY</t>
  </si>
  <si>
    <t>Hernando County, FL</t>
  </si>
  <si>
    <t>Hertford County, NC</t>
  </si>
  <si>
    <t>Hettinger County, ND</t>
  </si>
  <si>
    <t>Hickman County, KY</t>
  </si>
  <si>
    <t>Hickman County, TN</t>
  </si>
  <si>
    <t>Hickory County, MO</t>
  </si>
  <si>
    <t>Hidalgo County, NM</t>
  </si>
  <si>
    <t>Hidalgo County, TX</t>
  </si>
  <si>
    <t>Highland County, OH</t>
  </si>
  <si>
    <t>Highland County, VA</t>
  </si>
  <si>
    <t>Highlands County, FL</t>
  </si>
  <si>
    <t>Hill County, MT</t>
  </si>
  <si>
    <t>Hill County, TX</t>
  </si>
  <si>
    <t>ARC of Tampa Bay</t>
  </si>
  <si>
    <t>Hillsborough County, FL</t>
  </si>
  <si>
    <t>Hillsborough County, NH</t>
  </si>
  <si>
    <t>Hillsdale County, MI</t>
  </si>
  <si>
    <t>Hinds County, MS</t>
  </si>
  <si>
    <t>Hinsdale County, CO</t>
  </si>
  <si>
    <t>Hitchcock County, NE</t>
  </si>
  <si>
    <t>Hocking County, OH</t>
  </si>
  <si>
    <t>Hockley County, TX</t>
  </si>
  <si>
    <t>Hodgeman County, KS</t>
  </si>
  <si>
    <t>Hoke County, NC</t>
  </si>
  <si>
    <t>Holmes County, FL</t>
  </si>
  <si>
    <t>Holmes County, MS</t>
  </si>
  <si>
    <t>Holmes County, OH</t>
  </si>
  <si>
    <t>Holt County, MO</t>
  </si>
  <si>
    <t>Holt County, NE</t>
  </si>
  <si>
    <t>Honolulu County, HI</t>
  </si>
  <si>
    <t>Hood County, TX</t>
  </si>
  <si>
    <t>Hood River County, OR</t>
  </si>
  <si>
    <t>Hooker County, NE</t>
  </si>
  <si>
    <t>Hoonah-Angoon Census Area, AK</t>
  </si>
  <si>
    <t>Hopewell City, VA</t>
  </si>
  <si>
    <t>Hopkins County, KY</t>
  </si>
  <si>
    <t>Hopkins County, TX</t>
  </si>
  <si>
    <t>Horry County, SC</t>
  </si>
  <si>
    <t>Hot Spring County, AR</t>
  </si>
  <si>
    <t>Hot Springs County, WY</t>
  </si>
  <si>
    <t>Houghton County, MI</t>
  </si>
  <si>
    <t>Houston County, AL</t>
  </si>
  <si>
    <t>Houston County, GA</t>
  </si>
  <si>
    <t>Houston County, MN</t>
  </si>
  <si>
    <t>Houston County, TN</t>
  </si>
  <si>
    <t>Houston County, TX</t>
  </si>
  <si>
    <t>Howard County, AR</t>
  </si>
  <si>
    <t>Howard County, IA</t>
  </si>
  <si>
    <t>Howard County, IN</t>
  </si>
  <si>
    <t>Howard County, MD</t>
  </si>
  <si>
    <t>Howard County, MO</t>
  </si>
  <si>
    <t>Howard County, NE</t>
  </si>
  <si>
    <t>Howard County, TX</t>
  </si>
  <si>
    <t>Howell County, MO</t>
  </si>
  <si>
    <t>Hubbard County, MN</t>
  </si>
  <si>
    <t>Hudson County, NJ</t>
  </si>
  <si>
    <t>Hudspeth County, TX</t>
  </si>
  <si>
    <t>Huerfano County, CO</t>
  </si>
  <si>
    <t>Hughes County, OK</t>
  </si>
  <si>
    <t>Hughes County, SD</t>
  </si>
  <si>
    <t>Humboldt County, CA</t>
  </si>
  <si>
    <t>Humboldt County, IA</t>
  </si>
  <si>
    <t>Humboldt County, NV</t>
  </si>
  <si>
    <t>Humphreys County, MS</t>
  </si>
  <si>
    <t>Humphreys County, TN</t>
  </si>
  <si>
    <t>Hunt County, TX</t>
  </si>
  <si>
    <t>ARC of Central New Jersey</t>
  </si>
  <si>
    <t>Hunterdon County, NJ</t>
  </si>
  <si>
    <t>Huntingdon County, PA</t>
  </si>
  <si>
    <t>Huntington County, IN</t>
  </si>
  <si>
    <t>Huron County, MI</t>
  </si>
  <si>
    <t>Huron County, OH</t>
  </si>
  <si>
    <t>Hutchinson County, SD</t>
  </si>
  <si>
    <t>Hutchinson County, TX</t>
  </si>
  <si>
    <t>Hyde County, NC</t>
  </si>
  <si>
    <t>Hyde County, SD</t>
  </si>
  <si>
    <t>Iberia Parish, LA</t>
  </si>
  <si>
    <t>Iberville Parish, LA</t>
  </si>
  <si>
    <t>Ida County, IA</t>
  </si>
  <si>
    <t>Idaho County, ID</t>
  </si>
  <si>
    <t>ARC of San Diego and Imperial Counties</t>
  </si>
  <si>
    <t>Imperial County, CA</t>
  </si>
  <si>
    <t>Independence County, AR</t>
  </si>
  <si>
    <t>ARC of Palm Beach and Treasure Coast</t>
  </si>
  <si>
    <t>Indian River County, FL</t>
  </si>
  <si>
    <t>Indiana County, PA</t>
  </si>
  <si>
    <t>Ingham County, MI</t>
  </si>
  <si>
    <t>ARC of Kern County and Eastern Sierra</t>
  </si>
  <si>
    <t>Inyo County, CA</t>
  </si>
  <si>
    <t>Ionia County, MI</t>
  </si>
  <si>
    <t>Iosco County, MI</t>
  </si>
  <si>
    <t>Iowa County, IA</t>
  </si>
  <si>
    <t>Iowa County, WI</t>
  </si>
  <si>
    <t>Iredell County, NC</t>
  </si>
  <si>
    <t>Irion County, TX</t>
  </si>
  <si>
    <t>Iron County, MI</t>
  </si>
  <si>
    <t>Iron County, MO</t>
  </si>
  <si>
    <t>Iron County, UT</t>
  </si>
  <si>
    <t>Iron County, WI</t>
  </si>
  <si>
    <t>Iroquois County, IL</t>
  </si>
  <si>
    <t>Irwin County, GA</t>
  </si>
  <si>
    <t>Isabella County, MI</t>
  </si>
  <si>
    <t>Isanti County, MN</t>
  </si>
  <si>
    <t>The ARC serving Northwest Washington</t>
  </si>
  <si>
    <t>Island County, WA</t>
  </si>
  <si>
    <t>Isle of Wight County, VA</t>
  </si>
  <si>
    <t>Issaquena County, MS</t>
  </si>
  <si>
    <t>Itasca County, MN</t>
  </si>
  <si>
    <t>Itawamba County, MS</t>
  </si>
  <si>
    <t>Izard County, AR</t>
  </si>
  <si>
    <t>Jack County, TX</t>
  </si>
  <si>
    <t>Jackson County, AL</t>
  </si>
  <si>
    <t>Jackson County, AR</t>
  </si>
  <si>
    <t>Jackson County, CO</t>
  </si>
  <si>
    <t>Jackson County, FL</t>
  </si>
  <si>
    <t>Jackson County, GA</t>
  </si>
  <si>
    <t>Jackson County, IA</t>
  </si>
  <si>
    <t>Jackson County, IL</t>
  </si>
  <si>
    <t>Jackson County, IN</t>
  </si>
  <si>
    <t>Jackson County, KS</t>
  </si>
  <si>
    <t>Jackson County, KY</t>
  </si>
  <si>
    <t>Jackson County, MI</t>
  </si>
  <si>
    <t>Jackson County, MN</t>
  </si>
  <si>
    <t>Jackson County, MO</t>
  </si>
  <si>
    <t>Jackson County, MS</t>
  </si>
  <si>
    <t>Jackson County, NC</t>
  </si>
  <si>
    <t>Jackson County, OH</t>
  </si>
  <si>
    <t>Jackson County, OK</t>
  </si>
  <si>
    <t>Jackson County, OR</t>
  </si>
  <si>
    <t>Jackson County, SD</t>
  </si>
  <si>
    <t>Jackson County, TN</t>
  </si>
  <si>
    <t>Jackson County, TX</t>
  </si>
  <si>
    <t>Jackson County, WI</t>
  </si>
  <si>
    <t>Jackson County, WV</t>
  </si>
  <si>
    <t>Jackson Parish, LA</t>
  </si>
  <si>
    <t>James City County, VA</t>
  </si>
  <si>
    <t>Jasper County, GA</t>
  </si>
  <si>
    <t>Jasper County, IA</t>
  </si>
  <si>
    <t>Jasper County, IL</t>
  </si>
  <si>
    <t>Jasper County, IN</t>
  </si>
  <si>
    <t>Jasper County, MO</t>
  </si>
  <si>
    <t>Jasper County, MS</t>
  </si>
  <si>
    <t>Jasper County, SC</t>
  </si>
  <si>
    <t>Jasper County, TX</t>
  </si>
  <si>
    <t>Jay County, IN</t>
  </si>
  <si>
    <t>Jeff Davis County, GA</t>
  </si>
  <si>
    <t>Jeff Davis County, TX</t>
  </si>
  <si>
    <t>Jefferson County, AL</t>
  </si>
  <si>
    <t>Jefferson County, AR</t>
  </si>
  <si>
    <t>Jefferson County, CO</t>
  </si>
  <si>
    <t>Jefferson County, FL</t>
  </si>
  <si>
    <t>Jefferson County, GA</t>
  </si>
  <si>
    <t>Jefferson County, IA</t>
  </si>
  <si>
    <t>Jefferson County, ID</t>
  </si>
  <si>
    <t>Jefferson County, IL</t>
  </si>
  <si>
    <t>Jefferson County, IN</t>
  </si>
  <si>
    <t>Jefferson County, KS</t>
  </si>
  <si>
    <t>Jefferson County, KY</t>
  </si>
  <si>
    <t>Jefferson County, MO</t>
  </si>
  <si>
    <t>Jefferson County, MS</t>
  </si>
  <si>
    <t>Jefferson County, MT</t>
  </si>
  <si>
    <t>Jefferson County, NE</t>
  </si>
  <si>
    <t>Jefferson County, NY</t>
  </si>
  <si>
    <t>Jefferson County, OH</t>
  </si>
  <si>
    <t>Jefferson County, OK</t>
  </si>
  <si>
    <t>Jefferson County, OR</t>
  </si>
  <si>
    <t>Jefferson County, PA</t>
  </si>
  <si>
    <t>Jefferson County, TN</t>
  </si>
  <si>
    <t>Jefferson County, TX</t>
  </si>
  <si>
    <t>Jefferson County, WA</t>
  </si>
  <si>
    <t>Jefferson County, WI</t>
  </si>
  <si>
    <t>Jefferson County, WV</t>
  </si>
  <si>
    <t>Jefferson Davis County, MS</t>
  </si>
  <si>
    <t>Jefferson Davis Parish, LA</t>
  </si>
  <si>
    <t>Jefferson Parish, LA</t>
  </si>
  <si>
    <t>Jenkins County, GA</t>
  </si>
  <si>
    <t>Jennings County, IN</t>
  </si>
  <si>
    <t>Jerauld County, SD</t>
  </si>
  <si>
    <t>Jerome County, ID</t>
  </si>
  <si>
    <t>Jersey County, IL</t>
  </si>
  <si>
    <t>Jessamine County, KY</t>
  </si>
  <si>
    <t>Jewell County, KS</t>
  </si>
  <si>
    <t>Jim Hogg County, TX</t>
  </si>
  <si>
    <t>Jim Wells County, TX</t>
  </si>
  <si>
    <t>Jo Daviess County, IL</t>
  </si>
  <si>
    <t>Johnson County, AR</t>
  </si>
  <si>
    <t>Johnson County, GA</t>
  </si>
  <si>
    <t>Johnson County, IA</t>
  </si>
  <si>
    <t>Johnson County, IL</t>
  </si>
  <si>
    <t>Johnson County, IN</t>
  </si>
  <si>
    <t>Johnson County, KS</t>
  </si>
  <si>
    <t>Johnson County, KY</t>
  </si>
  <si>
    <t>Johnson County, MO</t>
  </si>
  <si>
    <t>Johnson County, NE</t>
  </si>
  <si>
    <t>Johnson County, TN</t>
  </si>
  <si>
    <t>Johnson County, TX</t>
  </si>
  <si>
    <t>Johnson County, WY</t>
  </si>
  <si>
    <t>Johnston County, NC</t>
  </si>
  <si>
    <t>Johnston County, OK</t>
  </si>
  <si>
    <t>Jones County, GA</t>
  </si>
  <si>
    <t>Jones County, IA</t>
  </si>
  <si>
    <t>Jones County, MS</t>
  </si>
  <si>
    <t>Jones County, NC</t>
  </si>
  <si>
    <t>Jones County, SD</t>
  </si>
  <si>
    <t>Jones County, TX</t>
  </si>
  <si>
    <t>Josephine County, OR</t>
  </si>
  <si>
    <t>Juab County, UT</t>
  </si>
  <si>
    <t>Judith Basin County, MT</t>
  </si>
  <si>
    <t>Juneau City and Borough, AK</t>
  </si>
  <si>
    <t>Juneau County, WI</t>
  </si>
  <si>
    <t>Juniata County, PA</t>
  </si>
  <si>
    <t>Kalamazoo County, MI</t>
  </si>
  <si>
    <t>Kalawao County, HI</t>
  </si>
  <si>
    <t>Kalkaska County, MI</t>
  </si>
  <si>
    <t>Kanabec County, MN</t>
  </si>
  <si>
    <t>Kanawha County, WV</t>
  </si>
  <si>
    <t>Kandiyohi County, MN</t>
  </si>
  <si>
    <t>Kane County, IL</t>
  </si>
  <si>
    <t>Kane County, UT</t>
  </si>
  <si>
    <t>Kankakee County, IL</t>
  </si>
  <si>
    <t>Karnes County, TX</t>
  </si>
  <si>
    <t>Kauai County, HI</t>
  </si>
  <si>
    <t>Kaufman County, TX</t>
  </si>
  <si>
    <t>Kay County, OK</t>
  </si>
  <si>
    <t>Kearney County, NE</t>
  </si>
  <si>
    <t>Kearny County, KS</t>
  </si>
  <si>
    <t>Keith County, NE</t>
  </si>
  <si>
    <t>Kemper County, MS</t>
  </si>
  <si>
    <t>Kenai Peninsula Borough, AK</t>
  </si>
  <si>
    <t>Kendall County, IL</t>
  </si>
  <si>
    <t>Kendall County, TX</t>
  </si>
  <si>
    <t>Kenedy County, TX</t>
  </si>
  <si>
    <t>Kennebec County, ME</t>
  </si>
  <si>
    <t>Kenosha County, WI</t>
  </si>
  <si>
    <t>Kent County, DE</t>
  </si>
  <si>
    <t>Kent County, MD</t>
  </si>
  <si>
    <t>Kent County, MI</t>
  </si>
  <si>
    <t>Kent County, RI</t>
  </si>
  <si>
    <t>Kent County, TX</t>
  </si>
  <si>
    <t>Kenton County, KY</t>
  </si>
  <si>
    <t>Keokuk County, IA</t>
  </si>
  <si>
    <t>Kern County, CA</t>
  </si>
  <si>
    <t>Kerr County, TX</t>
  </si>
  <si>
    <t>Kershaw County, SC</t>
  </si>
  <si>
    <t>Ketchikan Gateway Borough, AK</t>
  </si>
  <si>
    <t>Kewaunee County, WI</t>
  </si>
  <si>
    <t>Keweenaw County, MI</t>
  </si>
  <si>
    <t>Keya Paha County, NE</t>
  </si>
  <si>
    <t>Kidder County, ND</t>
  </si>
  <si>
    <t>Kimball County, NE</t>
  </si>
  <si>
    <t>Kimble County, TX</t>
  </si>
  <si>
    <t>King and Queen County, VA</t>
  </si>
  <si>
    <t>King County, TX</t>
  </si>
  <si>
    <t>The ARC serving King County</t>
  </si>
  <si>
    <t>King County, WA</t>
  </si>
  <si>
    <t>King George County, VA</t>
  </si>
  <si>
    <t>King William County, VA</t>
  </si>
  <si>
    <t>Kingfisher County, OK</t>
  </si>
  <si>
    <t>Kingman County, KS</t>
  </si>
  <si>
    <t>Kings County, CA</t>
  </si>
  <si>
    <t>Kings County, NY</t>
  </si>
  <si>
    <t>Kingsbury County, SD</t>
  </si>
  <si>
    <t>Kinney County, TX</t>
  </si>
  <si>
    <t>Kiowa County, CO</t>
  </si>
  <si>
    <t>Kiowa County, KS</t>
  </si>
  <si>
    <t>Kiowa County, OK</t>
  </si>
  <si>
    <t>Kit Carson County, CO</t>
  </si>
  <si>
    <t>Kitsap County, WA</t>
  </si>
  <si>
    <t>Kittitas County, WA</t>
  </si>
  <si>
    <t>Kittson County, MN</t>
  </si>
  <si>
    <t>Klamath County, OR</t>
  </si>
  <si>
    <t>Kleberg County, TX</t>
  </si>
  <si>
    <t>Klickitat County, WA</t>
  </si>
  <si>
    <t>Knott County, KY</t>
  </si>
  <si>
    <t>Knox County, IL</t>
  </si>
  <si>
    <t>Knox County, IN</t>
  </si>
  <si>
    <t>Knox County, KY</t>
  </si>
  <si>
    <t>Knox County, ME</t>
  </si>
  <si>
    <t>Knox County, MO</t>
  </si>
  <si>
    <t>Knox County, NE</t>
  </si>
  <si>
    <t>Knox County, OH</t>
  </si>
  <si>
    <t>Knox County, TN</t>
  </si>
  <si>
    <t>Knox County, TX</t>
  </si>
  <si>
    <t>Kodiak Island Borough, AK</t>
  </si>
  <si>
    <t>Koochiching County, MN</t>
  </si>
  <si>
    <t>Kootenai County, ID</t>
  </si>
  <si>
    <t>Kosciusko County, IN</t>
  </si>
  <si>
    <t>Kossuth County, IA</t>
  </si>
  <si>
    <t>Kusilvak Census Area, AK</t>
  </si>
  <si>
    <t>La Crosse County, WI</t>
  </si>
  <si>
    <t>La Paz County, AZ</t>
  </si>
  <si>
    <t>La Plata County, CO</t>
  </si>
  <si>
    <t>La Salle County, IL</t>
  </si>
  <si>
    <t>La Salle County, TX</t>
  </si>
  <si>
    <t>La Salle Parish, LA</t>
  </si>
  <si>
    <t>Labette County, KS</t>
  </si>
  <si>
    <t>Lac qui Parle County, MN</t>
  </si>
  <si>
    <t>Lackawanna County, PA</t>
  </si>
  <si>
    <t>Laclede County, MO</t>
  </si>
  <si>
    <t>Lafayette County, AR</t>
  </si>
  <si>
    <t>Lafayette County, FL</t>
  </si>
  <si>
    <t>Lafayette County, MO</t>
  </si>
  <si>
    <t>Lafayette County, MS</t>
  </si>
  <si>
    <t>Lafayette County, WI</t>
  </si>
  <si>
    <t>Lafayette Parish, LA</t>
  </si>
  <si>
    <t>Lafourche Parish, LA</t>
  </si>
  <si>
    <t>LaGrange County, IN</t>
  </si>
  <si>
    <t>Lake and Peninsula Boroug, AK</t>
  </si>
  <si>
    <t>Lake County, CA</t>
  </si>
  <si>
    <t>Lake County, CO</t>
  </si>
  <si>
    <t>Lake County, FL</t>
  </si>
  <si>
    <t>Lake County, IL</t>
  </si>
  <si>
    <t>Lake County, IN</t>
  </si>
  <si>
    <t>Lake County, MI</t>
  </si>
  <si>
    <t>Lake County, MN</t>
  </si>
  <si>
    <t>Lake County, MT</t>
  </si>
  <si>
    <t>Lake County, OH</t>
  </si>
  <si>
    <t>Lake County, OR</t>
  </si>
  <si>
    <t>Lake County, SD</t>
  </si>
  <si>
    <t>Lake County, TN</t>
  </si>
  <si>
    <t>Lake of the Woods County, MN</t>
  </si>
  <si>
    <t>Lamar County, AL</t>
  </si>
  <si>
    <t>Lamar County, GA</t>
  </si>
  <si>
    <t>Lamar County, MS</t>
  </si>
  <si>
    <t>Lamar County, TX</t>
  </si>
  <si>
    <t>Lamb County, TX</t>
  </si>
  <si>
    <t>Lamoille County, VT</t>
  </si>
  <si>
    <t>LaMoure County, ND</t>
  </si>
  <si>
    <t>Lampasas County, TX</t>
  </si>
  <si>
    <t>Lancaster County, NE</t>
  </si>
  <si>
    <t>Lancaster County, PA</t>
  </si>
  <si>
    <t>Lancaster County, SC</t>
  </si>
  <si>
    <t>Lancaster County, VA</t>
  </si>
  <si>
    <t>Lander County, NV</t>
  </si>
  <si>
    <t>Lane County, KS</t>
  </si>
  <si>
    <t>Lane County, OR</t>
  </si>
  <si>
    <t>Langlade County, WI</t>
  </si>
  <si>
    <t>Lanier County, GA</t>
  </si>
  <si>
    <t>Lapeer County, MI</t>
  </si>
  <si>
    <t>LaPorte County, IN</t>
  </si>
  <si>
    <t>Laramie County, WY</t>
  </si>
  <si>
    <t>Larimer County, CO</t>
  </si>
  <si>
    <t>Larue County, KY</t>
  </si>
  <si>
    <t>Las Animas County, CO</t>
  </si>
  <si>
    <t>Lassen County, CA</t>
  </si>
  <si>
    <t>Latah County, ID</t>
  </si>
  <si>
    <t>Latimer County, OK</t>
  </si>
  <si>
    <t>Lauderdale County, AL</t>
  </si>
  <si>
    <t>Lauderdale County, MS</t>
  </si>
  <si>
    <t>Lauderdale County, TN</t>
  </si>
  <si>
    <t>Laurel County, KY</t>
  </si>
  <si>
    <t>Laurens County, GA</t>
  </si>
  <si>
    <t>Laurens County, SC</t>
  </si>
  <si>
    <t>Lavaca County, TX</t>
  </si>
  <si>
    <t>Lawrence County, AL</t>
  </si>
  <si>
    <t>Lawrence County, AR</t>
  </si>
  <si>
    <t>Lawrence County, IL</t>
  </si>
  <si>
    <t>Lawrence County, IN</t>
  </si>
  <si>
    <t>Lawrence County, KY</t>
  </si>
  <si>
    <t>Lawrence County, MO</t>
  </si>
  <si>
    <t>Lawrence County, MS</t>
  </si>
  <si>
    <t>Lawrence County, OH</t>
  </si>
  <si>
    <t>Lawrence County, PA</t>
  </si>
  <si>
    <t>Lawrence County, SD</t>
  </si>
  <si>
    <t>Lawrence County, TN</t>
  </si>
  <si>
    <t>Le Flore County, OK</t>
  </si>
  <si>
    <t>Le Sueur County, MN</t>
  </si>
  <si>
    <t>Lea County, NM</t>
  </si>
  <si>
    <t>Leake County, MS</t>
  </si>
  <si>
    <t>Leavenworth County, KS</t>
  </si>
  <si>
    <t>Lebanon County, PA</t>
  </si>
  <si>
    <t>Lee County, AL</t>
  </si>
  <si>
    <t>Lee County, AR</t>
  </si>
  <si>
    <t>Lee County, FL</t>
  </si>
  <si>
    <t>Lee County, GA</t>
  </si>
  <si>
    <t>Lee County, IA</t>
  </si>
  <si>
    <t>Lee County, IL</t>
  </si>
  <si>
    <t>Lee County, KY</t>
  </si>
  <si>
    <t>Lee County, MS</t>
  </si>
  <si>
    <t>Lee County, NC</t>
  </si>
  <si>
    <t>Lee County, SC</t>
  </si>
  <si>
    <t>Lee County, TX</t>
  </si>
  <si>
    <t>Lee County, VA</t>
  </si>
  <si>
    <t>Leelanau County, MI</t>
  </si>
  <si>
    <t>Leflore County, MS</t>
  </si>
  <si>
    <t>Lehigh County, PA</t>
  </si>
  <si>
    <t>Lemhi County, ID</t>
  </si>
  <si>
    <t>ARC of Southeast Michigan</t>
  </si>
  <si>
    <t>Lenawee County, MI</t>
  </si>
  <si>
    <t>Lenoir County, NC</t>
  </si>
  <si>
    <t>Leon County, FL</t>
  </si>
  <si>
    <t>Leon County, TX</t>
  </si>
  <si>
    <t>Leslie County, KY</t>
  </si>
  <si>
    <t>Letcher County, KY</t>
  </si>
  <si>
    <t>Levy County, FL</t>
  </si>
  <si>
    <t>Lewis and Clark County, MT</t>
  </si>
  <si>
    <t>Lewis County, ID</t>
  </si>
  <si>
    <t>Lewis County, KY</t>
  </si>
  <si>
    <t>Lewis County, MO</t>
  </si>
  <si>
    <t>Lewis County, NY</t>
  </si>
  <si>
    <t>Lewis County, TN</t>
  </si>
  <si>
    <t>Lewis County, WA</t>
  </si>
  <si>
    <t>Lewis County, WV</t>
  </si>
  <si>
    <t>Lexington City, VA</t>
  </si>
  <si>
    <t>Lexington County, SC</t>
  </si>
  <si>
    <t>Liberty County, FL</t>
  </si>
  <si>
    <t>Liberty County, GA</t>
  </si>
  <si>
    <t>Liberty County, MT</t>
  </si>
  <si>
    <t>Liberty County, TX</t>
  </si>
  <si>
    <t>Licking County, OH</t>
  </si>
  <si>
    <t>Limestone County, AL</t>
  </si>
  <si>
    <t>Limestone County, TX</t>
  </si>
  <si>
    <t>Lincoln County, AR</t>
  </si>
  <si>
    <t>Lincoln County, CO</t>
  </si>
  <si>
    <t>Lincoln County, GA</t>
  </si>
  <si>
    <t>Lincoln County, ID</t>
  </si>
  <si>
    <t>Lincoln County, KS</t>
  </si>
  <si>
    <t>Lincoln County, KY</t>
  </si>
  <si>
    <t>Lincoln County, ME</t>
  </si>
  <si>
    <t>Lincoln County, MN</t>
  </si>
  <si>
    <t>Lincoln County, MO</t>
  </si>
  <si>
    <t>Lincoln County, MS</t>
  </si>
  <si>
    <t>Lincoln County, MT</t>
  </si>
  <si>
    <t>Lincoln County, NC</t>
  </si>
  <si>
    <t>Lincoln County, NE</t>
  </si>
  <si>
    <t>Lincoln County, NM</t>
  </si>
  <si>
    <t>Lincoln County, NV</t>
  </si>
  <si>
    <t>Lincoln County, OK</t>
  </si>
  <si>
    <t>Lincoln County, OR</t>
  </si>
  <si>
    <t>Lincoln County, SD</t>
  </si>
  <si>
    <t>Lincoln County, TN</t>
  </si>
  <si>
    <t>Lincoln County, WA</t>
  </si>
  <si>
    <t>Lincoln County, WI</t>
  </si>
  <si>
    <t>Lincoln County, WV</t>
  </si>
  <si>
    <t>Lincoln County, WY</t>
  </si>
  <si>
    <t>Lincoln Parish, LA</t>
  </si>
  <si>
    <t>Linn County, IA</t>
  </si>
  <si>
    <t>Linn County, KS</t>
  </si>
  <si>
    <t>Linn County, MO</t>
  </si>
  <si>
    <t>Linn County, OR</t>
  </si>
  <si>
    <t>Lipscomb County, TX</t>
  </si>
  <si>
    <t>Litchfield County, CT</t>
  </si>
  <si>
    <t>Little River County, AR</t>
  </si>
  <si>
    <t>Live Oak County, TX</t>
  </si>
  <si>
    <t>Livingston County, IL</t>
  </si>
  <si>
    <t>Livingston County, KY</t>
  </si>
  <si>
    <t>Livingston County, MI</t>
  </si>
  <si>
    <t>Livingston County, MO</t>
  </si>
  <si>
    <t>Livingston County, NY</t>
  </si>
  <si>
    <t>Livingston Parish, LA</t>
  </si>
  <si>
    <t>Llano County, TX</t>
  </si>
  <si>
    <t>Logan County, AR</t>
  </si>
  <si>
    <t>Logan County, CO</t>
  </si>
  <si>
    <t>Logan County, IL</t>
  </si>
  <si>
    <t>Logan County, KS</t>
  </si>
  <si>
    <t>Logan County, KY</t>
  </si>
  <si>
    <t>Logan County, ND</t>
  </si>
  <si>
    <t>Logan County, NE</t>
  </si>
  <si>
    <t>Logan County, OH</t>
  </si>
  <si>
    <t>Logan County, OK</t>
  </si>
  <si>
    <t>Logan County, WV</t>
  </si>
  <si>
    <t>Long County, GA</t>
  </si>
  <si>
    <t>Lonoke County, AR</t>
  </si>
  <si>
    <t>Lorain County, OH</t>
  </si>
  <si>
    <t>Los Alamos County, NM</t>
  </si>
  <si>
    <t>ARC serving Metro and Southeast Los Angeles</t>
  </si>
  <si>
    <t>Los Angeles County, CA</t>
  </si>
  <si>
    <t>ARC Serving Greater Long Beach and South Bay</t>
  </si>
  <si>
    <t>ARC serving Western Los Angeles</t>
  </si>
  <si>
    <t>ARC serving the Greater San Gabriel and Pomona Valleys</t>
  </si>
  <si>
    <t>ARC serving the Northern Valleys</t>
  </si>
  <si>
    <t>Loudon County, TN</t>
  </si>
  <si>
    <t>ARC of Loudoun and Prince William Counties</t>
  </si>
  <si>
    <t>Loudoun County, VA</t>
  </si>
  <si>
    <t>Louisa County, IA</t>
  </si>
  <si>
    <t>Louisa County, VA</t>
  </si>
  <si>
    <t>Loup County, NE</t>
  </si>
  <si>
    <t>Love County, OK</t>
  </si>
  <si>
    <t>Loving County, TX</t>
  </si>
  <si>
    <t>Lowndes County, AL</t>
  </si>
  <si>
    <t>Lowndes County, GA</t>
  </si>
  <si>
    <t>Lowndes County, MS</t>
  </si>
  <si>
    <t>Lubbock County, TX</t>
  </si>
  <si>
    <t>Lucas County, IA</t>
  </si>
  <si>
    <t>Lucas County, OH</t>
  </si>
  <si>
    <t>Luce County, MI</t>
  </si>
  <si>
    <t>Lumpkin County, GA</t>
  </si>
  <si>
    <t>Luna County, NM</t>
  </si>
  <si>
    <t>Lunenburg County, VA</t>
  </si>
  <si>
    <t>Luzerne County, PA</t>
  </si>
  <si>
    <t>Lycoming County, PA</t>
  </si>
  <si>
    <t>Lyman County, SD</t>
  </si>
  <si>
    <t>Lynchburg City, VA</t>
  </si>
  <si>
    <t>Lynn County, TX</t>
  </si>
  <si>
    <t>Lyon County, IA</t>
  </si>
  <si>
    <t>Lyon County, KS</t>
  </si>
  <si>
    <t>Lyon County, KY</t>
  </si>
  <si>
    <t>Lyon County, MN</t>
  </si>
  <si>
    <t>Lyon County, NV</t>
  </si>
  <si>
    <t>Mackinac County, MI</t>
  </si>
  <si>
    <t>Macomb County, MI</t>
  </si>
  <si>
    <t>Macon County, AL</t>
  </si>
  <si>
    <t>Macon County, GA</t>
  </si>
  <si>
    <t>Macon County, IL</t>
  </si>
  <si>
    <t>Macon County, MO</t>
  </si>
  <si>
    <t>Macon County, NC</t>
  </si>
  <si>
    <t>Macon County, TN</t>
  </si>
  <si>
    <t>Macoupin County, IL</t>
  </si>
  <si>
    <t>Madera County, CA</t>
  </si>
  <si>
    <t>Madison County, AL</t>
  </si>
  <si>
    <t>Madison County, AR</t>
  </si>
  <si>
    <t>Madison County, FL</t>
  </si>
  <si>
    <t>Madison County, GA</t>
  </si>
  <si>
    <t>Madison County, IA</t>
  </si>
  <si>
    <t>Madison County, ID</t>
  </si>
  <si>
    <t>Madison County, IL</t>
  </si>
  <si>
    <t>Madison County, IN</t>
  </si>
  <si>
    <t>Madison County, KY</t>
  </si>
  <si>
    <t>Madison County, MO</t>
  </si>
  <si>
    <t>Madison County, MS</t>
  </si>
  <si>
    <t>Madison County, MT</t>
  </si>
  <si>
    <t>Madison County, NC</t>
  </si>
  <si>
    <t>Madison County, NE</t>
  </si>
  <si>
    <t>Madison County, NY</t>
  </si>
  <si>
    <t>Madison County, OH</t>
  </si>
  <si>
    <t>Madison County, TN</t>
  </si>
  <si>
    <t>Madison County, TX</t>
  </si>
  <si>
    <t>Madison County, VA</t>
  </si>
  <si>
    <t>Madison Parish, LA</t>
  </si>
  <si>
    <t>Magoffin County, KY</t>
  </si>
  <si>
    <t>Mahaska County, IA</t>
  </si>
  <si>
    <t>Mahnomen County, MN</t>
  </si>
  <si>
    <t>ARC of Greater Akron and the Mahoning Valley</t>
  </si>
  <si>
    <t>Mahoning County, OH</t>
  </si>
  <si>
    <t>Major County, OK</t>
  </si>
  <si>
    <t>Malheur County, OR</t>
  </si>
  <si>
    <t>Manassas City, VA</t>
  </si>
  <si>
    <t>Manassas Park City, VA</t>
  </si>
  <si>
    <t>Manatee County, FL</t>
  </si>
  <si>
    <t>Manistee County, MI</t>
  </si>
  <si>
    <t>Manitowoc County, WI</t>
  </si>
  <si>
    <t>Marathon County, WI</t>
  </si>
  <si>
    <t>Marengo County, AL</t>
  </si>
  <si>
    <t>Maricopa County, AZ</t>
  </si>
  <si>
    <t>Maries County, MO</t>
  </si>
  <si>
    <t>ARC of the North Bay</t>
  </si>
  <si>
    <t>Marin County, CA</t>
  </si>
  <si>
    <t>Marinette County, WI</t>
  </si>
  <si>
    <t>Marion County, AL</t>
  </si>
  <si>
    <t>Marion County, AR</t>
  </si>
  <si>
    <t>Marion County, FL</t>
  </si>
  <si>
    <t>Marion County, GA</t>
  </si>
  <si>
    <t>Marion County, IA</t>
  </si>
  <si>
    <t>Marion County, IL</t>
  </si>
  <si>
    <t>Marion County, IN</t>
  </si>
  <si>
    <t>Marion County, KS</t>
  </si>
  <si>
    <t>Marion County, KY</t>
  </si>
  <si>
    <t>Marion County, MO</t>
  </si>
  <si>
    <t>Marion County, MS</t>
  </si>
  <si>
    <t>Marion County, OH</t>
  </si>
  <si>
    <t>Marion County, OR</t>
  </si>
  <si>
    <t>Marion County, SC</t>
  </si>
  <si>
    <t>Marion County, TN</t>
  </si>
  <si>
    <t>Marion County, TX</t>
  </si>
  <si>
    <t>Marion County, WV</t>
  </si>
  <si>
    <t>Mariposa County, CA</t>
  </si>
  <si>
    <t>Marlboro County, SC</t>
  </si>
  <si>
    <t>Marquette County, MI</t>
  </si>
  <si>
    <t>Marquette County, WI</t>
  </si>
  <si>
    <t>Marshall County, AL</t>
  </si>
  <si>
    <t>Marshall County, IA</t>
  </si>
  <si>
    <t>Marshall County, IL</t>
  </si>
  <si>
    <t>Marshall County, IN</t>
  </si>
  <si>
    <t>Marshall County, KS</t>
  </si>
  <si>
    <t>Marshall County, KY</t>
  </si>
  <si>
    <t>Marshall County, MN</t>
  </si>
  <si>
    <t>Marshall County, MS</t>
  </si>
  <si>
    <t>Marshall County, OK</t>
  </si>
  <si>
    <t>Marshall County, SD</t>
  </si>
  <si>
    <t>Marshall County, TN</t>
  </si>
  <si>
    <t>Marshall County, WV</t>
  </si>
  <si>
    <t>Martin County, FL</t>
  </si>
  <si>
    <t>Martin County, IN</t>
  </si>
  <si>
    <t>Martin County, KY</t>
  </si>
  <si>
    <t>Martin County, MN</t>
  </si>
  <si>
    <t>Martin County, NC</t>
  </si>
  <si>
    <t>Martin County, TX</t>
  </si>
  <si>
    <t>Martinsville City, VA</t>
  </si>
  <si>
    <t>Mason County, IL</t>
  </si>
  <si>
    <t>Mason County, KY</t>
  </si>
  <si>
    <t>Mason County, MI</t>
  </si>
  <si>
    <t>Mason County, TX</t>
  </si>
  <si>
    <t>Mason County, WA</t>
  </si>
  <si>
    <t>Mason County, WV</t>
  </si>
  <si>
    <t>Massac County, IL</t>
  </si>
  <si>
    <t>Matagorda County, TX</t>
  </si>
  <si>
    <t>Matanuska-Susitna Borough, AK</t>
  </si>
  <si>
    <t>Mathews County, VA</t>
  </si>
  <si>
    <t>Maui County, HI</t>
  </si>
  <si>
    <t>Maury County, TN</t>
  </si>
  <si>
    <t>Maverick County, TX</t>
  </si>
  <si>
    <t>Mayes County, OK</t>
  </si>
  <si>
    <t>McClain County, OK</t>
  </si>
  <si>
    <t>McCone County, MT</t>
  </si>
  <si>
    <t>McCook County, SD</t>
  </si>
  <si>
    <t>McCormick County, SC</t>
  </si>
  <si>
    <t>McCracken County, KY</t>
  </si>
  <si>
    <t>McCreary County, KY</t>
  </si>
  <si>
    <t>McCulloch County, TX</t>
  </si>
  <si>
    <t>McCurtain County, OK</t>
  </si>
  <si>
    <t>McDonald County, MO</t>
  </si>
  <si>
    <t>McDonough County, IL</t>
  </si>
  <si>
    <t>McDowell County, NC</t>
  </si>
  <si>
    <t>McDowell County, WV</t>
  </si>
  <si>
    <t>McDuffie County, GA</t>
  </si>
  <si>
    <t>McHenry County, IL</t>
  </si>
  <si>
    <t>McHenry County, ND</t>
  </si>
  <si>
    <t>McIntosh County, GA</t>
  </si>
  <si>
    <t>McIntosh County, ND</t>
  </si>
  <si>
    <t>McIntosh County, OK</t>
  </si>
  <si>
    <t>McKean County, PA</t>
  </si>
  <si>
    <t>McKenzie County, ND</t>
  </si>
  <si>
    <t>McKinley County, NM</t>
  </si>
  <si>
    <t>McLean County, IL</t>
  </si>
  <si>
    <t>McLean County, KY</t>
  </si>
  <si>
    <t>McLean County, ND</t>
  </si>
  <si>
    <t>McLennan County, TX</t>
  </si>
  <si>
    <t>McLeod County, MN</t>
  </si>
  <si>
    <t>McMinn County, TN</t>
  </si>
  <si>
    <t>McMullen County, TX</t>
  </si>
  <si>
    <t>McNairy County, TN</t>
  </si>
  <si>
    <t>McPherson County, KS</t>
  </si>
  <si>
    <t>McPherson County, NE</t>
  </si>
  <si>
    <t>McPherson County, SD</t>
  </si>
  <si>
    <t>Meade County, KS</t>
  </si>
  <si>
    <t>Meade County, KY</t>
  </si>
  <si>
    <t>Meade County, SD</t>
  </si>
  <si>
    <t>Meagher County, MT</t>
  </si>
  <si>
    <t>Mecklenburg County, NC</t>
  </si>
  <si>
    <t>Mecklenburg County, VA</t>
  </si>
  <si>
    <t>Mecosta County, MI</t>
  </si>
  <si>
    <t>Medina County, OH</t>
  </si>
  <si>
    <t>Medina County, TX</t>
  </si>
  <si>
    <t>Meeker County, MN</t>
  </si>
  <si>
    <t>Meigs County, OH</t>
  </si>
  <si>
    <t>Meigs County, TN</t>
  </si>
  <si>
    <t>Mellette County, SD</t>
  </si>
  <si>
    <t>Menard County, IL</t>
  </si>
  <si>
    <t>Menard County, TX</t>
  </si>
  <si>
    <t>Mendocino County, CA</t>
  </si>
  <si>
    <t>Menifee County, KY</t>
  </si>
  <si>
    <t>Menominee County, MI</t>
  </si>
  <si>
    <t>Menominee County, WI</t>
  </si>
  <si>
    <t>Merced County, CA</t>
  </si>
  <si>
    <t>Mercer County, IL</t>
  </si>
  <si>
    <t>Mercer County, KY</t>
  </si>
  <si>
    <t>Mercer County, MO</t>
  </si>
  <si>
    <t>Mercer County, ND</t>
  </si>
  <si>
    <t>Mercer County, NJ</t>
  </si>
  <si>
    <t>Mercer County, OH</t>
  </si>
  <si>
    <t>Mercer County, PA</t>
  </si>
  <si>
    <t>Mercer County, WV</t>
  </si>
  <si>
    <t>Meriwether County, GA</t>
  </si>
  <si>
    <t>Merrick County, NE</t>
  </si>
  <si>
    <t>Merrimack County, NH</t>
  </si>
  <si>
    <t>Mesa County, CO</t>
  </si>
  <si>
    <t>Metcalfe County, KY</t>
  </si>
  <si>
    <t>Miami County, IN</t>
  </si>
  <si>
    <t>Miami County, KS</t>
  </si>
  <si>
    <t>Miami County, OH</t>
  </si>
  <si>
    <t>ARC of Greater Miami and the Keys</t>
  </si>
  <si>
    <t>Miami-Dade County, FL</t>
  </si>
  <si>
    <t>Middlesex County, CT</t>
  </si>
  <si>
    <t>ARC of Greater Boston MA</t>
  </si>
  <si>
    <t>Middlesex County, MA</t>
  </si>
  <si>
    <t>Middlesex County, NJ</t>
  </si>
  <si>
    <t>Middlesex County, VA</t>
  </si>
  <si>
    <t>Midland County, MI</t>
  </si>
  <si>
    <t>Midland County, TX</t>
  </si>
  <si>
    <t>Mifflin County, PA</t>
  </si>
  <si>
    <t>Milam County, TX</t>
  </si>
  <si>
    <t>Millard County, UT</t>
  </si>
  <si>
    <t>Mille Lacs County, MN</t>
  </si>
  <si>
    <t>Miller County, AR</t>
  </si>
  <si>
    <t>Miller County, GA</t>
  </si>
  <si>
    <t>Miller County, MO</t>
  </si>
  <si>
    <t>Mills County, IA</t>
  </si>
  <si>
    <t>Mills County, TX</t>
  </si>
  <si>
    <t>Milwaukee County, WI</t>
  </si>
  <si>
    <t>Miner County, SD</t>
  </si>
  <si>
    <t>Mineral County, CO</t>
  </si>
  <si>
    <t>Mineral County, MT</t>
  </si>
  <si>
    <t>Mineral County, NV</t>
  </si>
  <si>
    <t>Mineral County, WV</t>
  </si>
  <si>
    <t>Mingo County, WV</t>
  </si>
  <si>
    <t>Minidoka County, ID</t>
  </si>
  <si>
    <t>Minnehaha County, SD</t>
  </si>
  <si>
    <t>Missaukee County, MI</t>
  </si>
  <si>
    <t>Mississippi County, AR</t>
  </si>
  <si>
    <t>Mississippi County, MO</t>
  </si>
  <si>
    <t>Missoula County, MT</t>
  </si>
  <si>
    <t>Mitchell County, GA</t>
  </si>
  <si>
    <t>Mitchell County, IA</t>
  </si>
  <si>
    <t>Mitchell County, KS</t>
  </si>
  <si>
    <t>Mitchell County, NC</t>
  </si>
  <si>
    <t>Mitchell County, TX</t>
  </si>
  <si>
    <t>Mobile County, AL</t>
  </si>
  <si>
    <t>Modoc County, CA</t>
  </si>
  <si>
    <t>Moffat County, CO</t>
  </si>
  <si>
    <t>Mohave County, AZ</t>
  </si>
  <si>
    <t>Moniteau County, MO</t>
  </si>
  <si>
    <t>Monmouth County, NJ</t>
  </si>
  <si>
    <t>Mono County, CA</t>
  </si>
  <si>
    <t>Monona County, IA</t>
  </si>
  <si>
    <t>Monongalia County, WV</t>
  </si>
  <si>
    <t>Monroe County, AL</t>
  </si>
  <si>
    <t>Monroe County, AR</t>
  </si>
  <si>
    <t>Monroe County, FL</t>
  </si>
  <si>
    <t>Monroe County, GA</t>
  </si>
  <si>
    <t>Monroe County, IA</t>
  </si>
  <si>
    <t>Monroe County, IL</t>
  </si>
  <si>
    <t>Monroe County, IN</t>
  </si>
  <si>
    <t>Monroe County, KY</t>
  </si>
  <si>
    <t>Monroe County, MI</t>
  </si>
  <si>
    <t>Monroe County, MO</t>
  </si>
  <si>
    <t>Monroe County, MS</t>
  </si>
  <si>
    <t>Monroe County, NY</t>
  </si>
  <si>
    <t>Monroe County, OH</t>
  </si>
  <si>
    <t>Monroe County, PA</t>
  </si>
  <si>
    <t>Monroe County, TN</t>
  </si>
  <si>
    <t>Monroe County, WI</t>
  </si>
  <si>
    <t>Monroe County, WV</t>
  </si>
  <si>
    <t>Montague County, TX</t>
  </si>
  <si>
    <t>Montcalm County, MI</t>
  </si>
  <si>
    <t>ARC of the Central Coast</t>
  </si>
  <si>
    <t>Monterey County, CA</t>
  </si>
  <si>
    <t>Montezuma County, CO</t>
  </si>
  <si>
    <t>Montgomery County, AL</t>
  </si>
  <si>
    <t>Montgomery County, AR</t>
  </si>
  <si>
    <t>Montgomery County, GA</t>
  </si>
  <si>
    <t>Montgomery County, IA</t>
  </si>
  <si>
    <t>Montgomery County, IL</t>
  </si>
  <si>
    <t>Montgomery County, IN</t>
  </si>
  <si>
    <t>Montgomery County, KS</t>
  </si>
  <si>
    <t>Montgomery County, KY</t>
  </si>
  <si>
    <t>Montgomery County, MD</t>
  </si>
  <si>
    <t>Montgomery County, MO</t>
  </si>
  <si>
    <t>Montgomery County, MS</t>
  </si>
  <si>
    <t>Montgomery County, NC</t>
  </si>
  <si>
    <t>Montgomery County, NY</t>
  </si>
  <si>
    <t>Montgomery County, OH</t>
  </si>
  <si>
    <t>Montgomery County, PA</t>
  </si>
  <si>
    <t>Montgomery County, TN</t>
  </si>
  <si>
    <t>Montgomery County, TX</t>
  </si>
  <si>
    <t>Montgomery County, VA</t>
  </si>
  <si>
    <t>Montmorency County, MI</t>
  </si>
  <si>
    <t>Montour County, PA</t>
  </si>
  <si>
    <t>Montrose County, CO</t>
  </si>
  <si>
    <t>Moody County, SD</t>
  </si>
  <si>
    <t>Moore County, NC</t>
  </si>
  <si>
    <t>Moore County, TN</t>
  </si>
  <si>
    <t>Moore County, TX</t>
  </si>
  <si>
    <t>Mora County, NM</t>
  </si>
  <si>
    <t>Morehouse Parish, LA</t>
  </si>
  <si>
    <t>Morgan County, AL</t>
  </si>
  <si>
    <t>Morgan County, CO</t>
  </si>
  <si>
    <t>Morgan County, GA</t>
  </si>
  <si>
    <t>Morgan County, IL</t>
  </si>
  <si>
    <t>Morgan County, IN</t>
  </si>
  <si>
    <t>Morgan County, KY</t>
  </si>
  <si>
    <t>Morgan County, MO</t>
  </si>
  <si>
    <t>Morgan County, OH</t>
  </si>
  <si>
    <t>Morgan County, TN</t>
  </si>
  <si>
    <t>Morgan County, UT</t>
  </si>
  <si>
    <t>Morgan County, WV</t>
  </si>
  <si>
    <t>Morrill County, NE</t>
  </si>
  <si>
    <t>Morris County, KS</t>
  </si>
  <si>
    <t>Morris County, NJ</t>
  </si>
  <si>
    <t>Morris County, TX</t>
  </si>
  <si>
    <t>Morrison County, MN</t>
  </si>
  <si>
    <t>Morrow County, OH</t>
  </si>
  <si>
    <t>Morrow County, OR</t>
  </si>
  <si>
    <t>Morton County, KS</t>
  </si>
  <si>
    <t>Morton County, ND</t>
  </si>
  <si>
    <t>Motley County, TX</t>
  </si>
  <si>
    <t>Moultrie County, IL</t>
  </si>
  <si>
    <t>Mountrail County, ND</t>
  </si>
  <si>
    <t>Mower County, MN</t>
  </si>
  <si>
    <t>Muhlenberg County, KY</t>
  </si>
  <si>
    <t>Multnomah County, OR</t>
  </si>
  <si>
    <t>Murray County, GA</t>
  </si>
  <si>
    <t>Murray County, MN</t>
  </si>
  <si>
    <t>Murray County, OK</t>
  </si>
  <si>
    <t>Muscatine County, IA</t>
  </si>
  <si>
    <t>Muscogee County, GA</t>
  </si>
  <si>
    <t>Muskegon County, MI</t>
  </si>
  <si>
    <t>Muskingum County, OH</t>
  </si>
  <si>
    <t>Muskogee County, OK</t>
  </si>
  <si>
    <t>Musselshell County, MT</t>
  </si>
  <si>
    <t>Nacogdoches County, TX</t>
  </si>
  <si>
    <t>Nance County, NE</t>
  </si>
  <si>
    <t>Nantucket County, MA</t>
  </si>
  <si>
    <t>Napa County, CA</t>
  </si>
  <si>
    <t>Nash County, NC</t>
  </si>
  <si>
    <t>Nassau County, FL</t>
  </si>
  <si>
    <t>ARC of Long Island New York</t>
  </si>
  <si>
    <t>Nassau County, NY</t>
  </si>
  <si>
    <t>Natchitoches Parish, LA</t>
  </si>
  <si>
    <t>Natrona County, WY</t>
  </si>
  <si>
    <t>Navajo County, AZ</t>
  </si>
  <si>
    <t>Navarro County, TX</t>
  </si>
  <si>
    <t>Nelson County, KY</t>
  </si>
  <si>
    <t>Nelson County, ND</t>
  </si>
  <si>
    <t>Nelson County, VA</t>
  </si>
  <si>
    <t>Nemaha County, KS</t>
  </si>
  <si>
    <t>Nemaha County, NE</t>
  </si>
  <si>
    <t>Neosho County, KS</t>
  </si>
  <si>
    <t>Neshoba County, MS</t>
  </si>
  <si>
    <t>Ness County, KS</t>
  </si>
  <si>
    <t>Nevada County, AR</t>
  </si>
  <si>
    <t>Nevada County, CA</t>
  </si>
  <si>
    <t>New Castle County, DE</t>
  </si>
  <si>
    <t>New Hanover County, NC</t>
  </si>
  <si>
    <t>New Haven County, CT</t>
  </si>
  <si>
    <t>New Kent County, VA</t>
  </si>
  <si>
    <t>New London County, CT</t>
  </si>
  <si>
    <t>New Madrid County, MO</t>
  </si>
  <si>
    <t>New York County, NY</t>
  </si>
  <si>
    <t>Newaygo County, MI</t>
  </si>
  <si>
    <t>Newberry County, SC</t>
  </si>
  <si>
    <t>Newport County, RI</t>
  </si>
  <si>
    <t>Newport News City, VA</t>
  </si>
  <si>
    <t>Newton County, AR</t>
  </si>
  <si>
    <t>Newton County, GA</t>
  </si>
  <si>
    <t>Newton County, IN</t>
  </si>
  <si>
    <t>Newton County, MO</t>
  </si>
  <si>
    <t>Newton County, MS</t>
  </si>
  <si>
    <t>Newton County, TX</t>
  </si>
  <si>
    <t>Nez Perce County, ID</t>
  </si>
  <si>
    <t>Niagara County, NY</t>
  </si>
  <si>
    <t>Nicholas County, KY</t>
  </si>
  <si>
    <t>Nicholas County, WV</t>
  </si>
  <si>
    <t>Nicollet County, MN</t>
  </si>
  <si>
    <t>Niobrara County, WY</t>
  </si>
  <si>
    <t>Noble County, IN</t>
  </si>
  <si>
    <t>Noble County, OH</t>
  </si>
  <si>
    <t>Noble County, OK</t>
  </si>
  <si>
    <t>Nobles County, MN</t>
  </si>
  <si>
    <t>Nodaway County, MO</t>
  </si>
  <si>
    <t>Nolan County, TX</t>
  </si>
  <si>
    <t>Nome Census Area, AK</t>
  </si>
  <si>
    <t>Norfolk City, VA</t>
  </si>
  <si>
    <t>Norfolk County, MA</t>
  </si>
  <si>
    <t>Norman County, MN</t>
  </si>
  <si>
    <t>North Slope Borough, AK</t>
  </si>
  <si>
    <t>Northampton County, NC</t>
  </si>
  <si>
    <t>Northampton County, PA</t>
  </si>
  <si>
    <t>Northampton County, VA</t>
  </si>
  <si>
    <t>ARC of Northern Mariana Islands</t>
  </si>
  <si>
    <t>Northern Islands, MP</t>
  </si>
  <si>
    <t>Northumberland County, PA</t>
  </si>
  <si>
    <t>Northumberland County, VA</t>
  </si>
  <si>
    <t>Northwest Arctic Borough, AK</t>
  </si>
  <si>
    <t>Norton City, VA</t>
  </si>
  <si>
    <t>Norton County, KS</t>
  </si>
  <si>
    <t>Nottoway County, VA</t>
  </si>
  <si>
    <t>Nowata County, OK</t>
  </si>
  <si>
    <t>Noxubee County, MS</t>
  </si>
  <si>
    <t>Nuckolls County, NE</t>
  </si>
  <si>
    <t>Nueces County, TX</t>
  </si>
  <si>
    <t>Nye County, NV</t>
  </si>
  <si>
    <t>Oakland County, MI</t>
  </si>
  <si>
    <t>Obion County, TN</t>
  </si>
  <si>
    <t>O'Brien County, IA</t>
  </si>
  <si>
    <t>Ocean County, NJ</t>
  </si>
  <si>
    <t>Oceana County, MI</t>
  </si>
  <si>
    <t>Ochiltree County, TX</t>
  </si>
  <si>
    <t>Oconee County, GA</t>
  </si>
  <si>
    <t>Oconee County, SC</t>
  </si>
  <si>
    <t>Oconto County, WI</t>
  </si>
  <si>
    <t>Ogemaw County, MI</t>
  </si>
  <si>
    <t>Oglala Lakota, SD</t>
  </si>
  <si>
    <t>Ogle County, IL</t>
  </si>
  <si>
    <t>Oglethorpe County, GA</t>
  </si>
  <si>
    <t>Ohio County, IN</t>
  </si>
  <si>
    <t>Ohio County, KY</t>
  </si>
  <si>
    <t>Ohio County, WV</t>
  </si>
  <si>
    <t>Okaloosa County, FL</t>
  </si>
  <si>
    <t>Okanogan County, WA</t>
  </si>
  <si>
    <t>Okeechobee County, FL</t>
  </si>
  <si>
    <t>Okfuskee County, OK</t>
  </si>
  <si>
    <t>Oklahoma County, OK</t>
  </si>
  <si>
    <t>Okmulgee County, OK</t>
  </si>
  <si>
    <t>Oktibbeha County, MS</t>
  </si>
  <si>
    <t>Oldham County, KY</t>
  </si>
  <si>
    <t>Oldham County, TX</t>
  </si>
  <si>
    <t>Oliver County, ND</t>
  </si>
  <si>
    <t>Olmsted County, MN</t>
  </si>
  <si>
    <t>Oneida County, ID</t>
  </si>
  <si>
    <t>Oneida County, NY</t>
  </si>
  <si>
    <t>Oneida County, WI</t>
  </si>
  <si>
    <t>Onondaga County, NY</t>
  </si>
  <si>
    <t>Onslow County, NC</t>
  </si>
  <si>
    <t>Ontario County, NY</t>
  </si>
  <si>
    <t>Ontonagon County, MI</t>
  </si>
  <si>
    <t>ARC of Orange County</t>
  </si>
  <si>
    <t>Orange County, CA</t>
  </si>
  <si>
    <t>ARC of Greater Orlando</t>
  </si>
  <si>
    <t>Orange County, FL</t>
  </si>
  <si>
    <t>Orange County, IN</t>
  </si>
  <si>
    <t>Orange County, NC</t>
  </si>
  <si>
    <t>Orange County, NY</t>
  </si>
  <si>
    <t>Orange County, TX</t>
  </si>
  <si>
    <t>Orange County, VA</t>
  </si>
  <si>
    <t>Orange County, VT</t>
  </si>
  <si>
    <t>Orangeburg County, SC</t>
  </si>
  <si>
    <t>Oregon County, MO</t>
  </si>
  <si>
    <t>Orleans County, NY</t>
  </si>
  <si>
    <t>Orleans County, VT</t>
  </si>
  <si>
    <t>Orleans Parish, LA</t>
  </si>
  <si>
    <t>Osage County, KS</t>
  </si>
  <si>
    <t>Osage County, MO</t>
  </si>
  <si>
    <t>Osage County, OK</t>
  </si>
  <si>
    <t>Osborne County, KS</t>
  </si>
  <si>
    <t>Osceola County, FL</t>
  </si>
  <si>
    <t>Osceola County, IA</t>
  </si>
  <si>
    <t>Osceola County, MI</t>
  </si>
  <si>
    <t>Oscoda County, MI</t>
  </si>
  <si>
    <t>Oswego County, NY</t>
  </si>
  <si>
    <t>Otero County, CO</t>
  </si>
  <si>
    <t>Otero County, NM</t>
  </si>
  <si>
    <t>Otoe County, NE</t>
  </si>
  <si>
    <t>Otsego County, MI</t>
  </si>
  <si>
    <t>Otsego County, NY</t>
  </si>
  <si>
    <t>Ottawa County, KS</t>
  </si>
  <si>
    <t>Ottawa County, MI</t>
  </si>
  <si>
    <t>Ottawa County, OH</t>
  </si>
  <si>
    <t>Ottawa County, OK</t>
  </si>
  <si>
    <t>Otter Tail County, MN</t>
  </si>
  <si>
    <t>Ouachita County, AR</t>
  </si>
  <si>
    <t>Ouachita Parish, LA</t>
  </si>
  <si>
    <t>Ouray County, CO</t>
  </si>
  <si>
    <t>Outagamie County, WI</t>
  </si>
  <si>
    <t>Overton County, TN</t>
  </si>
  <si>
    <t>Owen County, IN</t>
  </si>
  <si>
    <t>Owen County, KY</t>
  </si>
  <si>
    <t>Owsley County, KY</t>
  </si>
  <si>
    <t>Owyhee County, ID</t>
  </si>
  <si>
    <t>Oxford County, ME</t>
  </si>
  <si>
    <t>Ozark County, MO</t>
  </si>
  <si>
    <t>Ozaukee County, WI</t>
  </si>
  <si>
    <t>Pacific County, WA</t>
  </si>
  <si>
    <t>Page County, IA</t>
  </si>
  <si>
    <t>Page County, VA</t>
  </si>
  <si>
    <t>Palm Beach County, FL</t>
  </si>
  <si>
    <t>Palo Alto County, IA</t>
  </si>
  <si>
    <t>Palo Pinto County, TX</t>
  </si>
  <si>
    <t>Pamlico County, NC</t>
  </si>
  <si>
    <t>Panola County, MS</t>
  </si>
  <si>
    <t>Panola County, TX</t>
  </si>
  <si>
    <t>Park County, CO</t>
  </si>
  <si>
    <t>Park County, MT</t>
  </si>
  <si>
    <t>Park County, WY</t>
  </si>
  <si>
    <t>Parke County, IN</t>
  </si>
  <si>
    <t>Parker County, TX</t>
  </si>
  <si>
    <t>Parmer County, TX</t>
  </si>
  <si>
    <t>Pasco County, FL</t>
  </si>
  <si>
    <t>Pasquotank County, NC</t>
  </si>
  <si>
    <t>Passaic County, NJ</t>
  </si>
  <si>
    <t>Patrick County, VA</t>
  </si>
  <si>
    <t>Paulding County, GA</t>
  </si>
  <si>
    <t>Paulding County, OH</t>
  </si>
  <si>
    <t>Pawnee County, KS</t>
  </si>
  <si>
    <t>Pawnee County, NE</t>
  </si>
  <si>
    <t>Pawnee County, OK</t>
  </si>
  <si>
    <t>Payette County, ID</t>
  </si>
  <si>
    <t>Payne County, OK</t>
  </si>
  <si>
    <t>Peach County, GA</t>
  </si>
  <si>
    <t>Pearl River County, MS</t>
  </si>
  <si>
    <t>Pecos County, TX</t>
  </si>
  <si>
    <t>Pembina County, ND</t>
  </si>
  <si>
    <t>Pemiscot County, MO</t>
  </si>
  <si>
    <t>Pend Oreille County, WA</t>
  </si>
  <si>
    <t>Pender County, NC</t>
  </si>
  <si>
    <t>Pendleton County, KY</t>
  </si>
  <si>
    <t>Pendleton County, WV</t>
  </si>
  <si>
    <t>Pennington County, MN</t>
  </si>
  <si>
    <t>Pennington County, SD</t>
  </si>
  <si>
    <t>Penobscot County, ME</t>
  </si>
  <si>
    <t>Peoria County, IL</t>
  </si>
  <si>
    <t>Pepin County, WI</t>
  </si>
  <si>
    <t>Perkins County, NE</t>
  </si>
  <si>
    <t>Perkins County, SD</t>
  </si>
  <si>
    <t>Perquimans County, NC</t>
  </si>
  <si>
    <t>Perry County, AL</t>
  </si>
  <si>
    <t>Perry County, AR</t>
  </si>
  <si>
    <t>Perry County, IL</t>
  </si>
  <si>
    <t>Perry County, IN</t>
  </si>
  <si>
    <t>Perry County, KY</t>
  </si>
  <si>
    <t>Perry County, MO</t>
  </si>
  <si>
    <t>Perry County, MS</t>
  </si>
  <si>
    <t>Perry County, OH</t>
  </si>
  <si>
    <t>Perry County, PA</t>
  </si>
  <si>
    <t>Perry County, TN</t>
  </si>
  <si>
    <t>Pershing County, NV</t>
  </si>
  <si>
    <t>Person County, NC</t>
  </si>
  <si>
    <t>Petersburg Census Area, AK</t>
  </si>
  <si>
    <t>Petersburg City, VA</t>
  </si>
  <si>
    <t>Petroleum County, MT</t>
  </si>
  <si>
    <t>Pettis County, MO</t>
  </si>
  <si>
    <t>Phelps County, MO</t>
  </si>
  <si>
    <t>Phelps County, NE</t>
  </si>
  <si>
    <t>Philadelphia County, PA</t>
  </si>
  <si>
    <t>Phillips County, AR</t>
  </si>
  <si>
    <t>Phillips County, CO</t>
  </si>
  <si>
    <t>Phillips County, KS</t>
  </si>
  <si>
    <t>Phillips County, MT</t>
  </si>
  <si>
    <t>Piatt County, IL</t>
  </si>
  <si>
    <t>Pickaway County, OH</t>
  </si>
  <si>
    <t>Pickens County, AL</t>
  </si>
  <si>
    <t>Pickens County, GA</t>
  </si>
  <si>
    <t>Pickens County, SC</t>
  </si>
  <si>
    <t>Pickett County, TN</t>
  </si>
  <si>
    <t>Pierce County, GA</t>
  </si>
  <si>
    <t>Pierce County, ND</t>
  </si>
  <si>
    <t>Pierce County, NE</t>
  </si>
  <si>
    <t>Pierce County, WA</t>
  </si>
  <si>
    <t>Pierce County, WI</t>
  </si>
  <si>
    <t>Pike County, AL</t>
  </si>
  <si>
    <t>Pike County, AR</t>
  </si>
  <si>
    <t>Pike County, GA</t>
  </si>
  <si>
    <t>Pike County, IL</t>
  </si>
  <si>
    <t>Pike County, IN</t>
  </si>
  <si>
    <t>Pike County, KY</t>
  </si>
  <si>
    <t>Pike County, MO</t>
  </si>
  <si>
    <t>Pike County, MS</t>
  </si>
  <si>
    <t>Pike County, OH</t>
  </si>
  <si>
    <t>Pike County, PA</t>
  </si>
  <si>
    <t>Pima County, AZ</t>
  </si>
  <si>
    <t>Pinal County, AZ</t>
  </si>
  <si>
    <t>Pine County, MN</t>
  </si>
  <si>
    <t>Pinellas County, FL</t>
  </si>
  <si>
    <t>Pipestone County, MN</t>
  </si>
  <si>
    <t>Piscataquis County, ME</t>
  </si>
  <si>
    <t>Pitkin County, CO</t>
  </si>
  <si>
    <t>Pitt County, NC</t>
  </si>
  <si>
    <t>Pittsburg County, OK</t>
  </si>
  <si>
    <t>Pittsylvania County, VA</t>
  </si>
  <si>
    <t>Piute County, UT</t>
  </si>
  <si>
    <t>Placer County, CA</t>
  </si>
  <si>
    <t>Plaquemines Parish, LA</t>
  </si>
  <si>
    <t>Platte County, MO</t>
  </si>
  <si>
    <t>Platte County, NE</t>
  </si>
  <si>
    <t>Platte County, WY</t>
  </si>
  <si>
    <t>Pleasants County, WV</t>
  </si>
  <si>
    <t>Plumas County, CA</t>
  </si>
  <si>
    <t>Plymouth County, IA</t>
  </si>
  <si>
    <t>Plymouth County, MA</t>
  </si>
  <si>
    <t>Pocahontas County, IA</t>
  </si>
  <si>
    <t>Pocahontas County, WV</t>
  </si>
  <si>
    <t>Poinsett County, AR</t>
  </si>
  <si>
    <t>Pointe Coupee Parish, LA</t>
  </si>
  <si>
    <t>Polk County, AR</t>
  </si>
  <si>
    <t>Polk County, FL</t>
  </si>
  <si>
    <t>Polk County, GA</t>
  </si>
  <si>
    <t>Polk County, IA</t>
  </si>
  <si>
    <t>Polk County, MN</t>
  </si>
  <si>
    <t>Polk County, MO</t>
  </si>
  <si>
    <t>Polk County, NC</t>
  </si>
  <si>
    <t>Polk County, NE</t>
  </si>
  <si>
    <t>Polk County, OR</t>
  </si>
  <si>
    <t>Polk County, TN</t>
  </si>
  <si>
    <t>Polk County, TX</t>
  </si>
  <si>
    <t>Polk County, WI</t>
  </si>
  <si>
    <t>Pondera County, MT</t>
  </si>
  <si>
    <t>Pontotoc County, MS</t>
  </si>
  <si>
    <t>Pontotoc County, OK</t>
  </si>
  <si>
    <t>Pope County, AR</t>
  </si>
  <si>
    <t>Pope County, IL</t>
  </si>
  <si>
    <t>Pope County, MN</t>
  </si>
  <si>
    <t>Poquoson City, VA</t>
  </si>
  <si>
    <t>Portage County, OH</t>
  </si>
  <si>
    <t>Portage County, WI</t>
  </si>
  <si>
    <t>Porter County, IN</t>
  </si>
  <si>
    <t>Portsmouth City, VA</t>
  </si>
  <si>
    <t>Posey County, IN</t>
  </si>
  <si>
    <t>Pottawatomie County, KS</t>
  </si>
  <si>
    <t>Pottawatomie County, OK</t>
  </si>
  <si>
    <t>Pottawattamie County, IA</t>
  </si>
  <si>
    <t>Potter County, PA</t>
  </si>
  <si>
    <t>Potter County, SD</t>
  </si>
  <si>
    <t>Potter County, TX</t>
  </si>
  <si>
    <t>Powder River County, MT</t>
  </si>
  <si>
    <t>Powell County, KY</t>
  </si>
  <si>
    <t>Powell County, MT</t>
  </si>
  <si>
    <t>Power County, ID</t>
  </si>
  <si>
    <t>Poweshiek County, IA</t>
  </si>
  <si>
    <t>Powhatan County, VA</t>
  </si>
  <si>
    <t>Prairie County, AR</t>
  </si>
  <si>
    <t>Prairie County, MT</t>
  </si>
  <si>
    <t>Pratt County, KS</t>
  </si>
  <si>
    <t>Preble County, OH</t>
  </si>
  <si>
    <t>Prentiss County, MS</t>
  </si>
  <si>
    <t>Presidio County, TX</t>
  </si>
  <si>
    <t>Presque Isle County, MI</t>
  </si>
  <si>
    <t>Preston County, WV</t>
  </si>
  <si>
    <t>Price County, WI</t>
  </si>
  <si>
    <t>Prince Edward County, VA</t>
  </si>
  <si>
    <t>Prince George County, VA</t>
  </si>
  <si>
    <t>Prince George's County, MD</t>
  </si>
  <si>
    <t>Prince of Wales-Outer Ket, AK</t>
  </si>
  <si>
    <t>Prince William County, VA</t>
  </si>
  <si>
    <t>Providence County, RI</t>
  </si>
  <si>
    <t>Prowers County, CO</t>
  </si>
  <si>
    <t>Pueblo County, CO</t>
  </si>
  <si>
    <t>ARC of Puerto Rico</t>
  </si>
  <si>
    <t>Puerto Rico, PR</t>
  </si>
  <si>
    <t>Pulaski County, AR</t>
  </si>
  <si>
    <t>Pulaski County, GA</t>
  </si>
  <si>
    <t>Pulaski County, IL</t>
  </si>
  <si>
    <t>Pulaski County, IN</t>
  </si>
  <si>
    <t>Pulaski County, KY</t>
  </si>
  <si>
    <t>Pulaski County, MO</t>
  </si>
  <si>
    <t>Pulaski County, VA</t>
  </si>
  <si>
    <t>Pushmataha County, OK</t>
  </si>
  <si>
    <t>Putnam County, FL</t>
  </si>
  <si>
    <t>Putnam County, GA</t>
  </si>
  <si>
    <t>Putnam County, IL</t>
  </si>
  <si>
    <t>Putnam County, IN</t>
  </si>
  <si>
    <t>Putnam County, MO</t>
  </si>
  <si>
    <t>Putnam County, NY</t>
  </si>
  <si>
    <t>Putnam County, OH</t>
  </si>
  <si>
    <t>Putnam County, TN</t>
  </si>
  <si>
    <t>Putnam County, WV</t>
  </si>
  <si>
    <t>Quay County, NM</t>
  </si>
  <si>
    <t>Queen Anne's County, MD</t>
  </si>
  <si>
    <t>Queens County, NY</t>
  </si>
  <si>
    <t>Quitman County, GA</t>
  </si>
  <si>
    <t>Quitman County, MS</t>
  </si>
  <si>
    <t>Rabun County, GA</t>
  </si>
  <si>
    <t>Racine County, WI</t>
  </si>
  <si>
    <t>Radford City, VA</t>
  </si>
  <si>
    <t>Rains County, TX</t>
  </si>
  <si>
    <t>Raleigh County, WV</t>
  </si>
  <si>
    <t>Ralls County, MO</t>
  </si>
  <si>
    <t>Ramsey County, MN</t>
  </si>
  <si>
    <t>Ramsey County, ND</t>
  </si>
  <si>
    <t>Randall County, TX</t>
  </si>
  <si>
    <t>Randolph County, AL</t>
  </si>
  <si>
    <t>Randolph County, AR</t>
  </si>
  <si>
    <t>Randolph County, GA</t>
  </si>
  <si>
    <t>Randolph County, IL</t>
  </si>
  <si>
    <t>Randolph County, IN</t>
  </si>
  <si>
    <t>Randolph County, MO</t>
  </si>
  <si>
    <t>Randolph County, NC</t>
  </si>
  <si>
    <t>Randolph County, WV</t>
  </si>
  <si>
    <t>Rankin County, MS</t>
  </si>
  <si>
    <t>Ransom County, ND</t>
  </si>
  <si>
    <t>Rapides Parish, LA</t>
  </si>
  <si>
    <t>Rappahannock County, VA</t>
  </si>
  <si>
    <t>Ravalli County, MT</t>
  </si>
  <si>
    <t>Rawlins County, KS</t>
  </si>
  <si>
    <t>Ray County, MO</t>
  </si>
  <si>
    <t>Reagan County, TX</t>
  </si>
  <si>
    <t>Real County, TX</t>
  </si>
  <si>
    <t>Red Lake County, MN</t>
  </si>
  <si>
    <t>Red River County, TX</t>
  </si>
  <si>
    <t>Red River Parish, LA</t>
  </si>
  <si>
    <t>Red Willow County, NE</t>
  </si>
  <si>
    <t>Redwood County, MN</t>
  </si>
  <si>
    <t>Reeves County, TX</t>
  </si>
  <si>
    <t>Refugio County, TX</t>
  </si>
  <si>
    <t>Reno County, KS</t>
  </si>
  <si>
    <t>Rensselaer County, NY</t>
  </si>
  <si>
    <t>Renville County, MN</t>
  </si>
  <si>
    <t>Renville County, ND</t>
  </si>
  <si>
    <t>Republic County, KS</t>
  </si>
  <si>
    <t>Reynolds County, MO</t>
  </si>
  <si>
    <t>Rhea County, TN</t>
  </si>
  <si>
    <t>Rice County, KS</t>
  </si>
  <si>
    <t>Rice County, MN</t>
  </si>
  <si>
    <t>Rich County, UT</t>
  </si>
  <si>
    <t>Richardson County, NE</t>
  </si>
  <si>
    <t>Richland County, IL</t>
  </si>
  <si>
    <t>Richland County, MT</t>
  </si>
  <si>
    <t>Richland County, ND</t>
  </si>
  <si>
    <t>Richland County, OH</t>
  </si>
  <si>
    <t>Richland County, SC</t>
  </si>
  <si>
    <t>Richland County, WI</t>
  </si>
  <si>
    <t>Richland Parish, LA</t>
  </si>
  <si>
    <t>Richmond City, VA</t>
  </si>
  <si>
    <t>Richmond County, GA</t>
  </si>
  <si>
    <t>Richmond County, NC</t>
  </si>
  <si>
    <t>Richmond County, NY</t>
  </si>
  <si>
    <t>Richmond County, VA</t>
  </si>
  <si>
    <t>Riley County, KS</t>
  </si>
  <si>
    <t>Ringgold County, IA</t>
  </si>
  <si>
    <t>Rio Arriba County, NM</t>
  </si>
  <si>
    <t>Rio Blanco County, CO</t>
  </si>
  <si>
    <t>Rio Grande County, CO</t>
  </si>
  <si>
    <t>Ripley County, IN</t>
  </si>
  <si>
    <t>Ripley County, MO</t>
  </si>
  <si>
    <t>Ritchie County, WV</t>
  </si>
  <si>
    <t>ARC of Riverside County</t>
  </si>
  <si>
    <t>Riverside County, CA</t>
  </si>
  <si>
    <t>Roane County, TN</t>
  </si>
  <si>
    <t>Roane County, WV</t>
  </si>
  <si>
    <t>Roanoke City, VA</t>
  </si>
  <si>
    <t>Roanoke County, VA</t>
  </si>
  <si>
    <t>Roberts County, SD</t>
  </si>
  <si>
    <t>Roberts County, TX</t>
  </si>
  <si>
    <t>Robertson County, KY</t>
  </si>
  <si>
    <t>Robertson County, TN</t>
  </si>
  <si>
    <t>Robertson County, TX</t>
  </si>
  <si>
    <t>Robeson County, NC</t>
  </si>
  <si>
    <t>Rock County, MN</t>
  </si>
  <si>
    <t>Rock County, NE</t>
  </si>
  <si>
    <t>Rock County, WI</t>
  </si>
  <si>
    <t>Rock Island County, IL</t>
  </si>
  <si>
    <t>Rockbridge County, VA</t>
  </si>
  <si>
    <t>Rockcastle County, KY</t>
  </si>
  <si>
    <t>Rockdale County, GA</t>
  </si>
  <si>
    <t>Rockingham County, NC</t>
  </si>
  <si>
    <t>Rockingham County, NH</t>
  </si>
  <si>
    <t>Rockingham County, VA</t>
  </si>
  <si>
    <t>Rockland County, NY</t>
  </si>
  <si>
    <t>Rockwall County, TX</t>
  </si>
  <si>
    <t>Roger Mills County, OK</t>
  </si>
  <si>
    <t>Rogers County, OK</t>
  </si>
  <si>
    <t>Rolette County, ND</t>
  </si>
  <si>
    <t>Rooks County, KS</t>
  </si>
  <si>
    <t>Roosevelt County, MT</t>
  </si>
  <si>
    <t>Roosevelt County, NM</t>
  </si>
  <si>
    <t>Roscommon County, MI</t>
  </si>
  <si>
    <t>Roseau County, MN</t>
  </si>
  <si>
    <t>Rosebud County, MT</t>
  </si>
  <si>
    <t>Ross County, OH</t>
  </si>
  <si>
    <t>Rota, MP</t>
  </si>
  <si>
    <t>Routt County, CO</t>
  </si>
  <si>
    <t>Rowan County, KY</t>
  </si>
  <si>
    <t>Rowan County, NC</t>
  </si>
  <si>
    <t>Runnels County, TX</t>
  </si>
  <si>
    <t>Rush County, IN</t>
  </si>
  <si>
    <t>Rush County, KS</t>
  </si>
  <si>
    <t>Rusk County, TX</t>
  </si>
  <si>
    <t>Rusk County, WI</t>
  </si>
  <si>
    <t>Russell County, AL</t>
  </si>
  <si>
    <t>Russell County, KS</t>
  </si>
  <si>
    <t>Russell County, KY</t>
  </si>
  <si>
    <t>Russell County, VA</t>
  </si>
  <si>
    <t>Rutherford County, NC</t>
  </si>
  <si>
    <t>Rutherford County, TN</t>
  </si>
  <si>
    <t>Rutland County, VT</t>
  </si>
  <si>
    <t>Sabine County, TX</t>
  </si>
  <si>
    <t>Sabine Parish, LA</t>
  </si>
  <si>
    <t>Sac County, IA</t>
  </si>
  <si>
    <t>Sacramento County, CA</t>
  </si>
  <si>
    <t>Sagadahoc County, ME</t>
  </si>
  <si>
    <t>Saginaw County, MI</t>
  </si>
  <si>
    <t>Saguache County, CO</t>
  </si>
  <si>
    <t>ARC of the Virgin Islands</t>
  </si>
  <si>
    <t>Saint Croix, VI</t>
  </si>
  <si>
    <t>Saint John, VI</t>
  </si>
  <si>
    <t>Saint Thomas, VI</t>
  </si>
  <si>
    <t>Saipan, MP</t>
  </si>
  <si>
    <t>Salem City, VA</t>
  </si>
  <si>
    <t>Salem County, NJ</t>
  </si>
  <si>
    <t>Saline County, AR</t>
  </si>
  <si>
    <t>Saline County, IL</t>
  </si>
  <si>
    <t>Saline County, KS</t>
  </si>
  <si>
    <t>Saline County, MO</t>
  </si>
  <si>
    <t>Saline County, NE</t>
  </si>
  <si>
    <t>Salt Lake County, UT</t>
  </si>
  <si>
    <t>Saluda County, SC</t>
  </si>
  <si>
    <t>Sampson County, NC</t>
  </si>
  <si>
    <t>San Augustine County, TX</t>
  </si>
  <si>
    <t>San Benito County, CA</t>
  </si>
  <si>
    <t>ARC of San Bernardino County</t>
  </si>
  <si>
    <t>San Bernardino County, CA</t>
  </si>
  <si>
    <t>San Diego County, CA</t>
  </si>
  <si>
    <t>San Francisco County, CA</t>
  </si>
  <si>
    <t>San Jacinto County, TX</t>
  </si>
  <si>
    <t>San Joaquin County, CA</t>
  </si>
  <si>
    <t>San Juan County, CO</t>
  </si>
  <si>
    <t>San Juan County, NM</t>
  </si>
  <si>
    <t>San Juan County, UT</t>
  </si>
  <si>
    <t>San Juan County, WA</t>
  </si>
  <si>
    <t>ARC of the Pacific Coast</t>
  </si>
  <si>
    <t>San Luis Obispo County, CA</t>
  </si>
  <si>
    <t>San Mateo County, CA</t>
  </si>
  <si>
    <t>San Miguel County, CO</t>
  </si>
  <si>
    <t>San Miguel County, NM</t>
  </si>
  <si>
    <t>San Patricio County, TX</t>
  </si>
  <si>
    <t>San Saba County, TX</t>
  </si>
  <si>
    <t>Sanborn County, SD</t>
  </si>
  <si>
    <t>Sanders County, MT</t>
  </si>
  <si>
    <t>Sandoval County, NM</t>
  </si>
  <si>
    <t>Sandusky County, OH</t>
  </si>
  <si>
    <t>Sangamon County, IL</t>
  </si>
  <si>
    <t>Sanilac County, MI</t>
  </si>
  <si>
    <t>Sanpete County, UT</t>
  </si>
  <si>
    <t>Santa Barbara County, CA</t>
  </si>
  <si>
    <t>ARC of the Silicon Valley</t>
  </si>
  <si>
    <t>Santa Clara County, CA</t>
  </si>
  <si>
    <t>Santa Cruz County, AZ</t>
  </si>
  <si>
    <t>Santa Cruz County, CA</t>
  </si>
  <si>
    <t>Santa Fe County, NM</t>
  </si>
  <si>
    <t>Santa Rosa County, FL</t>
  </si>
  <si>
    <t>Sarasota County, FL</t>
  </si>
  <si>
    <t>Saratoga County, NY</t>
  </si>
  <si>
    <t>Sargent County, ND</t>
  </si>
  <si>
    <t>Sarpy County, NE</t>
  </si>
  <si>
    <t>Sauk County, WI</t>
  </si>
  <si>
    <t>Saunders County, NE</t>
  </si>
  <si>
    <t>Sawyer County, WI</t>
  </si>
  <si>
    <t>Schenectady County, NY</t>
  </si>
  <si>
    <t>Schleicher County, TX</t>
  </si>
  <si>
    <t>Schley County, GA</t>
  </si>
  <si>
    <t>Schoharie County, NY</t>
  </si>
  <si>
    <t>Schoolcraft County, MI</t>
  </si>
  <si>
    <t>Schuyler County, IL</t>
  </si>
  <si>
    <t>Schuyler County, MO</t>
  </si>
  <si>
    <t>Schuyler County, NY</t>
  </si>
  <si>
    <t>Schuylkill County, PA</t>
  </si>
  <si>
    <t>Scioto County, OH</t>
  </si>
  <si>
    <t>Scotland County, MO</t>
  </si>
  <si>
    <t>Scotland County, NC</t>
  </si>
  <si>
    <t>Scott County, AR</t>
  </si>
  <si>
    <t>Scott County, IA</t>
  </si>
  <si>
    <t>Scott County, IL</t>
  </si>
  <si>
    <t>Scott County, IN</t>
  </si>
  <si>
    <t>Scott County, KS</t>
  </si>
  <si>
    <t>Scott County, KY</t>
  </si>
  <si>
    <t>Scott County, MN</t>
  </si>
  <si>
    <t>Scott County, MO</t>
  </si>
  <si>
    <t>Scott County, MS</t>
  </si>
  <si>
    <t>Scott County, TN</t>
  </si>
  <si>
    <t>Scott County, VA</t>
  </si>
  <si>
    <t>Scotts Bluff County, NE</t>
  </si>
  <si>
    <t>Screven County, GA</t>
  </si>
  <si>
    <t>Scurry County, TX</t>
  </si>
  <si>
    <t>Searcy County, AR</t>
  </si>
  <si>
    <t>Sebastian County, AR</t>
  </si>
  <si>
    <t>Sedgwick County, CO</t>
  </si>
  <si>
    <t>Sedgwick County, KS</t>
  </si>
  <si>
    <t>Seminole County, FL</t>
  </si>
  <si>
    <t>Seminole County, GA</t>
  </si>
  <si>
    <t>Seminole County, OK</t>
  </si>
  <si>
    <t>Seneca County, NY</t>
  </si>
  <si>
    <t>Seneca County, OH</t>
  </si>
  <si>
    <t>Sequatchie County, TN</t>
  </si>
  <si>
    <t>Sequoyah County, OK</t>
  </si>
  <si>
    <t>Sevier County, AR</t>
  </si>
  <si>
    <t>Sevier County, TN</t>
  </si>
  <si>
    <t>Sevier County, UT</t>
  </si>
  <si>
    <t>Seward County, KS</t>
  </si>
  <si>
    <t>Seward County, NE</t>
  </si>
  <si>
    <t>Shackelford County, TX</t>
  </si>
  <si>
    <t>Shannon County, MO</t>
  </si>
  <si>
    <t>Sharkey County, MS</t>
  </si>
  <si>
    <t>Sharp County, AR</t>
  </si>
  <si>
    <t>Shasta County, CA</t>
  </si>
  <si>
    <t>Shawano County, WI</t>
  </si>
  <si>
    <t>Shawnee County, KS</t>
  </si>
  <si>
    <t>Sheboygan County, WI</t>
  </si>
  <si>
    <t>Shelby County, AL</t>
  </si>
  <si>
    <t>Shelby County, IA</t>
  </si>
  <si>
    <t>Shelby County, IL</t>
  </si>
  <si>
    <t>Shelby County, IN</t>
  </si>
  <si>
    <t>Shelby County, KY</t>
  </si>
  <si>
    <t>Shelby County, MO</t>
  </si>
  <si>
    <t>Shelby County, OH</t>
  </si>
  <si>
    <t>Shelby County, TN</t>
  </si>
  <si>
    <t>Shelby County, TX</t>
  </si>
  <si>
    <t>Shenandoah County, VA</t>
  </si>
  <si>
    <t>Sherburne County, MN</t>
  </si>
  <si>
    <t>Sheridan County, KS</t>
  </si>
  <si>
    <t>Sheridan County, MT</t>
  </si>
  <si>
    <t>Sheridan County, ND</t>
  </si>
  <si>
    <t>Sheridan County, NE</t>
  </si>
  <si>
    <t>Sheridan County, WY</t>
  </si>
  <si>
    <t>Sherman County, KS</t>
  </si>
  <si>
    <t>Sherman County, NE</t>
  </si>
  <si>
    <t>Sherman County, OR</t>
  </si>
  <si>
    <t>Sherman County, TX</t>
  </si>
  <si>
    <t>Shiawassee County, MI</t>
  </si>
  <si>
    <t>Shoshone County, ID</t>
  </si>
  <si>
    <t>Sibley County, MN</t>
  </si>
  <si>
    <t>Sierra County, CA</t>
  </si>
  <si>
    <t>Sierra County, NM</t>
  </si>
  <si>
    <t>Silver Bow County, MT</t>
  </si>
  <si>
    <t>Simpson County, KY</t>
  </si>
  <si>
    <t>Simpson County, MS</t>
  </si>
  <si>
    <t>Sioux County, IA</t>
  </si>
  <si>
    <t>Sioux County, ND</t>
  </si>
  <si>
    <t>Sioux County, NE</t>
  </si>
  <si>
    <t>Siskiyou County, CA</t>
  </si>
  <si>
    <t>Sitka City and Borough, AK</t>
  </si>
  <si>
    <t>Skagit County, WA</t>
  </si>
  <si>
    <t>Skagway Municipality, AK</t>
  </si>
  <si>
    <t>Skamania County, WA</t>
  </si>
  <si>
    <t>Slope County, ND</t>
  </si>
  <si>
    <t>Smith County, KS</t>
  </si>
  <si>
    <t>Smith County, MS</t>
  </si>
  <si>
    <t>Smith County, TN</t>
  </si>
  <si>
    <t>Smith County, TX</t>
  </si>
  <si>
    <t>Smyth County, VA</t>
  </si>
  <si>
    <t>Snohomish County, WA</t>
  </si>
  <si>
    <t>Snyder County, PA</t>
  </si>
  <si>
    <t>Socorro County, NM</t>
  </si>
  <si>
    <t>Solano County, CA</t>
  </si>
  <si>
    <t>Somerset County, MD</t>
  </si>
  <si>
    <t>Somerset County, ME</t>
  </si>
  <si>
    <t>Somerset County, NJ</t>
  </si>
  <si>
    <t>Somerset County, PA</t>
  </si>
  <si>
    <t>Somervell County, TX</t>
  </si>
  <si>
    <t>Sonoma County, CA</t>
  </si>
  <si>
    <t>Southampton County, VA</t>
  </si>
  <si>
    <t>Southeast Fairbanks Censu, AK</t>
  </si>
  <si>
    <t>Spalding County, GA</t>
  </si>
  <si>
    <t>Spartanburg County, SC</t>
  </si>
  <si>
    <t>Spencer County, IN</t>
  </si>
  <si>
    <t>Spencer County, KY</t>
  </si>
  <si>
    <t>Spink County, SD</t>
  </si>
  <si>
    <t>Spokane County, WA</t>
  </si>
  <si>
    <t>Spotsylvania County, VA</t>
  </si>
  <si>
    <t>St. Bernard Parish, LA</t>
  </si>
  <si>
    <t>St. Charles County, MO</t>
  </si>
  <si>
    <t>St. Charles Parish, LA</t>
  </si>
  <si>
    <t>St. Clair County, AL</t>
  </si>
  <si>
    <t>St. Clair County, IL</t>
  </si>
  <si>
    <t>St. Clair County, MI</t>
  </si>
  <si>
    <t>St. Clair County, MO</t>
  </si>
  <si>
    <t>St. Croix County, WI</t>
  </si>
  <si>
    <t>St. Francis County, AR</t>
  </si>
  <si>
    <t>St. Francois County, MO</t>
  </si>
  <si>
    <t>St. Helena Parish, LA</t>
  </si>
  <si>
    <t>St. James Parish, LA</t>
  </si>
  <si>
    <t>St. John the Baptist Pari, LA</t>
  </si>
  <si>
    <t>St. Johns County, FL</t>
  </si>
  <si>
    <t>St. Joseph County, IN</t>
  </si>
  <si>
    <t>St. Joseph County, MI</t>
  </si>
  <si>
    <t>St. Landry Parish, LA</t>
  </si>
  <si>
    <t>St. Lawrence County, NY</t>
  </si>
  <si>
    <t>St. Louis City, MO</t>
  </si>
  <si>
    <t>St. Louis County, MN</t>
  </si>
  <si>
    <t>St. Louis County, MO</t>
  </si>
  <si>
    <t>St. Lucie County, FL</t>
  </si>
  <si>
    <t>St. Martin Parish, LA</t>
  </si>
  <si>
    <t>St. Mary Parish, LA</t>
  </si>
  <si>
    <t>St. Mary's County, MD</t>
  </si>
  <si>
    <t>St. Tammany Parish, LA</t>
  </si>
  <si>
    <t>Stafford County, KS</t>
  </si>
  <si>
    <t>Stafford County, VA</t>
  </si>
  <si>
    <t>Stanislaus County, CA</t>
  </si>
  <si>
    <t>Stanley County, SD</t>
  </si>
  <si>
    <t>Stanly County, NC</t>
  </si>
  <si>
    <t>Stanton County, KS</t>
  </si>
  <si>
    <t>Stanton County, NE</t>
  </si>
  <si>
    <t>Stark County, IL</t>
  </si>
  <si>
    <t>Stark County, ND</t>
  </si>
  <si>
    <t>Stark County, OH</t>
  </si>
  <si>
    <t>Starke County, IN</t>
  </si>
  <si>
    <t>Starr County, TX</t>
  </si>
  <si>
    <t>Staunton City, VA</t>
  </si>
  <si>
    <t>Ste. Genevieve County, MO</t>
  </si>
  <si>
    <t>Stearns County, MN</t>
  </si>
  <si>
    <t>Steele County, MN</t>
  </si>
  <si>
    <t>Steele County, ND</t>
  </si>
  <si>
    <t>Stephens County, GA</t>
  </si>
  <si>
    <t>Stephens County, OK</t>
  </si>
  <si>
    <t>Stephens County, TX</t>
  </si>
  <si>
    <t>Stephenson County, IL</t>
  </si>
  <si>
    <t>Sterling County, TX</t>
  </si>
  <si>
    <t>Steuben County, IN</t>
  </si>
  <si>
    <t>Steuben County, NY</t>
  </si>
  <si>
    <t>Stevens County, KS</t>
  </si>
  <si>
    <t>Stevens County, MN</t>
  </si>
  <si>
    <t>Stevens County, WA</t>
  </si>
  <si>
    <t>Stewart County, GA</t>
  </si>
  <si>
    <t>Stewart County, TN</t>
  </si>
  <si>
    <t>Stillwater County, MT</t>
  </si>
  <si>
    <t>Stoddard County, MO</t>
  </si>
  <si>
    <t>Stokes County, NC</t>
  </si>
  <si>
    <t>Stone County, AR</t>
  </si>
  <si>
    <t>Stone County, MO</t>
  </si>
  <si>
    <t>Stone County, MS</t>
  </si>
  <si>
    <t>Stonewall County, TX</t>
  </si>
  <si>
    <t>Storey County, NV</t>
  </si>
  <si>
    <t>Story County, IA</t>
  </si>
  <si>
    <t>Strafford County, NH</t>
  </si>
  <si>
    <t>Stutsman County, ND</t>
  </si>
  <si>
    <t>Sublette County, WY</t>
  </si>
  <si>
    <t>Suffolk City, VA</t>
  </si>
  <si>
    <t>Suffolk County, MA</t>
  </si>
  <si>
    <t>Suffolk County, NY</t>
  </si>
  <si>
    <t>Sullivan County, IN</t>
  </si>
  <si>
    <t>Sullivan County, MO</t>
  </si>
  <si>
    <t>Sullivan County, NH</t>
  </si>
  <si>
    <t>Sullivan County, NY</t>
  </si>
  <si>
    <t>Sullivan County, PA</t>
  </si>
  <si>
    <t>Sullivan County, TN</t>
  </si>
  <si>
    <t>Sully County, SD</t>
  </si>
  <si>
    <t>Summers County, WV</t>
  </si>
  <si>
    <t>Summit County, CO</t>
  </si>
  <si>
    <t>Summit County, OH</t>
  </si>
  <si>
    <t>Summit County, UT</t>
  </si>
  <si>
    <t>Sumner County, KS</t>
  </si>
  <si>
    <t>Sumner County, TN</t>
  </si>
  <si>
    <t>Sumter County, AL</t>
  </si>
  <si>
    <t>Sumter County, FL</t>
  </si>
  <si>
    <t>Sumter County, GA</t>
  </si>
  <si>
    <t>Sumter County, SC</t>
  </si>
  <si>
    <t>Sunflower County, MS</t>
  </si>
  <si>
    <t>Surry County, NC</t>
  </si>
  <si>
    <t>Surry County, VA</t>
  </si>
  <si>
    <t>Susquehanna County, PA</t>
  </si>
  <si>
    <t>Sussex County, DE</t>
  </si>
  <si>
    <t>Sussex County, NJ</t>
  </si>
  <si>
    <t>Sussex County, VA</t>
  </si>
  <si>
    <t>Sutter County, CA</t>
  </si>
  <si>
    <t>Sutton County, TX</t>
  </si>
  <si>
    <t>Suwannee County, FL</t>
  </si>
  <si>
    <t>Swain County, NC</t>
  </si>
  <si>
    <t>Sweet Grass County, MT</t>
  </si>
  <si>
    <t>Sweetwater County, WY</t>
  </si>
  <si>
    <t>Swift County, MN</t>
  </si>
  <si>
    <t>Swisher County, TX</t>
  </si>
  <si>
    <t>Switzerland County, IN</t>
  </si>
  <si>
    <t>Talbot County, GA</t>
  </si>
  <si>
    <t>Talbot County, MD</t>
  </si>
  <si>
    <t>Taliaferro County, GA</t>
  </si>
  <si>
    <t>Talladega County, AL</t>
  </si>
  <si>
    <t>Tallahatchie County, MS</t>
  </si>
  <si>
    <t>Tallapoosa County, AL</t>
  </si>
  <si>
    <t>Tama County, IA</t>
  </si>
  <si>
    <t>Taney County, MO</t>
  </si>
  <si>
    <t>Tangipahoa Parish, LA</t>
  </si>
  <si>
    <t>Taos County, NM</t>
  </si>
  <si>
    <t>Tarrant County, TX</t>
  </si>
  <si>
    <t>Tate County, MS</t>
  </si>
  <si>
    <t>Tattnall County, GA</t>
  </si>
  <si>
    <t>Taylor County, FL</t>
  </si>
  <si>
    <t>Taylor County, GA</t>
  </si>
  <si>
    <t>Taylor County, IA</t>
  </si>
  <si>
    <t>Taylor County, KY</t>
  </si>
  <si>
    <t>Taylor County, TX</t>
  </si>
  <si>
    <t>Taylor County, WI</t>
  </si>
  <si>
    <t>Taylor County, WV</t>
  </si>
  <si>
    <t>Tazewell County, IL</t>
  </si>
  <si>
    <t>Tazewell County, VA</t>
  </si>
  <si>
    <t>Tehama County, CA</t>
  </si>
  <si>
    <t>Telfair County, GA</t>
  </si>
  <si>
    <t>Teller County, CO</t>
  </si>
  <si>
    <t>Tensas Parish, LA</t>
  </si>
  <si>
    <t>Terrebonne Parish, LA</t>
  </si>
  <si>
    <t>Terrell County, GA</t>
  </si>
  <si>
    <t>Terrell County, TX</t>
  </si>
  <si>
    <t>Terry County, TX</t>
  </si>
  <si>
    <t>Teton County, ID</t>
  </si>
  <si>
    <t>Teton County, MT</t>
  </si>
  <si>
    <t>Teton County, WY</t>
  </si>
  <si>
    <t>Texas County, MO</t>
  </si>
  <si>
    <t>Texas County, OK</t>
  </si>
  <si>
    <t>Thayer County, NE</t>
  </si>
  <si>
    <t>Thomas County, GA</t>
  </si>
  <si>
    <t>Thomas County, KS</t>
  </si>
  <si>
    <t>Thomas County, NE</t>
  </si>
  <si>
    <t>Throckmorton County, TX</t>
  </si>
  <si>
    <t>Thurston County, NE</t>
  </si>
  <si>
    <t>Thurston County, WA</t>
  </si>
  <si>
    <t>Tift County, GA</t>
  </si>
  <si>
    <t>Tillamook County, OR</t>
  </si>
  <si>
    <t>Tillman County, OK</t>
  </si>
  <si>
    <t>Tinian, MP</t>
  </si>
  <si>
    <t>Tioga County, NY</t>
  </si>
  <si>
    <t>Tioga County, PA</t>
  </si>
  <si>
    <t>Tippah County, MS</t>
  </si>
  <si>
    <t>Tippecanoe County, IN</t>
  </si>
  <si>
    <t>Tipton County, IN</t>
  </si>
  <si>
    <t>Tipton County, TN</t>
  </si>
  <si>
    <t>Tishomingo County, MS</t>
  </si>
  <si>
    <t>Titus County, TX</t>
  </si>
  <si>
    <t>Todd County, KY</t>
  </si>
  <si>
    <t>Todd County, MN</t>
  </si>
  <si>
    <t>Todd County, SD</t>
  </si>
  <si>
    <t>Tolland County, CT</t>
  </si>
  <si>
    <t>Tom Green County, TX</t>
  </si>
  <si>
    <t>Tompkins County, NY</t>
  </si>
  <si>
    <t>Tooele County, UT</t>
  </si>
  <si>
    <t>Toole County, MT</t>
  </si>
  <si>
    <t>Toombs County, GA</t>
  </si>
  <si>
    <t>Torrance County, NM</t>
  </si>
  <si>
    <t>Towner County, ND</t>
  </si>
  <si>
    <t>Towns County, GA</t>
  </si>
  <si>
    <t>Traill County, ND</t>
  </si>
  <si>
    <t>Transylvania County, NC</t>
  </si>
  <si>
    <t>Traverse County, MN</t>
  </si>
  <si>
    <t>Travis County, TX</t>
  </si>
  <si>
    <t>Treasure County, MT</t>
  </si>
  <si>
    <t>Trego County, KS</t>
  </si>
  <si>
    <t>Trempealeau County, WI</t>
  </si>
  <si>
    <t>Treutlen County, GA</t>
  </si>
  <si>
    <t>Trigg County, KY</t>
  </si>
  <si>
    <t>Trimble County, KY</t>
  </si>
  <si>
    <t>Trinity County, CA</t>
  </si>
  <si>
    <t>Trinity County, TX</t>
  </si>
  <si>
    <t>Tripp County, SD</t>
  </si>
  <si>
    <t>Troup County, GA</t>
  </si>
  <si>
    <t>Trousdale County, TN</t>
  </si>
  <si>
    <t>Trumbull County, OH</t>
  </si>
  <si>
    <t>Tucker County, WV</t>
  </si>
  <si>
    <t>Tulare County, CA</t>
  </si>
  <si>
    <t>Tulsa County, OK</t>
  </si>
  <si>
    <t>Tunica County, MS</t>
  </si>
  <si>
    <t>Tuolumne County, CA</t>
  </si>
  <si>
    <t>Turner County, GA</t>
  </si>
  <si>
    <t>Turner County, SD</t>
  </si>
  <si>
    <t>Tuscaloosa County, AL</t>
  </si>
  <si>
    <t>Tuscarawas County, OH</t>
  </si>
  <si>
    <t>Tuscola County, MI</t>
  </si>
  <si>
    <t>Twiggs County, GA</t>
  </si>
  <si>
    <t>Twin Falls County, ID</t>
  </si>
  <si>
    <t>Tyler County, TX</t>
  </si>
  <si>
    <t>Tyler County, WV</t>
  </si>
  <si>
    <t>Tyrrell County, NC</t>
  </si>
  <si>
    <t>Uinta County, WY</t>
  </si>
  <si>
    <t>Uintah County, UT</t>
  </si>
  <si>
    <t>Ulster County, NY</t>
  </si>
  <si>
    <t>Umatilla County, OR</t>
  </si>
  <si>
    <t>Unicoi County, TN</t>
  </si>
  <si>
    <t>Union County, AR</t>
  </si>
  <si>
    <t>Union County, FL</t>
  </si>
  <si>
    <t>Union County, GA</t>
  </si>
  <si>
    <t>Union County, IA</t>
  </si>
  <si>
    <t>Union County, IL</t>
  </si>
  <si>
    <t>Union County, IN</t>
  </si>
  <si>
    <t>Union County, KY</t>
  </si>
  <si>
    <t>Union County, MS</t>
  </si>
  <si>
    <t>Union County, NC</t>
  </si>
  <si>
    <t>Union County, NJ</t>
  </si>
  <si>
    <t>Union County, NM</t>
  </si>
  <si>
    <t>Union County, OH</t>
  </si>
  <si>
    <t>Union County, OR</t>
  </si>
  <si>
    <t>Union County, PA</t>
  </si>
  <si>
    <t>Union County, SC</t>
  </si>
  <si>
    <t>Union County, SD</t>
  </si>
  <si>
    <t>Union County, TN</t>
  </si>
  <si>
    <t>Union Parish, LA</t>
  </si>
  <si>
    <t>Upshur County, TX</t>
  </si>
  <si>
    <t>Upshur County, WV</t>
  </si>
  <si>
    <t>Upson County, GA</t>
  </si>
  <si>
    <t>Upton County, TX</t>
  </si>
  <si>
    <t>Utah County, UT</t>
  </si>
  <si>
    <t>Uvalde County, TX</t>
  </si>
  <si>
    <t>Val Verde County, TX</t>
  </si>
  <si>
    <t>Valdez-Cordova Census Are, AK</t>
  </si>
  <si>
    <t>Valencia County, NM</t>
  </si>
  <si>
    <t>Valley County, ID</t>
  </si>
  <si>
    <t>Valley County, MT</t>
  </si>
  <si>
    <t>Valley County, NE</t>
  </si>
  <si>
    <t>Van Buren County, AR</t>
  </si>
  <si>
    <t>Van Buren County, IA</t>
  </si>
  <si>
    <t>Van Buren County, MI</t>
  </si>
  <si>
    <t>Van Buren County, TN</t>
  </si>
  <si>
    <t>Van Wert County, OH</t>
  </si>
  <si>
    <t>Van Zandt County, TX</t>
  </si>
  <si>
    <t>Vance County, NC</t>
  </si>
  <si>
    <t>Vanderburgh County, IN</t>
  </si>
  <si>
    <t>Venango County, PA</t>
  </si>
  <si>
    <t>Ventura County, CA</t>
  </si>
  <si>
    <t>Vermilion County, IL</t>
  </si>
  <si>
    <t>Vermilion Parish, LA</t>
  </si>
  <si>
    <t>Vermillion County, IN</t>
  </si>
  <si>
    <t>Vernon County, MO</t>
  </si>
  <si>
    <t>Vernon County, WI</t>
  </si>
  <si>
    <t>Vernon Parish, LA</t>
  </si>
  <si>
    <t>Victoria County, TX</t>
  </si>
  <si>
    <t>Vigo County, IN</t>
  </si>
  <si>
    <t>Vilas County, WI</t>
  </si>
  <si>
    <t>Vinton County, OH</t>
  </si>
  <si>
    <t>Virginia Beach City, VA</t>
  </si>
  <si>
    <t>Volusia County, FL</t>
  </si>
  <si>
    <t>Wabash County, IL</t>
  </si>
  <si>
    <t>Wabash County, IN</t>
  </si>
  <si>
    <t>Wabasha County, MN</t>
  </si>
  <si>
    <t>Wabaunsee County, KS</t>
  </si>
  <si>
    <t>Wadena County, MN</t>
  </si>
  <si>
    <t>Wagoner County, OK</t>
  </si>
  <si>
    <t>Wahkiakum County, WA</t>
  </si>
  <si>
    <t>Wake County, NC</t>
  </si>
  <si>
    <t>Wakulla County, FL</t>
  </si>
  <si>
    <t>Waldo County, ME</t>
  </si>
  <si>
    <t>Walker County, AL</t>
  </si>
  <si>
    <t>Walker County, GA</t>
  </si>
  <si>
    <t>Walker County, TX</t>
  </si>
  <si>
    <t>Walla Walla County, WA</t>
  </si>
  <si>
    <t>Wallace County, KS</t>
  </si>
  <si>
    <t>Waller County, TX</t>
  </si>
  <si>
    <t>Wallowa County, OR</t>
  </si>
  <si>
    <t>Walsh County, ND</t>
  </si>
  <si>
    <t>Walthall County, MS</t>
  </si>
  <si>
    <t>Walton County, FL</t>
  </si>
  <si>
    <t>Walton County, GA</t>
  </si>
  <si>
    <t>Walworth County, SD</t>
  </si>
  <si>
    <t>Walworth County, WI</t>
  </si>
  <si>
    <t>Wapello County, IA</t>
  </si>
  <si>
    <t>Ward County, ND</t>
  </si>
  <si>
    <t>Ward County, TX</t>
  </si>
  <si>
    <t>Ware County, GA</t>
  </si>
  <si>
    <t>Warren County, GA</t>
  </si>
  <si>
    <t>Warren County, IA</t>
  </si>
  <si>
    <t>Warren County, IL</t>
  </si>
  <si>
    <t>Warren County, IN</t>
  </si>
  <si>
    <t>Warren County, KY</t>
  </si>
  <si>
    <t>Warren County, MO</t>
  </si>
  <si>
    <t>Warren County, MS</t>
  </si>
  <si>
    <t>Warren County, NC</t>
  </si>
  <si>
    <t>Warren County, NJ</t>
  </si>
  <si>
    <t>Warren County, NY</t>
  </si>
  <si>
    <t>Warren County, OH</t>
  </si>
  <si>
    <t>Warren County, PA</t>
  </si>
  <si>
    <t>Warren County, TN</t>
  </si>
  <si>
    <t>Warren County, VA</t>
  </si>
  <si>
    <t>Warrick County, IN</t>
  </si>
  <si>
    <t>Wasatch County, UT</t>
  </si>
  <si>
    <t>Wasco County, OR</t>
  </si>
  <si>
    <t>Waseca County, MN</t>
  </si>
  <si>
    <t>Washakie County, WY</t>
  </si>
  <si>
    <t>Washburn County, WI</t>
  </si>
  <si>
    <t>Washington County, AL</t>
  </si>
  <si>
    <t>Washington County, AR</t>
  </si>
  <si>
    <t>Washington County, CO</t>
  </si>
  <si>
    <t>Washington County, FL</t>
  </si>
  <si>
    <t>Washington County, GA</t>
  </si>
  <si>
    <t>Washington County, IA</t>
  </si>
  <si>
    <t>Washington County, ID</t>
  </si>
  <si>
    <t>Washington County, IL</t>
  </si>
  <si>
    <t>Washington County, IN</t>
  </si>
  <si>
    <t>Washington County, KS</t>
  </si>
  <si>
    <t>Washington County, KY</t>
  </si>
  <si>
    <t>Washington County, MD</t>
  </si>
  <si>
    <t>Washington County, ME</t>
  </si>
  <si>
    <t>Washington County, MN</t>
  </si>
  <si>
    <t>Washington County, MO</t>
  </si>
  <si>
    <t>Washington County, MS</t>
  </si>
  <si>
    <t>Washington County, NC</t>
  </si>
  <si>
    <t>Washington County, NE</t>
  </si>
  <si>
    <t>Washington County, NY</t>
  </si>
  <si>
    <t>Washington County, OH</t>
  </si>
  <si>
    <t>Washington County, OK</t>
  </si>
  <si>
    <t>Washington County, OR</t>
  </si>
  <si>
    <t>Washington County, PA</t>
  </si>
  <si>
    <t>Washington County, RI</t>
  </si>
  <si>
    <t>Washington County, TN</t>
  </si>
  <si>
    <t>Washington County, TX</t>
  </si>
  <si>
    <t>Washington County, UT</t>
  </si>
  <si>
    <t>Washington County, VA</t>
  </si>
  <si>
    <t>Washington County, VT</t>
  </si>
  <si>
    <t>Washington County, WI</t>
  </si>
  <si>
    <t>Washington Parish, LA</t>
  </si>
  <si>
    <t>Washita County, OK</t>
  </si>
  <si>
    <t>Washoe County, NV</t>
  </si>
  <si>
    <t>Washtenaw County, MI</t>
  </si>
  <si>
    <t>Watauga County, NC</t>
  </si>
  <si>
    <t>Watonwan County, MN</t>
  </si>
  <si>
    <t>Waukesha County, WI</t>
  </si>
  <si>
    <t>Waupaca County, WI</t>
  </si>
  <si>
    <t>Waushara County, WI</t>
  </si>
  <si>
    <t>Wayne County, GA</t>
  </si>
  <si>
    <t>Wayne County, IA</t>
  </si>
  <si>
    <t>Wayne County, IL</t>
  </si>
  <si>
    <t>Wayne County, IN</t>
  </si>
  <si>
    <t>Wayne County, KY</t>
  </si>
  <si>
    <t>Wayne County, MI</t>
  </si>
  <si>
    <t>Wayne County, MO</t>
  </si>
  <si>
    <t>Wayne County, MS</t>
  </si>
  <si>
    <t>Wayne County, NC</t>
  </si>
  <si>
    <t>Wayne County, NE</t>
  </si>
  <si>
    <t>Wayne County, NY</t>
  </si>
  <si>
    <t>Wayne County, OH</t>
  </si>
  <si>
    <t>Wayne County, PA</t>
  </si>
  <si>
    <t>Wayne County, TN</t>
  </si>
  <si>
    <t>Wayne County, UT</t>
  </si>
  <si>
    <t>Wayne County, WV</t>
  </si>
  <si>
    <t>Waynesboro City, VA</t>
  </si>
  <si>
    <t>Weakley County, TN</t>
  </si>
  <si>
    <t>Webb County, TX</t>
  </si>
  <si>
    <t>Weber County, UT</t>
  </si>
  <si>
    <t>Webster County, GA</t>
  </si>
  <si>
    <t>Webster County, IA</t>
  </si>
  <si>
    <t>Webster County, KY</t>
  </si>
  <si>
    <t>Webster County, MO</t>
  </si>
  <si>
    <t>Webster County, MS</t>
  </si>
  <si>
    <t>Webster County, NE</t>
  </si>
  <si>
    <t>Webster County, WV</t>
  </si>
  <si>
    <t>Webster Parish, LA</t>
  </si>
  <si>
    <t>Weld County, CO</t>
  </si>
  <si>
    <t>Wells County, IN</t>
  </si>
  <si>
    <t>Wells County, ND</t>
  </si>
  <si>
    <t>West Baton Rouge Parish, LA</t>
  </si>
  <si>
    <t>West Carroll Parish, LA</t>
  </si>
  <si>
    <t>West Feliciana Parish, LA</t>
  </si>
  <si>
    <t>Westchester County, NY</t>
  </si>
  <si>
    <t>Westmoreland County, PA</t>
  </si>
  <si>
    <t>Westmoreland County, VA</t>
  </si>
  <si>
    <t>Weston County, WY</t>
  </si>
  <si>
    <t>Wetzel County, WV</t>
  </si>
  <si>
    <t>Wexford County, MI</t>
  </si>
  <si>
    <t>Wharton County, TX</t>
  </si>
  <si>
    <t>Whatcom County, WA</t>
  </si>
  <si>
    <t>Wheatland County, MT</t>
  </si>
  <si>
    <t>Wheeler County, GA</t>
  </si>
  <si>
    <t>Wheeler County, NE</t>
  </si>
  <si>
    <t>Wheeler County, OR</t>
  </si>
  <si>
    <t>Wheeler County, TX</t>
  </si>
  <si>
    <t>White County, AR</t>
  </si>
  <si>
    <t>White County, GA</t>
  </si>
  <si>
    <t>White County, IL</t>
  </si>
  <si>
    <t>White County, IN</t>
  </si>
  <si>
    <t>White County, TN</t>
  </si>
  <si>
    <t>White Pine County, NV</t>
  </si>
  <si>
    <t>Whiteside County, IL</t>
  </si>
  <si>
    <t>Whitfield County, GA</t>
  </si>
  <si>
    <t>Whitley County, IN</t>
  </si>
  <si>
    <t>Whitley County, KY</t>
  </si>
  <si>
    <t>Whitman County, WA</t>
  </si>
  <si>
    <t>Wibaux County, MT</t>
  </si>
  <si>
    <t>Wichita County, KS</t>
  </si>
  <si>
    <t>Wichita County, TX</t>
  </si>
  <si>
    <t>Wicomico County, MD</t>
  </si>
  <si>
    <t>Wilbarger County, TX</t>
  </si>
  <si>
    <t>Wilcox County, AL</t>
  </si>
  <si>
    <t>Wilcox County, GA</t>
  </si>
  <si>
    <t>Wilkes County, GA</t>
  </si>
  <si>
    <t>Wilkes County, NC</t>
  </si>
  <si>
    <t>Wilkin County, MN</t>
  </si>
  <si>
    <t>Wilkinson County, GA</t>
  </si>
  <si>
    <t>Wilkinson County, MS</t>
  </si>
  <si>
    <t>Will County, IL</t>
  </si>
  <si>
    <t>Willacy County, TX</t>
  </si>
  <si>
    <t>Williams County, ND</t>
  </si>
  <si>
    <t>Williams County, OH</t>
  </si>
  <si>
    <t>Williamsburg City, VA</t>
  </si>
  <si>
    <t>Williamsburg County, SC</t>
  </si>
  <si>
    <t>Williamson County, IL</t>
  </si>
  <si>
    <t>Williamson County, TN</t>
  </si>
  <si>
    <t>Williamson County, TX</t>
  </si>
  <si>
    <t>Wilson County, KS</t>
  </si>
  <si>
    <t>Wilson County, NC</t>
  </si>
  <si>
    <t>Wilson County, TN</t>
  </si>
  <si>
    <t>Wilson County, TX</t>
  </si>
  <si>
    <t>Winchester City, VA</t>
  </si>
  <si>
    <t>Windham County, CT</t>
  </si>
  <si>
    <t>Windham County, VT</t>
  </si>
  <si>
    <t>Windsor County, VT</t>
  </si>
  <si>
    <t>Winkler County, TX</t>
  </si>
  <si>
    <t>Winn Parish, LA</t>
  </si>
  <si>
    <t>Winnebago County, IA</t>
  </si>
  <si>
    <t>Winnebago County, IL</t>
  </si>
  <si>
    <t>Winnebago County, WI</t>
  </si>
  <si>
    <t>Winneshiek County, IA</t>
  </si>
  <si>
    <t>Winona County, MN</t>
  </si>
  <si>
    <t>Winston County, AL</t>
  </si>
  <si>
    <t>Winston County, MS</t>
  </si>
  <si>
    <t>Wirt County, WV</t>
  </si>
  <si>
    <t>Wise County, TX</t>
  </si>
  <si>
    <t>Wise County, VA</t>
  </si>
  <si>
    <t>Wolfe County, KY</t>
  </si>
  <si>
    <t>Wood County, OH</t>
  </si>
  <si>
    <t>Wood County, TX</t>
  </si>
  <si>
    <t>Wood County, WI</t>
  </si>
  <si>
    <t>Wood County, WV</t>
  </si>
  <si>
    <t>Woodbury County, IA</t>
  </si>
  <si>
    <t>Woodford County, IL</t>
  </si>
  <si>
    <t>Woodford County, KY</t>
  </si>
  <si>
    <t>Woodruff County, AR</t>
  </si>
  <si>
    <t>Woods County, OK</t>
  </si>
  <si>
    <t>Woodson County, KS</t>
  </si>
  <si>
    <t>Woodward County, OK</t>
  </si>
  <si>
    <t>Worcester County, MA</t>
  </si>
  <si>
    <t>Worcester County, MD</t>
  </si>
  <si>
    <t>Worth County, GA</t>
  </si>
  <si>
    <t>Worth County, IA</t>
  </si>
  <si>
    <t>Worth County, MO</t>
  </si>
  <si>
    <t>Wrangell City and Borough, AK</t>
  </si>
  <si>
    <t>Wright County, IA</t>
  </si>
  <si>
    <t>Wright County, MN</t>
  </si>
  <si>
    <t>Wright County, MO</t>
  </si>
  <si>
    <t>Wyandot County, OH</t>
  </si>
  <si>
    <t>Wyandotte County, KS</t>
  </si>
  <si>
    <t>Wyoming County, NY</t>
  </si>
  <si>
    <t>Wyoming County, PA</t>
  </si>
  <si>
    <t>Wyoming County, WV</t>
  </si>
  <si>
    <t>Wythe County, VA</t>
  </si>
  <si>
    <t>Yadkin County, NC</t>
  </si>
  <si>
    <t>Yakima County, WA</t>
  </si>
  <si>
    <t>Yakutat City and Borough, AK</t>
  </si>
  <si>
    <t>Yalobusha County, MS</t>
  </si>
  <si>
    <t>Yamhill County, OR</t>
  </si>
  <si>
    <t>Yancey County, NC</t>
  </si>
  <si>
    <t>Yankton County, SD</t>
  </si>
  <si>
    <t>Yates County, NY</t>
  </si>
  <si>
    <t>Yavapai County, AZ</t>
  </si>
  <si>
    <t>Yazoo County, MS</t>
  </si>
  <si>
    <t>Yell County, AR</t>
  </si>
  <si>
    <t>Yellow Medicine County, MN</t>
  </si>
  <si>
    <t>Yellowstone County, MT</t>
  </si>
  <si>
    <t>Yoakum County, TX</t>
  </si>
  <si>
    <t>Yolo County, CA</t>
  </si>
  <si>
    <t>York County, ME</t>
  </si>
  <si>
    <t>York County, NE</t>
  </si>
  <si>
    <t>York County, PA</t>
  </si>
  <si>
    <t>York County, SC</t>
  </si>
  <si>
    <t>York County, VA</t>
  </si>
  <si>
    <t>Young County, TX</t>
  </si>
  <si>
    <t>Yuba County, CA</t>
  </si>
  <si>
    <t>Yukon-Koyukuk Census Area, AK</t>
  </si>
  <si>
    <t>Yuma County, AZ</t>
  </si>
  <si>
    <t>Yuma County, CO</t>
  </si>
  <si>
    <t>Zapata County, TX</t>
  </si>
  <si>
    <t>Zavala County, TX</t>
  </si>
  <si>
    <t>Ziebach County, SD</t>
  </si>
  <si>
    <t>To Date</t>
  </si>
  <si>
    <r>
      <t xml:space="preserve">Line 26 - EOCs Supported </t>
    </r>
    <r>
      <rPr>
        <i/>
        <strike/>
        <sz val="9"/>
        <rFont val="Arial"/>
        <family val="2"/>
      </rPr>
      <t>On Site</t>
    </r>
    <r>
      <rPr>
        <b/>
        <i/>
        <sz val="10"/>
        <rFont val="Arial"/>
        <family val="2"/>
      </rPr>
      <t xml:space="preserve"> by Red Cross-</t>
    </r>
    <r>
      <rPr>
        <b/>
        <i/>
        <sz val="9"/>
        <color rgb="FFFF0000"/>
        <rFont val="Arial"/>
        <family val="2"/>
      </rPr>
      <t>Reported by Government Operations</t>
    </r>
  </si>
  <si>
    <r>
      <rPr>
        <b/>
        <i/>
        <u/>
        <sz val="11"/>
        <color rgb="FFFF0000"/>
        <rFont val="Arial"/>
        <family val="2"/>
      </rPr>
      <t>**For Each county EOC, Choose County from the dropdown list.  For State Centers choose DRO</t>
    </r>
    <r>
      <rPr>
        <i/>
        <sz val="11"/>
        <color rgb="FFFF0000"/>
        <rFont val="Arial"/>
        <family val="2"/>
      </rPr>
      <t xml:space="preserve">. </t>
    </r>
    <r>
      <rPr>
        <i/>
        <sz val="10"/>
        <color indexed="10"/>
        <rFont val="Arial"/>
        <family val="2"/>
      </rPr>
      <t xml:space="preserve">
 Record the activity for the reporting period under the reporting period's date across from the appropriate county. </t>
    </r>
    <r>
      <rPr>
        <b/>
        <i/>
        <sz val="12"/>
        <color rgb="FFFF0000"/>
        <rFont val="Arial"/>
        <family val="2"/>
      </rPr>
      <t xml:space="preserve"> </t>
    </r>
    <r>
      <rPr>
        <b/>
        <i/>
        <sz val="11"/>
        <color rgb="FFFF0000"/>
        <rFont val="Arial"/>
        <family val="2"/>
      </rPr>
      <t>Place an "X" under the date</t>
    </r>
    <r>
      <rPr>
        <i/>
        <sz val="12"/>
        <color rgb="FFFF0000"/>
        <rFont val="Arial"/>
        <family val="2"/>
      </rPr>
      <t xml:space="preserve"> </t>
    </r>
    <r>
      <rPr>
        <i/>
        <sz val="10"/>
        <color indexed="10"/>
        <rFont val="Arial"/>
        <family val="2"/>
      </rPr>
      <t xml:space="preserve">across from the county on each date that the EOC was </t>
    </r>
    <r>
      <rPr>
        <b/>
        <i/>
        <sz val="12"/>
        <color rgb="FFFF0000"/>
        <rFont val="Arial"/>
        <family val="2"/>
      </rPr>
      <t>supported on site or virtually</t>
    </r>
    <r>
      <rPr>
        <i/>
        <sz val="10"/>
        <color indexed="10"/>
        <rFont val="Arial"/>
        <family val="2"/>
      </rPr>
      <t xml:space="preserve">  by a Red Cross worker.
Definition: Central Command and control facility established by local emergency management to coordinate the unified agency or jurisdictional response and support to a disaster that is supported </t>
    </r>
    <r>
      <rPr>
        <b/>
        <i/>
        <sz val="12"/>
        <color rgb="FFFF0000"/>
        <rFont val="Arial"/>
        <family val="2"/>
      </rPr>
      <t>on-site or virtually by Red Cross personnel</t>
    </r>
    <r>
      <rPr>
        <i/>
        <sz val="10"/>
        <color indexed="10"/>
        <rFont val="Arial"/>
        <family val="2"/>
      </rPr>
      <t>.
 Notes: • Includes tribal, city, county and state EOCs. • EOCs may be mobile or virtual (Rev 7/21/22)</t>
    </r>
  </si>
  <si>
    <t>*Scratch Pad*</t>
  </si>
  <si>
    <t>State EOC (SOCC)</t>
  </si>
  <si>
    <t>Daily Counts</t>
  </si>
  <si>
    <t>Mass Care - Feeding</t>
  </si>
  <si>
    <t xml:space="preserve">The workers distributing the items in lines 9 through 11 directly to clients should collect and report data on the number of items they distribute.  Therefore, if items in lines 9 through 11 are being distributed directly to clients by a team of Red Cross workers at a fixed site (i.e., shelter, fixed feeding site, etc.), then that team should collect and report data on the items they distribute.  If the items in lines 9 through 11 are being distributed via Red Cross mobile distribution, then the Red Cross workers doing the mobile distribution should collect and report data on the items they distribute directly to clients.  If a mobile feeding unit drops food off at a shelter and this food is then served by Red Cross staff at the shelter, then the team of Red Cross workers at the shelter should collect data on these foods because they are directly serving the foods to clients. </t>
  </si>
  <si>
    <r>
      <t>Line 9 - Meals Served</t>
    </r>
    <r>
      <rPr>
        <i/>
        <sz val="10"/>
        <rFont val="Arial"/>
        <family val="2"/>
      </rPr>
      <t xml:space="preserve"> </t>
    </r>
    <r>
      <rPr>
        <i/>
        <sz val="10"/>
        <color indexed="10"/>
        <rFont val="Arial"/>
        <family val="2"/>
      </rPr>
      <t>Total for</t>
    </r>
    <r>
      <rPr>
        <b/>
        <i/>
        <sz val="10"/>
        <color rgb="FFFF0000"/>
        <rFont val="Arial"/>
        <family val="2"/>
      </rPr>
      <t xml:space="preserve"> Breakfast Lunch and Dinner Today</t>
    </r>
  </si>
  <si>
    <r>
      <t xml:space="preserve">Enter the facility name (if applicable) and </t>
    </r>
    <r>
      <rPr>
        <b/>
        <i/>
        <u/>
        <sz val="12"/>
        <color rgb="FFFF0000"/>
        <rFont val="Arial"/>
        <family val="2"/>
      </rPr>
      <t>choose county from the drop down list. For Feeding staff at Operations HQ's choose DRO from the list.</t>
    </r>
    <r>
      <rPr>
        <b/>
        <i/>
        <u/>
        <sz val="10"/>
        <color rgb="FFFF0000"/>
        <rFont val="Arial"/>
        <family val="2"/>
      </rPr>
      <t xml:space="preserve"> 
</t>
    </r>
    <r>
      <rPr>
        <i/>
        <sz val="10"/>
        <color indexed="10"/>
        <rFont val="Arial"/>
        <family val="2"/>
      </rPr>
      <t>Red Cross workers, and partners. This includes meals paid for or provided by the Red Cross that are distributed by partners or vendors.
Notes:
• Each meal is counted separately. Count is obtained by subtracting the number of plates/clamshells at the end of the meal with the number of plates/clamshells at the start of the meal.
• Excludes shelf-stable meals served by the Red Cross through any mechanism (e.g., DES). Enter shelf-stable meals on line 11.
Rev 7/21/22</t>
    </r>
  </si>
  <si>
    <t>Facility Name
(If Applicable)</t>
  </si>
  <si>
    <t>Daily Sums &gt;&gt;</t>
  </si>
  <si>
    <r>
      <t>Line 10 - Snacks Served -</t>
    </r>
    <r>
      <rPr>
        <b/>
        <i/>
        <sz val="8.6"/>
        <color rgb="FFFF0000"/>
        <rFont val="Arial"/>
        <family val="2"/>
      </rPr>
      <t xml:space="preserve"> </t>
    </r>
    <r>
      <rPr>
        <b/>
        <i/>
        <sz val="10"/>
        <color rgb="FFFF0000"/>
        <rFont val="Arial"/>
        <family val="2"/>
      </rPr>
      <t>Reported by Mass Care</t>
    </r>
  </si>
  <si>
    <r>
      <t xml:space="preserve">Enter the facility name (if applicable) and </t>
    </r>
    <r>
      <rPr>
        <b/>
        <i/>
        <u/>
        <sz val="10"/>
        <color rgb="FFFF0000"/>
        <rFont val="Arial"/>
        <family val="2"/>
      </rPr>
      <t>choose county from the drop down list. For staff at Operations HQ's choose DRO from the list.</t>
    </r>
    <r>
      <rPr>
        <i/>
        <sz val="10"/>
        <color indexed="10"/>
        <rFont val="Arial"/>
        <family val="2"/>
      </rPr>
      <t xml:space="preserve">
Record the snacks served during the reporting period under the reporting period's date across from the appropriate facility/county. 
Definition:An estimate of the number of individual snacks served by the Red Cross to clients, emergency responders, Red Cross workers, and partners. 
Only enter counts for snacks not provided at a shelter location or served with a meal on the 5266 form. The dashboard will add additional snacks [ using an internal formula]
 (Rev 7/21/22)</t>
    </r>
  </si>
  <si>
    <t>Facility Name 
(If Applicable)</t>
  </si>
  <si>
    <t>Line 11 - Shelf Stable Meals Served</t>
  </si>
  <si>
    <r>
      <t>Enter the facility name (if applicable) and</t>
    </r>
    <r>
      <rPr>
        <b/>
        <i/>
        <u/>
        <sz val="10"/>
        <color rgb="FFFF0000"/>
        <rFont val="Arial"/>
        <family val="2"/>
      </rPr>
      <t xml:space="preserve"> choose county from the drop down list</t>
    </r>
    <r>
      <rPr>
        <i/>
        <sz val="10"/>
        <color indexed="10"/>
        <rFont val="Arial"/>
        <family val="2"/>
      </rPr>
      <t>. Record the Number of shelf-stable meals provided to clients
 or partners through any Red Cross service delivery mechanism (e.g. mobile or fixed feeding sites or DES fixed site or mobile route). 
Shelf-stable meals are counted per meal (a case of 12 Shelf Stable Meals = 12 meals). (Rev 7/21/22)</t>
    </r>
  </si>
  <si>
    <t>Mass Care - Distribution of Emergency Supplies</t>
  </si>
  <si>
    <r>
      <t xml:space="preserve">Line 11 - Shelf Stable Meals Served - </t>
    </r>
    <r>
      <rPr>
        <b/>
        <i/>
        <sz val="9"/>
        <color rgb="FFFF0000"/>
        <rFont val="Arial"/>
        <family val="2"/>
      </rPr>
      <t>Reported by Mass Care</t>
    </r>
  </si>
  <si>
    <r>
      <t xml:space="preserve">Enter the facility name (if applicable). </t>
    </r>
    <r>
      <rPr>
        <b/>
        <i/>
        <sz val="10"/>
        <color rgb="FFFF0000"/>
        <rFont val="Arial"/>
        <family val="2"/>
      </rPr>
      <t>Choose County from the dropdown list</t>
    </r>
    <r>
      <rPr>
        <i/>
        <sz val="10"/>
        <color indexed="10"/>
        <rFont val="Arial"/>
        <family val="2"/>
      </rPr>
      <t>. Record theNumber of shelf-stable meals provided to clients or partners through any Red Cross service delivery mechanism (e.g. mobile or fixed feeding sites or DES fixed site or mobile route). Shelf-stable meals are counted per meal (</t>
    </r>
    <r>
      <rPr>
        <b/>
        <i/>
        <sz val="9"/>
        <color indexed="10"/>
        <rFont val="Arial"/>
        <family val="2"/>
      </rPr>
      <t>a case of 12 Shelf Stable Meals = 12 meals</t>
    </r>
    <r>
      <rPr>
        <i/>
        <sz val="10"/>
        <color indexed="10"/>
        <rFont val="Arial"/>
        <family val="2"/>
      </rPr>
      <t>) and are counted in the reporting period in which they are distributed to the client. (Rev 7/21/22)</t>
    </r>
  </si>
  <si>
    <t>Facility Name          (If Applicable)</t>
  </si>
  <si>
    <t>Sums &gt;&gt;</t>
  </si>
  <si>
    <r>
      <t>Line 19 - Clean-up Kits Distributed -</t>
    </r>
    <r>
      <rPr>
        <b/>
        <i/>
        <sz val="9"/>
        <color rgb="FFFF0000"/>
        <rFont val="Arial"/>
        <family val="2"/>
      </rPr>
      <t>Reported by Logistics (See Logistics sheet)</t>
    </r>
    <r>
      <rPr>
        <b/>
        <i/>
        <sz val="10"/>
        <rFont val="Arial"/>
        <family val="2"/>
      </rPr>
      <t xml:space="preserve"> &gt;&gt;</t>
    </r>
  </si>
  <si>
    <r>
      <t xml:space="preserve">Line 22 - Other DES / Items Distributed </t>
    </r>
    <r>
      <rPr>
        <b/>
        <i/>
        <sz val="9"/>
        <color rgb="FFFF0000"/>
        <rFont val="Arial"/>
        <family val="2"/>
      </rPr>
      <t>Reported by Logistics (See Logistics sheet)</t>
    </r>
    <r>
      <rPr>
        <b/>
        <i/>
        <sz val="10"/>
        <rFont val="Arial"/>
        <family val="2"/>
      </rPr>
      <t xml:space="preserve"> &gt;&gt;</t>
    </r>
  </si>
  <si>
    <r>
      <t xml:space="preserve">Line 23 - DES Households Served - </t>
    </r>
    <r>
      <rPr>
        <b/>
        <i/>
        <sz val="9"/>
        <color rgb="FFFF0000"/>
        <rFont val="Arial"/>
        <family val="2"/>
      </rPr>
      <t>Reported by Mass Care</t>
    </r>
  </si>
  <si>
    <r>
      <t xml:space="preserve">Enter the facility name (if applicable) Column B and </t>
    </r>
    <r>
      <rPr>
        <b/>
        <i/>
        <sz val="9"/>
        <color indexed="10"/>
        <rFont val="Arial"/>
        <family val="2"/>
      </rPr>
      <t xml:space="preserve">Choose county from the drop downlist </t>
    </r>
    <r>
      <rPr>
        <i/>
        <sz val="10"/>
        <color indexed="10"/>
        <rFont val="Arial"/>
        <family val="2"/>
      </rPr>
      <t>. Record the activity for the reporting period under the reporting period's date across from the appropriate facility/county. 
Report the total number of households who were provided emergency supplies. Estimated as follows: 
• 1 single family residence equals 1 household
 • 1 individual unit in a multi-unit building equals 1 household, 
• 1 vehicle in a drive through distribution equals 1 household. 
Rev 7/21/22</t>
    </r>
  </si>
  <si>
    <t>* Scratch Pad *</t>
  </si>
  <si>
    <t>`</t>
  </si>
  <si>
    <t>Logistics - Distribution of Emergency Supplies</t>
  </si>
  <si>
    <r>
      <t>Line 19 - Clean-up Kits Distributed -</t>
    </r>
    <r>
      <rPr>
        <b/>
        <i/>
        <sz val="9"/>
        <color rgb="FFFF0000"/>
        <rFont val="Arial"/>
        <family val="2"/>
      </rPr>
      <t>Reported by Logistics</t>
    </r>
  </si>
  <si>
    <t xml:space="preserve"> Record the Total number of clean-up kits 
issued from the DRO warehouse(s) or shipped directly from NHQ to a partner or a distribution, 
during the reporting period. Reported at DRO Level (Not at County Level) (Rev 7/21/22)</t>
  </si>
  <si>
    <t>Facility/Location</t>
  </si>
  <si>
    <r>
      <t xml:space="preserve">Line 22 - Other DES / Items Distributed </t>
    </r>
    <r>
      <rPr>
        <b/>
        <i/>
        <sz val="9"/>
        <color rgb="FFFF0000"/>
        <rFont val="Arial"/>
        <family val="2"/>
      </rPr>
      <t>Reported by Logistics</t>
    </r>
  </si>
  <si>
    <r>
      <t xml:space="preserve">Combined (sum) number of items issued from the DRO warehouse(s) or shipped directly to a distribution site from NHQ, during an operational period.
 </t>
    </r>
    <r>
      <rPr>
        <b/>
        <i/>
        <sz val="9"/>
        <color rgb="FFFF0000"/>
        <rFont val="Arial"/>
        <family val="2"/>
      </rPr>
      <t>Reported at DRO Level (Not at County Level).</t>
    </r>
    <r>
      <rPr>
        <i/>
        <sz val="10"/>
        <color indexed="10"/>
        <rFont val="Arial"/>
        <family val="2"/>
      </rPr>
      <t xml:space="preserve">
These items include, but are not limited to, tarps, totes, sifters, shovels, rakes, flashlights, gloves, dust masks, KN95 masks, trash bags, and hand sanitizers. 
Additional non-standard items acquired to meet the local communities needs and added to the SDP in the open text fields should also be counted here.
Rev Feb 2023</t>
    </r>
  </si>
  <si>
    <r>
      <t xml:space="preserve">Facility/ Location
or  </t>
    </r>
    <r>
      <rPr>
        <b/>
        <sz val="10"/>
        <rFont val="Arial"/>
        <family val="2"/>
      </rPr>
      <t>Item type (eg. comfort kit, tarp)</t>
    </r>
  </si>
  <si>
    <t>Staff Health</t>
  </si>
  <si>
    <r>
      <t xml:space="preserve">Line 71 - Staff Ill  - reported by </t>
    </r>
    <r>
      <rPr>
        <b/>
        <i/>
        <sz val="10"/>
        <color rgb="FFFF0000"/>
        <rFont val="Arial"/>
        <family val="2"/>
      </rPr>
      <t>Disaster Health Services / Staff Health</t>
    </r>
  </si>
  <si>
    <r>
      <rPr>
        <i/>
        <sz val="10"/>
        <color rgb="FFFF0000"/>
        <rFont val="Arial"/>
        <family val="2"/>
      </rPr>
      <t xml:space="preserve">Count the </t>
    </r>
    <r>
      <rPr>
        <i/>
        <u/>
        <sz val="10"/>
        <color rgb="FFFF0000"/>
        <rFont val="Arial"/>
        <family val="2"/>
      </rPr>
      <t>number of staff who were ill during the reporting period</t>
    </r>
    <r>
      <rPr>
        <i/>
        <sz val="10"/>
        <color rgb="FFFF0000"/>
        <rFont val="Arial"/>
        <family val="2"/>
      </rPr>
      <t xml:space="preserve">. Record the count for the reporting period in the top half of the cell under the reporting period's date.
 In the bottom half of the cell, record how many of the staff reported in the top half have not been reported in a previous reporting period, i.e. </t>
    </r>
    <r>
      <rPr>
        <i/>
        <u/>
        <sz val="10"/>
        <color rgb="FFFF0000"/>
        <rFont val="Arial"/>
        <family val="2"/>
      </rPr>
      <t xml:space="preserve">have been identified as ill for the first time during this reporting period.
</t>
    </r>
    <r>
      <rPr>
        <i/>
        <sz val="10"/>
        <color rgb="FFFF0000"/>
        <rFont val="Arial"/>
        <family val="2"/>
      </rPr>
      <t>Definition:Red Cross employees and volunteers who have become ill while on the relief operation when the illness has been verified by Staff Health and using the Staff Injury or Illness Record.
Do not include staff injured or hospitalized, even if hospitalized due to illness</t>
    </r>
    <r>
      <rPr>
        <b/>
        <i/>
        <sz val="10"/>
        <color rgb="FFFF0000"/>
        <rFont val="Arial"/>
        <family val="2"/>
      </rPr>
      <t>.(Rev 7/21/22)</t>
    </r>
  </si>
  <si>
    <t>Chapter Name</t>
  </si>
  <si>
    <t>DRO Not previously reported</t>
  </si>
  <si>
    <r>
      <t xml:space="preserve">Line 72 - Staff Injured  - reported by </t>
    </r>
    <r>
      <rPr>
        <b/>
        <i/>
        <sz val="10"/>
        <color rgb="FFFF0000"/>
        <rFont val="Arial"/>
        <family val="2"/>
      </rPr>
      <t>Disaster Health Services / Staff Health</t>
    </r>
  </si>
  <si>
    <r>
      <t>Count the</t>
    </r>
    <r>
      <rPr>
        <i/>
        <u/>
        <sz val="10"/>
        <color rgb="FFFF0000"/>
        <rFont val="Arial"/>
        <family val="2"/>
      </rPr>
      <t xml:space="preserve"> number of staff who were unable to serve during the reporting period due to injury</t>
    </r>
    <r>
      <rPr>
        <i/>
        <sz val="10"/>
        <color rgb="FFFF0000"/>
        <rFont val="Arial"/>
        <family val="2"/>
      </rPr>
      <t>. Record the count for the reporting period in the top half of the cell under the reporting period's date. 
In the bottom half of the cell, record how many of the staff reported in the top half have not been reported in a previous reporting period, i.e. have been identified as injured for the first time during this reporting period.
Definition: Red Cross employees and volunteers who have been injured while on the relief operation when the injury has been verified by Staff Health and documented on the Staff Injury or Illness Record.
Do not include staff ill or hospitalized, even if hospitalized due to injury.(Rev 7/21/22)</t>
    </r>
  </si>
  <si>
    <r>
      <t xml:space="preserve">Line 73 - Staff Hospitalized - reported by </t>
    </r>
    <r>
      <rPr>
        <b/>
        <i/>
        <sz val="10"/>
        <color rgb="FFFF0000"/>
        <rFont val="Arial"/>
        <family val="2"/>
      </rPr>
      <t>Disaster Health Services / Staff Health</t>
    </r>
  </si>
  <si>
    <r>
      <t>Count the</t>
    </r>
    <r>
      <rPr>
        <i/>
        <u/>
        <sz val="10"/>
        <color rgb="FFFF0000"/>
        <rFont val="Arial"/>
        <family val="2"/>
      </rPr>
      <t xml:space="preserve"> number of staff who were inpatients in a hospital during the reporting period</t>
    </r>
    <r>
      <rPr>
        <i/>
        <sz val="10"/>
        <color rgb="FFFF0000"/>
        <rFont val="Arial"/>
        <family val="2"/>
      </rPr>
      <t>. Record the count for the reporting period in the top half of the cell under the reporting period's date .
 In the bottom half of the cell, record how many of the staff reported in the top half have not been reported in a previous reporting period, i.e. have been identified as being a hospital inpatient for the first time during this reporting period.
Definition:Red Cross employees and volunteers who have been hospitalized as the result of illness or injury while assigned to the disaster relief operation when the hospitalization has been verified by Staff Health 
and documented on the Staff Injury or Illness Record.
• Hospitalization means actual admission as an inpatient to a hospital facility and does not include treatment and release from a hospital emergency room or similar facility.
Do not include staff ill or injured and reported in line 71 or line 72.(Rev 7/21/22)</t>
    </r>
  </si>
  <si>
    <t>Line 76 - Staff Released for Medical Conditions</t>
  </si>
  <si>
    <r>
      <t xml:space="preserve">Count the </t>
    </r>
    <r>
      <rPr>
        <i/>
        <u/>
        <sz val="10"/>
        <color indexed="10"/>
        <rFont val="Arial"/>
        <family val="2"/>
      </rPr>
      <t xml:space="preserve">number of staff  who have been medically out-processed during the reporting period for physical or mental health reasons </t>
    </r>
    <r>
      <rPr>
        <i/>
        <sz val="10"/>
        <color indexed="10"/>
        <rFont val="Arial"/>
        <family val="2"/>
      </rPr>
      <t>that
 prevent them from continuing to perform the duties and responsibilities they have been assigned on the operation. The decision for the staff person to be medically out-processed  
has been made by Staff Health in conjunction with Staff Services and/or Disaster Mental Health.
 Report the number of staff released for medical conditions during the reporting period under the reporting period's date.(Rev 7/21/22)</t>
    </r>
  </si>
  <si>
    <t xml:space="preserve">Line 39 - Non-T&amp;M Temporary Agency Hires </t>
  </si>
  <si>
    <t xml:space="preserve">Enter the number of Temporary employees hired and paid through private temporary staffing agencies.  </t>
  </si>
  <si>
    <t xml:space="preserve">  </t>
  </si>
  <si>
    <t>Line 15 - Warehouses</t>
  </si>
  <si>
    <t>Record the information as facilities are opened and closed. Record the sites established as warehouses for receiving and holding material resources for this operation. Do not include DFSCs or FEMA warehouses.</t>
  </si>
  <si>
    <t>Facility Name</t>
  </si>
  <si>
    <t>City</t>
  </si>
  <si>
    <t>Date Opened</t>
  </si>
  <si>
    <t>Date Closed</t>
  </si>
  <si>
    <t>Line 16 - UDM Sites</t>
  </si>
  <si>
    <t xml:space="preserve">Record the information as facilities are opened and closed. Record the Red Cross sites established for receiving, storing or distributing unsolicited donations. </t>
  </si>
  <si>
    <t>Line 17 - UDM Vehicles</t>
  </si>
  <si>
    <r>
      <t xml:space="preserve">Record the vehicle description or identification number in the first column. Place an </t>
    </r>
    <r>
      <rPr>
        <b/>
        <i/>
        <sz val="12"/>
        <rFont val="Arial"/>
        <family val="2"/>
      </rPr>
      <t>"X"</t>
    </r>
    <r>
      <rPr>
        <b/>
        <i/>
        <sz val="10"/>
        <color indexed="10"/>
        <rFont val="Arial"/>
        <family val="2"/>
      </rPr>
      <t xml:space="preserve"> under the date of the reporting period during which this vehicle was used for transporting or storing UDM. These vehicles are also to be reported appropriately in lines 47 - 56.</t>
    </r>
  </si>
  <si>
    <t>Vehicle Description / ID Number</t>
  </si>
  <si>
    <t>Line 47 - ERVs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</si>
  <si>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ERV's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ERV was available for use by the operation. Vehicles under repair or otherwise out of service should not be considered available.</t>
    </r>
  </si>
  <si>
    <t>Line 48 - Red Cross Vehicles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</si>
  <si>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vehicle's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vehicle was available for use by the operation. Vehicles under repair or otherwise out of service should not be considered available.</t>
    </r>
  </si>
  <si>
    <t>Line 49 - Red Cross Trailers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</si>
  <si>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trailer's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trailer was available for use by the operation. Vehicles under repair or otherwise out of service should not be considered available.</t>
    </r>
  </si>
  <si>
    <t>Line 51 - Passenger Rental Vehicles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</si>
  <si>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passenger rental vehicle's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passenger rental vehicle was available for use by the operation. Vehicles under repair or otherwise out of service should not be considered available.</t>
    </r>
  </si>
  <si>
    <t>Line 52 - Passenger Vans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</si>
  <si>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passenger van's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passenger van was available for use by the operation. Vehicles under repair or otherwise out of service should not be considered available.</t>
    </r>
  </si>
  <si>
    <t>Line 53 - Non-Passenger Rental Vehicles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</si>
  <si>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non-passenger vehicle's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non-passenger vehicle was available for use by the operation. Vehicles under repair or otherwise out of service should not be considered available.</t>
    </r>
  </si>
  <si>
    <t>Line 54 - Box Trucks</t>
  </si>
  <si>
    <r>
      <t xml:space="preserve">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box truck's description or identification number in the first column. Place an </t>
    </r>
    <r>
      <rPr>
        <b/>
        <i/>
        <sz val="12"/>
        <rFont val="Arial"/>
        <family val="2"/>
      </rPr>
      <t>"X"</t>
    </r>
    <r>
      <rPr>
        <b/>
        <i/>
        <sz val="10"/>
        <color indexed="10"/>
        <rFont val="Arial"/>
        <family val="2"/>
      </rPr>
      <t xml:space="preserve"> alongside the vehicle under the date of the reporting period during which the box truck was available for use by the operation. Vehicles under repair or otherwise out of service should not be considered available.</t>
    </r>
  </si>
  <si>
    <t>Line 56 - DROp Trailers</t>
  </si>
  <si>
    <t>If vehicles are being recorded and reported using the Disaster Transportation Tool (DTT), then do not report them here.
If some other tool is being used to record vehicles, then report only the total value for each reporting period under the reporting period's date on the first row.
If neither of the above is the case, then list each DROp trailer's description or identification number in the first column. Place an "X" alongside the vehicle under the date of the reporting period during which the DROp trailer was available for use by the operation. Vehicles under repair or otherwise out of service should not be considered available.</t>
  </si>
  <si>
    <t>Active Counties so far</t>
  </si>
  <si>
    <t>Line 9</t>
  </si>
  <si>
    <t>Line 10</t>
  </si>
  <si>
    <t xml:space="preserve"> </t>
  </si>
  <si>
    <t>Line 11</t>
  </si>
  <si>
    <t>Line 23</t>
  </si>
  <si>
    <t>Line 26</t>
  </si>
  <si>
    <t>Date for reporting period values  (today) &gt;&gt;</t>
  </si>
  <si>
    <t>Feeding (9,10,11)</t>
  </si>
  <si>
    <t>DES (11_2,22,23)</t>
  </si>
  <si>
    <t>Government (26)</t>
  </si>
  <si>
    <t>DateIndex</t>
  </si>
  <si>
    <t>ChoiceReptLevel</t>
  </si>
  <si>
    <t>Meals Served</t>
  </si>
  <si>
    <t>Snacks Served</t>
  </si>
  <si>
    <t>Shelf Stable Meals Served(Feeding)</t>
  </si>
  <si>
    <t>Shelf Stable Meals Served (DES)</t>
  </si>
  <si>
    <t>Total Shelf Stable Meals Served</t>
  </si>
  <si>
    <t>DES Households Served</t>
  </si>
  <si>
    <t>EOC's supported by Red Cross</t>
  </si>
  <si>
    <t>Period</t>
  </si>
  <si>
    <t>To date</t>
  </si>
  <si>
    <t>\</t>
  </si>
  <si>
    <t>Chapter sort order in DSARS</t>
  </si>
  <si>
    <t>Chapter order in DSARS menu</t>
  </si>
  <si>
    <t>-</t>
  </si>
  <si>
    <t>County Statistics</t>
  </si>
  <si>
    <t>County / Service Delivery</t>
  </si>
  <si>
    <t>Choose a county &gt;&gt;&gt;</t>
  </si>
  <si>
    <r>
      <t xml:space="preserve">To choose county, select this </t>
    </r>
    <r>
      <rPr>
        <b/>
        <i/>
        <u/>
        <sz val="10"/>
        <rFont val="Arial"/>
        <family val="2"/>
      </rPr>
      <t xml:space="preserve">cell ^^ </t>
    </r>
    <r>
      <rPr>
        <b/>
        <sz val="10"/>
        <rFont val="Arial"/>
        <family val="2"/>
      </rPr>
      <t>above then the arrow 
on the right of the cell to show all active counties. 
The name of the associated chapter will appear to the right of it.</t>
    </r>
  </si>
  <si>
    <t>Response</t>
  </si>
  <si>
    <t>*</t>
  </si>
  <si>
    <t>Report Level</t>
  </si>
  <si>
    <t>Source</t>
  </si>
  <si>
    <t>SumSheet</t>
  </si>
  <si>
    <t>Recovery</t>
  </si>
  <si>
    <t>DES</t>
  </si>
  <si>
    <t>Sheltering</t>
  </si>
  <si>
    <t>Reported at DRO Level Only</t>
  </si>
  <si>
    <t>Clean-Up Kits Distributed</t>
  </si>
  <si>
    <t>Other DES/Items distributed</t>
  </si>
  <si>
    <t>Non T&amp;M Temporary Agency Hires</t>
  </si>
  <si>
    <t>Staff Ill</t>
  </si>
  <si>
    <t>Staff Injured</t>
  </si>
  <si>
    <t>Staff Hospitalized</t>
  </si>
  <si>
    <t>Staff released for medical cond</t>
  </si>
  <si>
    <t>Disaster Health</t>
  </si>
  <si>
    <t>IDC</t>
  </si>
  <si>
    <t>Consolidated</t>
  </si>
  <si>
    <t>DRO level measures</t>
  </si>
  <si>
    <t>Consolidated counts for county leel measures</t>
  </si>
  <si>
    <t>Staff Services</t>
  </si>
  <si>
    <t>Form 5266 Data Collection Tool - STATISTICS      Version 2023-12-04</t>
  </si>
  <si>
    <t>Version 2023-12-04</t>
  </si>
  <si>
    <r>
      <t>For assistance, call or message Dee Falasco on Teams 8:30 am - 9:00 pm (Pacific time).
If unavailable call the DOCC at 202.303.5555 for urgent problems.
Non</t>
    </r>
    <r>
      <rPr>
        <b/>
        <sz val="10"/>
        <color rgb="FF000090"/>
        <rFont val="Arial"/>
        <family val="2"/>
      </rPr>
      <t>-u</t>
    </r>
    <r>
      <rPr>
        <b/>
        <i/>
        <sz val="10"/>
        <color indexed="18"/>
        <rFont val="Arial"/>
        <family val="2"/>
      </rPr>
      <t>rgent questions: Dee.Falasco3@redcross.org and/or informationplanning@redcross.org</t>
    </r>
  </si>
  <si>
    <t xml:space="preserve">As of July 2022, the Data Collection Tool (DCT) contains characteristics that make calculation of required totals automatic. 
Please refer to the document named below for instructions to set up this DCT and use the new self-calculating characteristics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</si>
</sst>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m/dd/yy;@"/>
    <numFmt numFmtId="165" formatCode="mm/dd"/>
    <numFmt numFmtId="166" formatCode="#0\ &quot; Number of Chapters Active&quot;"/>
    <numFmt numFmtId="167" formatCode="#,##0\ &quot; Counties in Region&quot;"/>
    <numFmt numFmtId="168" formatCode="ddd\-mm/dd"/>
  </numFmts>
  <fonts count="9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i/>
      <sz val="10"/>
      <name val="Arial"/>
      <family val="2"/>
    </font>
    <font>
      <sz val="8"/>
      <name val="Arial"/>
      <family val="2"/>
    </font>
    <font>
      <u/>
      <sz val="10"/>
      <color indexed="12"/>
      <name val="Arial"/>
      <family val="2"/>
    </font>
    <font>
      <sz val="12"/>
      <name val="Arial"/>
      <family val="2"/>
    </font>
    <font>
      <i/>
      <sz val="10"/>
      <color indexed="10"/>
      <name val="Arial"/>
      <family val="2"/>
    </font>
    <font>
      <b/>
      <sz val="12"/>
      <name val="Arial"/>
      <family val="2"/>
    </font>
    <font>
      <b/>
      <sz val="10"/>
      <name val="Arial"/>
      <family val="2"/>
    </font>
    <font>
      <i/>
      <sz val="10"/>
      <name val="Arial"/>
      <family val="2"/>
    </font>
    <font>
      <sz val="10"/>
      <name val="Arial"/>
      <family val="2"/>
    </font>
    <font>
      <b/>
      <sz val="10"/>
      <color indexed="10"/>
      <name val="Arial"/>
      <family val="2"/>
    </font>
    <font>
      <sz val="11"/>
      <name val="Arial"/>
      <family val="2"/>
    </font>
    <font>
      <i/>
      <sz val="11"/>
      <name val="Arial"/>
      <family val="2"/>
    </font>
    <font>
      <sz val="11"/>
      <color indexed="10"/>
      <name val="Wingdings"/>
      <charset val="2"/>
    </font>
    <font>
      <b/>
      <i/>
      <sz val="10"/>
      <color indexed="10"/>
      <name val="Arial"/>
      <family val="2"/>
    </font>
    <font>
      <b/>
      <sz val="12"/>
      <color indexed="18"/>
      <name val="Arial"/>
      <family val="2"/>
    </font>
    <font>
      <sz val="14"/>
      <color indexed="56"/>
      <name val="Arial"/>
      <family val="2"/>
    </font>
    <font>
      <sz val="14"/>
      <color indexed="18"/>
      <name val="Arial"/>
      <family val="2"/>
    </font>
    <font>
      <b/>
      <u/>
      <sz val="11"/>
      <name val="Arial"/>
      <family val="2"/>
    </font>
    <font>
      <b/>
      <i/>
      <sz val="11"/>
      <color indexed="10"/>
      <name val="Arial"/>
      <family val="2"/>
    </font>
    <font>
      <b/>
      <sz val="14"/>
      <color indexed="18"/>
      <name val="Arial"/>
      <family val="2"/>
    </font>
    <font>
      <b/>
      <sz val="10"/>
      <color indexed="18"/>
      <name val="Arial"/>
      <family val="2"/>
    </font>
    <font>
      <b/>
      <i/>
      <sz val="10"/>
      <color indexed="18"/>
      <name val="Arial"/>
      <family val="2"/>
    </font>
    <font>
      <sz val="14"/>
      <name val="Arial"/>
      <family val="2"/>
    </font>
    <font>
      <sz val="12"/>
      <name val="Arial"/>
      <family val="2"/>
    </font>
    <font>
      <u/>
      <sz val="10"/>
      <name val="Arial"/>
      <family val="2"/>
    </font>
    <font>
      <i/>
      <u/>
      <sz val="11"/>
      <name val="Arial"/>
      <family val="2"/>
    </font>
    <font>
      <sz val="9"/>
      <name val="Arial"/>
      <family val="2"/>
    </font>
    <font>
      <b/>
      <i/>
      <sz val="14"/>
      <color indexed="18"/>
      <name val="Arial"/>
      <family val="2"/>
    </font>
    <font>
      <b/>
      <u/>
      <sz val="14"/>
      <color indexed="18"/>
      <name val="Arial"/>
      <family val="2"/>
    </font>
    <font>
      <sz val="10"/>
      <color rgb="FFFF0000"/>
      <name val="Arial"/>
      <family val="2"/>
    </font>
    <font>
      <i/>
      <sz val="11"/>
      <color rgb="FFFF0000"/>
      <name val="Arial"/>
      <family val="2"/>
    </font>
    <font>
      <b/>
      <i/>
      <sz val="10"/>
      <color rgb="FFFF0000"/>
      <name val="Arial"/>
      <family val="2"/>
    </font>
    <font>
      <sz val="10"/>
      <color theme="2" tint="-0.249977111117893"/>
      <name val="Arial"/>
      <family val="2"/>
    </font>
    <font>
      <sz val="10"/>
      <color theme="2" tint="-0.499984740745262"/>
      <name val="Arial"/>
      <family val="2"/>
    </font>
    <font>
      <b/>
      <i/>
      <u/>
      <sz val="10"/>
      <color rgb="FFFF0000"/>
      <name val="Arial"/>
      <family val="2"/>
    </font>
    <font>
      <b/>
      <i/>
      <sz val="11"/>
      <color theme="4" tint="-0.249977111117893"/>
      <name val="Arial"/>
      <family val="2"/>
    </font>
    <font>
      <sz val="12"/>
      <color theme="2" tint="-0.249977111117893"/>
      <name val="Arial"/>
      <family val="2"/>
    </font>
    <font>
      <sz val="10"/>
      <color theme="0"/>
      <name val="Arial"/>
      <family val="2"/>
    </font>
    <font>
      <b/>
      <sz val="10"/>
      <color rgb="FFFF0000"/>
      <name val="Arial"/>
      <family val="2"/>
    </font>
    <font>
      <b/>
      <sz val="11"/>
      <color theme="1"/>
      <name val="Calibri"/>
      <family val="2"/>
      <scheme val="minor"/>
    </font>
    <font>
      <u/>
      <sz val="14"/>
      <color indexed="12"/>
      <name val="Arial"/>
      <family val="2"/>
    </font>
    <font>
      <b/>
      <sz val="14"/>
      <name val="Arial"/>
      <family val="2"/>
    </font>
    <font>
      <sz val="10"/>
      <color rgb="FF000000"/>
      <name val="Arial"/>
      <family val="2"/>
    </font>
    <font>
      <sz val="16"/>
      <color rgb="FF000000"/>
      <name val="Calibri"/>
      <family val="2"/>
    </font>
    <font>
      <sz val="14"/>
      <color theme="1"/>
      <name val="Calibri"/>
      <family val="2"/>
      <scheme val="minor"/>
    </font>
    <font>
      <b/>
      <sz val="12"/>
      <color theme="1"/>
      <name val="Calibri"/>
      <family val="2"/>
      <scheme val="minor"/>
    </font>
    <font>
      <i/>
      <sz val="9"/>
      <name val="Arial"/>
      <family val="2"/>
    </font>
    <font>
      <sz val="10"/>
      <color indexed="18"/>
      <name val="Arial"/>
      <family val="2"/>
    </font>
    <font>
      <b/>
      <sz val="10"/>
      <color theme="1"/>
      <name val="Arial"/>
      <family val="2"/>
    </font>
    <font>
      <b/>
      <sz val="11"/>
      <name val="Arial"/>
      <family val="2"/>
    </font>
    <font>
      <b/>
      <sz val="11"/>
      <color rgb="FFFF0000"/>
      <name val="Arial"/>
      <family val="2"/>
    </font>
    <font>
      <sz val="10"/>
      <color theme="1"/>
      <name val="Arial"/>
      <family val="2"/>
    </font>
    <font>
      <b/>
      <i/>
      <u/>
      <sz val="10"/>
      <name val="Arial"/>
      <family val="2"/>
    </font>
    <font>
      <i/>
      <sz val="9"/>
      <color theme="1"/>
      <name val="Arial"/>
      <family val="2"/>
    </font>
    <font>
      <sz val="9"/>
      <color theme="1"/>
      <name val="Arial"/>
      <family val="2"/>
    </font>
    <font>
      <b/>
      <i/>
      <sz val="9"/>
      <color indexed="10"/>
      <name val="Arial"/>
      <family val="2"/>
    </font>
    <font>
      <b/>
      <i/>
      <sz val="9"/>
      <color rgb="FFFF0000"/>
      <name val="Arial"/>
      <family val="2"/>
    </font>
    <font>
      <b/>
      <i/>
      <sz val="8.6"/>
      <color rgb="FFFF0000"/>
      <name val="Arial"/>
      <family val="2"/>
    </font>
    <font>
      <b/>
      <i/>
      <sz val="12"/>
      <color rgb="FFFF0000"/>
      <name val="Arial"/>
      <family val="2"/>
    </font>
    <font>
      <b/>
      <sz val="10"/>
      <color rgb="FF010000"/>
      <name val="Arial"/>
      <family val="2"/>
    </font>
    <font>
      <sz val="12"/>
      <color theme="5" tint="0.59999389629810485"/>
      <name val="Arial"/>
      <family val="2"/>
    </font>
    <font>
      <i/>
      <u/>
      <sz val="10"/>
      <color rgb="FFFF0000"/>
      <name val="Arial"/>
      <family val="2"/>
    </font>
    <font>
      <i/>
      <sz val="12"/>
      <color rgb="FFFF0000"/>
      <name val="Arial"/>
      <family val="2"/>
    </font>
    <font>
      <b/>
      <i/>
      <sz val="11"/>
      <color rgb="FFFF0000"/>
      <name val="Arial"/>
      <family val="2"/>
    </font>
    <font>
      <i/>
      <sz val="10"/>
      <color rgb="FFFF0000"/>
      <name val="Arial"/>
      <family val="2"/>
    </font>
    <font>
      <i/>
      <strike/>
      <sz val="9"/>
      <name val="Arial"/>
      <family val="2"/>
    </font>
    <font>
      <sz val="10"/>
      <color theme="2" tint="-9.9978637043366805E-2"/>
      <name val="Arial"/>
      <family val="2"/>
    </font>
    <font>
      <sz val="9"/>
      <color indexed="81"/>
      <name val="Tahoma"/>
      <family val="2"/>
    </font>
    <font>
      <b/>
      <sz val="9"/>
      <color indexed="81"/>
      <name val="Tahoma"/>
      <family val="2"/>
    </font>
    <font>
      <b/>
      <i/>
      <u/>
      <sz val="11"/>
      <color rgb="FFFF0000"/>
      <name val="Arial"/>
      <family val="2"/>
    </font>
    <font>
      <b/>
      <i/>
      <u/>
      <sz val="12"/>
      <color rgb="FFFF0000"/>
      <name val="Arial"/>
      <family val="2"/>
    </font>
    <font>
      <i/>
      <u/>
      <sz val="10"/>
      <color indexed="10"/>
      <name val="Arial"/>
      <family val="2"/>
    </font>
    <font>
      <b/>
      <u/>
      <sz val="10"/>
      <color indexed="12"/>
      <name val="Arial"/>
      <family val="2"/>
    </font>
    <font>
      <b/>
      <u/>
      <sz val="12"/>
      <color indexed="18"/>
      <name val="Arial"/>
      <family val="2"/>
    </font>
    <font>
      <u/>
      <sz val="12"/>
      <name val="Arial"/>
      <family val="2"/>
    </font>
    <font>
      <sz val="9"/>
      <color theme="3" tint="0.79998168889431442"/>
      <name val="Arial"/>
      <family val="2"/>
    </font>
    <font>
      <sz val="10"/>
      <color theme="3" tint="0.79998168889431442"/>
      <name val="Arial"/>
      <family val="2"/>
    </font>
    <font>
      <i/>
      <sz val="9"/>
      <color theme="3" tint="0.79998168889431442"/>
      <name val="Arial"/>
      <family val="2"/>
    </font>
    <font>
      <i/>
      <sz val="14"/>
      <color rgb="FFFF0000"/>
      <name val="Arial"/>
      <family val="2"/>
    </font>
    <font>
      <b/>
      <i/>
      <u/>
      <sz val="14"/>
      <color rgb="FFFF0000"/>
      <name val="Arial"/>
      <family val="2"/>
    </font>
    <font>
      <b/>
      <i/>
      <sz val="12"/>
      <name val="Arial"/>
      <family val="2"/>
    </font>
    <font>
      <sz val="10"/>
      <color indexed="10"/>
      <name val="Arial"/>
      <family val="2"/>
    </font>
    <font>
      <sz val="20"/>
      <color indexed="18"/>
      <name val="Arial"/>
      <family val="2"/>
    </font>
    <font>
      <sz val="20"/>
      <name val="Arial"/>
      <family val="2"/>
    </font>
    <font>
      <b/>
      <i/>
      <sz val="20"/>
      <color indexed="18"/>
      <name val="Arial"/>
      <family val="2"/>
    </font>
    <font>
      <b/>
      <u/>
      <sz val="12"/>
      <color indexed="12"/>
      <name val="Arial"/>
      <family val="2"/>
    </font>
    <font>
      <b/>
      <sz val="12"/>
      <color theme="9" tint="-0.249977111117893"/>
      <name val="Arial"/>
      <family val="2"/>
    </font>
    <font>
      <sz val="9"/>
      <color rgb="FFFF0000"/>
      <name val="Arial"/>
      <family val="2"/>
    </font>
    <font>
      <b/>
      <sz val="10"/>
      <color theme="2" tint="-0.249977111117893"/>
      <name val="Arial"/>
      <family val="2"/>
    </font>
    <font>
      <b/>
      <sz val="10"/>
      <color rgb="FF000090"/>
      <name val="Arial"/>
      <family val="2"/>
    </font>
  </fonts>
  <fills count="30">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
      <patternFill patternType="gray0625">
        <bgColor rgb="FFFFFF00"/>
      </patternFill>
    </fill>
    <fill>
      <patternFill patternType="solid">
        <fgColor theme="0" tint="-0.14996795556505021"/>
        <bgColor indexed="64"/>
      </patternFill>
    </fill>
    <fill>
      <patternFill patternType="solid">
        <fgColor rgb="FFFFFF99"/>
        <bgColor indexed="64"/>
      </patternFill>
    </fill>
    <fill>
      <patternFill patternType="gray0625">
        <fgColor theme="6" tint="0.79998168889431442"/>
        <bgColor indexed="65"/>
      </patternFill>
    </fill>
    <fill>
      <patternFill patternType="gray0625">
        <fgColor theme="5" tint="-0.24994659260841701"/>
        <bgColor indexed="65"/>
      </patternFill>
    </fill>
    <fill>
      <patternFill patternType="solid">
        <fgColor rgb="FFFEF2CA"/>
        <bgColor indexed="64"/>
      </patternFill>
    </fill>
    <fill>
      <patternFill patternType="solid">
        <fgColor rgb="FFFEF2CA"/>
        <bgColor rgb="FF000000"/>
      </patternFill>
    </fill>
    <fill>
      <patternFill patternType="gray0625">
        <fgColor theme="8"/>
      </patternFill>
    </fill>
    <fill>
      <patternFill patternType="solid">
        <fgColor rgb="FFFFFFFF"/>
        <bgColor indexed="64"/>
      </patternFill>
    </fill>
    <fill>
      <patternFill patternType="solid">
        <fgColor theme="8" tint="0.79998168889431442"/>
        <bgColor indexed="64"/>
      </patternFill>
    </fill>
    <fill>
      <patternFill patternType="solid">
        <fgColor theme="2"/>
        <bgColor theme="0"/>
      </patternFill>
    </fill>
    <fill>
      <patternFill patternType="solid">
        <fgColor theme="2" tint="-0.499984740745262"/>
        <bgColor indexed="64"/>
      </patternFill>
    </fill>
    <fill>
      <patternFill patternType="gray0625">
        <fgColor theme="6" tint="0.79998168889431442"/>
        <bgColor theme="0"/>
      </patternFill>
    </fill>
    <fill>
      <patternFill patternType="solid">
        <fgColor theme="1" tint="0.499984740745262"/>
        <bgColor indexed="64"/>
      </patternFill>
    </fill>
    <fill>
      <patternFill patternType="solid">
        <fgColor theme="9" tint="0.59999389629810485"/>
        <bgColor indexed="64"/>
      </patternFill>
    </fill>
    <fill>
      <patternFill patternType="solid">
        <fgColor theme="4" tint="0.59999389629810485"/>
        <bgColor indexed="64"/>
      </patternFill>
    </fill>
  </fills>
  <borders count="70">
    <border>
      <left/>
      <right/>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indexed="64"/>
      </right>
      <top/>
      <bottom/>
      <diagonal/>
    </border>
    <border>
      <left/>
      <right/>
      <top style="medium">
        <color theme="1"/>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thin">
        <color auto="1"/>
      </left>
      <right/>
      <top style="hair">
        <color auto="1"/>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ck">
        <color theme="4" tint="-0.24994659260841701"/>
      </left>
      <right/>
      <top style="thick">
        <color theme="4" tint="-0.24994659260841701"/>
      </top>
      <bottom style="thick">
        <color theme="4" tint="-0.24994659260841701"/>
      </bottom>
      <diagonal/>
    </border>
    <border>
      <left/>
      <right/>
      <top style="thick">
        <color theme="4" tint="-0.24994659260841701"/>
      </top>
      <bottom style="thick">
        <color theme="4" tint="-0.24994659260841701"/>
      </bottom>
      <diagonal/>
    </border>
    <border>
      <left/>
      <right style="thick">
        <color theme="4" tint="-0.24994659260841701"/>
      </right>
      <top style="thick">
        <color theme="4" tint="-0.24994659260841701"/>
      </top>
      <bottom style="thick">
        <color theme="4" tint="-0.24994659260841701"/>
      </bottom>
      <diagonal/>
    </border>
    <border>
      <left style="thick">
        <color theme="4" tint="-0.24994659260841701"/>
      </left>
      <right style="hair">
        <color auto="1"/>
      </right>
      <top style="thick">
        <color theme="4" tint="-0.24994659260841701"/>
      </top>
      <bottom style="thick">
        <color theme="4" tint="-0.24994659260841701"/>
      </bottom>
      <diagonal/>
    </border>
    <border>
      <left style="hair">
        <color auto="1"/>
      </left>
      <right style="hair">
        <color auto="1"/>
      </right>
      <top style="thick">
        <color theme="4" tint="-0.24994659260841701"/>
      </top>
      <bottom style="thick">
        <color theme="4" tint="-0.24994659260841701"/>
      </bottom>
      <diagonal/>
    </border>
    <border>
      <left style="hair">
        <color auto="1"/>
      </left>
      <right style="thick">
        <color theme="4" tint="-0.24994659260841701"/>
      </right>
      <top style="thick">
        <color theme="4" tint="-0.24994659260841701"/>
      </top>
      <bottom style="thick">
        <color theme="4" tint="-0.24994659260841701"/>
      </bottom>
      <diagonal/>
    </border>
    <border>
      <left style="medium">
        <color indexed="64"/>
      </left>
      <right/>
      <top style="medium">
        <color indexed="64"/>
      </top>
      <bottom/>
      <diagonal/>
    </border>
    <border>
      <left style="medium">
        <color indexed="64"/>
      </left>
      <right style="medium">
        <color indexed="64"/>
      </right>
      <top style="medium">
        <color indexed="64"/>
      </top>
      <bottom style="hair">
        <color indexed="64"/>
      </bottom>
      <diagonal/>
    </border>
    <border>
      <left style="thick">
        <color theme="4" tint="-0.24994659260841701"/>
      </left>
      <right style="thick">
        <color theme="4" tint="-0.24994659260841701"/>
      </right>
      <top style="thick">
        <color theme="4" tint="-0.24994659260841701"/>
      </top>
      <bottom style="thick">
        <color theme="4" tint="-0.24994659260841701"/>
      </bottom>
      <diagonal/>
    </border>
    <border>
      <left style="thick">
        <color theme="4" tint="-0.24994659260841701"/>
      </left>
      <right/>
      <top style="thick">
        <color theme="4" tint="-0.24994659260841701"/>
      </top>
      <bottom/>
      <diagonal/>
    </border>
    <border>
      <left/>
      <right/>
      <top style="medium">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hair">
        <color auto="1"/>
      </left>
      <right style="hair">
        <color auto="1"/>
      </right>
      <top/>
      <bottom style="hair">
        <color auto="1"/>
      </bottom>
      <diagonal/>
    </border>
    <border>
      <left style="hair">
        <color auto="1"/>
      </left>
      <right/>
      <top/>
      <bottom/>
      <diagonal/>
    </border>
    <border>
      <left style="medium">
        <color indexed="64"/>
      </left>
      <right/>
      <top style="thick">
        <color theme="8"/>
      </top>
      <bottom/>
      <diagonal/>
    </border>
    <border>
      <left/>
      <right style="medium">
        <color indexed="64"/>
      </right>
      <top style="thick">
        <color theme="8"/>
      </top>
      <bottom/>
      <diagonal/>
    </border>
    <border>
      <left style="medium">
        <color theme="1"/>
      </left>
      <right/>
      <top style="medium">
        <color indexed="64"/>
      </top>
      <bottom style="medium">
        <color indexed="64"/>
      </bottom>
      <diagonal/>
    </border>
    <border>
      <left style="thick">
        <color theme="8"/>
      </left>
      <right/>
      <top/>
      <bottom style="thick">
        <color theme="8"/>
      </bottom>
      <diagonal/>
    </border>
    <border>
      <left/>
      <right/>
      <top/>
      <bottom style="thick">
        <color theme="8"/>
      </bottom>
      <diagonal/>
    </border>
    <border>
      <left/>
      <right style="thick">
        <color theme="8"/>
      </right>
      <top/>
      <bottom style="thick">
        <color theme="8"/>
      </bottom>
      <diagonal/>
    </border>
    <border>
      <left/>
      <right style="thin">
        <color rgb="FF000000"/>
      </right>
      <top style="medium">
        <color indexed="64"/>
      </top>
      <bottom/>
      <diagonal/>
    </border>
    <border>
      <left style="thin">
        <color rgb="FF000000"/>
      </left>
      <right style="thick">
        <color theme="8"/>
      </right>
      <top style="medium">
        <color indexed="64"/>
      </top>
      <bottom/>
      <diagonal/>
    </border>
    <border>
      <left style="hair">
        <color auto="1"/>
      </left>
      <right/>
      <top/>
      <bottom style="hair">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bottom/>
      <diagonal/>
    </border>
    <border>
      <left style="hair">
        <color auto="1"/>
      </left>
      <right style="hair">
        <color auto="1"/>
      </right>
      <top style="hair">
        <color auto="1"/>
      </top>
      <bottom/>
      <diagonal/>
    </border>
    <border>
      <left style="thick">
        <color auto="1"/>
      </left>
      <right style="thick">
        <color auto="1"/>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hair">
        <color auto="1"/>
      </left>
      <right/>
      <top style="hair">
        <color auto="1"/>
      </top>
      <bottom style="hair">
        <color auto="1"/>
      </bottom>
      <diagonal/>
    </border>
  </borders>
  <cellStyleXfs count="6">
    <xf numFmtId="0" fontId="0" fillId="0" borderId="0"/>
    <xf numFmtId="0" fontId="7" fillId="0" borderId="0" applyNumberFormat="0" applyFill="0" applyBorder="0" applyAlignment="0" applyProtection="0">
      <alignment vertical="top"/>
      <protection locked="0"/>
    </xf>
    <xf numFmtId="0" fontId="4" fillId="0" borderId="0"/>
    <xf numFmtId="0" fontId="3" fillId="0" borderId="0"/>
    <xf numFmtId="0" fontId="2" fillId="0" borderId="0"/>
    <xf numFmtId="0" fontId="1" fillId="0" borderId="0"/>
  </cellStyleXfs>
  <cellXfs count="549">
    <xf numFmtId="0" fontId="0" fillId="0" borderId="0" xfId="0"/>
    <xf numFmtId="0" fontId="0" fillId="0" borderId="0" xfId="0" applyAlignment="1">
      <alignment horizontal="center"/>
    </xf>
    <xf numFmtId="0" fontId="0" fillId="0" borderId="0" xfId="0" applyAlignment="1">
      <alignment vertical="center"/>
    </xf>
    <xf numFmtId="49" fontId="13" fillId="0" borderId="0" xfId="0" applyNumberFormat="1" applyFont="1" applyAlignment="1">
      <alignment horizontal="right" vertical="center"/>
    </xf>
    <xf numFmtId="0" fontId="8"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16" fillId="0" borderId="0" xfId="0" applyFont="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24"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25"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18" fillId="0" borderId="0" xfId="0" applyFont="1" applyAlignment="1">
      <alignment vertical="top" wrapText="1"/>
    </xf>
    <xf numFmtId="0" fontId="29" fillId="0" borderId="0" xfId="0" applyFont="1" applyAlignment="1">
      <alignment vertical="center" wrapText="1"/>
    </xf>
    <xf numFmtId="0" fontId="18" fillId="0" borderId="0" xfId="0" applyFont="1" applyAlignment="1">
      <alignment vertical="center" wrapText="1"/>
    </xf>
    <xf numFmtId="49" fontId="14" fillId="0" borderId="0" xfId="0" applyNumberFormat="1" applyFont="1" applyAlignment="1">
      <alignment horizontal="center" vertical="top"/>
    </xf>
    <xf numFmtId="0" fontId="7" fillId="0" borderId="0" xfId="1" applyAlignment="1" applyProtection="1"/>
    <xf numFmtId="0" fontId="0" fillId="0" borderId="0" xfId="0" applyAlignment="1">
      <alignment wrapText="1"/>
    </xf>
    <xf numFmtId="0" fontId="26" fillId="0" borderId="0" xfId="0" applyFont="1" applyAlignment="1">
      <alignment horizontal="center" vertical="center" wrapText="1"/>
    </xf>
    <xf numFmtId="0" fontId="12" fillId="0" borderId="0" xfId="0" applyFont="1" applyAlignment="1">
      <alignment wrapText="1"/>
    </xf>
    <xf numFmtId="0" fontId="4" fillId="0" borderId="0" xfId="0" applyFont="1" applyAlignment="1">
      <alignment vertical="center"/>
    </xf>
    <xf numFmtId="0" fontId="4" fillId="0" borderId="0" xfId="0" applyFont="1" applyAlignment="1">
      <alignment vertical="top" wrapText="1"/>
    </xf>
    <xf numFmtId="0" fontId="4" fillId="0" borderId="0" xfId="0" applyFont="1" applyAlignment="1">
      <alignment vertical="center" wrapText="1" shrinkToFit="1"/>
    </xf>
    <xf numFmtId="0" fontId="4" fillId="0" borderId="0" xfId="0" applyFont="1" applyAlignment="1">
      <alignment vertical="top" wrapText="1" shrinkToFit="1"/>
    </xf>
    <xf numFmtId="0" fontId="4" fillId="0" borderId="0" xfId="0" applyFont="1" applyAlignment="1">
      <alignment horizontal="center" vertical="top" wrapText="1" shrinkToFi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vertical="center" wrapText="1"/>
    </xf>
    <xf numFmtId="0" fontId="30" fillId="0" borderId="0" xfId="0" applyFont="1" applyAlignment="1">
      <alignment horizontal="left" vertical="center" wrapText="1"/>
    </xf>
    <xf numFmtId="0" fontId="4" fillId="0" borderId="0" xfId="0" applyFont="1" applyAlignment="1">
      <alignment horizontal="left" vertical="top" wrapText="1" shrinkToFit="1"/>
    </xf>
    <xf numFmtId="0" fontId="4" fillId="0" borderId="0" xfId="0" applyFont="1" applyAlignment="1">
      <alignment horizontal="left" vertical="top" wrapText="1"/>
    </xf>
    <xf numFmtId="0" fontId="4" fillId="0" borderId="0" xfId="0" applyFont="1" applyAlignment="1">
      <alignment horizontal="left" vertical="center" wrapText="1" shrinkToFit="1"/>
    </xf>
    <xf numFmtId="0" fontId="9" fillId="0" borderId="6" xfId="0" applyFont="1" applyBorder="1" applyAlignment="1">
      <alignment vertical="center" wrapText="1"/>
    </xf>
    <xf numFmtId="0" fontId="0" fillId="0" borderId="14" xfId="0" applyBorder="1"/>
    <xf numFmtId="0" fontId="0" fillId="0" borderId="15" xfId="0" applyBorder="1"/>
    <xf numFmtId="0" fontId="40" fillId="0" borderId="0" xfId="0" applyFont="1"/>
    <xf numFmtId="0" fontId="3" fillId="0" borderId="0" xfId="3"/>
    <xf numFmtId="0" fontId="8" fillId="4" borderId="7" xfId="0" applyFont="1" applyFill="1" applyBorder="1" applyAlignment="1">
      <alignment vertical="center"/>
    </xf>
    <xf numFmtId="164" fontId="37" fillId="7" borderId="7" xfId="0" applyNumberFormat="1" applyFont="1" applyFill="1" applyBorder="1" applyAlignment="1">
      <alignment vertical="center"/>
    </xf>
    <xf numFmtId="0" fontId="8" fillId="4" borderId="4" xfId="0" applyFont="1" applyFill="1" applyBorder="1" applyAlignment="1">
      <alignment vertical="center" wrapText="1"/>
    </xf>
    <xf numFmtId="165" fontId="0" fillId="2" borderId="4" xfId="0" applyNumberFormat="1" applyFill="1" applyBorder="1" applyAlignment="1">
      <alignment horizontal="center" vertical="center"/>
    </xf>
    <xf numFmtId="0" fontId="8" fillId="4" borderId="4" xfId="0" applyFont="1" applyFill="1" applyBorder="1" applyAlignment="1">
      <alignment horizontal="center" vertical="center" wrapText="1"/>
    </xf>
    <xf numFmtId="164" fontId="37" fillId="7" borderId="4" xfId="0" applyNumberFormat="1" applyFont="1" applyFill="1" applyBorder="1" applyAlignment="1">
      <alignment vertical="center" wrapText="1"/>
    </xf>
    <xf numFmtId="0" fontId="8" fillId="4" borderId="0" xfId="0" applyFont="1" applyFill="1" applyAlignment="1">
      <alignment vertical="center" wrapText="1"/>
    </xf>
    <xf numFmtId="0" fontId="4" fillId="4" borderId="1" xfId="0" applyFont="1" applyFill="1" applyBorder="1" applyAlignment="1">
      <alignment vertical="center"/>
    </xf>
    <xf numFmtId="0" fontId="0" fillId="0" borderId="20" xfId="0" applyBorder="1"/>
    <xf numFmtId="0" fontId="0" fillId="0" borderId="22" xfId="0" applyBorder="1"/>
    <xf numFmtId="0" fontId="0" fillId="0" borderId="26" xfId="0" applyBorder="1"/>
    <xf numFmtId="0" fontId="41" fillId="7" borderId="23" xfId="0" applyFont="1" applyFill="1" applyBorder="1" applyAlignment="1">
      <alignment vertical="center" wrapText="1"/>
    </xf>
    <xf numFmtId="0" fontId="8" fillId="4" borderId="24" xfId="0" applyFont="1" applyFill="1" applyBorder="1" applyAlignment="1">
      <alignment vertical="center" wrapText="1"/>
    </xf>
    <xf numFmtId="0" fontId="0" fillId="10" borderId="22" xfId="0" applyFill="1" applyBorder="1" applyAlignment="1">
      <alignment wrapText="1"/>
    </xf>
    <xf numFmtId="0" fontId="0" fillId="10" borderId="22" xfId="0" applyFill="1" applyBorder="1"/>
    <xf numFmtId="0" fontId="43" fillId="0" borderId="0" xfId="0" applyFont="1" applyAlignment="1">
      <alignment wrapText="1"/>
    </xf>
    <xf numFmtId="0" fontId="3" fillId="11" borderId="0" xfId="3" applyFill="1"/>
    <xf numFmtId="0" fontId="4" fillId="0" borderId="0" xfId="2"/>
    <xf numFmtId="0" fontId="11" fillId="0" borderId="0" xfId="0" applyFont="1" applyAlignment="1">
      <alignment wrapText="1"/>
    </xf>
    <xf numFmtId="0" fontId="0" fillId="9" borderId="22" xfId="0" applyFill="1" applyBorder="1"/>
    <xf numFmtId="0" fontId="0" fillId="9" borderId="23" xfId="0" applyFill="1" applyBorder="1"/>
    <xf numFmtId="3" fontId="0" fillId="0" borderId="22" xfId="0" applyNumberFormat="1" applyBorder="1"/>
    <xf numFmtId="0" fontId="8" fillId="4" borderId="23" xfId="0" applyFont="1" applyFill="1" applyBorder="1" applyAlignment="1">
      <alignment vertical="center" wrapText="1"/>
    </xf>
    <xf numFmtId="165" fontId="0" fillId="2" borderId="7" xfId="0" applyNumberFormat="1" applyFill="1" applyBorder="1" applyAlignment="1">
      <alignment horizontal="center" vertical="center"/>
    </xf>
    <xf numFmtId="164" fontId="37" fillId="7" borderId="23" xfId="0" applyNumberFormat="1" applyFont="1" applyFill="1" applyBorder="1" applyAlignment="1">
      <alignment vertical="center" wrapText="1"/>
    </xf>
    <xf numFmtId="0" fontId="42" fillId="0" borderId="0" xfId="0" applyFont="1"/>
    <xf numFmtId="0" fontId="42" fillId="0" borderId="0" xfId="0" applyFont="1" applyAlignment="1">
      <alignment vertical="center" wrapText="1"/>
    </xf>
    <xf numFmtId="0" fontId="3" fillId="9" borderId="26" xfId="3" applyFill="1" applyBorder="1"/>
    <xf numFmtId="0" fontId="38" fillId="6" borderId="23" xfId="0" applyFont="1" applyFill="1" applyBorder="1"/>
    <xf numFmtId="0" fontId="0" fillId="13" borderId="22" xfId="0" applyFill="1" applyBorder="1"/>
    <xf numFmtId="14" fontId="4" fillId="5" borderId="22" xfId="2" applyNumberFormat="1" applyFill="1" applyBorder="1"/>
    <xf numFmtId="0" fontId="4" fillId="0" borderId="22" xfId="2" applyBorder="1"/>
    <xf numFmtId="0" fontId="37" fillId="0" borderId="22" xfId="2" applyFont="1" applyBorder="1"/>
    <xf numFmtId="0" fontId="11" fillId="0" borderId="22" xfId="2" applyFont="1" applyBorder="1"/>
    <xf numFmtId="0" fontId="49" fillId="0" borderId="0" xfId="3" applyFont="1"/>
    <xf numFmtId="0" fontId="18" fillId="0" borderId="26" xfId="0" applyFont="1" applyBorder="1" applyAlignment="1">
      <alignment horizontal="center" vertical="top"/>
    </xf>
    <xf numFmtId="0" fontId="18" fillId="0" borderId="26" xfId="0" applyFont="1" applyBorder="1" applyAlignment="1">
      <alignment horizontal="center" vertical="top" wrapText="1"/>
    </xf>
    <xf numFmtId="0" fontId="18" fillId="0" borderId="26" xfId="0" applyFont="1" applyBorder="1" applyAlignment="1">
      <alignment horizontal="center" vertical="center" wrapText="1"/>
    </xf>
    <xf numFmtId="0" fontId="9" fillId="0" borderId="6" xfId="0" applyFont="1" applyBorder="1" applyAlignment="1">
      <alignment wrapText="1"/>
    </xf>
    <xf numFmtId="0" fontId="8" fillId="0" borderId="0" xfId="0" applyFont="1"/>
    <xf numFmtId="0" fontId="16" fillId="0" borderId="0" xfId="0" applyFont="1" applyAlignment="1" applyProtection="1">
      <alignment horizontal="center" vertical="center" wrapText="1"/>
      <protection locked="0"/>
    </xf>
    <xf numFmtId="0" fontId="0" fillId="9" borderId="26" xfId="0" applyFill="1" applyBorder="1"/>
    <xf numFmtId="0" fontId="3" fillId="9" borderId="9" xfId="3" applyFill="1" applyBorder="1"/>
    <xf numFmtId="0" fontId="50" fillId="9" borderId="3" xfId="3" applyFont="1" applyFill="1" applyBorder="1"/>
    <xf numFmtId="0" fontId="3" fillId="14" borderId="30" xfId="3" applyFill="1" applyBorder="1"/>
    <xf numFmtId="0" fontId="3" fillId="14" borderId="31" xfId="3" applyFill="1" applyBorder="1"/>
    <xf numFmtId="0" fontId="3" fillId="9" borderId="9" xfId="3" applyFill="1" applyBorder="1" applyAlignment="1">
      <alignment wrapText="1"/>
    </xf>
    <xf numFmtId="0" fontId="44" fillId="12" borderId="26" xfId="3" applyFont="1" applyFill="1" applyBorder="1" applyAlignment="1">
      <alignment wrapText="1"/>
    </xf>
    <xf numFmtId="0" fontId="5" fillId="3" borderId="5" xfId="0" applyFont="1" applyFill="1" applyBorder="1" applyAlignment="1">
      <alignment horizontal="left" vertical="center"/>
    </xf>
    <xf numFmtId="164" fontId="37" fillId="7" borderId="4" xfId="0" applyNumberFormat="1" applyFont="1" applyFill="1" applyBorder="1" applyAlignment="1">
      <alignment horizontal="center" vertical="center" wrapText="1"/>
    </xf>
    <xf numFmtId="0" fontId="0" fillId="16" borderId="19" xfId="0" applyFill="1" applyBorder="1"/>
    <xf numFmtId="0" fontId="10" fillId="7" borderId="23" xfId="0" applyFont="1" applyFill="1" applyBorder="1" applyAlignment="1">
      <alignment horizontal="right" wrapText="1"/>
    </xf>
    <xf numFmtId="0" fontId="10" fillId="7" borderId="21" xfId="0" applyFont="1" applyFill="1" applyBorder="1" applyAlignment="1">
      <alignment horizontal="right" wrapText="1"/>
    </xf>
    <xf numFmtId="0" fontId="0" fillId="10" borderId="26" xfId="0" applyFill="1" applyBorder="1"/>
    <xf numFmtId="0" fontId="15" fillId="19" borderId="38" xfId="0" applyFont="1" applyFill="1" applyBorder="1" applyAlignment="1" applyProtection="1">
      <alignment vertical="center"/>
      <protection locked="0"/>
    </xf>
    <xf numFmtId="0" fontId="37" fillId="23" borderId="22" xfId="0" applyFont="1" applyFill="1" applyBorder="1"/>
    <xf numFmtId="0" fontId="0" fillId="23" borderId="22" xfId="0" applyFill="1" applyBorder="1"/>
    <xf numFmtId="0" fontId="38" fillId="23" borderId="22" xfId="0" applyFont="1" applyFill="1" applyBorder="1"/>
    <xf numFmtId="0" fontId="11" fillId="13" borderId="22" xfId="0" applyFont="1" applyFill="1" applyBorder="1"/>
    <xf numFmtId="0" fontId="11" fillId="7" borderId="1" xfId="0" applyFont="1" applyFill="1" applyBorder="1" applyAlignment="1">
      <alignment horizontal="center" vertical="center"/>
    </xf>
    <xf numFmtId="0" fontId="21" fillId="0" borderId="0" xfId="0" applyFont="1" applyAlignment="1">
      <alignment horizontal="center"/>
    </xf>
    <xf numFmtId="0" fontId="31" fillId="0" borderId="0" xfId="0" applyFont="1" applyAlignment="1">
      <alignment vertical="center" wrapText="1"/>
    </xf>
    <xf numFmtId="165" fontId="0" fillId="2" borderId="20" xfId="0" applyNumberFormat="1" applyFill="1" applyBorder="1" applyAlignment="1">
      <alignment horizontal="center" vertical="center"/>
    </xf>
    <xf numFmtId="165" fontId="0" fillId="2" borderId="9" xfId="0" applyNumberFormat="1" applyFill="1" applyBorder="1" applyAlignment="1">
      <alignment horizontal="center" vertical="center"/>
    </xf>
    <xf numFmtId="0" fontId="26" fillId="0" borderId="5" xfId="0" applyFont="1" applyBorder="1" applyAlignment="1">
      <alignment horizontal="center" vertical="center" wrapText="1"/>
    </xf>
    <xf numFmtId="0" fontId="21" fillId="11" borderId="29" xfId="0" applyFont="1" applyFill="1" applyBorder="1" applyAlignment="1">
      <alignment horizontal="center" vertical="center"/>
    </xf>
    <xf numFmtId="0" fontId="21" fillId="0" borderId="0" xfId="0" applyFont="1"/>
    <xf numFmtId="165" fontId="0" fillId="2" borderId="21" xfId="0" applyNumberFormat="1" applyFill="1" applyBorder="1" applyAlignment="1">
      <alignment horizontal="center" vertical="center"/>
    </xf>
    <xf numFmtId="165" fontId="0" fillId="2" borderId="11" xfId="0" applyNumberFormat="1" applyFill="1" applyBorder="1" applyAlignment="1">
      <alignment horizontal="center" vertical="center"/>
    </xf>
    <xf numFmtId="0" fontId="15" fillId="0" borderId="0" xfId="0" applyFont="1" applyAlignment="1">
      <alignment vertical="center"/>
    </xf>
    <xf numFmtId="0" fontId="17"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wrapText="1"/>
    </xf>
    <xf numFmtId="0" fontId="12" fillId="0" borderId="0" xfId="0" applyFont="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center" vertical="center"/>
    </xf>
    <xf numFmtId="0" fontId="31" fillId="0" borderId="0" xfId="0" applyFont="1" applyAlignment="1">
      <alignment horizontal="left" vertical="center" wrapText="1" indent="1"/>
    </xf>
    <xf numFmtId="0" fontId="0" fillId="0" borderId="0" xfId="0" applyAlignment="1" applyProtection="1">
      <alignment horizontal="center" vertical="center" wrapText="1"/>
      <protection locked="0"/>
    </xf>
    <xf numFmtId="0" fontId="11" fillId="12" borderId="33" xfId="0" applyFont="1" applyFill="1" applyBorder="1"/>
    <xf numFmtId="0" fontId="7" fillId="12" borderId="17" xfId="1" applyFill="1" applyBorder="1" applyAlignment="1" applyProtection="1"/>
    <xf numFmtId="0" fontId="0" fillId="23" borderId="26" xfId="0" applyFill="1" applyBorder="1"/>
    <xf numFmtId="0" fontId="25" fillId="11" borderId="14" xfId="0" applyFont="1" applyFill="1" applyBorder="1" applyAlignment="1">
      <alignment horizontal="center" vertical="center" wrapText="1"/>
    </xf>
    <xf numFmtId="0" fontId="15" fillId="19" borderId="44" xfId="0" applyFont="1" applyFill="1" applyBorder="1" applyAlignment="1" applyProtection="1">
      <alignment vertical="center"/>
      <protection locked="0"/>
    </xf>
    <xf numFmtId="0" fontId="15" fillId="19" borderId="45" xfId="0" applyFont="1" applyFill="1" applyBorder="1" applyAlignment="1" applyProtection="1">
      <alignment horizontal="center" vertical="center"/>
      <protection locked="0"/>
    </xf>
    <xf numFmtId="0" fontId="0" fillId="12" borderId="42" xfId="0" applyFill="1" applyBorder="1"/>
    <xf numFmtId="0" fontId="0" fillId="12" borderId="46" xfId="0" applyFill="1" applyBorder="1"/>
    <xf numFmtId="0" fontId="0" fillId="12" borderId="34" xfId="0" applyFill="1" applyBorder="1"/>
    <xf numFmtId="14" fontId="11" fillId="12" borderId="47" xfId="0" applyNumberFormat="1" applyFont="1" applyFill="1" applyBorder="1"/>
    <xf numFmtId="0" fontId="0" fillId="12" borderId="35" xfId="0" applyFill="1" applyBorder="1"/>
    <xf numFmtId="14" fontId="0" fillId="12" borderId="48" xfId="0" applyNumberFormat="1" applyFill="1" applyBorder="1"/>
    <xf numFmtId="0" fontId="9" fillId="0" borderId="0" xfId="0" applyFont="1" applyAlignment="1">
      <alignment horizontal="left" vertical="center" wrapText="1"/>
    </xf>
    <xf numFmtId="0" fontId="5" fillId="3" borderId="9" xfId="0" applyFont="1" applyFill="1" applyBorder="1" applyAlignment="1">
      <alignment horizontal="left" vertical="center"/>
    </xf>
    <xf numFmtId="0" fontId="0" fillId="0" borderId="22" xfId="0" applyBorder="1" applyAlignment="1">
      <alignment horizontal="left" indent="2"/>
    </xf>
    <xf numFmtId="0" fontId="0" fillId="18" borderId="14" xfId="0" applyFill="1" applyBorder="1" applyProtection="1">
      <protection locked="0"/>
    </xf>
    <xf numFmtId="0" fontId="0" fillId="21" borderId="17" xfId="0" applyFill="1" applyBorder="1" applyProtection="1">
      <protection locked="0"/>
    </xf>
    <xf numFmtId="0" fontId="0" fillId="0" borderId="0" xfId="0" applyProtection="1">
      <protection locked="0"/>
    </xf>
    <xf numFmtId="0" fontId="4" fillId="18" borderId="17" xfId="0" applyFont="1" applyFill="1" applyBorder="1" applyProtection="1">
      <protection locked="0"/>
    </xf>
    <xf numFmtId="0" fontId="53" fillId="0" borderId="21" xfId="0" applyFont="1" applyBorder="1" applyAlignment="1">
      <alignment horizontal="right" vertical="center"/>
    </xf>
    <xf numFmtId="165" fontId="0" fillId="2" borderId="22" xfId="0" applyNumberFormat="1" applyFill="1" applyBorder="1" applyAlignment="1">
      <alignment horizontal="center" vertical="center"/>
    </xf>
    <xf numFmtId="165" fontId="0" fillId="2" borderId="49" xfId="0" applyNumberFormat="1" applyFill="1" applyBorder="1" applyAlignment="1">
      <alignment horizontal="center" vertical="center"/>
    </xf>
    <xf numFmtId="0" fontId="8" fillId="4" borderId="50" xfId="0" applyFont="1" applyFill="1" applyBorder="1" applyAlignment="1">
      <alignment vertical="center" wrapText="1"/>
    </xf>
    <xf numFmtId="0" fontId="8" fillId="4" borderId="22" xfId="0" applyFont="1" applyFill="1" applyBorder="1" applyAlignment="1">
      <alignment vertical="center" wrapText="1"/>
    </xf>
    <xf numFmtId="166" fontId="15" fillId="0" borderId="0" xfId="0" applyNumberFormat="1" applyFont="1" applyAlignment="1">
      <alignment horizontal="center" vertical="center" wrapText="1"/>
    </xf>
    <xf numFmtId="3" fontId="4" fillId="0" borderId="22" xfId="0" applyNumberFormat="1" applyFont="1" applyBorder="1" applyAlignment="1" applyProtection="1">
      <alignment horizontal="left" vertical="center" wrapText="1"/>
      <protection locked="0"/>
    </xf>
    <xf numFmtId="3" fontId="0" fillId="0" borderId="22" xfId="0" applyNumberFormat="1" applyBorder="1" applyAlignment="1" applyProtection="1">
      <alignment horizontal="center" vertical="center"/>
      <protection locked="0"/>
    </xf>
    <xf numFmtId="3" fontId="11" fillId="7" borderId="22" xfId="0" applyNumberFormat="1" applyFont="1" applyFill="1" applyBorder="1" applyAlignment="1">
      <alignment horizontal="center" vertical="center" wrapText="1"/>
    </xf>
    <xf numFmtId="3" fontId="11" fillId="15" borderId="22" xfId="0" applyNumberFormat="1" applyFont="1" applyFill="1" applyBorder="1" applyAlignment="1" applyProtection="1">
      <alignment horizontal="right" wrapText="1"/>
      <protection locked="0"/>
    </xf>
    <xf numFmtId="3" fontId="0" fillId="0" borderId="23" xfId="0" applyNumberFormat="1" applyBorder="1" applyAlignment="1" applyProtection="1">
      <alignment horizontal="center" vertical="center"/>
      <protection locked="0"/>
    </xf>
    <xf numFmtId="3" fontId="4" fillId="0" borderId="23" xfId="2" applyNumberFormat="1" applyBorder="1" applyAlignment="1" applyProtection="1">
      <alignment horizontal="center" vertical="center"/>
      <protection locked="0"/>
    </xf>
    <xf numFmtId="3" fontId="4" fillId="0" borderId="8" xfId="2" applyNumberFormat="1" applyBorder="1" applyAlignment="1" applyProtection="1">
      <alignment horizontal="center" vertical="center"/>
      <protection locked="0"/>
    </xf>
    <xf numFmtId="3" fontId="4" fillId="0" borderId="22" xfId="2" applyNumberFormat="1" applyBorder="1" applyAlignment="1" applyProtection="1">
      <alignment horizontal="center" vertical="center"/>
      <protection locked="0"/>
    </xf>
    <xf numFmtId="3" fontId="4" fillId="0" borderId="2" xfId="2" applyNumberFormat="1" applyBorder="1" applyAlignment="1" applyProtection="1">
      <alignment horizontal="center" vertical="center"/>
      <protection locked="0"/>
    </xf>
    <xf numFmtId="3" fontId="47" fillId="0" borderId="2" xfId="2" applyNumberFormat="1" applyFont="1" applyBorder="1" applyAlignment="1" applyProtection="1">
      <alignment horizontal="center" vertical="center"/>
      <protection locked="0"/>
    </xf>
    <xf numFmtId="3" fontId="47" fillId="0" borderId="22" xfId="2" applyNumberFormat="1" applyFont="1" applyBorder="1" applyAlignment="1" applyProtection="1">
      <alignment horizontal="center" vertical="center"/>
      <protection locked="0"/>
    </xf>
    <xf numFmtId="3" fontId="34" fillId="0" borderId="22" xfId="2" applyNumberFormat="1" applyFont="1" applyBorder="1" applyAlignment="1" applyProtection="1">
      <alignment horizontal="center" vertical="center"/>
      <protection locked="0"/>
    </xf>
    <xf numFmtId="3" fontId="0" fillId="0" borderId="2" xfId="0" applyNumberFormat="1" applyBorder="1" applyAlignment="1" applyProtection="1">
      <alignment horizontal="center" vertical="center"/>
      <protection locked="0"/>
    </xf>
    <xf numFmtId="0" fontId="0" fillId="0" borderId="0" xfId="0" applyAlignment="1" applyProtection="1">
      <alignment vertical="center"/>
      <protection locked="0"/>
    </xf>
    <xf numFmtId="0" fontId="0" fillId="6" borderId="0" xfId="0" applyFill="1" applyProtection="1">
      <protection locked="0"/>
    </xf>
    <xf numFmtId="0" fontId="0" fillId="6" borderId="22" xfId="0" applyFill="1" applyBorder="1" applyAlignment="1" applyProtection="1">
      <alignment horizontal="left" vertical="center" wrapText="1"/>
      <protection locked="0"/>
    </xf>
    <xf numFmtId="3" fontId="0" fillId="6" borderId="22" xfId="0" applyNumberFormat="1" applyFill="1" applyBorder="1" applyAlignment="1" applyProtection="1">
      <alignment horizontal="center" vertical="center"/>
      <protection locked="0"/>
    </xf>
    <xf numFmtId="3" fontId="11" fillId="15" borderId="22" xfId="0" applyNumberFormat="1" applyFont="1" applyFill="1" applyBorder="1" applyAlignment="1">
      <alignment horizontal="right" wrapText="1"/>
    </xf>
    <xf numFmtId="0" fontId="11" fillId="15" borderId="22" xfId="0" applyFont="1" applyFill="1" applyBorder="1" applyAlignment="1" applyProtection="1">
      <alignment horizontal="right" wrapText="1"/>
      <protection locked="0"/>
    </xf>
    <xf numFmtId="3" fontId="0" fillId="6" borderId="2" xfId="0" applyNumberFormat="1" applyFill="1" applyBorder="1" applyAlignment="1" applyProtection="1">
      <alignment horizontal="center" vertical="center"/>
      <protection locked="0"/>
    </xf>
    <xf numFmtId="0" fontId="11" fillId="15" borderId="22" xfId="0" applyFont="1" applyFill="1" applyBorder="1" applyAlignment="1">
      <alignment horizontal="right" wrapText="1"/>
    </xf>
    <xf numFmtId="3" fontId="11" fillId="15" borderId="11" xfId="0" applyNumberFormat="1" applyFont="1" applyFill="1" applyBorder="1" applyAlignment="1" applyProtection="1">
      <alignment horizontal="right" wrapText="1"/>
      <protection locked="0"/>
    </xf>
    <xf numFmtId="3" fontId="0" fillId="0" borderId="11" xfId="0" applyNumberFormat="1" applyBorder="1" applyAlignment="1" applyProtection="1">
      <alignment horizontal="center" vertical="center"/>
      <protection locked="0"/>
    </xf>
    <xf numFmtId="0" fontId="0" fillId="6" borderId="6" xfId="0" applyFill="1" applyBorder="1" applyAlignment="1" applyProtection="1">
      <alignment horizontal="center"/>
      <protection locked="0"/>
    </xf>
    <xf numFmtId="0" fontId="0" fillId="6" borderId="6" xfId="0" applyFill="1" applyBorder="1" applyProtection="1">
      <protection locked="0"/>
    </xf>
    <xf numFmtId="3" fontId="0" fillId="6" borderId="4" xfId="0" applyNumberFormat="1" applyFill="1" applyBorder="1" applyAlignment="1" applyProtection="1">
      <alignment horizontal="center" vertical="center"/>
      <protection locked="0"/>
    </xf>
    <xf numFmtId="3" fontId="0" fillId="6" borderId="0" xfId="0" applyNumberFormat="1" applyFill="1" applyAlignment="1" applyProtection="1">
      <alignment horizontal="center" vertical="center"/>
      <protection locked="0"/>
    </xf>
    <xf numFmtId="3" fontId="11" fillId="15" borderId="11" xfId="0" applyNumberFormat="1" applyFont="1" applyFill="1" applyBorder="1" applyAlignment="1">
      <alignment horizontal="right" wrapText="1"/>
    </xf>
    <xf numFmtId="0" fontId="0" fillId="0" borderId="22" xfId="0" applyBorder="1" applyProtection="1">
      <protection locked="0"/>
    </xf>
    <xf numFmtId="0" fontId="8" fillId="4" borderId="22" xfId="0" applyFont="1" applyFill="1" applyBorder="1" applyAlignment="1">
      <alignment horizontal="center" vertical="center" wrapText="1"/>
    </xf>
    <xf numFmtId="0" fontId="8" fillId="0" borderId="25" xfId="0" applyFont="1" applyBorder="1" applyAlignment="1" applyProtection="1">
      <alignment horizontal="left" vertical="center" wrapText="1"/>
      <protection locked="0"/>
    </xf>
    <xf numFmtId="0" fontId="8" fillId="0" borderId="32" xfId="0" applyFont="1" applyBorder="1" applyAlignment="1" applyProtection="1">
      <alignment horizontal="left" vertical="center" wrapText="1"/>
      <protection locked="0"/>
    </xf>
    <xf numFmtId="0" fontId="16" fillId="0" borderId="43" xfId="0" applyFont="1" applyBorder="1" applyAlignment="1" applyProtection="1">
      <alignment horizontal="center" vertical="center" wrapText="1"/>
      <protection locked="0"/>
    </xf>
    <xf numFmtId="0" fontId="16" fillId="0" borderId="12" xfId="0" applyFont="1" applyBorder="1" applyAlignment="1" applyProtection="1">
      <alignment horizontal="center" vertical="center" wrapText="1"/>
      <protection locked="0"/>
    </xf>
    <xf numFmtId="0" fontId="7" fillId="11" borderId="16" xfId="1" applyFill="1" applyBorder="1" applyAlignment="1" applyProtection="1">
      <alignment horizontal="center" vertical="center" wrapText="1"/>
      <protection locked="0"/>
    </xf>
    <xf numFmtId="167" fontId="52" fillId="0" borderId="28" xfId="0" applyNumberFormat="1" applyFont="1" applyBorder="1" applyAlignment="1">
      <alignment horizontal="center" vertical="center" wrapText="1"/>
    </xf>
    <xf numFmtId="0" fontId="0" fillId="0" borderId="10" xfId="0" applyBorder="1"/>
    <xf numFmtId="0" fontId="6" fillId="0" borderId="0" xfId="0" applyFont="1"/>
    <xf numFmtId="0" fontId="56" fillId="0" borderId="0" xfId="0" applyFont="1" applyAlignment="1">
      <alignment horizontal="center" vertical="center" wrapText="1"/>
    </xf>
    <xf numFmtId="0" fontId="58" fillId="17" borderId="0" xfId="0" applyFont="1" applyFill="1" applyAlignment="1">
      <alignment horizontal="left" vertical="center" wrapText="1" indent="1"/>
    </xf>
    <xf numFmtId="0" fontId="59" fillId="0" borderId="0" xfId="0" applyFont="1" applyAlignment="1">
      <alignment horizontal="left" vertical="center" wrapText="1" indent="1"/>
    </xf>
    <xf numFmtId="3" fontId="4" fillId="0" borderId="2" xfId="0" applyNumberFormat="1" applyFont="1" applyBorder="1" applyAlignment="1" applyProtection="1">
      <alignment horizontal="left" vertical="center" wrapText="1"/>
      <protection locked="0"/>
    </xf>
    <xf numFmtId="0" fontId="0" fillId="0" borderId="2" xfId="0" applyBorder="1" applyProtection="1">
      <protection locked="0"/>
    </xf>
    <xf numFmtId="3" fontId="4" fillId="0" borderId="0" xfId="0" applyNumberFormat="1" applyFont="1" applyAlignment="1" applyProtection="1">
      <alignment horizontal="left" vertical="center" wrapText="1"/>
      <protection locked="0"/>
    </xf>
    <xf numFmtId="3" fontId="11" fillId="15" borderId="0" xfId="0" applyNumberFormat="1" applyFont="1" applyFill="1" applyAlignment="1" applyProtection="1">
      <alignment horizontal="right" wrapText="1"/>
      <protection locked="0"/>
    </xf>
    <xf numFmtId="0" fontId="4" fillId="0" borderId="22" xfId="0" applyFont="1" applyBorder="1"/>
    <xf numFmtId="0" fontId="38" fillId="0" borderId="0" xfId="2" applyFont="1"/>
    <xf numFmtId="3" fontId="4" fillId="0" borderId="0" xfId="2" applyNumberFormat="1"/>
    <xf numFmtId="0" fontId="37" fillId="22" borderId="22" xfId="2" applyFont="1" applyFill="1" applyBorder="1"/>
    <xf numFmtId="0" fontId="0" fillId="0" borderId="6" xfId="0" applyBorder="1" applyAlignment="1" applyProtection="1">
      <alignment horizontal="left" vertical="center" wrapText="1"/>
      <protection locked="0"/>
    </xf>
    <xf numFmtId="0" fontId="26" fillId="0" borderId="0" xfId="0" applyFont="1" applyAlignment="1" applyProtection="1">
      <alignment horizontal="center" vertical="center" wrapText="1"/>
      <protection locked="0"/>
    </xf>
    <xf numFmtId="0" fontId="0" fillId="0" borderId="0" xfId="0" applyAlignment="1" applyProtection="1">
      <alignment vertical="center" wrapText="1"/>
      <protection locked="0"/>
    </xf>
    <xf numFmtId="0" fontId="35" fillId="0" borderId="0" xfId="0" applyFont="1" applyProtection="1">
      <protection locked="0"/>
    </xf>
    <xf numFmtId="0" fontId="0" fillId="0" borderId="5" xfId="0" applyBorder="1" applyAlignment="1" applyProtection="1">
      <alignment wrapText="1"/>
      <protection locked="0"/>
    </xf>
    <xf numFmtId="0" fontId="0" fillId="0" borderId="0" xfId="0" applyAlignment="1" applyProtection="1">
      <alignment horizontal="left" vertical="center"/>
      <protection locked="0"/>
    </xf>
    <xf numFmtId="0" fontId="45" fillId="0" borderId="0" xfId="1" applyFont="1" applyFill="1" applyBorder="1" applyAlignment="1" applyProtection="1">
      <alignment vertical="center" wrapText="1"/>
    </xf>
    <xf numFmtId="0" fontId="48" fillId="0" borderId="0" xfId="0" applyFont="1" applyAlignment="1">
      <alignment vertical="center"/>
    </xf>
    <xf numFmtId="0" fontId="40" fillId="0" borderId="0" xfId="2" applyFont="1" applyAlignment="1">
      <alignment horizontal="center"/>
    </xf>
    <xf numFmtId="0" fontId="46" fillId="0" borderId="0" xfId="0" applyFont="1"/>
    <xf numFmtId="0" fontId="54" fillId="0" borderId="57" xfId="0" applyFont="1" applyBorder="1" applyAlignment="1">
      <alignment vertical="center" wrapText="1"/>
    </xf>
    <xf numFmtId="0" fontId="54" fillId="0" borderId="58" xfId="0" applyFont="1" applyBorder="1" applyAlignment="1">
      <alignment vertical="center" wrapText="1"/>
    </xf>
    <xf numFmtId="0" fontId="40" fillId="0" borderId="5" xfId="2" applyFont="1" applyBorder="1" applyAlignment="1">
      <alignment horizontal="center"/>
    </xf>
    <xf numFmtId="0" fontId="40" fillId="0" borderId="5" xfId="2" applyFont="1" applyBorder="1"/>
    <xf numFmtId="0" fontId="7" fillId="11" borderId="0" xfId="1" applyFill="1" applyBorder="1" applyAlignment="1" applyProtection="1">
      <alignment horizontal="center" vertical="center" wrapText="1"/>
      <protection locked="0"/>
    </xf>
    <xf numFmtId="0" fontId="21" fillId="11" borderId="0" xfId="0" applyFont="1" applyFill="1" applyAlignment="1">
      <alignment horizontal="center" vertical="center"/>
    </xf>
    <xf numFmtId="0" fontId="21" fillId="11" borderId="28" xfId="0" applyFont="1" applyFill="1" applyBorder="1" applyAlignment="1">
      <alignment horizontal="center" vertical="center"/>
    </xf>
    <xf numFmtId="165" fontId="0" fillId="2" borderId="0" xfId="0" applyNumberFormat="1" applyFill="1" applyAlignment="1">
      <alignment horizontal="center" vertical="center"/>
    </xf>
    <xf numFmtId="0" fontId="51" fillId="24" borderId="59" xfId="0" applyFont="1" applyFill="1" applyBorder="1" applyAlignment="1">
      <alignment horizontal="left" vertical="center" wrapText="1" indent="1"/>
    </xf>
    <xf numFmtId="0" fontId="51" fillId="24" borderId="14" xfId="0" applyFont="1" applyFill="1" applyBorder="1" applyAlignment="1">
      <alignment horizontal="left" vertical="center" wrapText="1" indent="1"/>
    </xf>
    <xf numFmtId="0" fontId="51" fillId="24" borderId="12" xfId="0" applyFont="1" applyFill="1" applyBorder="1" applyAlignment="1">
      <alignment horizontal="left" vertical="center" wrapText="1" indent="1"/>
    </xf>
    <xf numFmtId="0" fontId="51" fillId="24" borderId="27" xfId="0" applyFont="1" applyFill="1" applyBorder="1" applyAlignment="1">
      <alignment horizontal="left" vertical="center" wrapText="1" indent="1"/>
    </xf>
    <xf numFmtId="0" fontId="0" fillId="0" borderId="12" xfId="0" applyBorder="1"/>
    <xf numFmtId="0" fontId="0" fillId="0" borderId="12" xfId="0" applyBorder="1" applyProtection="1">
      <protection locked="0"/>
    </xf>
    <xf numFmtId="0" fontId="0" fillId="0" borderId="15" xfId="0" applyBorder="1" applyProtection="1">
      <protection locked="0"/>
    </xf>
    <xf numFmtId="0" fontId="11" fillId="0" borderId="14" xfId="0" applyFont="1" applyBorder="1"/>
    <xf numFmtId="0" fontId="8" fillId="4" borderId="1" xfId="0" applyFont="1" applyFill="1" applyBorder="1" applyAlignment="1">
      <alignment vertical="center" wrapText="1"/>
    </xf>
    <xf numFmtId="0" fontId="4" fillId="0" borderId="9" xfId="0" applyFont="1" applyBorder="1" applyAlignment="1" applyProtection="1">
      <alignment vertical="center" wrapText="1"/>
      <protection locked="0"/>
    </xf>
    <xf numFmtId="0" fontId="0" fillId="0" borderId="9" xfId="0" applyBorder="1" applyAlignment="1" applyProtection="1">
      <alignment vertical="center" wrapText="1"/>
      <protection locked="0"/>
    </xf>
    <xf numFmtId="0" fontId="0" fillId="0" borderId="24" xfId="0" applyBorder="1" applyAlignment="1" applyProtection="1">
      <alignment horizontal="left" vertical="center" wrapText="1"/>
      <protection locked="0"/>
    </xf>
    <xf numFmtId="0" fontId="0" fillId="6" borderId="25" xfId="0" applyFill="1" applyBorder="1" applyAlignment="1" applyProtection="1">
      <alignment horizontal="left" vertical="center" wrapText="1"/>
      <protection locked="0"/>
    </xf>
    <xf numFmtId="0" fontId="0" fillId="0" borderId="25" xfId="0" applyBorder="1" applyProtection="1">
      <protection locked="0"/>
    </xf>
    <xf numFmtId="0" fontId="0" fillId="6" borderId="12" xfId="0" applyFill="1" applyBorder="1" applyAlignment="1" applyProtection="1">
      <alignment vertical="center"/>
      <protection locked="0"/>
    </xf>
    <xf numFmtId="3" fontId="11" fillId="15" borderId="26" xfId="0" applyNumberFormat="1" applyFont="1" applyFill="1" applyBorder="1" applyAlignment="1" applyProtection="1">
      <alignment horizontal="right" wrapText="1"/>
      <protection locked="0"/>
    </xf>
    <xf numFmtId="3" fontId="0" fillId="0" borderId="22" xfId="0" applyNumberFormat="1" applyBorder="1" applyProtection="1">
      <protection locked="0"/>
    </xf>
    <xf numFmtId="3" fontId="11" fillId="0" borderId="22" xfId="0" applyNumberFormat="1" applyFont="1" applyBorder="1" applyAlignment="1" applyProtection="1">
      <alignment horizontal="right" wrapText="1"/>
      <protection locked="0"/>
    </xf>
    <xf numFmtId="3" fontId="0" fillId="15" borderId="11" xfId="0" applyNumberFormat="1" applyFill="1" applyBorder="1" applyAlignment="1" applyProtection="1">
      <alignment horizontal="right" wrapText="1"/>
      <protection locked="0"/>
    </xf>
    <xf numFmtId="0" fontId="4" fillId="0" borderId="25" xfId="2" applyBorder="1" applyAlignment="1" applyProtection="1">
      <alignment horizontal="left" vertical="center" wrapText="1"/>
      <protection locked="0"/>
    </xf>
    <xf numFmtId="0" fontId="4" fillId="0" borderId="3" xfId="2" applyBorder="1" applyAlignment="1" applyProtection="1">
      <alignment horizontal="left" vertical="center" wrapText="1"/>
      <protection locked="0"/>
    </xf>
    <xf numFmtId="0" fontId="4" fillId="0" borderId="24" xfId="2"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5" fillId="0" borderId="15" xfId="0" applyFont="1" applyBorder="1" applyAlignment="1" applyProtection="1">
      <alignment horizontal="left"/>
      <protection locked="0"/>
    </xf>
    <xf numFmtId="3" fontId="0" fillId="0" borderId="22" xfId="0" applyNumberFormat="1" applyBorder="1" applyAlignment="1" applyProtection="1">
      <alignment horizontal="left" vertical="center" wrapText="1"/>
      <protection locked="0"/>
    </xf>
    <xf numFmtId="0" fontId="42" fillId="0" borderId="15" xfId="0" applyFont="1" applyBorder="1"/>
    <xf numFmtId="3" fontId="10" fillId="7" borderId="4" xfId="0" applyNumberFormat="1" applyFont="1" applyFill="1" applyBorder="1" applyAlignment="1">
      <alignment horizontal="right" wrapText="1"/>
    </xf>
    <xf numFmtId="0" fontId="4" fillId="0" borderId="32" xfId="0" applyFont="1" applyBorder="1" applyAlignment="1" applyProtection="1">
      <alignment horizontal="left" vertical="center" wrapText="1"/>
      <protection locked="0"/>
    </xf>
    <xf numFmtId="0" fontId="5" fillId="3" borderId="8" xfId="0" applyFont="1" applyFill="1" applyBorder="1" applyAlignment="1">
      <alignment vertical="center"/>
    </xf>
    <xf numFmtId="0" fontId="5" fillId="3" borderId="5" xfId="0" applyFont="1" applyFill="1" applyBorder="1" applyAlignment="1">
      <alignment vertical="center"/>
    </xf>
    <xf numFmtId="3" fontId="0" fillId="25" borderId="22" xfId="0" applyNumberFormat="1" applyFill="1" applyBorder="1" applyAlignment="1">
      <alignment horizontal="right" vertical="center" wrapText="1"/>
    </xf>
    <xf numFmtId="0" fontId="0" fillId="0" borderId="25"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5" fillId="3" borderId="8" xfId="0" applyFont="1" applyFill="1" applyBorder="1" applyAlignment="1">
      <alignment horizontal="left" vertical="center"/>
    </xf>
    <xf numFmtId="0" fontId="5" fillId="3" borderId="0" xfId="0" applyFont="1" applyFill="1" applyAlignment="1">
      <alignment vertical="center"/>
    </xf>
    <xf numFmtId="0" fontId="9" fillId="0" borderId="9" xfId="0" applyFont="1" applyBorder="1" applyAlignment="1">
      <alignment wrapText="1"/>
    </xf>
    <xf numFmtId="0" fontId="9" fillId="0" borderId="9" xfId="0" applyFont="1" applyBorder="1" applyAlignment="1">
      <alignment vertical="center" wrapText="1"/>
    </xf>
    <xf numFmtId="0" fontId="5" fillId="3" borderId="26" xfId="0" applyFont="1" applyFill="1" applyBorder="1" applyAlignment="1">
      <alignment horizontal="left" vertical="center"/>
    </xf>
    <xf numFmtId="1" fontId="0" fillId="0" borderId="22" xfId="0" applyNumberFormat="1" applyBorder="1"/>
    <xf numFmtId="1" fontId="11" fillId="15" borderId="11" xfId="0" applyNumberFormat="1" applyFont="1" applyFill="1" applyBorder="1" applyAlignment="1">
      <alignment horizontal="right" wrapText="1"/>
    </xf>
    <xf numFmtId="0" fontId="0" fillId="6" borderId="0" xfId="0" applyFill="1" applyAlignment="1" applyProtection="1">
      <alignment vertical="center"/>
      <protection locked="0"/>
    </xf>
    <xf numFmtId="0" fontId="0" fillId="6" borderId="22" xfId="0" applyFill="1" applyBorder="1" applyAlignment="1" applyProtection="1">
      <alignment vertical="center"/>
      <protection locked="0"/>
    </xf>
    <xf numFmtId="0" fontId="0" fillId="6" borderId="22" xfId="0" applyFill="1" applyBorder="1" applyProtection="1">
      <protection locked="0"/>
    </xf>
    <xf numFmtId="0" fontId="4" fillId="0" borderId="22" xfId="0" applyFont="1" applyBorder="1" applyAlignment="1">
      <alignment horizontal="left" vertical="center" wrapText="1"/>
    </xf>
    <xf numFmtId="0" fontId="4" fillId="0" borderId="11" xfId="0" applyFont="1" applyBorder="1" applyAlignment="1" applyProtection="1">
      <alignment horizontal="left" vertical="center" wrapText="1"/>
      <protection locked="0"/>
    </xf>
    <xf numFmtId="0" fontId="4" fillId="0" borderId="26" xfId="0" applyFont="1" applyBorder="1" applyAlignment="1" applyProtection="1">
      <alignment horizontal="left" vertical="center" wrapText="1"/>
      <protection locked="0"/>
    </xf>
    <xf numFmtId="0" fontId="8" fillId="4" borderId="11" xfId="0" applyFont="1" applyFill="1" applyBorder="1" applyAlignment="1">
      <alignment vertical="center" wrapText="1"/>
    </xf>
    <xf numFmtId="0" fontId="64" fillId="0" borderId="60" xfId="0" applyFont="1" applyBorder="1" applyAlignment="1">
      <alignment horizontal="center"/>
    </xf>
    <xf numFmtId="0" fontId="11" fillId="15" borderId="0" xfId="0" applyFont="1" applyFill="1" applyAlignment="1" applyProtection="1">
      <alignment horizontal="right" wrapText="1"/>
      <protection locked="0"/>
    </xf>
    <xf numFmtId="3" fontId="0" fillId="0" borderId="0" xfId="0" applyNumberFormat="1" applyAlignment="1" applyProtection="1">
      <alignment horizontal="center" vertical="center"/>
      <protection locked="0"/>
    </xf>
    <xf numFmtId="0" fontId="5" fillId="3" borderId="9" xfId="0" applyFont="1" applyFill="1" applyBorder="1" applyAlignment="1">
      <alignment vertical="center"/>
    </xf>
    <xf numFmtId="0" fontId="5" fillId="3" borderId="26" xfId="0" applyFont="1" applyFill="1" applyBorder="1" applyAlignment="1">
      <alignment vertical="center"/>
    </xf>
    <xf numFmtId="0" fontId="0" fillId="0" borderId="26" xfId="0" applyBorder="1" applyProtection="1">
      <protection locked="0"/>
    </xf>
    <xf numFmtId="0" fontId="0" fillId="6" borderId="11" xfId="0" applyFill="1"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26" fillId="0" borderId="0" xfId="0" applyFont="1" applyAlignment="1">
      <alignment vertical="center" wrapText="1"/>
    </xf>
    <xf numFmtId="0" fontId="65" fillId="4" borderId="22" xfId="0" applyFont="1" applyFill="1" applyBorder="1" applyAlignment="1">
      <alignment horizontal="center" vertical="center" wrapText="1"/>
    </xf>
    <xf numFmtId="0" fontId="8" fillId="4" borderId="11" xfId="0" applyFont="1" applyFill="1" applyBorder="1" applyAlignment="1">
      <alignment horizontal="center" vertical="center" wrapText="1"/>
    </xf>
    <xf numFmtId="3" fontId="0" fillId="0" borderId="26" xfId="0" applyNumberFormat="1" applyBorder="1" applyAlignment="1" applyProtection="1">
      <alignment horizontal="center" vertical="center"/>
      <protection locked="0"/>
    </xf>
    <xf numFmtId="0" fontId="15" fillId="4" borderId="22" xfId="0" applyFont="1" applyFill="1" applyBorder="1" applyAlignment="1">
      <alignment horizontal="center" vertical="center" wrapText="1"/>
    </xf>
    <xf numFmtId="3" fontId="4" fillId="0" borderId="6" xfId="0" applyNumberFormat="1" applyFont="1" applyBorder="1" applyAlignment="1" applyProtection="1">
      <alignment horizontal="left" vertical="center" wrapText="1"/>
      <protection locked="0"/>
    </xf>
    <xf numFmtId="3" fontId="4" fillId="0" borderId="9" xfId="0" applyNumberFormat="1" applyFont="1" applyBorder="1" applyAlignment="1" applyProtection="1">
      <alignment horizontal="left" vertical="center" wrapText="1"/>
      <protection locked="0"/>
    </xf>
    <xf numFmtId="0" fontId="65" fillId="4" borderId="0" xfId="0" applyFont="1" applyFill="1" applyAlignment="1">
      <alignment horizontal="center" vertical="center" wrapText="1"/>
    </xf>
    <xf numFmtId="0" fontId="71" fillId="0" borderId="22" xfId="2" applyFont="1" applyBorder="1"/>
    <xf numFmtId="0" fontId="4" fillId="0" borderId="22" xfId="0" applyFont="1" applyBorder="1" applyAlignment="1">
      <alignment horizontal="left" indent="2"/>
    </xf>
    <xf numFmtId="0" fontId="0" fillId="0" borderId="22" xfId="0" applyBorder="1" applyAlignment="1">
      <alignment wrapText="1"/>
    </xf>
    <xf numFmtId="0" fontId="3" fillId="0" borderId="0" xfId="3" applyAlignment="1">
      <alignment wrapText="1"/>
    </xf>
    <xf numFmtId="3" fontId="0" fillId="0" borderId="2" xfId="0" applyNumberFormat="1" applyBorder="1" applyAlignment="1" applyProtection="1">
      <alignment horizontal="left" vertical="center" wrapText="1"/>
      <protection locked="0"/>
    </xf>
    <xf numFmtId="0" fontId="11" fillId="27" borderId="11" xfId="0" applyFont="1" applyFill="1" applyBorder="1" applyAlignment="1">
      <alignment horizontal="right" wrapText="1"/>
    </xf>
    <xf numFmtId="14" fontId="0" fillId="0" borderId="0" xfId="0" applyNumberFormat="1"/>
    <xf numFmtId="0" fontId="6" fillId="0" borderId="32" xfId="0" applyFont="1" applyBorder="1" applyAlignment="1" applyProtection="1">
      <alignment horizontal="left" vertical="center" wrapText="1"/>
      <protection locked="0"/>
    </xf>
    <xf numFmtId="0" fontId="4" fillId="13" borderId="9" xfId="0" applyFont="1" applyFill="1" applyBorder="1" applyAlignment="1">
      <alignment horizontal="left" vertical="center" wrapText="1"/>
    </xf>
    <xf numFmtId="0" fontId="0" fillId="0" borderId="14" xfId="0" applyBorder="1" applyProtection="1">
      <protection locked="0"/>
    </xf>
    <xf numFmtId="0" fontId="15" fillId="4" borderId="2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4" fillId="13" borderId="6" xfId="0" applyFont="1" applyFill="1" applyBorder="1" applyAlignment="1" applyProtection="1">
      <alignment horizontal="left" vertical="center" wrapText="1"/>
      <protection locked="0"/>
    </xf>
    <xf numFmtId="0" fontId="64" fillId="0" borderId="14" xfId="0" applyFont="1" applyBorder="1" applyAlignment="1">
      <alignment horizontal="center"/>
    </xf>
    <xf numFmtId="0" fontId="41" fillId="7" borderId="22" xfId="0" applyFont="1" applyFill="1" applyBorder="1" applyAlignment="1">
      <alignment vertical="center" wrapText="1"/>
    </xf>
    <xf numFmtId="3" fontId="10" fillId="7" borderId="22" xfId="0" applyNumberFormat="1" applyFont="1" applyFill="1" applyBorder="1" applyAlignment="1">
      <alignment horizontal="right" wrapText="1"/>
    </xf>
    <xf numFmtId="0" fontId="77" fillId="0" borderId="0" xfId="1" applyFont="1" applyAlignment="1" applyProtection="1">
      <alignment horizontal="left" vertical="center"/>
    </xf>
    <xf numFmtId="0" fontId="4" fillId="9" borderId="26" xfId="0" applyFont="1" applyFill="1" applyBorder="1" applyAlignment="1">
      <alignment horizontal="left" vertical="top"/>
    </xf>
    <xf numFmtId="0" fontId="4" fillId="9" borderId="9" xfId="0" applyFont="1" applyFill="1" applyBorder="1" applyAlignment="1">
      <alignment horizontal="left" vertical="top"/>
    </xf>
    <xf numFmtId="0" fontId="4" fillId="9" borderId="25" xfId="0" applyFont="1" applyFill="1" applyBorder="1" applyAlignment="1">
      <alignment horizontal="left" vertical="top"/>
    </xf>
    <xf numFmtId="3" fontId="0" fillId="0" borderId="22" xfId="0" applyNumberFormat="1" applyBorder="1" applyAlignment="1">
      <alignment horizontal="center"/>
    </xf>
    <xf numFmtId="0" fontId="80" fillId="13" borderId="0" xfId="0" applyFont="1" applyFill="1" applyAlignment="1">
      <alignment horizontal="left" vertical="center" wrapText="1" indent="1"/>
    </xf>
    <xf numFmtId="0" fontId="80" fillId="0" borderId="0" xfId="0" applyFont="1" applyAlignment="1">
      <alignment horizontal="left" vertical="center" wrapText="1" indent="1"/>
    </xf>
    <xf numFmtId="0" fontId="81" fillId="13" borderId="0" xfId="0" applyFont="1" applyFill="1" applyAlignment="1">
      <alignment horizontal="center" vertical="center" wrapText="1"/>
    </xf>
    <xf numFmtId="0" fontId="81" fillId="0" borderId="0" xfId="0" applyFont="1" applyAlignment="1">
      <alignment horizontal="center" vertical="center" wrapText="1"/>
    </xf>
    <xf numFmtId="0" fontId="82" fillId="26" borderId="0" xfId="0" applyFont="1" applyFill="1" applyAlignment="1">
      <alignment horizontal="left" vertical="center" wrapText="1" indent="1"/>
    </xf>
    <xf numFmtId="0" fontId="82" fillId="17" borderId="0" xfId="0" applyFont="1" applyFill="1" applyAlignment="1">
      <alignment horizontal="left" vertical="center" wrapText="1" indent="1"/>
    </xf>
    <xf numFmtId="0" fontId="82" fillId="24" borderId="13" xfId="0" applyFont="1" applyFill="1" applyBorder="1" applyAlignment="1">
      <alignment horizontal="left" vertical="center" wrapText="1" indent="1"/>
    </xf>
    <xf numFmtId="0" fontId="82" fillId="24" borderId="0" xfId="0" applyFont="1" applyFill="1" applyAlignment="1">
      <alignment horizontal="left" vertical="center" wrapText="1" indent="1"/>
    </xf>
    <xf numFmtId="0" fontId="7" fillId="0" borderId="0" xfId="1" applyAlignment="1" applyProtection="1">
      <alignment horizontal="center" wrapText="1"/>
    </xf>
    <xf numFmtId="0" fontId="17" fillId="0" borderId="18" xfId="0" applyFont="1" applyBorder="1" applyAlignment="1">
      <alignment vertical="center"/>
    </xf>
    <xf numFmtId="0" fontId="1" fillId="0" borderId="0" xfId="5"/>
    <xf numFmtId="3" fontId="1" fillId="0" borderId="2" xfId="5" applyNumberFormat="1" applyBorder="1" applyAlignment="1">
      <alignment horizontal="center" vertical="center"/>
    </xf>
    <xf numFmtId="3" fontId="1" fillId="0" borderId="11" xfId="5" applyNumberFormat="1" applyBorder="1" applyAlignment="1">
      <alignment horizontal="center" vertical="center"/>
    </xf>
    <xf numFmtId="3" fontId="11" fillId="15" borderId="11" xfId="5" applyNumberFormat="1" applyFont="1" applyFill="1" applyBorder="1" applyAlignment="1">
      <alignment horizontal="center" vertical="center" wrapText="1"/>
    </xf>
    <xf numFmtId="0" fontId="1" fillId="0" borderId="2" xfId="5" applyBorder="1" applyAlignment="1">
      <alignment horizontal="left" vertical="center" wrapText="1"/>
    </xf>
    <xf numFmtId="0" fontId="1" fillId="0" borderId="61" xfId="5" applyBorder="1" applyAlignment="1">
      <alignment vertical="center"/>
    </xf>
    <xf numFmtId="3" fontId="1" fillId="0" borderId="22" xfId="5" applyNumberFormat="1" applyBorder="1" applyAlignment="1">
      <alignment horizontal="center" vertical="center"/>
    </xf>
    <xf numFmtId="3" fontId="1" fillId="0" borderId="26" xfId="5" applyNumberFormat="1" applyBorder="1" applyAlignment="1">
      <alignment horizontal="center" vertical="center"/>
    </xf>
    <xf numFmtId="0" fontId="1" fillId="0" borderId="22" xfId="5" applyBorder="1" applyAlignment="1">
      <alignment horizontal="left" vertical="center" wrapText="1"/>
    </xf>
    <xf numFmtId="0" fontId="1" fillId="0" borderId="62" xfId="5" applyBorder="1" applyAlignment="1">
      <alignment vertical="center"/>
    </xf>
    <xf numFmtId="3" fontId="11" fillId="15" borderId="22" xfId="5" applyNumberFormat="1" applyFont="1" applyFill="1" applyBorder="1" applyAlignment="1">
      <alignment horizontal="center" vertical="center" wrapText="1"/>
    </xf>
    <xf numFmtId="3" fontId="1" fillId="0" borderId="23" xfId="5" applyNumberFormat="1" applyBorder="1" applyAlignment="1">
      <alignment horizontal="center" vertical="center"/>
    </xf>
    <xf numFmtId="0" fontId="8" fillId="0" borderId="0" xfId="5" applyFont="1" applyAlignment="1">
      <alignment vertical="center"/>
    </xf>
    <xf numFmtId="165" fontId="1" fillId="2" borderId="11" xfId="5" applyNumberFormat="1" applyFill="1" applyBorder="1" applyAlignment="1">
      <alignment horizontal="center" vertical="center"/>
    </xf>
    <xf numFmtId="165" fontId="1" fillId="2" borderId="20" xfId="5" applyNumberFormat="1" applyFill="1" applyBorder="1" applyAlignment="1">
      <alignment horizontal="center" vertical="center"/>
    </xf>
    <xf numFmtId="164" fontId="1" fillId="2" borderId="4" xfId="5" applyNumberFormat="1" applyFill="1" applyBorder="1" applyAlignment="1">
      <alignment horizontal="center" vertical="center"/>
    </xf>
    <xf numFmtId="0" fontId="15" fillId="4" borderId="1" xfId="5" applyFont="1" applyFill="1" applyBorder="1" applyAlignment="1">
      <alignment vertical="center" wrapText="1"/>
    </xf>
    <xf numFmtId="49" fontId="4" fillId="0" borderId="62" xfId="5" applyNumberFormat="1" applyFont="1" applyBorder="1" applyAlignment="1">
      <alignment horizontal="right" vertical="center"/>
    </xf>
    <xf numFmtId="0" fontId="1" fillId="0" borderId="0" xfId="5" applyAlignment="1">
      <alignment vertical="center"/>
    </xf>
    <xf numFmtId="0" fontId="64" fillId="0" borderId="60" xfId="5" applyFont="1" applyBorder="1" applyAlignment="1">
      <alignment horizontal="center"/>
    </xf>
    <xf numFmtId="0" fontId="1" fillId="0" borderId="61" xfId="5" applyBorder="1"/>
    <xf numFmtId="3" fontId="8" fillId="0" borderId="22" xfId="5" applyNumberFormat="1" applyFont="1" applyBorder="1" applyAlignment="1">
      <alignment horizontal="center" vertical="center"/>
    </xf>
    <xf numFmtId="3" fontId="8" fillId="0" borderId="23" xfId="5" applyNumberFormat="1" applyFont="1" applyBorder="1" applyAlignment="1">
      <alignment horizontal="center" vertical="center"/>
    </xf>
    <xf numFmtId="49" fontId="64" fillId="0" borderId="60" xfId="5" applyNumberFormat="1" applyFont="1" applyBorder="1" applyAlignment="1">
      <alignment horizontal="center" vertical="center" wrapText="1"/>
    </xf>
    <xf numFmtId="0" fontId="1" fillId="0" borderId="3" xfId="5" applyBorder="1" applyAlignment="1">
      <alignment horizontal="left" vertical="center" wrapText="1"/>
    </xf>
    <xf numFmtId="0" fontId="1" fillId="0" borderId="25" xfId="5" applyBorder="1" applyAlignment="1">
      <alignment horizontal="left" vertical="center" wrapText="1"/>
    </xf>
    <xf numFmtId="0" fontId="15" fillId="4" borderId="2" xfId="5" applyFont="1" applyFill="1" applyBorder="1" applyAlignment="1">
      <alignment vertical="center" wrapText="1"/>
    </xf>
    <xf numFmtId="0" fontId="1" fillId="0" borderId="22" xfId="5" applyBorder="1"/>
    <xf numFmtId="0" fontId="1" fillId="0" borderId="26" xfId="5" applyBorder="1" applyAlignment="1">
      <alignment horizontal="left" vertical="center" wrapText="1"/>
    </xf>
    <xf numFmtId="0" fontId="1" fillId="6" borderId="0" xfId="5" applyFill="1"/>
    <xf numFmtId="3" fontId="1" fillId="6" borderId="11" xfId="5" applyNumberFormat="1" applyFill="1" applyBorder="1" applyAlignment="1">
      <alignment horizontal="center" vertical="center"/>
    </xf>
    <xf numFmtId="0" fontId="1" fillId="6" borderId="11" xfId="5" applyFill="1" applyBorder="1" applyAlignment="1">
      <alignment horizontal="left" vertical="center" wrapText="1"/>
    </xf>
    <xf numFmtId="0" fontId="1" fillId="6" borderId="62" xfId="5" applyFill="1" applyBorder="1" applyAlignment="1">
      <alignment vertical="center"/>
    </xf>
    <xf numFmtId="0" fontId="1" fillId="0" borderId="11" xfId="5" applyBorder="1" applyAlignment="1">
      <alignment horizontal="left" vertical="center" wrapText="1"/>
    </xf>
    <xf numFmtId="3" fontId="1" fillId="0" borderId="62" xfId="5" applyNumberFormat="1" applyBorder="1" applyAlignment="1">
      <alignment vertical="center"/>
    </xf>
    <xf numFmtId="0" fontId="15" fillId="4" borderId="4" xfId="5" applyFont="1" applyFill="1" applyBorder="1" applyAlignment="1">
      <alignment horizontal="center" vertical="center" wrapText="1"/>
    </xf>
    <xf numFmtId="0" fontId="15" fillId="4" borderId="11" xfId="5" applyFont="1" applyFill="1" applyBorder="1" applyAlignment="1">
      <alignment horizontal="center" vertical="center" wrapText="1"/>
    </xf>
    <xf numFmtId="3" fontId="1" fillId="0" borderId="0" xfId="5" applyNumberFormat="1" applyAlignment="1">
      <alignment horizontal="center" vertical="center"/>
    </xf>
    <xf numFmtId="3" fontId="1" fillId="0" borderId="4" xfId="5" applyNumberFormat="1" applyBorder="1" applyAlignment="1">
      <alignment horizontal="center" vertical="center"/>
    </xf>
    <xf numFmtId="0" fontId="1" fillId="0" borderId="6" xfId="5" applyBorder="1"/>
    <xf numFmtId="0" fontId="86" fillId="0" borderId="0" xfId="5" applyFont="1"/>
    <xf numFmtId="3" fontId="86" fillId="0" borderId="0" xfId="5" applyNumberFormat="1" applyFont="1" applyAlignment="1">
      <alignment horizontal="center" vertical="center"/>
    </xf>
    <xf numFmtId="3" fontId="86" fillId="0" borderId="4" xfId="5" applyNumberFormat="1" applyFont="1" applyBorder="1" applyAlignment="1">
      <alignment horizontal="center" vertical="center"/>
    </xf>
    <xf numFmtId="0" fontId="1" fillId="0" borderId="22" xfId="5" applyBorder="1" applyAlignment="1">
      <alignment horizontal="center" vertical="center"/>
    </xf>
    <xf numFmtId="0" fontId="8" fillId="0" borderId="22" xfId="5" applyFont="1" applyBorder="1" applyAlignment="1">
      <alignment vertical="center"/>
    </xf>
    <xf numFmtId="3" fontId="11" fillId="15" borderId="4" xfId="5" applyNumberFormat="1" applyFont="1" applyFill="1" applyBorder="1" applyAlignment="1">
      <alignment horizontal="center" vertical="center" wrapText="1"/>
    </xf>
    <xf numFmtId="0" fontId="1" fillId="0" borderId="22" xfId="5" applyBorder="1" applyAlignment="1">
      <alignment horizontal="center"/>
    </xf>
    <xf numFmtId="3" fontId="11" fillId="15" borderId="26" xfId="5" applyNumberFormat="1" applyFont="1" applyFill="1" applyBorder="1" applyAlignment="1">
      <alignment horizontal="center" vertical="center" wrapText="1"/>
    </xf>
    <xf numFmtId="165" fontId="1" fillId="2" borderId="63" xfId="5" applyNumberFormat="1" applyFill="1" applyBorder="1" applyAlignment="1">
      <alignment horizontal="center" vertical="center"/>
    </xf>
    <xf numFmtId="0" fontId="15" fillId="4" borderId="11" xfId="5" applyFont="1" applyFill="1" applyBorder="1" applyAlignment="1">
      <alignment vertical="center" wrapText="1"/>
    </xf>
    <xf numFmtId="0" fontId="1" fillId="0" borderId="11" xfId="5" applyBorder="1" applyAlignment="1">
      <alignment horizontal="center" vertical="center" wrapText="1"/>
    </xf>
    <xf numFmtId="0" fontId="1" fillId="0" borderId="62" xfId="5" applyBorder="1" applyAlignment="1">
      <alignment horizontal="center" vertical="center"/>
    </xf>
    <xf numFmtId="0" fontId="1" fillId="0" borderId="22" xfId="5" applyBorder="1" applyAlignment="1">
      <alignment horizontal="center" vertical="center" wrapText="1"/>
    </xf>
    <xf numFmtId="164" fontId="1" fillId="2" borderId="4" xfId="5" applyNumberFormat="1" applyFill="1" applyBorder="1" applyAlignment="1">
      <alignment horizontal="right" vertical="center"/>
    </xf>
    <xf numFmtId="0" fontId="34" fillId="0" borderId="0" xfId="5" applyFont="1"/>
    <xf numFmtId="0" fontId="15" fillId="4" borderId="4" xfId="5" applyFont="1" applyFill="1" applyBorder="1" applyAlignment="1">
      <alignment vertical="center"/>
    </xf>
    <xf numFmtId="0" fontId="15" fillId="4" borderId="11" xfId="5" applyFont="1" applyFill="1" applyBorder="1" applyAlignment="1">
      <alignment vertical="center"/>
    </xf>
    <xf numFmtId="0" fontId="12" fillId="0" borderId="0" xfId="5" applyFont="1" applyAlignment="1">
      <alignment vertical="center"/>
    </xf>
    <xf numFmtId="0" fontId="1" fillId="0" borderId="0" xfId="5" applyAlignment="1">
      <alignment horizontal="left" vertical="center" indent="20"/>
    </xf>
    <xf numFmtId="0" fontId="1" fillId="0" borderId="0" xfId="5" applyAlignment="1">
      <alignment vertical="center" wrapText="1"/>
    </xf>
    <xf numFmtId="0" fontId="26" fillId="0" borderId="0" xfId="5" applyFont="1" applyAlignment="1">
      <alignment horizontal="center" vertical="center" wrapText="1"/>
    </xf>
    <xf numFmtId="0" fontId="0" fillId="0" borderId="33" xfId="0" applyBorder="1" applyProtection="1">
      <protection locked="0"/>
    </xf>
    <xf numFmtId="0" fontId="5" fillId="3" borderId="0" xfId="0" applyFont="1" applyFill="1" applyAlignment="1">
      <alignment horizontal="left" vertical="center"/>
    </xf>
    <xf numFmtId="0" fontId="88" fillId="0" borderId="0" xfId="0" applyFont="1"/>
    <xf numFmtId="0" fontId="88" fillId="0" borderId="0" xfId="0" applyFont="1" applyAlignment="1">
      <alignment vertical="center" wrapText="1"/>
    </xf>
    <xf numFmtId="0" fontId="0" fillId="9" borderId="0" xfId="0" applyFill="1"/>
    <xf numFmtId="0" fontId="21" fillId="11" borderId="53" xfId="0" applyFont="1" applyFill="1" applyBorder="1" applyAlignment="1">
      <alignment horizontal="center" vertical="center" wrapText="1"/>
    </xf>
    <xf numFmtId="3" fontId="1" fillId="0" borderId="6" xfId="5" applyNumberFormat="1" applyBorder="1" applyAlignment="1">
      <alignment horizontal="center" vertical="center"/>
    </xf>
    <xf numFmtId="0" fontId="0" fillId="0" borderId="5" xfId="0" applyBorder="1"/>
    <xf numFmtId="0" fontId="1" fillId="0" borderId="64" xfId="5" applyBorder="1"/>
    <xf numFmtId="0" fontId="1" fillId="0" borderId="5" xfId="5" applyBorder="1"/>
    <xf numFmtId="0" fontId="1" fillId="0" borderId="9" xfId="5" applyBorder="1"/>
    <xf numFmtId="3" fontId="1" fillId="0" borderId="8" xfId="5" applyNumberFormat="1" applyBorder="1" applyAlignment="1">
      <alignment horizontal="center" vertical="center"/>
    </xf>
    <xf numFmtId="3" fontId="1" fillId="0" borderId="5" xfId="5" applyNumberFormat="1" applyBorder="1" applyAlignment="1">
      <alignment horizontal="center" vertical="center"/>
    </xf>
    <xf numFmtId="0" fontId="1" fillId="0" borderId="64" xfId="5" applyBorder="1" applyAlignment="1">
      <alignment horizontal="center" vertical="center"/>
    </xf>
    <xf numFmtId="0" fontId="1" fillId="0" borderId="9" xfId="5" applyBorder="1" applyAlignment="1">
      <alignment horizontal="center" vertical="center"/>
    </xf>
    <xf numFmtId="0" fontId="1" fillId="0" borderId="22" xfId="5" applyBorder="1" applyAlignment="1">
      <alignment vertical="center"/>
    </xf>
    <xf numFmtId="3" fontId="1" fillId="6" borderId="22" xfId="5" applyNumberFormat="1" applyFill="1" applyBorder="1" applyAlignment="1">
      <alignment horizontal="center" vertical="center"/>
    </xf>
    <xf numFmtId="0" fontId="1" fillId="6" borderId="22" xfId="5" applyFill="1" applyBorder="1"/>
    <xf numFmtId="0" fontId="1" fillId="2" borderId="22" xfId="5" applyFill="1" applyBorder="1" applyAlignment="1">
      <alignment horizontal="center" wrapText="1"/>
    </xf>
    <xf numFmtId="0" fontId="4" fillId="2" borderId="22" xfId="5" applyFont="1" applyFill="1" applyBorder="1" applyAlignment="1">
      <alignment horizontal="center" wrapText="1"/>
    </xf>
    <xf numFmtId="0" fontId="1" fillId="2" borderId="22" xfId="5" applyFill="1" applyBorder="1" applyAlignment="1">
      <alignment horizontal="center"/>
    </xf>
    <xf numFmtId="0" fontId="26" fillId="0" borderId="0" xfId="0" applyFont="1" applyAlignment="1">
      <alignment horizontal="right" vertical="center"/>
    </xf>
    <xf numFmtId="0" fontId="90" fillId="0" borderId="0" xfId="1" applyFont="1" applyAlignment="1" applyProtection="1">
      <alignment vertical="center"/>
    </xf>
    <xf numFmtId="168" fontId="11" fillId="7" borderId="1" xfId="0" applyNumberFormat="1" applyFont="1" applyFill="1" applyBorder="1" applyAlignment="1">
      <alignment horizontal="center" vertical="center"/>
    </xf>
    <xf numFmtId="168" fontId="0" fillId="2" borderId="22" xfId="0" applyNumberFormat="1" applyFill="1" applyBorder="1" applyAlignment="1">
      <alignment horizontal="center" vertical="center"/>
    </xf>
    <xf numFmtId="0" fontId="26" fillId="0" borderId="10" xfId="0" applyFont="1" applyBorder="1" applyAlignment="1">
      <alignment vertical="center" wrapText="1"/>
    </xf>
    <xf numFmtId="0" fontId="89" fillId="0" borderId="0" xfId="0" applyFont="1" applyAlignment="1">
      <alignment vertical="center" wrapText="1"/>
    </xf>
    <xf numFmtId="3" fontId="4" fillId="7" borderId="22" xfId="0" applyNumberFormat="1" applyFont="1" applyFill="1" applyBorder="1" applyAlignment="1" applyProtection="1">
      <alignment horizontal="left" vertical="center" wrapText="1"/>
      <protection locked="0"/>
    </xf>
    <xf numFmtId="3" fontId="0" fillId="7" borderId="22" xfId="0" applyNumberFormat="1" applyFill="1" applyBorder="1" applyAlignment="1" applyProtection="1">
      <alignment horizontal="center" vertical="center"/>
      <protection locked="0"/>
    </xf>
    <xf numFmtId="0" fontId="11" fillId="0" borderId="0" xfId="2" applyFont="1" applyAlignment="1">
      <alignment wrapText="1"/>
    </xf>
    <xf numFmtId="0" fontId="43" fillId="0" borderId="0" xfId="2" applyFont="1" applyAlignment="1">
      <alignment wrapText="1"/>
    </xf>
    <xf numFmtId="0" fontId="37" fillId="12" borderId="0" xfId="2" applyFont="1" applyFill="1"/>
    <xf numFmtId="0" fontId="11" fillId="12" borderId="33" xfId="2" applyFont="1" applyFill="1" applyBorder="1"/>
    <xf numFmtId="14" fontId="11" fillId="12" borderId="47" xfId="2" applyNumberFormat="1" applyFont="1" applyFill="1" applyBorder="1"/>
    <xf numFmtId="0" fontId="4" fillId="10" borderId="22" xfId="2" applyFill="1" applyBorder="1" applyAlignment="1">
      <alignment wrapText="1"/>
    </xf>
    <xf numFmtId="0" fontId="4" fillId="0" borderId="0" xfId="2" applyAlignment="1">
      <alignment wrapText="1"/>
    </xf>
    <xf numFmtId="0" fontId="4" fillId="18" borderId="14" xfId="2" applyFill="1" applyBorder="1" applyProtection="1">
      <protection locked="0"/>
    </xf>
    <xf numFmtId="0" fontId="4" fillId="21" borderId="17" xfId="2" applyFill="1" applyBorder="1" applyProtection="1">
      <protection locked="0"/>
    </xf>
    <xf numFmtId="0" fontId="4" fillId="0" borderId="0" xfId="2" applyProtection="1">
      <protection locked="0"/>
    </xf>
    <xf numFmtId="0" fontId="4" fillId="12" borderId="0" xfId="2" applyFill="1"/>
    <xf numFmtId="0" fontId="4" fillId="18" borderId="17" xfId="2" applyFill="1" applyBorder="1" applyProtection="1">
      <protection locked="0"/>
    </xf>
    <xf numFmtId="0" fontId="11" fillId="0" borderId="65" xfId="2" applyFont="1" applyBorder="1"/>
    <xf numFmtId="0" fontId="11" fillId="8" borderId="66" xfId="2" applyFont="1" applyFill="1" applyBorder="1"/>
    <xf numFmtId="0" fontId="93" fillId="0" borderId="65" xfId="2" applyFont="1" applyBorder="1"/>
    <xf numFmtId="0" fontId="93" fillId="0" borderId="66" xfId="2" applyFont="1" applyBorder="1"/>
    <xf numFmtId="0" fontId="93" fillId="0" borderId="67" xfId="2" applyFont="1" applyBorder="1"/>
    <xf numFmtId="0" fontId="11" fillId="0" borderId="68" xfId="2" applyFont="1" applyBorder="1"/>
    <xf numFmtId="0" fontId="4" fillId="10" borderId="22" xfId="2" applyFill="1" applyBorder="1"/>
    <xf numFmtId="0" fontId="4" fillId="10" borderId="26" xfId="2" applyFill="1" applyBorder="1"/>
    <xf numFmtId="0" fontId="11" fillId="0" borderId="65" xfId="2" applyFont="1" applyBorder="1" applyAlignment="1">
      <alignment wrapText="1"/>
    </xf>
    <xf numFmtId="0" fontId="11" fillId="0" borderId="0" xfId="2" applyFont="1"/>
    <xf numFmtId="0" fontId="0" fillId="0" borderId="69" xfId="0" applyBorder="1"/>
    <xf numFmtId="0" fontId="0" fillId="0" borderId="20" xfId="0" applyBorder="1" applyProtection="1">
      <protection locked="0"/>
    </xf>
    <xf numFmtId="0" fontId="4" fillId="0" borderId="22" xfId="2" applyBorder="1" applyAlignment="1">
      <alignment wrapText="1"/>
    </xf>
    <xf numFmtId="0" fontId="4" fillId="0" borderId="22" xfId="2" applyBorder="1" applyAlignment="1">
      <alignment horizontal="left" indent="2"/>
    </xf>
    <xf numFmtId="0" fontId="4" fillId="13" borderId="23" xfId="2" applyFill="1" applyBorder="1"/>
    <xf numFmtId="0" fontId="4" fillId="8" borderId="23" xfId="2" applyFill="1" applyBorder="1"/>
    <xf numFmtId="0" fontId="37" fillId="23" borderId="23" xfId="2" applyFont="1" applyFill="1" applyBorder="1"/>
    <xf numFmtId="0" fontId="37" fillId="23" borderId="8" xfId="2" applyFont="1" applyFill="1" applyBorder="1"/>
    <xf numFmtId="0" fontId="4" fillId="13" borderId="24" xfId="2" applyFill="1" applyBorder="1"/>
    <xf numFmtId="0" fontId="0" fillId="0" borderId="22" xfId="2" applyFont="1" applyBorder="1" applyAlignment="1">
      <alignment horizontal="left" indent="2"/>
    </xf>
    <xf numFmtId="0" fontId="4" fillId="13" borderId="22" xfId="2" applyFill="1" applyBorder="1"/>
    <xf numFmtId="0" fontId="4" fillId="8" borderId="22" xfId="2" applyFill="1" applyBorder="1"/>
    <xf numFmtId="0" fontId="37" fillId="23" borderId="22" xfId="2" applyFont="1" applyFill="1" applyBorder="1"/>
    <xf numFmtId="0" fontId="37" fillId="23" borderId="26" xfId="2" applyFont="1" applyFill="1" applyBorder="1"/>
    <xf numFmtId="0" fontId="4" fillId="13" borderId="25" xfId="2" applyFill="1" applyBorder="1"/>
    <xf numFmtId="0" fontId="37" fillId="0" borderId="0" xfId="2" applyFont="1"/>
    <xf numFmtId="3" fontId="4" fillId="28" borderId="22" xfId="2" applyNumberFormat="1" applyFill="1" applyBorder="1"/>
    <xf numFmtId="0" fontId="4" fillId="28" borderId="22" xfId="2" applyFill="1" applyBorder="1"/>
    <xf numFmtId="3" fontId="0" fillId="28" borderId="22" xfId="0" applyNumberFormat="1" applyFill="1" applyBorder="1"/>
    <xf numFmtId="0" fontId="4" fillId="29" borderId="22" xfId="2" applyFill="1" applyBorder="1"/>
    <xf numFmtId="3" fontId="4" fillId="29" borderId="22" xfId="2" applyNumberFormat="1" applyFill="1" applyBorder="1"/>
    <xf numFmtId="0" fontId="1" fillId="0" borderId="0" xfId="3" applyFont="1"/>
    <xf numFmtId="0" fontId="4" fillId="9" borderId="26" xfId="0" applyFont="1" applyFill="1" applyBorder="1" applyAlignment="1">
      <alignment horizontal="left" vertical="top"/>
    </xf>
    <xf numFmtId="0" fontId="4" fillId="9" borderId="9" xfId="0" applyFont="1" applyFill="1" applyBorder="1" applyAlignment="1">
      <alignment horizontal="left" vertical="top"/>
    </xf>
    <xf numFmtId="0" fontId="4" fillId="9" borderId="25" xfId="0" applyFont="1" applyFill="1" applyBorder="1" applyAlignment="1">
      <alignment horizontal="left" vertical="top"/>
    </xf>
    <xf numFmtId="0" fontId="4" fillId="9" borderId="26" xfId="0" applyFont="1" applyFill="1" applyBorder="1" applyAlignment="1">
      <alignment horizontal="left" vertical="center" wrapText="1"/>
    </xf>
    <xf numFmtId="0" fontId="4" fillId="9" borderId="9" xfId="0" applyFont="1" applyFill="1" applyBorder="1" applyAlignment="1">
      <alignment horizontal="left" vertical="center" wrapText="1"/>
    </xf>
    <xf numFmtId="0" fontId="4" fillId="9" borderId="25" xfId="0" applyFont="1" applyFill="1" applyBorder="1" applyAlignment="1">
      <alignment horizontal="left" vertical="center" wrapText="1"/>
    </xf>
    <xf numFmtId="0" fontId="4" fillId="0" borderId="22" xfId="0" applyFont="1" applyBorder="1" applyAlignment="1">
      <alignment horizontal="left" vertical="top" wrapText="1"/>
    </xf>
    <xf numFmtId="0" fontId="4" fillId="0" borderId="26" xfId="0" applyFont="1" applyBorder="1" applyAlignment="1">
      <alignment horizontal="left" vertical="center" wrapText="1"/>
    </xf>
    <xf numFmtId="0" fontId="4" fillId="0" borderId="9" xfId="0" applyFont="1" applyBorder="1" applyAlignment="1">
      <alignment horizontal="left" vertical="center" wrapText="1"/>
    </xf>
    <xf numFmtId="0" fontId="4" fillId="0" borderId="25" xfId="0" applyFont="1" applyBorder="1" applyAlignment="1">
      <alignment horizontal="left" vertical="center" wrapText="1"/>
    </xf>
    <xf numFmtId="0" fontId="3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wrapText="1" shrinkToFit="1"/>
    </xf>
    <xf numFmtId="0" fontId="0" fillId="0" borderId="0" xfId="0"/>
    <xf numFmtId="0" fontId="78" fillId="0" borderId="0" xfId="0" applyFont="1" applyAlignment="1">
      <alignment horizontal="center" vertical="center"/>
    </xf>
    <xf numFmtId="0" fontId="79" fillId="0" borderId="0" xfId="0" applyFont="1" applyAlignment="1">
      <alignment vertical="center"/>
    </xf>
    <xf numFmtId="0" fontId="24" fillId="0" borderId="0" xfId="0" applyFont="1" applyAlignment="1">
      <alignment horizontal="center" vertical="center"/>
    </xf>
    <xf numFmtId="0" fontId="27" fillId="0" borderId="0" xfId="0" applyFont="1" applyAlignment="1">
      <alignment vertical="center"/>
    </xf>
    <xf numFmtId="0" fontId="2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wrapText="1" shrinkToFit="1"/>
    </xf>
    <xf numFmtId="0" fontId="0" fillId="0" borderId="0" xfId="0" applyAlignment="1">
      <alignment wrapText="1"/>
    </xf>
    <xf numFmtId="0" fontId="68" fillId="0" borderId="0" xfId="0" applyFont="1" applyAlignment="1">
      <alignment horizontal="left" vertical="center" wrapText="1"/>
    </xf>
    <xf numFmtId="0" fontId="90" fillId="0" borderId="0" xfId="1" applyFont="1" applyAlignment="1" applyProtection="1">
      <alignment horizontal="left" vertical="center"/>
    </xf>
    <xf numFmtId="0" fontId="91" fillId="0" borderId="0" xfId="1" applyFont="1" applyAlignment="1" applyProtection="1">
      <alignment horizontal="left" vertical="center" wrapText="1"/>
    </xf>
    <xf numFmtId="0" fontId="4"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horizontal="left" vertical="center" wrapText="1"/>
    </xf>
    <xf numFmtId="0" fontId="4" fillId="0" borderId="0" xfId="0" applyFont="1" applyAlignment="1">
      <alignment horizontal="left" wrapText="1"/>
    </xf>
    <xf numFmtId="0" fontId="21" fillId="0" borderId="0" xfId="0" applyFont="1" applyAlignment="1">
      <alignment horizontal="center"/>
    </xf>
    <xf numFmtId="0" fontId="26" fillId="0" borderId="5" xfId="0" applyFont="1" applyBorder="1" applyAlignment="1">
      <alignment horizontal="center" vertical="center" wrapText="1"/>
    </xf>
    <xf numFmtId="0" fontId="23" fillId="0" borderId="0" xfId="0" applyFont="1" applyAlignment="1">
      <alignment horizontal="left" vertical="center"/>
    </xf>
    <xf numFmtId="0" fontId="16" fillId="0" borderId="0" xfId="0" applyFont="1" applyAlignment="1">
      <alignment horizontal="left" vertical="center"/>
    </xf>
    <xf numFmtId="0" fontId="15" fillId="19" borderId="39" xfId="0" applyFont="1" applyFill="1" applyBorder="1" applyAlignment="1" applyProtection="1">
      <alignment horizontal="center" vertical="center"/>
      <protection locked="0"/>
    </xf>
    <xf numFmtId="0" fontId="15" fillId="19" borderId="40" xfId="0" applyFont="1" applyFill="1" applyBorder="1" applyAlignment="1" applyProtection="1">
      <alignment horizontal="center" vertical="center"/>
      <protection locked="0"/>
    </xf>
    <xf numFmtId="0" fontId="15" fillId="19" borderId="41" xfId="0" applyFont="1" applyFill="1" applyBorder="1" applyAlignment="1" applyProtection="1">
      <alignment horizontal="center" vertical="center"/>
      <protection locked="0"/>
    </xf>
    <xf numFmtId="0" fontId="83" fillId="0" borderId="16" xfId="0" applyFont="1" applyBorder="1" applyAlignment="1">
      <alignment horizontal="left" vertical="center"/>
    </xf>
    <xf numFmtId="0" fontId="83" fillId="0" borderId="19" xfId="0" applyFont="1" applyBorder="1" applyAlignment="1">
      <alignment horizontal="left" vertical="center"/>
    </xf>
    <xf numFmtId="14" fontId="15" fillId="19" borderId="36" xfId="0" applyNumberFormat="1" applyFont="1" applyFill="1" applyBorder="1" applyAlignment="1" applyProtection="1">
      <alignment horizontal="center" vertical="center"/>
      <protection locked="0"/>
    </xf>
    <xf numFmtId="14" fontId="15" fillId="19" borderId="37" xfId="0" applyNumberFormat="1" applyFont="1" applyFill="1" applyBorder="1" applyAlignment="1" applyProtection="1">
      <alignment horizontal="center" vertical="center"/>
      <protection locked="0"/>
    </xf>
    <xf numFmtId="14" fontId="15" fillId="19" borderId="38" xfId="0" applyNumberFormat="1" applyFont="1" applyFill="1" applyBorder="1" applyAlignment="1" applyProtection="1">
      <alignment horizontal="center" vertical="center"/>
      <protection locked="0"/>
    </xf>
    <xf numFmtId="0" fontId="15" fillId="20" borderId="36" xfId="0" applyFont="1" applyFill="1" applyBorder="1" applyAlignment="1" applyProtection="1">
      <alignment horizontal="center" vertical="center"/>
      <protection locked="0"/>
    </xf>
    <xf numFmtId="0" fontId="15" fillId="20" borderId="37" xfId="0" applyFont="1" applyFill="1" applyBorder="1" applyAlignment="1" applyProtection="1">
      <alignment horizontal="center" vertical="center"/>
      <protection locked="0"/>
    </xf>
    <xf numFmtId="0" fontId="15" fillId="20" borderId="38" xfId="0" applyFont="1" applyFill="1" applyBorder="1" applyAlignment="1" applyProtection="1">
      <alignment horizontal="center" vertical="center"/>
      <protection locked="0"/>
    </xf>
    <xf numFmtId="0" fontId="26" fillId="0" borderId="10" xfId="0" applyFont="1" applyBorder="1" applyAlignment="1">
      <alignment horizontal="center" vertical="center" wrapText="1"/>
    </xf>
    <xf numFmtId="0" fontId="5" fillId="3" borderId="22" xfId="0" applyFont="1" applyFill="1" applyBorder="1" applyAlignment="1">
      <alignment horizontal="left" vertical="center"/>
    </xf>
    <xf numFmtId="0" fontId="9" fillId="0" borderId="0" xfId="0" applyFont="1" applyAlignment="1">
      <alignment horizontal="left" vertical="center" wrapText="1"/>
    </xf>
    <xf numFmtId="0" fontId="9" fillId="0" borderId="5" xfId="0" applyFont="1" applyBorder="1" applyAlignment="1">
      <alignment horizontal="left" vertical="center" wrapText="1"/>
    </xf>
    <xf numFmtId="0" fontId="9" fillId="0" borderId="0" xfId="0" applyFont="1" applyAlignment="1" applyProtection="1">
      <alignment horizontal="left" vertical="center" wrapText="1"/>
      <protection locked="0"/>
    </xf>
    <xf numFmtId="0" fontId="5" fillId="3" borderId="4" xfId="0" applyFont="1" applyFill="1" applyBorder="1" applyAlignment="1" applyProtection="1">
      <alignment horizontal="left" vertical="center"/>
      <protection locked="0"/>
    </xf>
    <xf numFmtId="0" fontId="5" fillId="3" borderId="0" xfId="0" applyFont="1" applyFill="1" applyAlignment="1" applyProtection="1">
      <alignment horizontal="left" vertical="center"/>
      <protection locked="0"/>
    </xf>
    <xf numFmtId="0" fontId="5" fillId="3" borderId="4" xfId="0" applyFont="1" applyFill="1" applyBorder="1" applyAlignment="1">
      <alignment vertical="center" wrapText="1"/>
    </xf>
    <xf numFmtId="0" fontId="5" fillId="3" borderId="0" xfId="0" applyFont="1" applyFill="1" applyAlignment="1">
      <alignment vertical="center"/>
    </xf>
    <xf numFmtId="0" fontId="5" fillId="3" borderId="0" xfId="0" applyFont="1" applyFill="1" applyAlignment="1">
      <alignment horizontal="left" vertical="center"/>
    </xf>
    <xf numFmtId="0" fontId="21" fillId="0" borderId="0" xfId="0" applyFont="1" applyAlignment="1">
      <alignment horizontal="center" vertical="center"/>
    </xf>
    <xf numFmtId="0" fontId="5" fillId="3" borderId="4" xfId="0" applyFont="1" applyFill="1" applyBorder="1" applyAlignment="1">
      <alignment horizontal="left" vertical="center"/>
    </xf>
    <xf numFmtId="0" fontId="9" fillId="0" borderId="9" xfId="0" applyFont="1" applyBorder="1" applyAlignment="1">
      <alignment horizontal="left" vertical="center" wrapText="1"/>
    </xf>
    <xf numFmtId="0" fontId="26" fillId="0" borderId="0" xfId="0" applyFont="1" applyAlignment="1">
      <alignment horizontal="center" vertical="center" wrapText="1"/>
    </xf>
    <xf numFmtId="0" fontId="9" fillId="0" borderId="6" xfId="0" applyFont="1" applyBorder="1" applyAlignment="1">
      <alignment horizontal="left" vertical="center" wrapText="1"/>
    </xf>
    <xf numFmtId="0" fontId="87" fillId="0" borderId="0" xfId="0" applyFont="1" applyAlignment="1">
      <alignment horizontal="center" vertical="center" wrapText="1"/>
    </xf>
    <xf numFmtId="0" fontId="32" fillId="0" borderId="0" xfId="0" applyFont="1" applyAlignment="1">
      <alignment horizontal="center" vertical="center" wrapText="1"/>
    </xf>
    <xf numFmtId="0" fontId="69" fillId="0" borderId="6" xfId="0" applyFont="1" applyBorder="1" applyAlignment="1">
      <alignment horizontal="left" vertical="center" wrapText="1"/>
    </xf>
    <xf numFmtId="0" fontId="36" fillId="0" borderId="6" xfId="0" applyFont="1" applyBorder="1" applyAlignment="1">
      <alignment horizontal="left" vertical="center"/>
    </xf>
    <xf numFmtId="0" fontId="69" fillId="0" borderId="6" xfId="0" applyFont="1" applyBorder="1" applyAlignment="1">
      <alignment horizontal="left" vertical="center"/>
    </xf>
    <xf numFmtId="0" fontId="20" fillId="0" borderId="0" xfId="0" applyFont="1" applyAlignment="1">
      <alignment horizontal="center"/>
    </xf>
    <xf numFmtId="0" fontId="5" fillId="3" borderId="23" xfId="0" applyFont="1" applyFill="1" applyBorder="1" applyAlignment="1">
      <alignment horizontal="left" vertical="center"/>
    </xf>
    <xf numFmtId="0" fontId="36" fillId="0" borderId="0" xfId="0" applyFont="1" applyAlignment="1">
      <alignment horizontal="left" vertical="center" wrapText="1"/>
    </xf>
    <xf numFmtId="0" fontId="21" fillId="0" borderId="0" xfId="5" applyFont="1" applyAlignment="1">
      <alignment horizontal="center"/>
    </xf>
    <xf numFmtId="0" fontId="26" fillId="0" borderId="10" xfId="5" applyFont="1" applyBorder="1" applyAlignment="1">
      <alignment horizontal="center" vertical="center" wrapText="1"/>
    </xf>
    <xf numFmtId="0" fontId="5" fillId="3" borderId="0" xfId="5" applyFont="1" applyFill="1" applyAlignment="1">
      <alignment horizontal="left" vertical="center"/>
    </xf>
    <xf numFmtId="0" fontId="36" fillId="0" borderId="0" xfId="5" applyFont="1" applyAlignment="1">
      <alignment horizontal="left" vertical="center" wrapText="1"/>
    </xf>
    <xf numFmtId="0" fontId="69" fillId="0" borderId="0" xfId="5" applyFont="1" applyAlignment="1">
      <alignment horizontal="left" vertical="center" wrapText="1"/>
    </xf>
    <xf numFmtId="0" fontId="9" fillId="0" borderId="0" xfId="5" applyFont="1" applyAlignment="1">
      <alignment horizontal="left" vertical="center" wrapText="1"/>
    </xf>
    <xf numFmtId="0" fontId="11" fillId="0" borderId="19" xfId="2" applyFont="1" applyBorder="1" applyAlignment="1">
      <alignment horizontal="center" wrapText="1"/>
    </xf>
    <xf numFmtId="0" fontId="11" fillId="0" borderId="18" xfId="2" applyFont="1" applyBorder="1" applyAlignment="1">
      <alignment horizontal="center" wrapText="1"/>
    </xf>
    <xf numFmtId="0" fontId="11" fillId="0" borderId="16" xfId="2" applyFont="1" applyBorder="1" applyAlignment="1">
      <alignment horizontal="center" wrapText="1"/>
    </xf>
    <xf numFmtId="0" fontId="48" fillId="12" borderId="16" xfId="2" applyFont="1" applyFill="1" applyBorder="1" applyAlignment="1">
      <alignment horizontal="center" vertical="center"/>
    </xf>
    <xf numFmtId="0" fontId="48" fillId="12" borderId="18" xfId="2" applyFont="1" applyFill="1" applyBorder="1" applyAlignment="1">
      <alignment horizontal="center" vertical="center"/>
    </xf>
    <xf numFmtId="0" fontId="48" fillId="12" borderId="10" xfId="2" applyFont="1" applyFill="1" applyBorder="1" applyAlignment="1">
      <alignment horizontal="center" vertical="center"/>
    </xf>
    <xf numFmtId="0" fontId="48" fillId="12" borderId="35" xfId="2" applyFont="1" applyFill="1" applyBorder="1" applyAlignment="1">
      <alignment horizontal="center" vertical="center"/>
    </xf>
    <xf numFmtId="0" fontId="11" fillId="0" borderId="42" xfId="2" applyFont="1" applyBorder="1" applyAlignment="1">
      <alignment horizontal="center" wrapText="1"/>
    </xf>
    <xf numFmtId="0" fontId="11" fillId="0" borderId="34" xfId="2" applyFont="1" applyBorder="1" applyAlignment="1">
      <alignment horizontal="center" wrapText="1"/>
    </xf>
    <xf numFmtId="0" fontId="93" fillId="23" borderId="42" xfId="2" applyFont="1" applyFill="1" applyBorder="1" applyAlignment="1">
      <alignment horizontal="center" wrapText="1"/>
    </xf>
    <xf numFmtId="0" fontId="93" fillId="23" borderId="34" xfId="2" applyFont="1" applyFill="1" applyBorder="1" applyAlignment="1">
      <alignment horizontal="center" wrapText="1"/>
    </xf>
    <xf numFmtId="0" fontId="93" fillId="23" borderId="46" xfId="2" applyFont="1" applyFill="1" applyBorder="1" applyAlignment="1">
      <alignment horizontal="center" wrapText="1"/>
    </xf>
    <xf numFmtId="0" fontId="11" fillId="13" borderId="22" xfId="2" applyFont="1" applyFill="1" applyBorder="1" applyAlignment="1">
      <alignment horizontal="center" wrapText="1"/>
    </xf>
    <xf numFmtId="0" fontId="55" fillId="7" borderId="0" xfId="0" applyFont="1" applyFill="1" applyAlignment="1">
      <alignment horizontal="center" vertical="center"/>
    </xf>
    <xf numFmtId="0" fontId="48" fillId="8" borderId="16" xfId="0" applyFont="1" applyFill="1" applyBorder="1" applyAlignment="1">
      <alignment horizontal="center" vertical="center"/>
    </xf>
    <xf numFmtId="0" fontId="48" fillId="8" borderId="19" xfId="0" applyFont="1" applyFill="1" applyBorder="1" applyAlignment="1">
      <alignment horizontal="center" vertical="center"/>
    </xf>
    <xf numFmtId="0" fontId="48" fillId="8" borderId="18" xfId="0" applyFont="1" applyFill="1" applyBorder="1" applyAlignment="1">
      <alignment horizontal="center" vertical="center"/>
    </xf>
    <xf numFmtId="0" fontId="11" fillId="12" borderId="16" xfId="0" applyFont="1" applyFill="1" applyBorder="1" applyAlignment="1">
      <alignment horizontal="center" vertical="center" wrapText="1"/>
    </xf>
    <xf numFmtId="0" fontId="11" fillId="12" borderId="19"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1" fillId="0" borderId="51" xfId="0" applyFont="1" applyBorder="1" applyAlignment="1">
      <alignment horizontal="center" vertical="center" wrapText="1"/>
    </xf>
    <xf numFmtId="0" fontId="11" fillId="0" borderId="5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5" xfId="0" applyFont="1" applyBorder="1" applyAlignment="1">
      <alignment horizontal="center" vertical="center" wrapText="1"/>
    </xf>
    <xf numFmtId="0" fontId="15" fillId="5" borderId="54" xfId="0" applyFont="1" applyFill="1" applyBorder="1" applyAlignment="1" applyProtection="1">
      <alignment horizontal="center" vertical="center"/>
      <protection locked="0"/>
    </xf>
    <xf numFmtId="0" fontId="15" fillId="5" borderId="55" xfId="0" applyFont="1" applyFill="1" applyBorder="1" applyAlignment="1" applyProtection="1">
      <alignment horizontal="center" vertical="center"/>
      <protection locked="0"/>
    </xf>
    <xf numFmtId="0" fontId="15" fillId="5" borderId="56" xfId="0" applyFont="1" applyFill="1" applyBorder="1" applyAlignment="1" applyProtection="1">
      <alignment horizontal="center" vertical="center"/>
      <protection locked="0"/>
    </xf>
    <xf numFmtId="0" fontId="10" fillId="8" borderId="16" xfId="2" applyFont="1" applyFill="1" applyBorder="1" applyAlignment="1">
      <alignment horizontal="center"/>
    </xf>
    <xf numFmtId="0" fontId="10" fillId="8" borderId="18" xfId="2" applyFont="1" applyFill="1" applyBorder="1" applyAlignment="1">
      <alignment horizontal="center"/>
    </xf>
    <xf numFmtId="0" fontId="46" fillId="0" borderId="0" xfId="2" applyFont="1" applyAlignment="1">
      <alignment horizontal="left"/>
    </xf>
    <xf numFmtId="0" fontId="5" fillId="0" borderId="0" xfId="0" applyFont="1" applyAlignment="1">
      <alignment vertical="center"/>
    </xf>
  </cellXfs>
  <cellStyles count="6">
    <cellStyle name="Hyperlink" xfId="1" builtinId="8"/>
    <cellStyle name="Normal" xfId="0" builtinId="0"/>
    <cellStyle name="Normal 2" xfId="2" xr:uid="{00000000-0005-0000-0000-000002000000}"/>
    <cellStyle name="Normal 3" xfId="3" xr:uid="{60A9F685-2111-4601-B6AE-D254E16E4561}"/>
    <cellStyle name="Normal 4" xfId="4" xr:uid="{1202ED05-B8C1-40A6-8B77-2D94D84BB089}"/>
    <cellStyle name="Normal 5" xfId="5" xr:uid="{768457FE-0094-47A0-ABB8-1DD80BC9A29F}"/>
  </cellStyles>
  <dxfs count="2352">
    <dxf>
      <fill>
        <patternFill>
          <bgColor theme="5" tint="0.59996337778862885"/>
        </patternFill>
      </fill>
    </dxf>
    <dxf>
      <font>
        <color theme="0"/>
      </font>
    </dxf>
    <dxf>
      <fill>
        <patternFill>
          <bgColor rgb="FFC1FFDF"/>
        </patternFill>
      </fill>
    </dxf>
    <dxf>
      <font>
        <b/>
        <i val="0"/>
      </font>
    </dxf>
    <dxf>
      <font>
        <b/>
        <i val="0"/>
        <color theme="9" tint="-0.24994659260841701"/>
      </font>
    </dxf>
    <dxf>
      <fill>
        <patternFill>
          <bgColor theme="5" tint="0.59996337778862885"/>
        </patternFill>
      </fill>
    </dxf>
    <dxf>
      <fill>
        <patternFill>
          <bgColor theme="5" tint="0.59996337778862885"/>
        </patternFill>
      </fill>
    </dxf>
    <dxf>
      <font>
        <color theme="0"/>
      </font>
    </dxf>
    <dxf>
      <fill>
        <patternFill>
          <bgColor theme="5" tint="0.59996337778862885"/>
        </patternFill>
      </fill>
    </dxf>
    <dxf>
      <fill>
        <patternFill>
          <bgColor theme="5" tint="0.59996337778862885"/>
        </patternFill>
      </fill>
    </dxf>
    <dxf>
      <font>
        <color theme="0"/>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condense val="0"/>
        <extend val="0"/>
        <color indexed="42"/>
      </font>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ndense val="0"/>
        <extend val="0"/>
        <color indexed="42"/>
      </font>
    </dxf>
    <dxf>
      <font>
        <b/>
        <i val="0"/>
        <color theme="0"/>
      </font>
      <fill>
        <patternFill>
          <bgColor rgb="FFFF0000"/>
        </patternFill>
      </fill>
    </dxf>
    <dxf>
      <font>
        <condense val="0"/>
        <extend val="0"/>
        <color indexed="42"/>
      </font>
    </dxf>
    <dxf>
      <font>
        <b/>
        <i val="0"/>
        <color theme="0"/>
      </font>
      <fill>
        <patternFill>
          <bgColor rgb="FFFF0000"/>
        </patternFill>
      </fill>
    </dxf>
    <dxf>
      <font>
        <color theme="0"/>
      </font>
      <fill>
        <patternFill>
          <bgColor rgb="FFFF0000"/>
        </patternFill>
      </fill>
    </dxf>
    <dxf>
      <font>
        <b/>
        <i val="0"/>
        <color theme="0"/>
      </font>
      <fill>
        <patternFill>
          <bgColor rgb="FFFF0000"/>
        </patternFill>
      </fill>
    </dxf>
    <dxf>
      <font>
        <color rgb="FFFFFF00"/>
      </font>
    </dxf>
    <dxf>
      <font>
        <color rgb="FFFFFF00"/>
      </font>
    </dxf>
    <dxf>
      <fill>
        <patternFill>
          <bgColor theme="4" tint="0.79998168889431442"/>
        </patternFill>
      </fill>
    </dxf>
    <dxf>
      <fill>
        <patternFill>
          <bgColor theme="7" tint="0.79998168889431442"/>
        </patternFill>
      </fill>
      <border>
        <left style="thin">
          <color rgb="FF5B9BD5"/>
        </left>
        <right style="thin">
          <color rgb="FF5B9BD5"/>
        </right>
        <top style="thin">
          <color rgb="FF5B9BD5"/>
        </top>
        <bottom style="thin">
          <color rgb="FF5B9BD5"/>
        </bottom>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outline="0">
        <left/>
        <right/>
        <top style="thin">
          <color auto="1"/>
        </top>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top style="thin">
          <color auto="1"/>
        </top>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border>
    </dxf>
    <dxf>
      <border outline="0">
        <top style="thin">
          <color auto="1"/>
        </top>
      </border>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border outline="0">
        <right style="thin">
          <color auto="1"/>
        </right>
        <bottom style="thin">
          <color auto="1"/>
        </bottom>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border outline="0">
        <right style="thin">
          <color auto="1"/>
        </right>
        <bottom style="thin">
          <color auto="1"/>
        </bottom>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 formatCode="#,##0"/>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dxf>
    <dxf>
      <numFmt numFmtId="3" formatCode="#,##0"/>
      <alignment horizontal="center" vertical="center" textRotation="0" wrapText="0" indent="0" justifyLastLine="0" shrinkToFit="0" readingOrder="0"/>
      <border diagonalUp="0" diagonalDown="0" outline="0">
        <left/>
        <right/>
        <top style="thin">
          <color auto="1"/>
        </top>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top style="thin">
          <color auto="1"/>
        </top>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color auto="1"/>
        <family val="2"/>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outline="0">
        <left style="thin">
          <color auto="1"/>
        </left>
        <right/>
        <top style="thin">
          <color auto="1"/>
        </top>
        <bottom/>
      </border>
    </dxf>
    <dxf>
      <border outline="0">
        <right style="thin">
          <color auto="1"/>
        </right>
      </border>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outline="0">
        <left/>
        <right/>
        <top style="thin">
          <color auto="1"/>
        </top>
        <bottom/>
      </border>
    </dxf>
    <dxf>
      <font>
        <b/>
        <color auto="1"/>
        <family val="2"/>
      </font>
      <numFmt numFmtId="3" formatCode="#,##0"/>
      <fill>
        <patternFill patternType="solid">
          <fgColor indexed="64"/>
          <bgColor theme="0" tint="-0.14996795556505021"/>
        </patternFill>
      </fill>
      <alignment horizontal="center" vertical="center" textRotation="0" wrapText="1" indent="0" justifyLastLine="0" shrinkToFit="0" readingOrder="0"/>
      <border diagonalUp="0" diagonalDown="0" outline="0">
        <left style="thin">
          <color auto="1"/>
        </left>
        <right/>
        <top style="thin">
          <color auto="1"/>
        </top>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border>
    </dxf>
    <dxf>
      <border outline="0">
        <right style="thin">
          <color auto="1"/>
        </right>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color auto="1"/>
        <family val="2"/>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outline="0">
        <left style="thin">
          <color auto="1"/>
        </left>
        <right/>
        <top style="thin">
          <color auto="1"/>
        </top>
        <bottom/>
      </border>
    </dxf>
    <dxf>
      <alignment horizontal="left" vertical="center" textRotation="0" wrapText="1" indent="0" justifyLastLine="0" shrinkToFit="0" readingOrder="0"/>
      <border diagonalUp="0" diagonalDown="0" outline="0">
        <left style="thin">
          <color auto="1"/>
        </left>
        <right/>
        <top style="thin">
          <color auto="1"/>
        </top>
        <bottom/>
      </border>
    </dxf>
    <dxf>
      <border outline="0">
        <top style="thin">
          <color auto="1"/>
        </top>
      </border>
    </dxf>
    <dxf>
      <alignment horizontal="center" vertical="center" textRotation="0" wrapText="0" indent="0" justifyLastLine="0" shrinkToFit="0" readingOrder="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border>
      <protection locked="0" hidden="0"/>
    </dxf>
    <dxf>
      <numFmt numFmtId="3" formatCode="#,##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2" tint="-0.499984740745262"/>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color auto="1"/>
        <name val="Arial"/>
        <family val="2"/>
        <scheme val="none"/>
      </font>
      <alignment horizontal="left" vertical="center" textRotation="0" wrapText="1" indent="0" justifyLastLine="0" shrinkToFit="0" readingOrder="0"/>
      <border diagonalUp="0" diagonalDown="0" outline="0">
        <left style="thin">
          <color auto="1"/>
        </left>
        <right/>
        <top style="hair">
          <color auto="1"/>
        </top>
        <bottom/>
      </border>
      <protection locked="0" hidden="0"/>
    </dxf>
    <dxf>
      <border diagonalUp="0" diagonalDown="0" outline="0">
        <bottom style="thin">
          <color auto="1"/>
        </bottom>
      </border>
    </dxf>
    <dxf>
      <protection locked="0" hidden="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font>
        <strike val="0"/>
        <outline val="0"/>
        <shadow val="0"/>
        <u val="none"/>
        <vertAlign val="baseline"/>
        <sz val="10"/>
        <color auto="1"/>
        <name val="Arial"/>
        <family val="2"/>
        <scheme val="none"/>
      </font>
    </dxf>
    <dxf>
      <border outline="0">
        <right style="hair">
          <color auto="1"/>
        </right>
        <bottom style="hair">
          <color auto="1"/>
        </bottom>
      </border>
    </dxf>
    <dxf>
      <numFmt numFmtId="165" formatCode="mm/dd"/>
      <fill>
        <patternFill patternType="solid">
          <fgColor indexed="64"/>
          <bgColor indexed="42"/>
        </patternFill>
      </fill>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bottom style="thin">
          <color auto="1"/>
        </bottom>
      </border>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diagonalUp="0" diagonalDown="0" outline="0">
        <bottom style="thin">
          <color auto="1"/>
        </bottom>
      </border>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vertical/>
        <horizontal/>
      </border>
      <protection locked="0" hidden="0"/>
    </dxf>
    <dxf>
      <font>
        <b val="0"/>
        <i val="0"/>
        <strike val="0"/>
        <condense val="0"/>
        <extend val="0"/>
        <outline val="0"/>
        <shadow val="0"/>
        <u val="none"/>
        <vertAlign val="baseline"/>
        <sz val="10"/>
        <color auto="1"/>
        <name val="Arial"/>
        <family val="2"/>
        <scheme val="none"/>
      </font>
      <numFmt numFmtId="3" formatCode="#,##0"/>
      <alignment horizontal="left" vertical="center" textRotation="0" wrapText="1" indent="0" justifyLastLine="0" shrinkToFit="0" readingOrder="0"/>
      <border diagonalUp="0" diagonalDown="0">
        <left/>
        <right/>
        <top style="thin">
          <color auto="1"/>
        </top>
        <bottom style="thin">
          <color auto="1"/>
        </bottom>
        <vertical/>
        <horizontal/>
      </border>
      <protection locked="0" hidden="0"/>
    </dxf>
    <dxf>
      <border outline="0">
        <left style="thin">
          <color auto="1"/>
        </left>
        <right style="thin">
          <color auto="1"/>
        </right>
        <top style="thin">
          <color auto="1"/>
        </top>
        <bottom style="thin">
          <color auto="1"/>
        </bottom>
      </border>
    </dxf>
    <dxf>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font>
        <b val="0"/>
        <i val="0"/>
        <strike val="0"/>
        <condense val="0"/>
        <extend val="0"/>
        <outline val="0"/>
        <shadow val="0"/>
        <u val="none"/>
        <vertAlign val="baseline"/>
        <sz val="10"/>
        <color auto="1"/>
        <name val="Arial"/>
        <family val="2"/>
        <scheme val="none"/>
      </font>
      <numFmt numFmtId="3" formatCode="#,##0"/>
      <alignment horizontal="left" vertical="center" textRotation="0" wrapText="1" indent="0" justifyLastLine="0" shrinkToFit="0" readingOrder="0"/>
      <border diagonalUp="0" diagonalDown="0">
        <left/>
        <right/>
        <top style="thin">
          <color auto="1"/>
        </top>
        <bottom/>
        <vertical/>
        <horizontal/>
      </border>
      <protection locked="0" hidden="0"/>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border>
      <protection locked="0" hidden="0"/>
    </dxf>
    <dxf>
      <numFmt numFmtId="3" formatCode="#,##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border>
      <protection locked="0" hidden="0"/>
    </dxf>
    <dxf>
      <numFmt numFmtId="3" formatCode="#,##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alignment horizontal="left" vertical="center" textRotation="0" wrapText="1" indent="0" justifyLastLine="0" shrinkToFit="0" readingOrder="0"/>
      <border diagonalUp="0" diagonalDown="0">
        <left style="thin">
          <color auto="1"/>
        </left>
        <right/>
        <top style="thin">
          <color auto="1"/>
        </top>
        <bottom/>
        <vertical/>
        <horizontal/>
      </border>
      <protection locked="0" hidden="0"/>
    </dxf>
    <dxf>
      <border outline="0">
        <top style="thin">
          <color auto="1"/>
        </top>
      </border>
    </dxf>
    <dxf>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top style="thin">
          <color auto="1"/>
        </top>
        <bottom/>
        <vertical/>
        <horizontal/>
      </border>
      <protection locked="0" hidden="0"/>
    </dxf>
    <dxf>
      <numFmt numFmtId="3" formatCode="#,##0"/>
      <alignment horizontal="center" vertical="center" textRotation="0" wrapText="0" indent="0" justifyLastLine="0" shrinkToFit="0" readingOrder="0"/>
      <border diagonalUp="0" diagonalDown="0">
        <left/>
        <right/>
        <top style="thin">
          <color auto="1"/>
        </top>
        <bottom/>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border>
      <protection locked="0" hidden="0"/>
    </dxf>
    <dxf>
      <numFmt numFmtId="3" formatCode="#,##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right style="thin">
          <color auto="1"/>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style="thin">
          <color auto="1"/>
        </bottom>
      </border>
      <protection locked="0" hidden="0"/>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border>
      <protection locked="0" hidden="0"/>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left/>
        <right style="thin">
          <color auto="1"/>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border>
      <protection locked="0" hidden="0"/>
    </dxf>
    <dxf>
      <fill>
        <patternFill patternType="none">
          <fgColor indexed="64"/>
          <bgColor indexed="65"/>
        </patternFill>
      </fill>
      <alignment horizontal="left" vertical="center" textRotation="0" wrapText="1" indent="0" justifyLastLine="0" shrinkToFit="0" readingOrder="0"/>
      <border diagonalUp="0" diagonalDown="0">
        <left/>
        <right/>
        <top style="thin">
          <color auto="1"/>
        </top>
        <bottom style="thin">
          <color auto="1"/>
        </bottom>
      </border>
      <protection locked="0" hidden="0"/>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al="none"/>
        <vertAlign val="baseline"/>
        <sz val="10"/>
        <color auto="1"/>
        <name val="Arial"/>
        <family val="2"/>
        <scheme val="none"/>
      </font>
      <fill>
        <patternFill patternType="solid">
          <fgColor indexed="64"/>
          <bgColor theme="0" tint="-0.14996795556505021"/>
        </patternFill>
      </fill>
      <alignment horizontal="right" vertical="bottom" textRotation="0" wrapText="1" indent="0" justifyLastLine="0" shrinkToFit="0" readingOrder="0"/>
      <border diagonalUp="0" diagonalDown="0">
        <left style="thin">
          <color auto="1"/>
        </left>
        <right/>
        <top style="thin">
          <color auto="1"/>
        </top>
        <bottom style="thin">
          <color auto="1"/>
        </bottom>
      </border>
      <protection locked="0" hidden="0"/>
    </dxf>
    <dxf>
      <numFmt numFmtId="3" formatCode="#,##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alignment horizontal="left" vertical="center" textRotation="0" wrapText="1" indent="0" justifyLastLine="0" shrinkToFit="0" readingOrder="0"/>
      <border diagonalUp="0" diagonalDown="0">
        <left style="thin">
          <color auto="1"/>
        </left>
        <right/>
        <top style="thin">
          <color auto="1"/>
        </top>
        <bottom style="thin">
          <color auto="1"/>
        </bottom>
        <vertical/>
        <horizontal/>
      </border>
      <protection locked="0" hidden="0"/>
    </dxf>
    <dxf>
      <border outline="0">
        <top style="thin">
          <color auto="1"/>
        </top>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0" hidden="0"/>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top/>
        <bottom style="thin">
          <color auto="1"/>
        </bottom>
      </border>
    </dxf>
    <dxf>
      <numFmt numFmtId="3"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2" tint="-9.9978637043366805E-2"/>
        </patternFill>
      </fill>
      <alignment horizontal="center" vertical="bottom" textRotation="0" wrapText="1" indent="0" justifyLastLine="0" shrinkToFit="0" readingOrder="0"/>
      <border diagonalUp="0" diagonalDown="0" outline="0">
        <left style="thin">
          <color auto="1"/>
        </left>
        <right/>
        <top style="thin">
          <color auto="1"/>
        </top>
        <bottom/>
      </border>
      <protection locked="0" hidden="0"/>
    </dxf>
    <dxf>
      <font>
        <b/>
        <i val="0"/>
        <strike val="0"/>
        <condense val="0"/>
        <extend val="0"/>
        <outline val="0"/>
        <shadow val="0"/>
        <u val="none"/>
        <vertAlign val="baseline"/>
        <sz val="10"/>
        <color auto="1"/>
        <name val="Arial"/>
        <family val="2"/>
        <scheme val="none"/>
      </font>
      <numFmt numFmtId="3" formatCode="#,##0"/>
      <fill>
        <patternFill patternType="solid">
          <fgColor indexed="64"/>
          <bgColor theme="2" tint="-9.9978637043366805E-2"/>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3" formatCode="#,##0"/>
      <alignment horizontal="center" vertical="center" textRotation="0" wrapText="0" indent="0" justifyLastLine="0" shrinkToFit="0" readingOrder="0"/>
      <border diagonalUp="0" diagonalDown="0" outline="0">
        <left style="thin">
          <color auto="1"/>
        </left>
        <right/>
        <top/>
        <bottom style="thin">
          <color auto="1"/>
        </bottom>
      </border>
    </dxf>
    <dxf>
      <numFmt numFmtId="3" formatCode="#,##0"/>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protection locked="0" hidden="0"/>
    </dxf>
    <dxf>
      <numFmt numFmtId="165" formatCode="mm/dd"/>
      <fill>
        <patternFill patternType="solid">
          <fgColor indexed="64"/>
          <bgColor indexed="42"/>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strike val="0"/>
        <condense val="0"/>
        <extend val="0"/>
        <outline val="0"/>
        <shadow val="0"/>
        <u val="none"/>
        <vertAlign val="baseline"/>
        <sz val="9"/>
        <color theme="3" tint="0.79998168889431442"/>
        <name val="Arial"/>
        <family val="2"/>
        <scheme val="none"/>
      </font>
      <fill>
        <patternFill patternType="gray0625">
          <fgColor theme="6" tint="0.79998168889431442"/>
          <bgColor indexed="65"/>
        </patternFill>
      </fill>
      <alignment horizontal="left" vertical="center" textRotation="0" wrapText="1" indent="1" justifyLastLine="0" shrinkToFit="0" readingOrder="0"/>
    </dxf>
    <dxf>
      <font>
        <b val="0"/>
        <i/>
        <strike val="0"/>
        <condense val="0"/>
        <extend val="0"/>
        <outline val="0"/>
        <shadow val="0"/>
        <u val="none"/>
        <vertAlign val="baseline"/>
        <sz val="9"/>
        <color theme="3" tint="0.79998168889431442"/>
        <name val="Arial"/>
        <family val="2"/>
        <scheme val="none"/>
      </font>
      <fill>
        <patternFill patternType="gray0625">
          <fgColor theme="6" tint="0.79998168889431442"/>
          <bgColor indexed="65"/>
        </patternFill>
      </fill>
      <alignment horizontal="left" vertical="center" textRotation="0" wrapText="1" indent="1" justifyLastLine="0" shrinkToFit="0" readingOrder="0"/>
    </dxf>
    <dxf>
      <font>
        <b val="0"/>
        <i/>
        <strike val="0"/>
        <condense val="0"/>
        <extend val="0"/>
        <outline val="0"/>
        <shadow val="0"/>
        <u val="none"/>
        <vertAlign val="baseline"/>
        <sz val="9"/>
        <color theme="3" tint="0.79998168889431442"/>
        <name val="Arial"/>
        <family val="2"/>
        <scheme val="none"/>
      </font>
      <fill>
        <patternFill patternType="gray0625">
          <fgColor theme="6" tint="0.79998168889431442"/>
          <bgColor indexed="65"/>
        </patternFill>
      </fill>
      <alignment horizontal="left" vertical="center" textRotation="0" wrapText="1" indent="1" justifyLastLine="0" shrinkToFit="0" readingOrder="0"/>
    </dxf>
    <dxf>
      <border outline="0">
        <left style="medium">
          <color indexed="64"/>
        </left>
      </border>
    </dxf>
    <dxf>
      <font>
        <b val="0"/>
        <i/>
        <strike val="0"/>
        <condense val="0"/>
        <extend val="0"/>
        <outline val="0"/>
        <shadow val="0"/>
        <u val="none"/>
        <vertAlign val="baseline"/>
        <sz val="9"/>
        <color theme="3" tint="0.79998168889431442"/>
        <name val="Arial"/>
        <family val="2"/>
        <scheme val="none"/>
      </font>
      <fill>
        <patternFill patternType="gray0625">
          <fgColor theme="6" tint="0.79998168889431442"/>
          <bgColor indexed="65"/>
        </patternFill>
      </fill>
      <alignment horizontal="left" vertical="center" textRotation="0" wrapText="1" indent="1" justifyLastLine="0" shrinkToFit="0" readingOrder="0"/>
    </dxf>
    <dxf>
      <font>
        <b val="0"/>
        <i val="0"/>
        <strike val="0"/>
        <condense val="0"/>
        <extend val="0"/>
        <outline val="0"/>
        <shadow val="0"/>
        <u val="none"/>
        <vertAlign val="baseline"/>
        <sz val="10"/>
        <color theme="3" tint="0.79998168889431442"/>
        <name val="Arial"/>
        <family val="2"/>
        <scheme val="none"/>
      </font>
      <alignment horizontal="center" vertical="center" textRotation="0" wrapText="1" indent="0" justifyLastLine="0" shrinkToFit="0" readingOrder="0"/>
    </dxf>
  </dxfs>
  <tableStyles count="1" defaultTableStyle="TableStyleMedium2" defaultPivotStyle="PivotStyleLight16">
    <tableStyle name="Table Style 1" pivot="0" count="0" xr9:uid="{F312FC28-6577-474E-9990-8A1C7C386DE3}"/>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5B9BD5"/>
      <color rgb="FFDEEBF7"/>
      <color rgb="FFFFFFFF"/>
      <color rgb="FFFFFF99"/>
      <color rgb="FFFF99FF"/>
      <color rgb="FF595959"/>
      <color rgb="FFCCFFCC"/>
      <color rgb="FF85FF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_xlchart.v5.3</cx:f>
        <cx:nf>_xlchart.v5.2</cx:nf>
      </cx:strDim>
      <cx:strDim type="cat">
        <cx:f>_xlchart.v5.1</cx:f>
        <cx:nf>_xlchart.v5.0</cx:nf>
      </cx:strDim>
    </cx:data>
  </cx:chartData>
  <cx:chart>
    <cx:plotArea>
      <cx:plotAreaRegion>
        <cx:series layoutId="regionMap" uniqueId="{7A2DC8FE-79D2-0B42-9693-5D70A425B4E4}" formatIdx="0">
          <cx:tx>
            <cx:txData>
              <cx:f>_xlchart.v5.2</cx:f>
              <cx:v>Value</cx:v>
            </cx:txData>
          </cx:tx>
          <cx:dataId val="0"/>
          <cx:layoutPr>
            <cx:regionLabelLayout val="showAll"/>
            <cx:geography projectionType="mercator" viewedRegionType="dataOnly" cultureLanguage="en-US" cultureRegion="US" attribution="Powered by Bing">
              <cx:geoCache provider="{E9337A44-BEBE-4D9F-B70C-5C5E7DAFC167}">
                <cx:binary>BMFRCoAgDADQq4gHcBV9SXUXWTMFdeEG7fi9d6BFbJSms96GRLTTF9U3AggW6klCrzhZOGtA7sA5
VyS4Z/rqeGBb1h2wpKlk3sH1AwAA//8=</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hyperlink" Target="#Rcvy_Rspns_Commit!A1"/><Relationship Id="rId1" Type="http://schemas.openxmlformats.org/officeDocument/2006/relationships/hyperlink" Target="#'Staff Svcs_Log'!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3875</xdr:rowOff>
    </xdr:from>
    <xdr:to>
      <xdr:col>1</xdr:col>
      <xdr:colOff>1924538</xdr:colOff>
      <xdr:row>0</xdr:row>
      <xdr:rowOff>310116</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0" y="3875"/>
          <a:ext cx="2447305" cy="306241"/>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Rev 04/20/2023 10:22 AM(Pacific time)</a:t>
          </a:r>
        </a:p>
        <a:p>
          <a:pPr algn="l"/>
          <a:r>
            <a:rPr lang="en-US" sz="1100"/>
            <a:t>Dee Falasco</a:t>
          </a:r>
        </a:p>
      </xdr:txBody>
    </xdr:sp>
    <xdr:clientData/>
  </xdr:twoCellAnchor>
  <xdr:twoCellAnchor>
    <xdr:from>
      <xdr:col>3</xdr:col>
      <xdr:colOff>407583</xdr:colOff>
      <xdr:row>0</xdr:row>
      <xdr:rowOff>123364</xdr:rowOff>
    </xdr:from>
    <xdr:to>
      <xdr:col>9</xdr:col>
      <xdr:colOff>2215118</xdr:colOff>
      <xdr:row>0</xdr:row>
      <xdr:rowOff>505047</xdr:rowOff>
    </xdr:to>
    <xdr:sp macro="" textlink="">
      <xdr:nvSpPr>
        <xdr:cNvPr id="2" name="Speech Bubble: Rectangle with Corners Rounded 1">
          <a:extLst>
            <a:ext uri="{FF2B5EF4-FFF2-40B4-BE49-F238E27FC236}">
              <a16:creationId xmlns:a16="http://schemas.microsoft.com/office/drawing/2014/main" id="{00000000-0008-0000-0200-000002000000}"/>
            </a:ext>
          </a:extLst>
        </xdr:cNvPr>
        <xdr:cNvSpPr/>
      </xdr:nvSpPr>
      <xdr:spPr>
        <a:xfrm>
          <a:off x="4288467" y="123364"/>
          <a:ext cx="5901070" cy="381683"/>
        </a:xfrm>
        <a:prstGeom prst="wedgeRoundRectCallout">
          <a:avLst>
            <a:gd name="adj1" fmla="val 85975"/>
            <a:gd name="adj2" fmla="val 4175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4">
                  <a:lumMod val="60000"/>
                  <a:lumOff val="40000"/>
                </a:schemeClr>
              </a:solidFill>
            </a:rPr>
            <a:t>Select</a:t>
          </a:r>
          <a:r>
            <a:rPr lang="en-US" sz="1200" b="1" baseline="0">
              <a:solidFill>
                <a:schemeClr val="accent4">
                  <a:lumMod val="60000"/>
                  <a:lumOff val="40000"/>
                </a:schemeClr>
              </a:solidFill>
            </a:rPr>
            <a:t> each county active in this DR by </a:t>
          </a:r>
          <a:r>
            <a:rPr lang="en-US" sz="1200" b="1">
              <a:solidFill>
                <a:schemeClr val="accent4">
                  <a:lumMod val="60000"/>
                  <a:lumOff val="40000"/>
                </a:schemeClr>
              </a:solidFill>
            </a:rPr>
            <a:t>, putting an</a:t>
          </a:r>
          <a:r>
            <a:rPr lang="en-US" sz="1200" b="1" baseline="0">
              <a:solidFill>
                <a:schemeClr val="accent4">
                  <a:lumMod val="60000"/>
                  <a:lumOff val="40000"/>
                </a:schemeClr>
              </a:solidFill>
            </a:rPr>
            <a:t> "X" in the beige cell next to its name</a:t>
          </a:r>
          <a:endParaRPr lang="en-US" sz="1200" b="1">
            <a:solidFill>
              <a:schemeClr val="accent4">
                <a:lumMod val="60000"/>
                <a:lumOff val="40000"/>
              </a:schemeClr>
            </a:solidFill>
          </a:endParaRPr>
        </a:p>
      </xdr:txBody>
    </xdr:sp>
    <xdr:clientData/>
  </xdr:twoCellAnchor>
  <xdr:twoCellAnchor>
    <xdr:from>
      <xdr:col>15</xdr:col>
      <xdr:colOff>158806</xdr:colOff>
      <xdr:row>0</xdr:row>
      <xdr:rowOff>479220</xdr:rowOff>
    </xdr:from>
    <xdr:to>
      <xdr:col>21</xdr:col>
      <xdr:colOff>115186</xdr:colOff>
      <xdr:row>1</xdr:row>
      <xdr:rowOff>265814</xdr:rowOff>
    </xdr:to>
    <xdr:sp macro="" textlink="">
      <xdr:nvSpPr>
        <xdr:cNvPr id="3" name="Speech Bubble: Rectangle with Corners Rounded 2">
          <a:extLst>
            <a:ext uri="{FF2B5EF4-FFF2-40B4-BE49-F238E27FC236}">
              <a16:creationId xmlns:a16="http://schemas.microsoft.com/office/drawing/2014/main" id="{00000000-0008-0000-0200-000003000000}"/>
            </a:ext>
          </a:extLst>
        </xdr:cNvPr>
        <xdr:cNvSpPr/>
      </xdr:nvSpPr>
      <xdr:spPr>
        <a:xfrm>
          <a:off x="12669783" y="479220"/>
          <a:ext cx="3509426" cy="504292"/>
        </a:xfrm>
        <a:prstGeom prst="wedgeRoundRectCallout">
          <a:avLst>
            <a:gd name="adj1" fmla="val -56130"/>
            <a:gd name="adj2" fmla="val 48181"/>
            <a:gd name="adj3" fmla="val 16667"/>
          </a:avLst>
        </a:prstGeom>
        <a:solidFill>
          <a:srgbClr val="5B9BD5">
            <a:alpha val="3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To Clear</a:t>
          </a:r>
          <a:r>
            <a:rPr lang="en-US" sz="1100" b="1" baseline="0">
              <a:solidFill>
                <a:srgbClr val="FF0000"/>
              </a:solidFill>
            </a:rPr>
            <a:t> all counties marked as active, click this link (if the pointer is a hand) and press the DELETE key</a:t>
          </a:r>
          <a:endParaRPr lang="en-US" sz="1100" b="1">
            <a:solidFill>
              <a:srgbClr val="FF0000"/>
            </a:solidFill>
          </a:endParaRPr>
        </a:p>
      </xdr:txBody>
    </xdr:sp>
    <xdr:clientData/>
  </xdr:twoCellAnchor>
  <xdr:twoCellAnchor>
    <xdr:from>
      <xdr:col>0</xdr:col>
      <xdr:colOff>0</xdr:colOff>
      <xdr:row>15</xdr:row>
      <xdr:rowOff>22865</xdr:rowOff>
    </xdr:from>
    <xdr:to>
      <xdr:col>7</xdr:col>
      <xdr:colOff>1807306</xdr:colOff>
      <xdr:row>42</xdr:row>
      <xdr:rowOff>-1</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048765"/>
              <a:ext cx="8335106" cy="51206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289560</xdr:colOff>
      <xdr:row>9</xdr:row>
      <xdr:rowOff>152400</xdr:rowOff>
    </xdr:from>
    <xdr:to>
      <xdr:col>7</xdr:col>
      <xdr:colOff>1757227</xdr:colOff>
      <xdr:row>14</xdr:row>
      <xdr:rowOff>22860</xdr:rowOff>
    </xdr:to>
    <xdr:sp macro="" textlink="">
      <xdr:nvSpPr>
        <xdr:cNvPr id="5" name="Speech Bubble: Rectangle with Corners Rounded 4">
          <a:extLst>
            <a:ext uri="{FF2B5EF4-FFF2-40B4-BE49-F238E27FC236}">
              <a16:creationId xmlns:a16="http://schemas.microsoft.com/office/drawing/2014/main" id="{00000000-0008-0000-0200-000005000000}"/>
            </a:ext>
          </a:extLst>
        </xdr:cNvPr>
        <xdr:cNvSpPr/>
      </xdr:nvSpPr>
      <xdr:spPr>
        <a:xfrm>
          <a:off x="6256020" y="2865120"/>
          <a:ext cx="2252527" cy="822960"/>
        </a:xfrm>
        <a:prstGeom prst="wedgeRoundRectCallout">
          <a:avLst>
            <a:gd name="adj1" fmla="val -69223"/>
            <a:gd name="adj2" fmla="val 6625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solidFill>
                <a:schemeClr val="accent4">
                  <a:lumMod val="60000"/>
                  <a:lumOff val="40000"/>
                </a:schemeClr>
              </a:solidFill>
            </a:rPr>
            <a:t>As each county</a:t>
          </a:r>
          <a:r>
            <a:rPr lang="en-US" sz="800" b="1" baseline="0">
              <a:solidFill>
                <a:schemeClr val="accent4">
                  <a:lumMod val="60000"/>
                  <a:lumOff val="40000"/>
                </a:schemeClr>
              </a:solidFill>
            </a:rPr>
            <a:t> is selected it is highlighted on this </a:t>
          </a:r>
          <a:r>
            <a:rPr lang="en-US" sz="900" b="1" baseline="0">
              <a:solidFill>
                <a:schemeClr val="accent4">
                  <a:lumMod val="60000"/>
                  <a:lumOff val="40000"/>
                </a:schemeClr>
              </a:solidFill>
            </a:rPr>
            <a:t>state map.</a:t>
          </a:r>
          <a:endParaRPr lang="en-US" sz="1200" b="1" baseline="0">
            <a:solidFill>
              <a:schemeClr val="accent4">
                <a:lumMod val="60000"/>
                <a:lumOff val="40000"/>
              </a:schemeClr>
            </a:solidFill>
          </a:endParaRPr>
        </a:p>
        <a:p>
          <a:pPr algn="l"/>
          <a:endParaRPr lang="en-US" sz="1200" b="1" baseline="0">
            <a:solidFill>
              <a:schemeClr val="accent4">
                <a:lumMod val="60000"/>
                <a:lumOff val="40000"/>
              </a:schemeClr>
            </a:solidFill>
          </a:endParaRPr>
        </a:p>
      </xdr:txBody>
    </xdr:sp>
    <xdr:clientData/>
  </xdr:twoCellAnchor>
  <xdr:twoCellAnchor>
    <xdr:from>
      <xdr:col>0</xdr:col>
      <xdr:colOff>167641</xdr:colOff>
      <xdr:row>15</xdr:row>
      <xdr:rowOff>131962</xdr:rowOff>
    </xdr:from>
    <xdr:to>
      <xdr:col>1</xdr:col>
      <xdr:colOff>1417675</xdr:colOff>
      <xdr:row>23</xdr:row>
      <xdr:rowOff>44303</xdr:rowOff>
    </xdr:to>
    <xdr:sp macro="" textlink="">
      <xdr:nvSpPr>
        <xdr:cNvPr id="6" name="Speech Bubble: Rectangle with Corners Rounded 5">
          <a:extLst>
            <a:ext uri="{FF2B5EF4-FFF2-40B4-BE49-F238E27FC236}">
              <a16:creationId xmlns:a16="http://schemas.microsoft.com/office/drawing/2014/main" id="{00000000-0008-0000-0200-000006000000}"/>
            </a:ext>
          </a:extLst>
        </xdr:cNvPr>
        <xdr:cNvSpPr/>
      </xdr:nvSpPr>
      <xdr:spPr>
        <a:xfrm>
          <a:off x="167641" y="4216636"/>
          <a:ext cx="1772801" cy="1471783"/>
        </a:xfrm>
        <a:prstGeom prst="wedgeRoundRectCallout">
          <a:avLst>
            <a:gd name="adj1" fmla="val -50618"/>
            <a:gd name="adj2" fmla="val 1229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baseline="0">
              <a:solidFill>
                <a:schemeClr val="accent4">
                  <a:lumMod val="60000"/>
                  <a:lumOff val="40000"/>
                </a:schemeClr>
              </a:solidFill>
            </a:rPr>
            <a:t>Map is not visible in the browser or very old versions of Excel. Edit in newer Desktop App if possible</a:t>
          </a:r>
          <a:endParaRPr lang="en-US" sz="1200" b="1">
            <a:solidFill>
              <a:schemeClr val="accent4">
                <a:lumMod val="60000"/>
                <a:lumOff val="40000"/>
              </a:schemeClr>
            </a:solidFill>
          </a:endParaRPr>
        </a:p>
      </xdr:txBody>
    </xdr:sp>
    <xdr:clientData/>
  </xdr:twoCellAnchor>
  <xdr:twoCellAnchor>
    <xdr:from>
      <xdr:col>9</xdr:col>
      <xdr:colOff>9769</xdr:colOff>
      <xdr:row>1</xdr:row>
      <xdr:rowOff>0</xdr:rowOff>
    </xdr:from>
    <xdr:to>
      <xdr:col>10</xdr:col>
      <xdr:colOff>0</xdr:colOff>
      <xdr:row>2</xdr:row>
      <xdr:rowOff>9769</xdr:rowOff>
    </xdr:to>
    <xdr:sp macro="" textlink="">
      <xdr:nvSpPr>
        <xdr:cNvPr id="4" name="Rectangle 3">
          <a:extLst>
            <a:ext uri="{FF2B5EF4-FFF2-40B4-BE49-F238E27FC236}">
              <a16:creationId xmlns:a16="http://schemas.microsoft.com/office/drawing/2014/main" id="{00000000-0008-0000-0200-000007000000}"/>
            </a:ext>
          </a:extLst>
        </xdr:cNvPr>
        <xdr:cNvSpPr/>
      </xdr:nvSpPr>
      <xdr:spPr>
        <a:xfrm>
          <a:off x="7961923" y="713154"/>
          <a:ext cx="2246923" cy="869461"/>
        </a:xfrm>
        <a:prstGeom prst="rect">
          <a:avLst/>
        </a:prstGeom>
        <a:solidFill>
          <a:srgbClr val="DEEBF7">
            <a:alpha val="74118"/>
          </a:srgb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accent1">
                  <a:lumMod val="75000"/>
                </a:schemeClr>
              </a:solidFill>
            </a:rPr>
            <a:t>Region Names</a:t>
          </a:r>
          <a:endParaRPr lang="en-US" sz="1100">
            <a:solidFill>
              <a:schemeClr val="accent1">
                <a:lumMod val="7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66675</xdr:rowOff>
    </xdr:from>
    <xdr:to>
      <xdr:col>9</xdr:col>
      <xdr:colOff>485775</xdr:colOff>
      <xdr:row>1</xdr:row>
      <xdr:rowOff>419100</xdr:rowOff>
    </xdr:to>
    <xdr:sp macro="" textlink="">
      <xdr:nvSpPr>
        <xdr:cNvPr id="2" name="Rectangle 1">
          <a:extLst>
            <a:ext uri="{FF2B5EF4-FFF2-40B4-BE49-F238E27FC236}">
              <a16:creationId xmlns:a16="http://schemas.microsoft.com/office/drawing/2014/main" id="{00000000-0008-0000-0A00-000002000000}"/>
            </a:ext>
          </a:extLst>
        </xdr:cNvPr>
        <xdr:cNvSpPr/>
      </xdr:nvSpPr>
      <xdr:spPr>
        <a:xfrm>
          <a:off x="228600" y="66675"/>
          <a:ext cx="5743575" cy="2990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a:solidFill>
                <a:schemeClr val="lt1"/>
              </a:solidFill>
              <a:effectLst/>
              <a:latin typeface="+mn-lt"/>
              <a:ea typeface="+mn-ea"/>
              <a:cs typeface="+mn-cs"/>
            </a:rPr>
            <a:t>Legacy</a:t>
          </a:r>
          <a:r>
            <a:rPr lang="en-US" sz="1800" baseline="0">
              <a:solidFill>
                <a:schemeClr val="lt1"/>
              </a:solidFill>
              <a:effectLst/>
              <a:latin typeface="+mn-lt"/>
              <a:ea typeface="+mn-ea"/>
              <a:cs typeface="+mn-cs"/>
            </a:rPr>
            <a:t> Logistics sheet for tracking Vehicles. Does not contribute to summary sheets . Can be reported in DSARS a before DTT is activated</a:t>
          </a:r>
          <a:endParaRPr lang="en-US" sz="1800">
            <a:effectLst/>
          </a:endParaRPr>
        </a:p>
        <a:p>
          <a:pPr algn="ctr"/>
          <a:endParaRPr lang="en-US"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320040</xdr:colOff>
      <xdr:row>29</xdr:row>
      <xdr:rowOff>91440</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0" y="0"/>
          <a:ext cx="9464040" cy="495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200"/>
            <a:t>The sheets following this divider are for FSI use only.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1456764</xdr:colOff>
      <xdr:row>0</xdr:row>
      <xdr:rowOff>140074</xdr:rowOff>
    </xdr:from>
    <xdr:to>
      <xdr:col>32</xdr:col>
      <xdr:colOff>966506</xdr:colOff>
      <xdr:row>2</xdr:row>
      <xdr:rowOff>140074</xdr:rowOff>
    </xdr:to>
    <xdr:sp macro="" textlink="">
      <xdr:nvSpPr>
        <xdr:cNvPr id="3" name="Speech Bubble: Rectangle with Corners Rounded 2">
          <a:extLst>
            <a:ext uri="{FF2B5EF4-FFF2-40B4-BE49-F238E27FC236}">
              <a16:creationId xmlns:a16="http://schemas.microsoft.com/office/drawing/2014/main" id="{00000000-0008-0000-0C00-000003000000}"/>
            </a:ext>
          </a:extLst>
        </xdr:cNvPr>
        <xdr:cNvSpPr/>
      </xdr:nvSpPr>
      <xdr:spPr>
        <a:xfrm>
          <a:off x="20310661" y="140074"/>
          <a:ext cx="3739963" cy="116261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Change numbers here to reflect</a:t>
          </a:r>
          <a:r>
            <a:rPr lang="en-US" sz="1800" baseline="0"/>
            <a:t> the order in which these chapters appear in DSARS for ths DRO</a:t>
          </a:r>
          <a:endParaRPr lang="en-US" sz="1800"/>
        </a:p>
      </xdr:txBody>
    </xdr:sp>
    <xdr:clientData/>
  </xdr:twoCellAnchor>
  <xdr:twoCellAnchor>
    <xdr:from>
      <xdr:col>20</xdr:col>
      <xdr:colOff>526677</xdr:colOff>
      <xdr:row>1</xdr:row>
      <xdr:rowOff>324971</xdr:rowOff>
    </xdr:from>
    <xdr:to>
      <xdr:col>26</xdr:col>
      <xdr:colOff>1921090</xdr:colOff>
      <xdr:row>4</xdr:row>
      <xdr:rowOff>449097</xdr:rowOff>
    </xdr:to>
    <xdr:sp macro="" textlink="">
      <xdr:nvSpPr>
        <xdr:cNvPr id="4" name="Speech Bubble: Rectangle with Corners Rounded 3">
          <a:extLst>
            <a:ext uri="{FF2B5EF4-FFF2-40B4-BE49-F238E27FC236}">
              <a16:creationId xmlns:a16="http://schemas.microsoft.com/office/drawing/2014/main" id="{00000000-0008-0000-0C00-000004000000}"/>
            </a:ext>
          </a:extLst>
        </xdr:cNvPr>
        <xdr:cNvSpPr/>
      </xdr:nvSpPr>
      <xdr:spPr>
        <a:xfrm>
          <a:off x="13447059" y="974912"/>
          <a:ext cx="4005384" cy="1289538"/>
        </a:xfrm>
        <a:prstGeom prst="wedgeRoundRectCallout">
          <a:avLst>
            <a:gd name="adj1" fmla="val -53796"/>
            <a:gd name="adj2" fmla="val 40623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To get DRO level Stats </a:t>
          </a:r>
        </a:p>
        <a:p>
          <a:pPr algn="l"/>
          <a:r>
            <a:rPr lang="en-US" sz="1600"/>
            <a:t>Lines 19, 22, 39 71-76</a:t>
          </a:r>
        </a:p>
        <a:p>
          <a:pPr algn="l"/>
          <a:r>
            <a:rPr lang="en-US" sz="1600"/>
            <a:t>activate the DSARS Consolidated sheet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0</xdr:colOff>
      <xdr:row>0</xdr:row>
      <xdr:rowOff>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0" y="15085"/>
          <a:ext cx="0" cy="200067"/>
        </a:xfrm>
        <a:prstGeom prst="round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ysClr val="windowText" lastClr="000000"/>
              </a:solidFill>
            </a:rPr>
            <a:t>Staff Services/</a:t>
          </a:r>
          <a:r>
            <a:rPr lang="en-US" sz="800" baseline="0">
              <a:solidFill>
                <a:sysClr val="windowText" lastClr="000000"/>
              </a:solidFill>
            </a:rPr>
            <a:t> Logistics</a:t>
          </a:r>
          <a:endParaRPr lang="en-US" sz="800">
            <a:solidFill>
              <a:sysClr val="windowText" lastClr="000000"/>
            </a:solidFill>
          </a:endParaRPr>
        </a:p>
      </xdr:txBody>
    </xdr:sp>
    <xdr:clientData/>
  </xdr:twoCellAnchor>
  <xdr:twoCellAnchor>
    <xdr:from>
      <xdr:col>2</xdr:col>
      <xdr:colOff>0</xdr:colOff>
      <xdr:row>0</xdr:row>
      <xdr:rowOff>0</xdr:rowOff>
    </xdr:from>
    <xdr:to>
      <xdr:col>2</xdr:col>
      <xdr:colOff>0</xdr:colOff>
      <xdr:row>0</xdr:row>
      <xdr:rowOff>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E00-000003000000}"/>
            </a:ext>
          </a:extLst>
        </xdr:cNvPr>
        <xdr:cNvSpPr/>
      </xdr:nvSpPr>
      <xdr:spPr>
        <a:xfrm>
          <a:off x="0" y="8965"/>
          <a:ext cx="0" cy="179294"/>
        </a:xfrm>
        <a:prstGeom prst="round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ysClr val="windowText" lastClr="000000"/>
              </a:solidFill>
            </a:rPr>
            <a:t>Recovery/Response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20Falasco/Downloads/Disaster5266CollectionToolStats_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ChangeLog"/>
      <sheetName val="Start Here Statistics"/>
      <sheetName val="CountyStateRegions_21"/>
      <sheetName val="Government"/>
      <sheetName val="Feeding"/>
      <sheetName val="MRE Distrib by County"/>
      <sheetName val="Mass Care_DES"/>
      <sheetName val="Log_DES"/>
      <sheetName val="Staff Wellness"/>
      <sheetName val="Staffing"/>
      <sheetName val="Log_Vehicles(Lvls1_2)"/>
      <sheetName val="DSARS DRO County Table"/>
      <sheetName val="DSARS DRO County"/>
      <sheetName val="DSARS Consolidated"/>
      <sheetName val="FSI use tabs &gt;&gt;&gt;"/>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D5874A-8311-AC4A-A314-BBD518D2D7E0}" name="MapData" displayName="MapData" ref="Q2:S211" totalsRowShown="0" headerRowDxfId="2351" dataDxfId="2350" tableBorderDxfId="2349">
  <autoFilter ref="Q2:S211" xr:uid="{F5D5874A-8311-AC4A-A314-BBD518D2D7E0}"/>
  <tableColumns count="3">
    <tableColumn id="1" xr3:uid="{67A0F9CA-F8CC-4D4A-BF75-B5E4A9F00D4A}" name="State" dataDxfId="2348">
      <calculatedColumnFormula>IFERROR(MID(P4, FIND(",",P4)+1,99),"")</calculatedColumnFormula>
    </tableColumn>
    <tableColumn id="2" xr3:uid="{2B5EB240-FF99-DB46-AC25-4F02D72FAC9A}" name="County" dataDxfId="2347">
      <calculatedColumnFormula>IFERROR(LEFT(P4, FIND(",",P4)-1),"")</calculatedColumnFormula>
    </tableColumn>
    <tableColumn id="3" xr3:uid="{3505004C-4437-2946-9BF3-AFFD4881CDAA}" name="Value" dataDxfId="2346">
      <calculatedColumnFormula>IF(P4="", "", IF(O4&lt;&gt;"", 1, 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6E6F0F-4948-45FB-8E0A-19E55917153F}" name="Cnty_States_Rgns" displayName="Cnty_States_Rgns" ref="B1:E3165" totalsRowShown="0" headerRowCellStyle="Normal 3" dataCellStyle="Normal 3">
  <autoFilter ref="B1:E3165" xr:uid="{BF6E6F0F-4948-45FB-8E0A-19E55917153F}">
    <filterColumn colId="1">
      <filters>
        <filter val="Alabama and Mississippi Region"/>
      </filters>
    </filterColumn>
  </autoFilter>
  <sortState xmlns:xlrd2="http://schemas.microsoft.com/office/spreadsheetml/2017/richdata2" ref="A2:D3165">
    <sortCondition ref="D2:D3165"/>
  </sortState>
  <tableColumns count="4">
    <tableColumn id="4" xr3:uid="{64153662-1983-4FD0-941C-3A34E558B60D}" name="chapter" dataCellStyle="Normal 3"/>
    <tableColumn id="5" xr3:uid="{08EBD836-D92B-414E-821D-99CD56815AB3}" name="region" dataCellStyle="Normal 3"/>
    <tableColumn id="6" xr3:uid="{45C479AE-6C9A-4B2E-A571-A431B7EF174B}" name="county_lon, county_st" dataCellStyle="Normal 3"/>
    <tableColumn id="7" xr3:uid="{EF3F7735-3528-4D60-8E41-606D900B83FF}" name="Helper(For identifying each new hit on the Region in column 5)" dataCellStyle="Normal 3">
      <calculatedColumnFormula>SUM(E1,$A2&gt;0)</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368E143-92FA-484A-936D-300E8FE3DFAB}" name="L26Table" displayName="L26Table" ref="B7:CY18" totalsRowShown="0" headerRowDxfId="2345" dataDxfId="2344" tableBorderDxfId="2343">
  <autoFilter ref="B7:CY18" xr:uid="{F368E143-92FA-484A-936D-300E8FE3DFAB}"/>
  <tableColumns count="102">
    <tableColumn id="1" xr3:uid="{8DE11199-F321-4B81-9D9D-836D67F1D796}" name="County" dataDxfId="2342" totalsRowDxfId="2341"/>
    <tableColumn id="2" xr3:uid="{70E33760-90B2-4F40-B611-4823A8FF9FB7}" name="To Date" dataDxfId="2340" totalsRowDxfId="2339"/>
    <tableColumn id="3" xr3:uid="{7B1C11F3-6C0A-4751-B4FC-D59F6FE085BD}" name="Date" dataDxfId="2338" totalsRowDxfId="2337"/>
    <tableColumn id="4" xr3:uid="{CA9D0114-D22B-465E-AA49-168DB2C90CA3}" name="Date2" dataDxfId="2336" totalsRowDxfId="2335"/>
    <tableColumn id="5" xr3:uid="{FA9A7840-98F9-415B-B3B7-D1E283609565}" name="Date3" dataDxfId="2334" totalsRowDxfId="2333"/>
    <tableColumn id="6" xr3:uid="{C678EC32-F0B9-4669-9CDA-2A967B549C6D}" name="Date4" dataDxfId="2332" totalsRowDxfId="2331"/>
    <tableColumn id="7" xr3:uid="{BD18CF4B-C133-42ED-99C1-869B0D3A82DA}" name="Date5" dataDxfId="2330" totalsRowDxfId="2329"/>
    <tableColumn id="8" xr3:uid="{E10C71C4-8796-4C6E-A067-0B3C708A99EE}" name="Date6" dataDxfId="2328" totalsRowDxfId="2327"/>
    <tableColumn id="9" xr3:uid="{72D3A1F3-F02F-4FF8-A5A9-CA023055CDD9}" name="Date7" dataDxfId="2326" totalsRowDxfId="2325"/>
    <tableColumn id="10" xr3:uid="{9CE23C38-55FC-41CB-BC82-0FD1F0B4E616}" name="Date8" dataDxfId="2324" totalsRowDxfId="2323"/>
    <tableColumn id="11" xr3:uid="{8E590D71-7FFA-4859-A6D3-BF78937D42FF}" name="Date9" dataDxfId="2322" totalsRowDxfId="2321"/>
    <tableColumn id="12" xr3:uid="{FA7FFD0F-8E40-4BD4-856B-D0B51FCF8B3C}" name="Date10" dataDxfId="2320" totalsRowDxfId="2319"/>
    <tableColumn id="13" xr3:uid="{70A50DDE-7C4F-4ABF-9C0A-026E4DA3BFA7}" name="Date11" dataDxfId="2318" totalsRowDxfId="2317"/>
    <tableColumn id="14" xr3:uid="{1D494357-E20B-403F-AF17-0F76039DB419}" name="Date12" dataDxfId="2316" totalsRowDxfId="2315"/>
    <tableColumn id="15" xr3:uid="{97B7B87B-E921-4891-990E-D4BABC464EED}" name="Date13" dataDxfId="2314" totalsRowDxfId="2313"/>
    <tableColumn id="16" xr3:uid="{68D851B2-30A3-4326-B652-D0F7E5470736}" name="Date14" dataDxfId="2312" totalsRowDxfId="2311"/>
    <tableColumn id="17" xr3:uid="{15CEC6CD-0D11-45B0-999D-C6910345ADFE}" name="Date15" dataDxfId="2310" totalsRowDxfId="2309"/>
    <tableColumn id="18" xr3:uid="{6C9D35EE-7314-4169-BD34-454ED63E0858}" name="Date16" dataDxfId="2308" totalsRowDxfId="2307"/>
    <tableColumn id="19" xr3:uid="{0E6FF188-F115-4807-BA2F-CD90D6E9FEFF}" name="Date17" dataDxfId="2306" totalsRowDxfId="2305"/>
    <tableColumn id="20" xr3:uid="{5B7FC07E-0A9E-4F1A-8B5E-93AF7592444B}" name="Date18" dataDxfId="2304" totalsRowDxfId="2303"/>
    <tableColumn id="21" xr3:uid="{9E59D3D6-9FE8-4B8B-A016-3C02977DB9ED}" name="Date19" dataDxfId="2302" totalsRowDxfId="2301"/>
    <tableColumn id="22" xr3:uid="{DC47B0DB-8DDF-4A7C-BB01-07653DF3FD8A}" name="Date20" dataDxfId="2300" totalsRowDxfId="2299"/>
    <tableColumn id="23" xr3:uid="{967420D4-49AE-40D2-94D8-86BCB162D89B}" name="Date21" dataDxfId="2298" totalsRowDxfId="2297"/>
    <tableColumn id="24" xr3:uid="{B857B5EA-7992-4EC4-8C64-4A6EE1056F77}" name="Date22" dataDxfId="2296" totalsRowDxfId="2295"/>
    <tableColumn id="25" xr3:uid="{97A7016D-7657-4729-B9A0-1E0D007E990B}" name="Date23" dataDxfId="2294" totalsRowDxfId="2293"/>
    <tableColumn id="26" xr3:uid="{210B79EA-C2ED-43D9-9CAC-64BEC17968E2}" name="Date24" dataDxfId="2292" totalsRowDxfId="2291"/>
    <tableColumn id="27" xr3:uid="{D818AB6E-60D8-46F1-8699-9AE7B01FD27A}" name="Date25" dataDxfId="2290" totalsRowDxfId="2289"/>
    <tableColumn id="28" xr3:uid="{CECCEB2E-0E09-455C-9664-1CC33CA609EA}" name="Date26" dataDxfId="2288" totalsRowDxfId="2287"/>
    <tableColumn id="29" xr3:uid="{B9303AA1-7E70-41F0-819F-39289F41CDA2}" name="Date27" dataDxfId="2286" totalsRowDxfId="2285"/>
    <tableColumn id="30" xr3:uid="{6BB1A723-6274-40AB-AAFB-8889315200A0}" name="Date28" dataDxfId="2284" totalsRowDxfId="2283"/>
    <tableColumn id="31" xr3:uid="{8812EEDB-BEF4-4FDC-ABD9-6C683DFD6DF4}" name="Date29" dataDxfId="2282" totalsRowDxfId="2281"/>
    <tableColumn id="32" xr3:uid="{92356864-7494-4791-BF9A-91981A20F5E3}" name="Date30" dataDxfId="2280" totalsRowDxfId="2279"/>
    <tableColumn id="33" xr3:uid="{649F1786-8D7B-453E-A1E8-366A21F3467F}" name="Date31" dataDxfId="2278" totalsRowDxfId="2277"/>
    <tableColumn id="34" xr3:uid="{7127A71E-4FC2-43B2-96F5-6E897E4ED2AC}" name="Date32" dataDxfId="2276" totalsRowDxfId="2275"/>
    <tableColumn id="35" xr3:uid="{B3B4397E-15F2-4FF6-98BD-5801886BC772}" name="Date33" dataDxfId="2274" totalsRowDxfId="2273"/>
    <tableColumn id="36" xr3:uid="{86A89A78-9D0D-4BCA-9840-6F12AC440E1D}" name="Date34" dataDxfId="2272" totalsRowDxfId="2271"/>
    <tableColumn id="37" xr3:uid="{EDFBC643-34C9-4619-945C-EC81F4B25F9E}" name="Date35" dataDxfId="2270" totalsRowDxfId="2269"/>
    <tableColumn id="38" xr3:uid="{BFC55FC6-C412-48D2-9C25-6EDAECF30223}" name="Date36" dataDxfId="2268" totalsRowDxfId="2267"/>
    <tableColumn id="39" xr3:uid="{D4FE3DCB-9325-4957-A5A2-4A50DC17B0C2}" name="Date37" dataDxfId="2266" totalsRowDxfId="2265"/>
    <tableColumn id="40" xr3:uid="{451A1B72-AC2F-4F4B-AF8B-8EF877DE8F50}" name="Date38" dataDxfId="2264" totalsRowDxfId="2263"/>
    <tableColumn id="41" xr3:uid="{404233CB-AC38-47BB-A825-2623A4A14D4F}" name="Date39" dataDxfId="2262" totalsRowDxfId="2261"/>
    <tableColumn id="42" xr3:uid="{D4615A1D-C40D-411A-8F70-00409A53A11F}" name="Date40" dataDxfId="2260" totalsRowDxfId="2259"/>
    <tableColumn id="43" xr3:uid="{0547D448-0D2A-449A-95E2-1B431E478815}" name="Date41" dataDxfId="2258" totalsRowDxfId="2257"/>
    <tableColumn id="44" xr3:uid="{B3CD5AC1-CD59-40C9-BF5F-7943D853F991}" name="Date42" dataDxfId="2256" totalsRowDxfId="2255"/>
    <tableColumn id="45" xr3:uid="{AD1CD198-EEFA-492C-987D-96CAEAB39E94}" name="Date43" dataDxfId="2254" totalsRowDxfId="2253"/>
    <tableColumn id="46" xr3:uid="{B3EAD9A1-520B-4C64-955D-0FFC7D33D251}" name="Date44" dataDxfId="2252" totalsRowDxfId="2251"/>
    <tableColumn id="47" xr3:uid="{AA158DF2-57B9-498A-B3C6-FB9ACC16ECEF}" name="Date45" dataDxfId="2250" totalsRowDxfId="2249"/>
    <tableColumn id="48" xr3:uid="{0063EB75-EA6A-4892-B31F-1561CE9753B0}" name="Date46" dataDxfId="2248" totalsRowDxfId="2247"/>
    <tableColumn id="49" xr3:uid="{58BA3787-E705-448F-A304-564510AC7DA9}" name="Date47" dataDxfId="2246" totalsRowDxfId="2245"/>
    <tableColumn id="50" xr3:uid="{EC8AD07C-BA0B-4CBF-82E0-FF9FA01D3D34}" name="Date48" dataDxfId="2244" totalsRowDxfId="2243"/>
    <tableColumn id="51" xr3:uid="{4CC10E35-6F22-41AD-B148-55CB7CAA9414}" name="Date49" dataDxfId="2242" totalsRowDxfId="2241"/>
    <tableColumn id="52" xr3:uid="{E0FC059F-EE75-4766-9A69-EA6E3CA80EF2}" name="Date50" dataDxfId="2240" totalsRowDxfId="2239"/>
    <tableColumn id="53" xr3:uid="{F9607100-5E8E-4A8E-A95B-7D597EFF1782}" name="Date51" dataDxfId="2238" totalsRowDxfId="2237"/>
    <tableColumn id="54" xr3:uid="{18CF9863-9F27-416B-8C53-EC70C57E7AEE}" name="Date52" dataDxfId="2236" totalsRowDxfId="2235"/>
    <tableColumn id="55" xr3:uid="{FA96E964-983B-4DEC-B6E9-79E4508221A6}" name="Date53" dataDxfId="2234" totalsRowDxfId="2233"/>
    <tableColumn id="56" xr3:uid="{01696001-5837-476F-A99E-B5E67E720E1A}" name="Date54" dataDxfId="2232" totalsRowDxfId="2231"/>
    <tableColumn id="57" xr3:uid="{ACDBC231-0B8E-42F9-9C95-A9AAD42A7ECD}" name="Date55" dataDxfId="2230" totalsRowDxfId="2229"/>
    <tableColumn id="58" xr3:uid="{63B47204-6A5F-4628-9C7E-5BB5DD254FFF}" name="Date56" dataDxfId="2228" totalsRowDxfId="2227"/>
    <tableColumn id="59" xr3:uid="{FBAB22E4-6907-4B54-B18C-B30B2B03153A}" name="Date57" dataDxfId="2226" totalsRowDxfId="2225"/>
    <tableColumn id="60" xr3:uid="{F9672FEF-6A4F-4A03-83EE-1AAF83E5D140}" name="Date58" dataDxfId="2224" totalsRowDxfId="2223"/>
    <tableColumn id="61" xr3:uid="{FF27B41A-1156-4D5D-9272-F0DCC5FDFFF5}" name="Date59" dataDxfId="2222" totalsRowDxfId="2221"/>
    <tableColumn id="62" xr3:uid="{3958A15A-43EC-4B01-B6FC-2BCC66BD997B}" name="Date60" dataDxfId="2220" totalsRowDxfId="2219"/>
    <tableColumn id="63" xr3:uid="{4582437D-E627-4150-8665-2E11457F3E6D}" name="Date61" dataDxfId="2218" totalsRowDxfId="2217"/>
    <tableColumn id="64" xr3:uid="{8DE60080-2A26-459D-8EB9-97074CBE9274}" name="Date62" dataDxfId="2216" totalsRowDxfId="2215"/>
    <tableColumn id="65" xr3:uid="{4AF27EFB-A3B7-4EB7-A426-B59634118AA4}" name="Date63" dataDxfId="2214" totalsRowDxfId="2213"/>
    <tableColumn id="66" xr3:uid="{B96486FD-E7A8-44E4-9EBE-C035682B644D}" name="Date64" dataDxfId="2212" totalsRowDxfId="2211"/>
    <tableColumn id="67" xr3:uid="{30FC7A75-82B7-4F3D-9983-D47E0270978D}" name="Date65" dataDxfId="2210" totalsRowDxfId="2209"/>
    <tableColumn id="68" xr3:uid="{DE857403-004B-4652-AF22-8B38C3FBAB3C}" name="Date66" dataDxfId="2208" totalsRowDxfId="2207"/>
    <tableColumn id="69" xr3:uid="{5EAEB3CD-AB15-4509-BEA7-724FED9BE828}" name="Date67" dataDxfId="2206" totalsRowDxfId="2205"/>
    <tableColumn id="70" xr3:uid="{4D6602BE-CC9F-483A-8F2C-C4D299D06E79}" name="Date68" dataDxfId="2204" totalsRowDxfId="2203"/>
    <tableColumn id="71" xr3:uid="{FF97C79D-B336-40A9-AAD8-9C4F6E414ECB}" name="Date69" dataDxfId="2202" totalsRowDxfId="2201"/>
    <tableColumn id="72" xr3:uid="{32882912-9FF1-4646-B882-15B722ECB562}" name="Date70" dataDxfId="2200" totalsRowDxfId="2199"/>
    <tableColumn id="73" xr3:uid="{6CFE0AAE-0319-4FCF-827C-B12B639B8EED}" name="Date71" dataDxfId="2198" totalsRowDxfId="2197"/>
    <tableColumn id="74" xr3:uid="{307EC0C9-F4E2-4A66-B141-B1F507519C15}" name="Date72" dataDxfId="2196" totalsRowDxfId="2195"/>
    <tableColumn id="75" xr3:uid="{C3BA7C0A-14C9-4042-B90F-A63E17157D94}" name="Date73" dataDxfId="2194" totalsRowDxfId="2193"/>
    <tableColumn id="76" xr3:uid="{3298571B-6F9D-4D2F-AEF9-D3A1B5D85F0C}" name="Date74" dataDxfId="2192" totalsRowDxfId="2191"/>
    <tableColumn id="77" xr3:uid="{32BAC24A-40B8-4920-A4AD-05D28D548385}" name="Date75" dataDxfId="2190" totalsRowDxfId="2189"/>
    <tableColumn id="78" xr3:uid="{5DD1D72B-2067-4519-AA4D-A8571EDCC6AB}" name="Date76" dataDxfId="2188" totalsRowDxfId="2187"/>
    <tableColumn id="79" xr3:uid="{38FD3095-0169-4EED-A1F3-EBE323372EA3}" name="Date77" dataDxfId="2186" totalsRowDxfId="2185"/>
    <tableColumn id="80" xr3:uid="{B664E759-FC76-4514-BC11-D6B72F3111FE}" name="Date78" dataDxfId="2184" totalsRowDxfId="2183"/>
    <tableColumn id="81" xr3:uid="{D5A9A590-459A-4E48-8FAC-F3DEDDA0F5AD}" name="Date79" dataDxfId="2182" totalsRowDxfId="2181"/>
    <tableColumn id="82" xr3:uid="{19EEC0EC-0390-4803-A3C9-023EADDCA3CE}" name="Date80" dataDxfId="2180" totalsRowDxfId="2179"/>
    <tableColumn id="83" xr3:uid="{20A9ADF4-43C0-41BB-A97D-FDB58F6A3082}" name="Date81" dataDxfId="2178" totalsRowDxfId="2177"/>
    <tableColumn id="84" xr3:uid="{486ACE55-F1D4-40E7-98D0-1601F19FB7BF}" name="Date82" dataDxfId="2176" totalsRowDxfId="2175"/>
    <tableColumn id="85" xr3:uid="{C62273BA-6DE7-45FA-BFA5-95AB4ACD2DAE}" name="Date83" dataDxfId="2174" totalsRowDxfId="2173"/>
    <tableColumn id="86" xr3:uid="{2BA3C6D0-61CD-4B6F-BE29-93A46FE94C09}" name="Date84" dataDxfId="2172" totalsRowDxfId="2171"/>
    <tableColumn id="87" xr3:uid="{64F23A5D-77BA-421A-82CC-C1E8D1D3937C}" name="Date85" dataDxfId="2170" totalsRowDxfId="2169"/>
    <tableColumn id="88" xr3:uid="{43273754-A645-45F6-88D6-22CAE6382291}" name="Date86" dataDxfId="2168" totalsRowDxfId="2167"/>
    <tableColumn id="89" xr3:uid="{5E35AE39-7A6D-4E67-AAF8-B2C58DBAEFF8}" name="Date87" dataDxfId="2166" totalsRowDxfId="2165"/>
    <tableColumn id="90" xr3:uid="{D249791E-F3EB-46C8-BF50-C13093077992}" name="Date88" dataDxfId="2164" totalsRowDxfId="2163"/>
    <tableColumn id="91" xr3:uid="{607F224A-C880-4592-8381-07AC3E833F5D}" name="Date89" dataDxfId="2162" totalsRowDxfId="2161"/>
    <tableColumn id="92" xr3:uid="{9B23E6CB-FBFD-4A66-AFCB-7E9E25E41732}" name="Date90" dataDxfId="2160" totalsRowDxfId="2159"/>
    <tableColumn id="93" xr3:uid="{1CCB34FF-9B6B-49E7-A251-65C6EE45A68C}" name="Date91" dataDxfId="2158" totalsRowDxfId="2157"/>
    <tableColumn id="94" xr3:uid="{5E8BAF8F-BAFB-4BAB-88E1-40F194BE45D9}" name="Date92" dataDxfId="2156" totalsRowDxfId="2155"/>
    <tableColumn id="95" xr3:uid="{E5E7F216-EC1F-4575-B424-6112743D21FC}" name="Date93" dataDxfId="2154" totalsRowDxfId="2153"/>
    <tableColumn id="96" xr3:uid="{00D1F4F0-F681-4CF4-8302-6633E33042CC}" name="Date94" dataDxfId="2152" totalsRowDxfId="2151"/>
    <tableColumn id="97" xr3:uid="{0A7CAB2C-489F-471B-9ECA-F57CA2D253B0}" name="Date95" dataDxfId="2150" totalsRowDxfId="2149"/>
    <tableColumn id="98" xr3:uid="{0D944EF2-F30B-49CC-8ABC-51DC5D9DB953}" name="Date96" dataDxfId="2148" totalsRowDxfId="2147"/>
    <tableColumn id="99" xr3:uid="{35B66286-831F-4BCF-9F2F-38166323CBAC}" name="Date97" dataDxfId="2146" totalsRowDxfId="2145"/>
    <tableColumn id="100" xr3:uid="{64F9454C-29A1-4317-B925-53193012F80E}" name="Date98" dataDxfId="2144" totalsRowDxfId="2143"/>
    <tableColumn id="101" xr3:uid="{49CB2C1B-F7AA-4C81-AF5B-56A3D9BD55A0}" name="Date99" dataDxfId="2142" totalsRowDxfId="2141"/>
    <tableColumn id="102" xr3:uid="{C400696A-2059-4102-B1BF-88701F25A9D4}" name="Date100" dataDxfId="2140" totalsRowDxfId="213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4E05EF-A703-4D9C-8C80-01050E4E25BC}" name="L10Table" displayName="L10Table" ref="B29:CZ41" totalsRowShown="0" headerRowDxfId="2138" dataDxfId="2137" tableBorderDxfId="2136">
  <autoFilter ref="B29:CZ41" xr:uid="{594E05EF-A703-4D9C-8C80-01050E4E25BC}"/>
  <tableColumns count="103">
    <tableColumn id="1" xr3:uid="{AD92CC82-B017-404F-96D7-F370E9684BE3}" name="Facility Name _x000a_(If Applicable)" dataDxfId="2135"/>
    <tableColumn id="2" xr3:uid="{D69E9376-76CF-46DF-89D0-B56830DAF321}" name="County" dataDxfId="2134"/>
    <tableColumn id="3" xr3:uid="{481B8604-0C25-4151-9539-66DDD03E6C53}" name="To Date" dataDxfId="2133">
      <calculatedColumnFormula>SUM(E30:GV30)</calculatedColumnFormula>
    </tableColumn>
    <tableColumn id="4" xr3:uid="{A8B105E8-DF52-4AC3-9DB5-6F438F51D596}" name="Date" dataDxfId="2132"/>
    <tableColumn id="5" xr3:uid="{91B7E263-53C3-4DF2-8267-66BE56E02DEC}" name="Date2" dataDxfId="2131"/>
    <tableColumn id="6" xr3:uid="{1AAC1B6D-0051-42F8-9384-6F84F9629278}" name="Date3" dataDxfId="2130"/>
    <tableColumn id="7" xr3:uid="{99640C46-218F-40B3-AC64-259ACA67868C}" name="Date4" dataDxfId="2129"/>
    <tableColumn id="8" xr3:uid="{287F7A81-A0B5-46D2-84E0-BF6D14247EC2}" name="Date5" dataDxfId="2128"/>
    <tableColumn id="9" xr3:uid="{C8EA2A95-E0CD-4D2B-9E69-3319FFCEAC0B}" name="Date6" dataDxfId="2127"/>
    <tableColumn id="10" xr3:uid="{B8A36432-9419-485F-B5F2-F7EDDCA0E253}" name="Date7" dataDxfId="2126"/>
    <tableColumn id="11" xr3:uid="{BF241F23-FB37-4210-9251-1B539BC10499}" name="Date8" dataDxfId="2125"/>
    <tableColumn id="12" xr3:uid="{F1CF341D-7745-4950-BF8E-B42AB202F88D}" name="Date9" dataDxfId="2124"/>
    <tableColumn id="13" xr3:uid="{9A351830-3DD4-417B-919A-3A9629178856}" name="Date10" dataDxfId="2123"/>
    <tableColumn id="14" xr3:uid="{C265D49C-01D3-48D3-8431-B54388C41A9E}" name="Date11" dataDxfId="2122"/>
    <tableColumn id="15" xr3:uid="{60A193DC-DF45-43CE-BF76-BB985540F77B}" name="Date12" dataDxfId="2121"/>
    <tableColumn id="16" xr3:uid="{6BC7E97A-4540-4765-9218-64217138BC68}" name="Date13" dataDxfId="2120"/>
    <tableColumn id="17" xr3:uid="{C6B4B8CE-4732-479C-8199-41433B99E95B}" name="Date14" dataDxfId="2119"/>
    <tableColumn id="18" xr3:uid="{DCD22544-84F3-4984-8623-80BCD0B0B456}" name="Date15" dataDxfId="2118"/>
    <tableColumn id="19" xr3:uid="{C784D576-57CF-4945-8AB7-4F340089255B}" name="Date16" dataDxfId="2117"/>
    <tableColumn id="20" xr3:uid="{E25D1B4E-3F7B-4A94-9353-49E4186D781C}" name="Date17" dataDxfId="2116"/>
    <tableColumn id="21" xr3:uid="{34952253-97E7-47DC-8220-F61C213CB38D}" name="Date18" dataDxfId="2115"/>
    <tableColumn id="22" xr3:uid="{27367C42-8545-42E5-B3C9-D109A3818AB9}" name="Date19" dataDxfId="2114"/>
    <tableColumn id="23" xr3:uid="{B5375725-B039-49D5-98A1-0FB477DF4D32}" name="Date20" dataDxfId="2113"/>
    <tableColumn id="24" xr3:uid="{25A32E7E-0FE1-4D79-A5D6-289C99D64E74}" name="Date21" dataDxfId="2112"/>
    <tableColumn id="25" xr3:uid="{A135AA9E-1436-4943-9DF5-7E2C7652B3DB}" name="Date22" dataDxfId="2111"/>
    <tableColumn id="26" xr3:uid="{1E22AD98-AF22-4D1D-B215-09634F470E4B}" name="Date23" dataDxfId="2110"/>
    <tableColumn id="27" xr3:uid="{F8BDE44D-CEAB-4F55-A7A2-B99668C4EE0E}" name="Date24" dataDxfId="2109"/>
    <tableColumn id="28" xr3:uid="{D876EE5A-F032-4213-91D1-B8D30DDC7A43}" name="Date25" dataDxfId="2108"/>
    <tableColumn id="29" xr3:uid="{7BDB366A-82DA-4324-AE7C-D98ADF7D9520}" name="Date26" dataDxfId="2107"/>
    <tableColumn id="30" xr3:uid="{8D5067F2-59C0-4BCC-83C7-A774793E9D6F}" name="Date27" dataDxfId="2106"/>
    <tableColumn id="31" xr3:uid="{A038E836-D9A2-404D-BC51-8CA03D74BF86}" name="Date28" dataDxfId="2105"/>
    <tableColumn id="32" xr3:uid="{47431869-06BD-4303-9F7D-D804EC874F9C}" name="Date29" dataDxfId="2104"/>
    <tableColumn id="33" xr3:uid="{25163BD7-0516-4022-B2A8-5488229BBA03}" name="Date30" dataDxfId="2103"/>
    <tableColumn id="34" xr3:uid="{5D01D76E-532B-4A8F-B630-1B71379CDF7E}" name="Date31" dataDxfId="2102"/>
    <tableColumn id="35" xr3:uid="{53D2B96E-D5C3-49BB-BC9C-D135E5B7F37A}" name="Date32" dataDxfId="2101"/>
    <tableColumn id="36" xr3:uid="{F16328BA-1609-4E19-83F2-CC56C99393A2}" name="Date33" dataDxfId="2100"/>
    <tableColumn id="37" xr3:uid="{4DC229EB-7C8F-4A99-97CC-7A6754A56207}" name="Date34" dataDxfId="2099"/>
    <tableColumn id="38" xr3:uid="{B0F5AB3C-22D0-46FB-9341-60DD367B6E3C}" name="Date35" dataDxfId="2098"/>
    <tableColumn id="39" xr3:uid="{72C97395-250D-4F87-85E4-67094FBC8A1D}" name="Date36" dataDxfId="2097"/>
    <tableColumn id="40" xr3:uid="{AA9E8100-447A-48B6-A95C-E5C0EE8382F6}" name="Date37" dataDxfId="2096"/>
    <tableColumn id="41" xr3:uid="{1925D820-F472-4FCC-817D-CB8A659C93A3}" name="Date38" dataDxfId="2095"/>
    <tableColumn id="42" xr3:uid="{05E8C7EA-05F1-432D-AC86-D3A2D7A8140A}" name="Date39" dataDxfId="2094"/>
    <tableColumn id="43" xr3:uid="{381D50C9-3B97-4503-AB26-FD27CD0B10FC}" name="Date40" dataDxfId="2093"/>
    <tableColumn id="44" xr3:uid="{51A3FCED-CD0C-4F21-80FE-78C13F5B50CB}" name="Date41" dataDxfId="2092"/>
    <tableColumn id="45" xr3:uid="{ACCE9BB6-2A8D-4526-8201-0712332DBA6F}" name="Date42" dataDxfId="2091"/>
    <tableColumn id="46" xr3:uid="{8336F3F9-1080-4BD2-B7B0-35CA3A4C15FF}" name="Date43" dataDxfId="2090"/>
    <tableColumn id="47" xr3:uid="{0958748F-0211-4857-AF7E-70FB76AE1F01}" name="Date44" dataDxfId="2089"/>
    <tableColumn id="48" xr3:uid="{4CEB557E-1AD0-494F-8891-6A8F5827F413}" name="Date45" dataDxfId="2088"/>
    <tableColumn id="49" xr3:uid="{FB12DBC9-59EB-4C48-AB0D-883CFA03D588}" name="Date46" dataDxfId="2087"/>
    <tableColumn id="50" xr3:uid="{C1AAECF6-37E9-4FA5-A278-1378278475F8}" name="Date47" dataDxfId="2086"/>
    <tableColumn id="51" xr3:uid="{C2C3F280-BDD9-4D66-8EA2-3D1BECB0B43C}" name="Date48" dataDxfId="2085"/>
    <tableColumn id="52" xr3:uid="{041589B2-88D5-49DE-A9E3-74D83516A5C7}" name="Date49" dataDxfId="2084"/>
    <tableColumn id="53" xr3:uid="{B4E26AD2-7F69-4C2E-9291-098C53B4E7E2}" name="Date50" dataDxfId="2083"/>
    <tableColumn id="54" xr3:uid="{1B176F3D-819B-49D7-AF2A-A736E905738F}" name="Date51" dataDxfId="2082"/>
    <tableColumn id="55" xr3:uid="{588A8950-80FD-4342-82FA-51C65754C117}" name="Date52" dataDxfId="2081"/>
    <tableColumn id="56" xr3:uid="{5C2C65F8-01E7-4909-BFBE-EE294FAE8106}" name="Date53" dataDxfId="2080"/>
    <tableColumn id="57" xr3:uid="{E7F44B9A-6938-4B2E-BE16-C52EE1ABD629}" name="Date54" dataDxfId="2079"/>
    <tableColumn id="58" xr3:uid="{D5A473F2-8F4A-4685-A276-1EE567DDD3F9}" name="Date55" dataDxfId="2078"/>
    <tableColumn id="59" xr3:uid="{1AAD69BB-8B6B-4DF6-97D3-4ACC1E17E2A6}" name="Date56" dataDxfId="2077"/>
    <tableColumn id="60" xr3:uid="{241D9ADA-06AD-47FE-B9C9-235684008B8F}" name="Date57" dataDxfId="2076"/>
    <tableColumn id="61" xr3:uid="{3938FAED-40F1-4179-8B59-6ADDE891A9F5}" name="Date58" dataDxfId="2075"/>
    <tableColumn id="62" xr3:uid="{8E3F7D4D-822F-433A-B535-B507162C3498}" name="Date59" dataDxfId="2074"/>
    <tableColumn id="63" xr3:uid="{FC3B3609-59C7-41CD-B6C7-6D8A23B6AAE7}" name="Date60" dataDxfId="2073"/>
    <tableColumn id="64" xr3:uid="{C4EC784A-F42A-49D8-B397-5D6DCBCAAFE5}" name="Date61" dataDxfId="2072"/>
    <tableColumn id="65" xr3:uid="{189349A6-4E95-4D6A-A521-E025BEDE02DB}" name="Date62" dataDxfId="2071"/>
    <tableColumn id="66" xr3:uid="{5A79E092-B763-4088-9C3F-2D22CF99BA1A}" name="Date63" dataDxfId="2070"/>
    <tableColumn id="67" xr3:uid="{BE5985EE-A6F5-4881-A7D7-3B8F969D03E1}" name="Date64" dataDxfId="2069"/>
    <tableColumn id="68" xr3:uid="{B223DB6A-6B0F-4AC9-BF56-467F174448E5}" name="Date65" dataDxfId="2068"/>
    <tableColumn id="69" xr3:uid="{5CD8626D-CEDD-4267-A7E1-58E96725BA64}" name="Date66" dataDxfId="2067"/>
    <tableColumn id="70" xr3:uid="{B760413B-A777-47A5-A1AD-6E9B74C0F65E}" name="Date67" dataDxfId="2066"/>
    <tableColumn id="71" xr3:uid="{BCF5F208-36C6-430D-A775-5DC4351D35D8}" name="Date68" dataDxfId="2065"/>
    <tableColumn id="72" xr3:uid="{800035DB-7FE6-4FB2-9EA9-77AC8CDA011B}" name="Date69" dataDxfId="2064"/>
    <tableColumn id="73" xr3:uid="{C88E889D-DF3E-4123-98C6-346EE5864B22}" name="Date70" dataDxfId="2063"/>
    <tableColumn id="74" xr3:uid="{0B955F56-02F5-40B7-80E0-A6AD92E8ECEF}" name="Date71" dataDxfId="2062"/>
    <tableColumn id="75" xr3:uid="{BDC8542A-9EAD-4419-A2D3-4C7F909D3794}" name="Date72" dataDxfId="2061"/>
    <tableColumn id="76" xr3:uid="{3399212C-4843-42B0-A5B4-354A7549AED2}" name="Date73" dataDxfId="2060"/>
    <tableColumn id="77" xr3:uid="{2F0AD26D-F862-4F12-AC29-8BBDCB687878}" name="Date74" dataDxfId="2059"/>
    <tableColumn id="78" xr3:uid="{EB45199F-87D6-4E44-A3FF-B23C64084929}" name="Date75" dataDxfId="2058"/>
    <tableColumn id="79" xr3:uid="{404CF410-B04C-4AAE-AD33-C84402EDE250}" name="Date76" dataDxfId="2057"/>
    <tableColumn id="80" xr3:uid="{8E464F53-981B-4EEB-AC3C-324A1AF809BA}" name="Date77" dataDxfId="2056"/>
    <tableColumn id="81" xr3:uid="{4E690007-ECBA-45EA-B12A-803F4BD42CE0}" name="Date78" dataDxfId="2055"/>
    <tableColumn id="82" xr3:uid="{A6271EE0-2A28-42B4-92E8-C5D3330283D5}" name="Date79" dataDxfId="2054"/>
    <tableColumn id="83" xr3:uid="{8EB92873-F385-4124-83DC-87CFEF7F86CB}" name="Date80" dataDxfId="2053"/>
    <tableColumn id="84" xr3:uid="{8182D070-1BFF-42C6-8019-AAA23CC08D15}" name="Date81" dataDxfId="2052"/>
    <tableColumn id="85" xr3:uid="{75CF3474-4305-4203-8F42-69424CFC3230}" name="Date82" dataDxfId="2051"/>
    <tableColumn id="86" xr3:uid="{2098BF96-1A5B-42D5-A723-B134CC434179}" name="Date83" dataDxfId="2050"/>
    <tableColumn id="87" xr3:uid="{5DCF4F2E-96B9-4F4C-9ACB-2BB3CBA15283}" name="Date84" dataDxfId="2049"/>
    <tableColumn id="88" xr3:uid="{3387F144-3BFB-49C9-87B0-DEA07DA382FF}" name="Date85" dataDxfId="2048"/>
    <tableColumn id="89" xr3:uid="{9AD52F7E-D977-491C-A5A5-9AF928805BC9}" name="Date86" dataDxfId="2047"/>
    <tableColumn id="90" xr3:uid="{8A8E6EDE-5EA1-4A97-AC74-44EB7E22CB28}" name="Date87" dataDxfId="2046"/>
    <tableColumn id="91" xr3:uid="{6D21D271-EE80-44F4-A30D-6E969CC75EEB}" name="Date88" dataDxfId="2045"/>
    <tableColumn id="92" xr3:uid="{058E4658-77AD-4F49-B842-300CA8FAF39A}" name="Date89" dataDxfId="2044"/>
    <tableColumn id="93" xr3:uid="{1020BBB3-DD50-4FB0-AF25-D2BF95B12A1C}" name="Date90" dataDxfId="2043"/>
    <tableColumn id="94" xr3:uid="{F44137DA-A996-41B4-8EF4-5F5A3D7CA828}" name="Date91" dataDxfId="2042"/>
    <tableColumn id="95" xr3:uid="{56DCA771-FDD1-4C52-BC75-8A9929140F0B}" name="Date92" dataDxfId="2041"/>
    <tableColumn id="96" xr3:uid="{4BFB3E13-51EA-4123-960D-D6DF9B055A70}" name="Date93" dataDxfId="2040"/>
    <tableColumn id="97" xr3:uid="{09B59679-1160-4796-89DB-67FB27B7A268}" name="Date94" dataDxfId="2039"/>
    <tableColumn id="98" xr3:uid="{A8975818-C811-485B-823B-BB3B02754096}" name="Date95" dataDxfId="2038"/>
    <tableColumn id="99" xr3:uid="{47A59397-C06C-440A-9287-D55F2BE44535}" name="Date96" dataDxfId="2037"/>
    <tableColumn id="100" xr3:uid="{0E6A990D-9C6C-4B3C-9D20-75FB3D0C813C}" name="Date97" dataDxfId="2036"/>
    <tableColumn id="101" xr3:uid="{E1EAEE80-6407-4D7D-B8EC-369186852857}" name="Date98" dataDxfId="2035"/>
    <tableColumn id="102" xr3:uid="{EF1149F2-FBDF-44F3-928B-091D24347826}" name="Date99" dataDxfId="2034"/>
    <tableColumn id="103" xr3:uid="{7F836BBE-B1B5-47AF-9760-AF751CE18E76}" name="Date100" dataDxfId="203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34ECF1-078C-4DC4-8B8C-93AA6C8BF64C}" name="L9Table" displayName="L9Table" ref="B8:CZ23" totalsRowShown="0" headerRowDxfId="2032" dataDxfId="2031" tableBorderDxfId="2030">
  <autoFilter ref="B8:CZ23" xr:uid="{4234ECF1-078C-4DC4-8B8C-93AA6C8BF64C}"/>
  <tableColumns count="103">
    <tableColumn id="1" xr3:uid="{313099AF-7CD1-406F-B733-ABBD29F3602A}" name="Facility Name_x000a_(If Applicable)" dataDxfId="2029"/>
    <tableColumn id="2" xr3:uid="{CFC32C94-E12F-4ED3-95DB-9967CCD41FDE}" name="County" dataDxfId="2028"/>
    <tableColumn id="3" xr3:uid="{6480CFA5-9E80-4EB9-980B-F14B98B76EC6}" name="To Date" dataDxfId="2027">
      <calculatedColumnFormula>SUM(E9:GV9)</calculatedColumnFormula>
    </tableColumn>
    <tableColumn id="4" xr3:uid="{79E97A59-47BA-48B2-8D1A-F95FD1E43414}" name="Date" dataDxfId="2026"/>
    <tableColumn id="5" xr3:uid="{BD17D066-B089-4214-A289-158A77386BDE}" name="Date2" dataDxfId="2025"/>
    <tableColumn id="6" xr3:uid="{99B3CB55-3057-4474-B020-5FEE82D2BB39}" name="Date3" dataDxfId="2024"/>
    <tableColumn id="7" xr3:uid="{CF5B0028-7662-4292-B7C0-25893427481D}" name="Date4" dataDxfId="2023"/>
    <tableColumn id="8" xr3:uid="{E1081127-23D6-4640-B1EA-6B9ADBD92FBA}" name="Date5" dataDxfId="2022"/>
    <tableColumn id="9" xr3:uid="{EEB564D1-3E8F-437D-B15C-57911F9791BA}" name="Date6" dataDxfId="2021"/>
    <tableColumn id="10" xr3:uid="{74276401-37BC-4B52-ACAD-2EF79AF891F5}" name="Date7" dataDxfId="2020"/>
    <tableColumn id="11" xr3:uid="{0D0E2BCC-CCEE-4E50-B14F-9F8A2CA3C474}" name="Date8" dataDxfId="2019"/>
    <tableColumn id="12" xr3:uid="{48AF9DA5-CD7B-4073-AEB1-3984F998F221}" name="Date9" dataDxfId="2018"/>
    <tableColumn id="13" xr3:uid="{CFD31953-CD05-4745-8380-A5BCD6377F1C}" name="Date10" dataDxfId="2017"/>
    <tableColumn id="14" xr3:uid="{0D59FD86-CC70-4EE0-B999-A8B5DF008E5D}" name="Date11" dataDxfId="2016"/>
    <tableColumn id="15" xr3:uid="{5A6CE38B-E5C0-48F3-8A1A-D7FAF8126EBD}" name="Date12" dataDxfId="2015"/>
    <tableColumn id="16" xr3:uid="{1736ED91-2211-4C57-B6E6-8AC26F3DC704}" name="Date13" dataDxfId="2014"/>
    <tableColumn id="17" xr3:uid="{3EDEA83F-4C73-414D-954F-4D6F9D63F17F}" name="Date14" dataDxfId="2013"/>
    <tableColumn id="18" xr3:uid="{A2E6C7DB-8392-48F8-AFA5-9A54DA6E0668}" name="Date15" dataDxfId="2012"/>
    <tableColumn id="19" xr3:uid="{C7CF2A5D-1EFE-4030-84FD-5B27A8E930D5}" name="Date16" dataDxfId="2011"/>
    <tableColumn id="20" xr3:uid="{C09EC4C9-3D2F-4AF1-B5CA-8318DB9BBF5B}" name="Date17" dataDxfId="2010"/>
    <tableColumn id="21" xr3:uid="{658697B6-27B2-4120-A33B-4B04BCDC0D05}" name="Date18" dataDxfId="2009"/>
    <tableColumn id="22" xr3:uid="{021C1DDA-0CEA-46E3-8B14-B8B86CBF5F64}" name="Date19" dataDxfId="2008"/>
    <tableColumn id="23" xr3:uid="{8B56462F-8A68-4E40-8499-47DFD76B1A39}" name="Date20" dataDxfId="2007"/>
    <tableColumn id="24" xr3:uid="{5F271D96-EDEF-4C7D-963A-A1DDF2B51B64}" name="Date21" dataDxfId="2006"/>
    <tableColumn id="25" xr3:uid="{0439DE60-800E-4634-ACCB-4F1B5B69A252}" name="Date22" dataDxfId="2005"/>
    <tableColumn id="26" xr3:uid="{694D5FB5-0742-4EF3-81E4-4154A03150FE}" name="Date23" dataDxfId="2004"/>
    <tableColumn id="27" xr3:uid="{475D20CA-7DD4-42B4-9DE2-C27B75EB462B}" name="Date24" dataDxfId="2003"/>
    <tableColumn id="28" xr3:uid="{688D572D-6629-4E7B-8F59-65F365AC3092}" name="Date25" dataDxfId="2002"/>
    <tableColumn id="29" xr3:uid="{1D946F8E-DF36-4D17-8E9C-BFA53A435CEA}" name="Date26" dataDxfId="2001"/>
    <tableColumn id="30" xr3:uid="{E810D609-174E-45D0-B728-21E532A29356}" name="Date27" dataDxfId="2000"/>
    <tableColumn id="31" xr3:uid="{A8589B15-2E1D-48EB-8AF4-C6C832B328DC}" name="Date28" dataDxfId="1999"/>
    <tableColumn id="32" xr3:uid="{94257959-74DE-40DD-9074-EC608FBE773B}" name="Date29" dataDxfId="1998"/>
    <tableColumn id="33" xr3:uid="{FCEC9599-5103-45C6-8080-B7B521D2ED1E}" name="Date30" dataDxfId="1997"/>
    <tableColumn id="34" xr3:uid="{D3060586-16AE-4756-A458-E81806C277AE}" name="Date31" dataDxfId="1996"/>
    <tableColumn id="35" xr3:uid="{AAA72B30-5903-4357-8DC1-3BC8AC9710FA}" name="Date32" dataDxfId="1995"/>
    <tableColumn id="36" xr3:uid="{9BF1C245-5353-4995-A1DE-308B37AE4C25}" name="Date33" dataDxfId="1994"/>
    <tableColumn id="37" xr3:uid="{53243275-0E91-4C96-A610-B61C0B9FA9B0}" name="Date34" dataDxfId="1993"/>
    <tableColumn id="38" xr3:uid="{3C0DD349-DD57-4DF2-B12C-A821DD136E0A}" name="Date35" dataDxfId="1992"/>
    <tableColumn id="39" xr3:uid="{45F78C10-B3BD-4703-BFAA-7D373146591C}" name="Date36" dataDxfId="1991"/>
    <tableColumn id="40" xr3:uid="{83954266-7D5D-418D-81A3-EC0618DD1B7C}" name="Date37" dataDxfId="1990"/>
    <tableColumn id="41" xr3:uid="{6512EED2-D91D-492D-861F-A81C455ECB41}" name="Date38" dataDxfId="1989"/>
    <tableColumn id="42" xr3:uid="{BC2B9211-806C-41DF-A720-8491632BDC4C}" name="Date39" dataDxfId="1988"/>
    <tableColumn id="43" xr3:uid="{1AE0A31D-5DE7-405A-B0A7-E930612BB0C3}" name="Date40" dataDxfId="1987"/>
    <tableColumn id="44" xr3:uid="{BCAEDEB1-7B6D-4A98-85FF-A2154DEB7101}" name="Date41" dataDxfId="1986"/>
    <tableColumn id="45" xr3:uid="{E89CCC53-E1DA-44B4-911C-CE33F02763C6}" name="Date42" dataDxfId="1985"/>
    <tableColumn id="46" xr3:uid="{05EE1F85-5162-4997-813D-83AB92489E17}" name="Date43" dataDxfId="1984"/>
    <tableColumn id="47" xr3:uid="{9C6CF963-36C9-4A43-9C58-9C2AD05B9905}" name="Date44" dataDxfId="1983"/>
    <tableColumn id="48" xr3:uid="{5FBD9B87-7314-4D6B-B7BB-19BDA5F7AD79}" name="Date45" dataDxfId="1982"/>
    <tableColumn id="49" xr3:uid="{323A9028-CF4A-4D7C-9438-E8DFB0CF1EB5}" name="Date46" dataDxfId="1981"/>
    <tableColumn id="50" xr3:uid="{8DF6391C-66BB-497B-8AFC-F51301DE822B}" name="Date47" dataDxfId="1980"/>
    <tableColumn id="51" xr3:uid="{2A49984D-50AF-4495-A371-D9C7E0F2527B}" name="Date48" dataDxfId="1979"/>
    <tableColumn id="52" xr3:uid="{4E5A29A8-10DA-480A-BA0B-D96AAAC1E0AE}" name="Date49" dataDxfId="1978"/>
    <tableColumn id="53" xr3:uid="{92EC0381-F02C-4FDE-97C4-10FC6A20FF52}" name="Date50" dataDxfId="1977"/>
    <tableColumn id="54" xr3:uid="{686A7385-162A-469B-8CBB-82330105579E}" name="Date51" dataDxfId="1976"/>
    <tableColumn id="55" xr3:uid="{7E796D70-9A0E-45A2-97CC-DB8823835B08}" name="Date52" dataDxfId="1975"/>
    <tableColumn id="56" xr3:uid="{FE08FA8A-1DB8-4DCD-9A7D-98735D3EA144}" name="Date53" dataDxfId="1974"/>
    <tableColumn id="57" xr3:uid="{8456D269-682D-4B90-9367-D036355C01DA}" name="Date54" dataDxfId="1973"/>
    <tableColumn id="58" xr3:uid="{6BA09914-C1AA-4B91-8506-61ECC3879ABA}" name="Date55" dataDxfId="1972"/>
    <tableColumn id="59" xr3:uid="{D419E23F-431D-4D2D-86C3-FB91B650C2BF}" name="Date56" dataDxfId="1971"/>
    <tableColumn id="60" xr3:uid="{52A78CC8-A4A8-44D0-9A71-A0DFEB0BD82F}" name="Date57" dataDxfId="1970"/>
    <tableColumn id="61" xr3:uid="{EDF2A806-69A7-498B-BACF-7E083E141E31}" name="Date58" dataDxfId="1969"/>
    <tableColumn id="62" xr3:uid="{1F450B34-BA1E-4591-8B2B-BE142F5BC163}" name="Date59" dataDxfId="1968"/>
    <tableColumn id="63" xr3:uid="{CD7BE403-24D3-4038-8F60-351231FF18B2}" name="Date60" dataDxfId="1967"/>
    <tableColumn id="64" xr3:uid="{10A50C79-F2CD-4B58-9308-4124CC671200}" name="Date61" dataDxfId="1966"/>
    <tableColumn id="65" xr3:uid="{09CD5D65-E2E8-48B9-B721-34027197BEE2}" name="Date62" dataDxfId="1965"/>
    <tableColumn id="66" xr3:uid="{B083D647-4B92-4587-8FBC-2871140940C9}" name="Date63" dataDxfId="1964"/>
    <tableColumn id="67" xr3:uid="{84C42D46-13A2-4A84-B4EA-D4CFB6294E37}" name="Date64" dataDxfId="1963"/>
    <tableColumn id="68" xr3:uid="{EE65BA34-7DD6-4DBF-8E1C-F3BB1D7C3E3D}" name="Date65" dataDxfId="1962"/>
    <tableColumn id="69" xr3:uid="{13BDA623-3A14-4B23-8AFF-611C323A3413}" name="Date66" dataDxfId="1961"/>
    <tableColumn id="70" xr3:uid="{9A458C80-4214-4C29-93C9-808FD1F5FCFC}" name="Date67" dataDxfId="1960"/>
    <tableColumn id="71" xr3:uid="{1233CE1E-9BD9-4138-8953-25F9C8C8FDA8}" name="Date68" dataDxfId="1959"/>
    <tableColumn id="72" xr3:uid="{E2AD046B-65CB-498E-A9FB-D845021EE7AD}" name="Date69" dataDxfId="1958"/>
    <tableColumn id="73" xr3:uid="{D2FA377F-6B1F-4CF2-98D2-634305BE4D86}" name="Date70" dataDxfId="1957"/>
    <tableColumn id="74" xr3:uid="{838D4BA4-D8D2-4CFD-9985-01935FB7CADC}" name="Date71" dataDxfId="1956"/>
    <tableColumn id="75" xr3:uid="{F6D61D69-4988-4AE2-A891-E4DAC7A78A2D}" name="Date72" dataDxfId="1955"/>
    <tableColumn id="76" xr3:uid="{86F68B19-2679-4FE6-94FD-4E0ABEC18A11}" name="Date73" dataDxfId="1954"/>
    <tableColumn id="77" xr3:uid="{829A0EF9-C59C-43D1-98CA-AA66CFD2302D}" name="Date74" dataDxfId="1953"/>
    <tableColumn id="78" xr3:uid="{9F2B0806-0ADE-427F-967E-DD8F8D531D78}" name="Date75" dataDxfId="1952"/>
    <tableColumn id="79" xr3:uid="{0F384D3D-B945-4139-BF6C-175CA44EAF77}" name="Date76" dataDxfId="1951"/>
    <tableColumn id="80" xr3:uid="{593A7C24-DD09-46AD-96DA-934FCE192064}" name="Date77" dataDxfId="1950"/>
    <tableColumn id="81" xr3:uid="{402EA9EC-72FE-4B10-ACA1-06ADEE926493}" name="Date78" dataDxfId="1949"/>
    <tableColumn id="82" xr3:uid="{DB81FA41-726F-4B38-9CC0-01EDABF3DC1F}" name="Date79" dataDxfId="1948"/>
    <tableColumn id="83" xr3:uid="{E2B69580-8655-4B20-B96D-C6F9650F0452}" name="Date80" dataDxfId="1947"/>
    <tableColumn id="84" xr3:uid="{28A27446-904F-4BFC-B858-6C1874A606CB}" name="Date81" dataDxfId="1946"/>
    <tableColumn id="85" xr3:uid="{11C7DFDE-04CD-4356-899A-DB9A6E53A9F0}" name="Date82" dataDxfId="1945"/>
    <tableColumn id="86" xr3:uid="{8DC485C3-8359-448F-B236-B59BA9811CEE}" name="Date83" dataDxfId="1944"/>
    <tableColumn id="87" xr3:uid="{2CBA5CDA-03BE-4435-BD7E-29E2605980B7}" name="Date84" dataDxfId="1943"/>
    <tableColumn id="88" xr3:uid="{5D76470A-F52C-487F-98E6-7CC93CDFC658}" name="Date85" dataDxfId="1942"/>
    <tableColumn id="89" xr3:uid="{4F720A30-7EC6-4E24-8C9E-709983BE5402}" name="Date86" dataDxfId="1941"/>
    <tableColumn id="90" xr3:uid="{22A8AB7D-C128-4C48-BD9D-D2F94DFD08F7}" name="Date87" dataDxfId="1940"/>
    <tableColumn id="91" xr3:uid="{9FFE550B-7C17-4C84-8300-FFD5440B99D3}" name="Date88" dataDxfId="1939"/>
    <tableColumn id="92" xr3:uid="{2EA0B162-EB98-4169-85DA-AD90C9E4862B}" name="Date89" dataDxfId="1938"/>
    <tableColumn id="93" xr3:uid="{61DD98D1-F468-4ED7-A8E4-E00136004A6E}" name="Date90" dataDxfId="1937"/>
    <tableColumn id="94" xr3:uid="{B5B9A15A-0FFD-4E2C-9094-E9127BCBDFCB}" name="Date91" dataDxfId="1936"/>
    <tableColumn id="95" xr3:uid="{FBF583E0-011C-45E7-97A2-0A55984DA55E}" name="Date92" dataDxfId="1935"/>
    <tableColumn id="96" xr3:uid="{9D7370CB-E6FD-47CC-9146-933DF887569D}" name="Date93" dataDxfId="1934"/>
    <tableColumn id="97" xr3:uid="{2E9379CA-8032-4AFB-84AA-CE5FAE749650}" name="Date94" dataDxfId="1933"/>
    <tableColumn id="98" xr3:uid="{17B3A06C-244E-4392-8AB5-CF6EBA7663D4}" name="Date95" dataDxfId="1932"/>
    <tableColumn id="99" xr3:uid="{620F1972-8D86-49EE-81F3-4E6BC1F567CC}" name="Date96" dataDxfId="1931"/>
    <tableColumn id="100" xr3:uid="{7EA6CD2C-DA5A-4E66-959E-90A6BF64634E}" name="Date97" dataDxfId="1930"/>
    <tableColumn id="101" xr3:uid="{F963D27C-5604-475E-A2FC-35C6E6C2BE7B}" name="Date98" dataDxfId="1929"/>
    <tableColumn id="102" xr3:uid="{3B7BDEB3-681C-4FEE-AEBD-BBE2D0E4923B}" name="Date99" dataDxfId="1928"/>
    <tableColumn id="103" xr3:uid="{B2A63DAC-C3D9-4694-A3E1-5EA717F4A512}" name="Date100" dataDxfId="192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F1BB9E3-59D7-40ED-ADC9-145E5497764D}" name="L11_1Table" displayName="L11_1Table" ref="C47:CZ62" totalsRowShown="0" headerRowDxfId="1926" dataDxfId="1925" tableBorderDxfId="1924">
  <autoFilter ref="C47:CZ62" xr:uid="{DF1BB9E3-59D7-40ED-ADC9-145E5497764D}"/>
  <tableColumns count="102">
    <tableColumn id="1" xr3:uid="{49C5B2FE-F5FB-4076-81BA-7A533F028980}" name="County" dataDxfId="1923"/>
    <tableColumn id="2" xr3:uid="{A0DFB2B4-91B6-46BD-A40F-E6E9DB3C468D}" name="To Date" dataDxfId="1922">
      <calculatedColumnFormula>SUM(E48:GV48)</calculatedColumnFormula>
    </tableColumn>
    <tableColumn id="3" xr3:uid="{659A5C74-74AA-43F9-9599-C42239292826}" name="Date" dataDxfId="1921"/>
    <tableColumn id="4" xr3:uid="{D200D9BF-E602-43C7-AA17-EF8B67D4CBEC}" name="Date2" dataDxfId="1920"/>
    <tableColumn id="5" xr3:uid="{40EB9178-2EEC-4A80-A95E-3C64EDC55E48}" name="Date3" dataDxfId="1919"/>
    <tableColumn id="6" xr3:uid="{7FFA69E7-247A-42EE-A4DC-2D1DB1A45059}" name="Date4" dataDxfId="1918"/>
    <tableColumn id="7" xr3:uid="{EBFFC56F-051D-441C-AA5F-8C261ADD3A97}" name="Date5" dataDxfId="1917"/>
    <tableColumn id="8" xr3:uid="{FCBA732A-ADB1-4810-BA23-E3FBE5CFB6D3}" name="Date6" dataDxfId="1916"/>
    <tableColumn id="9" xr3:uid="{012FF782-3DDD-4786-98E0-534B6CBBFBF0}" name="Date7" dataDxfId="1915"/>
    <tableColumn id="10" xr3:uid="{9C57CD01-A66B-4865-8189-5A0DE6DC6210}" name="Date8" dataDxfId="1914"/>
    <tableColumn id="11" xr3:uid="{E6E0B4AC-AC67-4114-AC98-4471A6A64A48}" name="Date9" dataDxfId="1913"/>
    <tableColumn id="12" xr3:uid="{F3B99494-4500-4740-B8E6-3BF941374498}" name="Date10" dataDxfId="1912"/>
    <tableColumn id="13" xr3:uid="{A89AD586-F1B5-4571-B99F-328B7605DAB0}" name="Date11" dataDxfId="1911"/>
    <tableColumn id="14" xr3:uid="{C0C3977E-C58E-4AF5-80E8-A6C3A21D9711}" name="Date12" dataDxfId="1910"/>
    <tableColumn id="15" xr3:uid="{D6A9356B-84FE-43C7-96BF-F045FB3A0343}" name="Date13" dataDxfId="1909"/>
    <tableColumn id="16" xr3:uid="{1D1FD915-9D28-43DF-A414-900D55ED2135}" name="Date14" dataDxfId="1908"/>
    <tableColumn id="17" xr3:uid="{8CA12421-E2F4-48E0-9349-431D6FB075C1}" name="Date15" dataDxfId="1907"/>
    <tableColumn id="18" xr3:uid="{40B55731-35B0-46D8-83F0-B0806F7877F2}" name="Date16" dataDxfId="1906"/>
    <tableColumn id="19" xr3:uid="{6DD356F3-D096-4BED-A874-2B5F3726EB31}" name="Date17" dataDxfId="1905"/>
    <tableColumn id="20" xr3:uid="{8E32F4AE-816A-44C8-B06A-A437C6FD0126}" name="Date18" dataDxfId="1904"/>
    <tableColumn id="21" xr3:uid="{22E5FACC-F703-48B0-8BC8-AA090000DB72}" name="Date19" dataDxfId="1903"/>
    <tableColumn id="22" xr3:uid="{A9A7C8A4-83C4-4D19-A540-505AAD78AA88}" name="Date20" dataDxfId="1902"/>
    <tableColumn id="23" xr3:uid="{CD913E0B-B356-40D2-8560-8E44A6A603E3}" name="Date21" dataDxfId="1901"/>
    <tableColumn id="24" xr3:uid="{87B3FC7F-A600-4441-80DF-296366929720}" name="Date22" dataDxfId="1900"/>
    <tableColumn id="25" xr3:uid="{F2BDA3E7-D7D9-4173-BD4C-42A69B076A71}" name="Date23" dataDxfId="1899"/>
    <tableColumn id="26" xr3:uid="{C60B3469-C3F0-4578-82B2-9432236E7DF0}" name="Date24" dataDxfId="1898"/>
    <tableColumn id="27" xr3:uid="{560E1EAE-A64F-48BE-A59A-C910FD350819}" name="Date25" dataDxfId="1897"/>
    <tableColumn id="28" xr3:uid="{052C4BAE-EDE8-4ABD-8884-3DEFBD1202F4}" name="Date26" dataDxfId="1896"/>
    <tableColumn id="29" xr3:uid="{7CEF6C97-3214-4A48-963E-81E8DB6FA698}" name="Date27" dataDxfId="1895"/>
    <tableColumn id="30" xr3:uid="{5B70B2CD-C5DD-4626-A85B-99011966D35E}" name="Date28" dataDxfId="1894"/>
    <tableColumn id="31" xr3:uid="{5F868CDF-C2BA-4A03-8802-BE699BE5BF40}" name="Date29" dataDxfId="1893"/>
    <tableColumn id="32" xr3:uid="{86274EC4-1882-4376-8FBE-FD3A03F2427B}" name="Date30" dataDxfId="1892"/>
    <tableColumn id="33" xr3:uid="{D7A28F6A-D5BD-4F5E-9A2D-FF6D76B20303}" name="Date31" dataDxfId="1891"/>
    <tableColumn id="34" xr3:uid="{CE46DD55-52FF-4F78-A939-FBD60C84C13B}" name="Date32" dataDxfId="1890"/>
    <tableColumn id="35" xr3:uid="{B0B8B731-2011-4580-8250-ACB2B9A985A1}" name="Date33" dataDxfId="1889"/>
    <tableColumn id="36" xr3:uid="{D4F2ABD8-C50B-4488-8ED1-7F7146615116}" name="Date34" dataDxfId="1888"/>
    <tableColumn id="37" xr3:uid="{9A097C7C-326C-4B7D-89C7-CAF495B5CC02}" name="Date35" dataDxfId="1887"/>
    <tableColumn id="38" xr3:uid="{3A1CC47C-99F4-4F8E-97D5-485E18F4348F}" name="Date36" dataDxfId="1886"/>
    <tableColumn id="39" xr3:uid="{CBD83AC0-28BB-493D-93B8-AE4E9775AA4F}" name="Date37" dataDxfId="1885"/>
    <tableColumn id="40" xr3:uid="{455E4FD8-9354-4B8C-BAC9-F21FCA041BEC}" name="Date38" dataDxfId="1884"/>
    <tableColumn id="41" xr3:uid="{640C1A8F-4D15-45B0-AA5B-897CD5E6D26F}" name="Date39" dataDxfId="1883"/>
    <tableColumn id="42" xr3:uid="{98E20457-D689-4C05-A464-D1E05B7359DD}" name="Date40" dataDxfId="1882"/>
    <tableColumn id="43" xr3:uid="{ABE4B883-9156-41D5-8B20-46B5C2901DE3}" name="Date41" dataDxfId="1881"/>
    <tableColumn id="44" xr3:uid="{339F8170-C91D-4645-A267-E28DDD089AB3}" name="Date42" dataDxfId="1880"/>
    <tableColumn id="45" xr3:uid="{1A4B2D1A-3BEB-4E61-9EDF-004532FD82FC}" name="Date43" dataDxfId="1879"/>
    <tableColumn id="46" xr3:uid="{64214C5F-E817-4F00-AE40-2B24A1EEACE4}" name="Date44" dataDxfId="1878"/>
    <tableColumn id="47" xr3:uid="{7F2D013B-E454-440C-8B44-7D1CCD7CE9A3}" name="Date45" dataDxfId="1877"/>
    <tableColumn id="48" xr3:uid="{E2497B16-6C8F-4B43-BEA7-513329C19927}" name="Date46" dataDxfId="1876"/>
    <tableColumn id="49" xr3:uid="{27533C5E-B303-47DB-A7B2-B88947B5F974}" name="Date47" dataDxfId="1875"/>
    <tableColumn id="50" xr3:uid="{C4DC6F66-4914-4FF0-B69F-E9CD1067694E}" name="Date48" dataDxfId="1874"/>
    <tableColumn id="51" xr3:uid="{D9C9EA1B-1C69-44AF-922E-6158FA5387A4}" name="Date49" dataDxfId="1873"/>
    <tableColumn id="52" xr3:uid="{14E15A4A-C25F-4A19-90D6-7E0F94BDDF1E}" name="Date50" dataDxfId="1872"/>
    <tableColumn id="53" xr3:uid="{D7844891-4927-4640-A373-482C1A4E5045}" name="Date51" dataDxfId="1871"/>
    <tableColumn id="54" xr3:uid="{3913A201-7A55-4BA5-9FB6-D3ACD093F3C2}" name="Date52" dataDxfId="1870"/>
    <tableColumn id="55" xr3:uid="{87AF962B-7FC6-423A-B095-2FE6CE47572F}" name="Date53" dataDxfId="1869"/>
    <tableColumn id="56" xr3:uid="{66045722-3403-4DD1-B32B-6839DF5E8F8E}" name="Date54" dataDxfId="1868"/>
    <tableColumn id="57" xr3:uid="{00B2C1D3-3FD6-420E-ACB0-36C5DA5B21F7}" name="Date55" dataDxfId="1867"/>
    <tableColumn id="58" xr3:uid="{4E50897C-2208-49F9-BCB0-E1160FD0C315}" name="Date56" dataDxfId="1866"/>
    <tableColumn id="59" xr3:uid="{B58C1298-9B48-4418-BFDA-C87804CC4F43}" name="Date57" dataDxfId="1865"/>
    <tableColumn id="60" xr3:uid="{D70938A8-2087-4D36-9CE1-5C007697883E}" name="Date58" dataDxfId="1864"/>
    <tableColumn id="61" xr3:uid="{781E5FFE-CB8C-4611-ADF5-AB53DC820FB4}" name="Date59" dataDxfId="1863"/>
    <tableColumn id="62" xr3:uid="{3F3EC929-07A4-4F72-A3D6-F2BA75920E89}" name="Date60" dataDxfId="1862"/>
    <tableColumn id="63" xr3:uid="{EF01A044-28A4-44ED-998E-83FA57C76010}" name="Date61" dataDxfId="1861"/>
    <tableColumn id="64" xr3:uid="{7FB5E23F-BE61-4978-A99F-CE5926A8AE4A}" name="Date62" dataDxfId="1860"/>
    <tableColumn id="65" xr3:uid="{E458B657-DC7E-4939-A513-7381B37B3667}" name="Date63" dataDxfId="1859"/>
    <tableColumn id="66" xr3:uid="{6F0E4052-88B3-44FD-9BB5-ADCCBC5F1872}" name="Date64" dataDxfId="1858"/>
    <tableColumn id="67" xr3:uid="{7AE895C1-99E1-4BAF-95F7-79A216E5CD75}" name="Date65" dataDxfId="1857"/>
    <tableColumn id="68" xr3:uid="{4AEFEF97-B057-4B29-94A9-058C8AF875BC}" name="Date66" dataDxfId="1856"/>
    <tableColumn id="69" xr3:uid="{5E349726-C1C6-46AF-B06F-F16145DA3B7C}" name="Date67" dataDxfId="1855"/>
    <tableColumn id="70" xr3:uid="{B777C3DC-DD97-4F1D-BE82-8DFFA9BB3096}" name="Date68" dataDxfId="1854"/>
    <tableColumn id="71" xr3:uid="{12F81EE8-0E91-49F8-81D8-FB444F74A443}" name="Date69" dataDxfId="1853"/>
    <tableColumn id="72" xr3:uid="{9BCC5AFA-EA08-4C76-B461-DA85E5B7B2A2}" name="Date70" dataDxfId="1852"/>
    <tableColumn id="73" xr3:uid="{82E211B4-F941-44A7-A3A1-4CA818971177}" name="Date71" dataDxfId="1851"/>
    <tableColumn id="74" xr3:uid="{D651D097-1C1A-4682-8F41-9855D4E2E420}" name="Date72" dataDxfId="1850"/>
    <tableColumn id="75" xr3:uid="{29472891-571E-4A7B-B8BF-9017CE8D5D1D}" name="Date73" dataDxfId="1849"/>
    <tableColumn id="76" xr3:uid="{B8F921C4-16C4-49C1-BBD8-AA0D5C049DF9}" name="Date74" dataDxfId="1848"/>
    <tableColumn id="77" xr3:uid="{47FF4129-7D71-46C8-8815-6E4C0394C05C}" name="Date75" dataDxfId="1847"/>
    <tableColumn id="78" xr3:uid="{9C87B039-C4DC-410D-9BD4-F83D178F159F}" name="Date76" dataDxfId="1846"/>
    <tableColumn id="79" xr3:uid="{C2E68E20-4DE6-44C5-8F40-F929DE942FD8}" name="Date77" dataDxfId="1845"/>
    <tableColumn id="80" xr3:uid="{8B1ACEF7-46BA-419B-85E4-67DF2DFE1DD0}" name="Date78" dataDxfId="1844"/>
    <tableColumn id="81" xr3:uid="{29F9D2CF-5B7B-413E-9614-D27577BAEB64}" name="Date79" dataDxfId="1843"/>
    <tableColumn id="82" xr3:uid="{076FD148-4914-4747-8FA1-C80FB9E575EA}" name="Date80" dataDxfId="1842"/>
    <tableColumn id="83" xr3:uid="{9843A37D-2426-4AC7-9E8D-78CB7CA4D332}" name="Date81" dataDxfId="1841"/>
    <tableColumn id="84" xr3:uid="{53D8EE51-574B-4063-B4B7-AF39DF46D20B}" name="Date82" dataDxfId="1840"/>
    <tableColumn id="85" xr3:uid="{14BDBF5F-4076-4ECC-A501-87DCA429A262}" name="Date83" dataDxfId="1839"/>
    <tableColumn id="86" xr3:uid="{BA8C600C-3232-4199-AB08-5FC71D3A53B8}" name="Date84" dataDxfId="1838"/>
    <tableColumn id="87" xr3:uid="{7D76F57B-28AD-44C7-B9DE-4F02F5983592}" name="Date85" dataDxfId="1837"/>
    <tableColumn id="88" xr3:uid="{EFB241BE-0E7C-49A2-ACFC-CFD04E4BA34C}" name="Date86" dataDxfId="1836"/>
    <tableColumn id="89" xr3:uid="{72E47EA6-1194-4785-98D9-E74415280279}" name="Date87" dataDxfId="1835"/>
    <tableColumn id="90" xr3:uid="{F6CD01AE-7D5C-40EF-BDAB-78CF27621189}" name="Date88" dataDxfId="1834"/>
    <tableColumn id="91" xr3:uid="{B3B03994-B495-4EBC-9D02-30EFE1A7CD09}" name="Date89" dataDxfId="1833"/>
    <tableColumn id="92" xr3:uid="{4ACEECE1-423C-4F7D-A964-C2D6DD477E5B}" name="Date90" dataDxfId="1832"/>
    <tableColumn id="93" xr3:uid="{F3B48449-D23E-4D60-9971-542F304505B3}" name="Date91" dataDxfId="1831"/>
    <tableColumn id="94" xr3:uid="{F038ABD1-5BEC-4665-9614-936B5C800726}" name="Date92" dataDxfId="1830"/>
    <tableColumn id="95" xr3:uid="{F7219856-A8DE-47D6-B880-C8EBAE296EDD}" name="Date93" dataDxfId="1829"/>
    <tableColumn id="96" xr3:uid="{2CA0E0AB-A1E2-4DD9-9151-E9A905E4DFB5}" name="Date94" dataDxfId="1828"/>
    <tableColumn id="97" xr3:uid="{FDEFCF9F-3BB3-433F-B9E6-2DE237456D4E}" name="Date95" dataDxfId="1827"/>
    <tableColumn id="98" xr3:uid="{18BD0CB1-54C7-40CC-8B67-1CFA736B1591}" name="Date96" dataDxfId="1826"/>
    <tableColumn id="99" xr3:uid="{FB92188D-1E8E-48EC-B0A5-CC38D0D617DA}" name="Date97" dataDxfId="1825"/>
    <tableColumn id="100" xr3:uid="{DEEF1C12-59CE-4C72-82C0-FA4D25A67F2C}" name="Date98" dataDxfId="1824"/>
    <tableColumn id="101" xr3:uid="{61BC8BD6-4224-482C-86F5-2B2BC511A086}" name="Date99" dataDxfId="1823"/>
    <tableColumn id="102" xr3:uid="{13E457C8-C038-4459-8A90-3E84C5424156}" name="Date100" dataDxfId="1822"/>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E73D7B-1052-4623-B0A6-3AD35B8B791B}" name="L23Table" displayName="L23Table" ref="B25:CZ33" totalsRowShown="0" headerRowDxfId="1821" dataDxfId="1820" tableBorderDxfId="1819">
  <autoFilter ref="B25:CZ33" xr:uid="{9880B8FE-65C2-4F25-9B11-5CFCD27E270B}"/>
  <tableColumns count="103">
    <tableColumn id="1" xr3:uid="{6593CED4-E1F4-4F70-8354-74987C32CFF5}" name="Facility Name          (If Applicable)" dataDxfId="1818"/>
    <tableColumn id="2" xr3:uid="{12AE8EB1-BE37-4DEA-B9F5-055818323EF1}" name="County" dataDxfId="1817"/>
    <tableColumn id="3" xr3:uid="{670D7FDF-0C45-44F7-985B-E7D0C3AD8B73}" name="To Date" dataDxfId="1816">
      <calculatedColumnFormula>SUM(E26:GV26)</calculatedColumnFormula>
    </tableColumn>
    <tableColumn id="4" xr3:uid="{CBF5B5C8-7C3A-4355-B5AD-E65561456EF3}" name="Date" dataDxfId="1815"/>
    <tableColumn id="5" xr3:uid="{3B08626F-97FE-4BF8-8373-5C910F1E2ED5}" name="Date2" dataDxfId="1814"/>
    <tableColumn id="6" xr3:uid="{A0FE4DD5-F3ED-46B1-9925-81C8830C0763}" name="Date3" dataDxfId="1813"/>
    <tableColumn id="7" xr3:uid="{CCF4C7D0-91A1-4ABA-9A64-C3EAEF756E86}" name="Date4" dataDxfId="1812"/>
    <tableColumn id="8" xr3:uid="{21D683BC-3343-470B-8C14-A7CD5758FD09}" name="Date5" dataDxfId="1811"/>
    <tableColumn id="9" xr3:uid="{E32F9126-C2C0-4C7A-BC13-D111DC5C2A61}" name="Date6" dataDxfId="1810"/>
    <tableColumn id="10" xr3:uid="{C868F220-4BD0-44D9-8569-B151D88A361F}" name="Date7" dataDxfId="1809"/>
    <tableColumn id="11" xr3:uid="{3361B86A-5807-42BD-9D37-234917D0A30A}" name="Date8" dataDxfId="1808"/>
    <tableColumn id="12" xr3:uid="{D3BE7F84-07E2-4C5C-A296-AA3DAD80D0BD}" name="Date9" dataDxfId="1807"/>
    <tableColumn id="13" xr3:uid="{ABE8BA12-F1FC-437E-B894-40C24679AA7C}" name="Date10" dataDxfId="1806"/>
    <tableColumn id="14" xr3:uid="{5CE8652B-137F-4CAB-B528-E17F8DA84281}" name="Date11" dataDxfId="1805"/>
    <tableColumn id="15" xr3:uid="{D7F9A111-D2F2-4DC9-9A61-7D06B641DA94}" name="Date12" dataDxfId="1804"/>
    <tableColumn id="16" xr3:uid="{0B57F3FC-B95C-4A21-AD65-833CE6071065}" name="Date13" dataDxfId="1803"/>
    <tableColumn id="17" xr3:uid="{990D3BAC-A814-421F-A9C4-B7F2BC019629}" name="Date14" dataDxfId="1802"/>
    <tableColumn id="18" xr3:uid="{FDF39242-AEB0-4E53-B0B7-F20080D8C13D}" name="Date15" dataDxfId="1801"/>
    <tableColumn id="19" xr3:uid="{83EABF03-9072-470F-9267-A0E3A4D12658}" name="Date16" dataDxfId="1800"/>
    <tableColumn id="20" xr3:uid="{71C32BC1-8AB5-4AC9-811E-29E5E40647F7}" name="Date17" dataDxfId="1799"/>
    <tableColumn id="21" xr3:uid="{27E96FFD-B889-4F91-AEC6-8ADED072CBD2}" name="Date18" dataDxfId="1798"/>
    <tableColumn id="22" xr3:uid="{F8CEF72D-80E4-451B-B31E-AAF906978199}" name="Date19" dataDxfId="1797"/>
    <tableColumn id="23" xr3:uid="{1124D7C5-CCD4-4944-8015-C8769A25E3B7}" name="Date20" dataDxfId="1796"/>
    <tableColumn id="24" xr3:uid="{FB580D94-5FEF-46EF-8B0F-D8F6B92B01A9}" name="Date21" dataDxfId="1795"/>
    <tableColumn id="25" xr3:uid="{2178C94B-B728-475E-BEC3-6C0C6F5CBD4D}" name="Date22" dataDxfId="1794"/>
    <tableColumn id="26" xr3:uid="{6E87DE17-63FB-42AB-8D59-F80AB31D2195}" name="Date23" dataDxfId="1793"/>
    <tableColumn id="27" xr3:uid="{BF0B06A3-E98D-4731-A2F5-05F0549F8D6F}" name="Date24" dataDxfId="1792"/>
    <tableColumn id="28" xr3:uid="{0906F15A-C84A-4A93-BC01-E5ABF03122BB}" name="Date25" dataDxfId="1791"/>
    <tableColumn id="29" xr3:uid="{9B913786-0625-430C-A880-4D2E213A8DCA}" name="Date26" dataDxfId="1790"/>
    <tableColumn id="30" xr3:uid="{51D94318-1743-4A73-8F36-E328907596CC}" name="Date27" dataDxfId="1789"/>
    <tableColumn id="31" xr3:uid="{4A6F2193-4436-48A0-BE66-62B4CBFF6619}" name="Date28" dataDxfId="1788"/>
    <tableColumn id="32" xr3:uid="{8E452543-04AE-423C-BA95-64140C36F212}" name="Date29" dataDxfId="1787"/>
    <tableColumn id="33" xr3:uid="{209F0918-4FE1-427B-A63D-2EC52BBB8349}" name="Date30" dataDxfId="1786"/>
    <tableColumn id="34" xr3:uid="{2D75CC79-E816-4B6D-976A-496A453C390A}" name="Date31" dataDxfId="1785"/>
    <tableColumn id="35" xr3:uid="{3364313F-2166-4DEA-A1E2-CB506AC82102}" name="Date32" dataDxfId="1784"/>
    <tableColumn id="36" xr3:uid="{DFB6C879-26D8-4B7B-B1C1-E6B705FCB680}" name="Date33" dataDxfId="1783"/>
    <tableColumn id="37" xr3:uid="{4BF6693C-FE91-4019-A913-9EB4E2885331}" name="Date34" dataDxfId="1782"/>
    <tableColumn id="38" xr3:uid="{09FBC33E-C493-49B4-9C3E-33242245B42D}" name="Date35" dataDxfId="1781"/>
    <tableColumn id="39" xr3:uid="{2E01F543-643E-46D4-A344-DF1588796A2C}" name="Date36" dataDxfId="1780"/>
    <tableColumn id="40" xr3:uid="{16AC0C90-FFA1-428B-A4B4-752BCC2E3855}" name="Date37" dataDxfId="1779"/>
    <tableColumn id="41" xr3:uid="{84C35098-FA04-4FC5-A331-8F4832E89A87}" name="Date38" dataDxfId="1778"/>
    <tableColumn id="42" xr3:uid="{44C32637-21DF-42B4-ABB8-109EB11B3C6D}" name="Date39" dataDxfId="1777"/>
    <tableColumn id="43" xr3:uid="{C37EFCA5-FC5A-4797-B7DB-CA6B41D95EBD}" name="Date40" dataDxfId="1776"/>
    <tableColumn id="44" xr3:uid="{F77FF856-AF32-4787-9672-FF504A35C601}" name="Date41" dataDxfId="1775"/>
    <tableColumn id="45" xr3:uid="{9EDCD9EA-0486-4DEF-BCD5-4CF027C8EE55}" name="Date42" dataDxfId="1774"/>
    <tableColumn id="46" xr3:uid="{B491514C-4EB8-443F-8809-2362BC1EF28C}" name="Date43" dataDxfId="1773"/>
    <tableColumn id="47" xr3:uid="{E6E4CB13-62EA-4F76-81B5-759C8E24BE35}" name="Date44" dataDxfId="1772"/>
    <tableColumn id="48" xr3:uid="{D733CEDD-7B73-4693-BEAB-8685B4E97540}" name="Date45" dataDxfId="1771"/>
    <tableColumn id="49" xr3:uid="{57A1D84A-0506-427E-B1FD-EE641AC0C8D4}" name="Date46" dataDxfId="1770"/>
    <tableColumn id="50" xr3:uid="{1211A776-7D33-4ED7-BBF9-36A5E239B665}" name="Date47" dataDxfId="1769"/>
    <tableColumn id="51" xr3:uid="{3F8C96F1-810D-4523-8E18-27C296D29074}" name="Date48" dataDxfId="1768"/>
    <tableColumn id="52" xr3:uid="{EBB9B164-C59F-4471-A281-2D3FC0CDF6E2}" name="Date49" dataDxfId="1767"/>
    <tableColumn id="53" xr3:uid="{71B7785A-1D1F-4D3E-BE94-D25A8F505E95}" name="Date50" dataDxfId="1766"/>
    <tableColumn id="54" xr3:uid="{DFB3EE72-7088-418E-9235-6F078426E67F}" name="Date51" dataDxfId="1765"/>
    <tableColumn id="55" xr3:uid="{0E5F33B2-19A0-418E-8BEA-F2912F7F1723}" name="Date52" dataDxfId="1764"/>
    <tableColumn id="56" xr3:uid="{E832CD8F-FDE5-45AF-8CCD-9F11FA69E875}" name="Date53" dataDxfId="1763"/>
    <tableColumn id="57" xr3:uid="{0284FCAC-CCAA-48A4-A0C9-EB96E1802052}" name="Date54" dataDxfId="1762"/>
    <tableColumn id="58" xr3:uid="{4425E452-F53C-4246-85A7-D1E2F1891F02}" name="Date55" dataDxfId="1761"/>
    <tableColumn id="59" xr3:uid="{F7AB7449-6737-4FCF-87A2-7702C70551CD}" name="Date56" dataDxfId="1760"/>
    <tableColumn id="60" xr3:uid="{41FEFD89-9EDB-4D3A-8249-BB5453C7D8D0}" name="Date57" dataDxfId="1759"/>
    <tableColumn id="61" xr3:uid="{FC41ED90-FCBD-4EFC-A7AC-7E654ACB9BCF}" name="Date58" dataDxfId="1758"/>
    <tableColumn id="62" xr3:uid="{7C1E8773-1429-4033-9676-18862030CEE1}" name="Date59" dataDxfId="1757"/>
    <tableColumn id="63" xr3:uid="{A6CDAD00-0D94-441D-B607-E75534324F61}" name="Date60" dataDxfId="1756"/>
    <tableColumn id="64" xr3:uid="{9FF32F29-B966-474A-A3B7-62E900ECF010}" name="Date61" dataDxfId="1755"/>
    <tableColumn id="65" xr3:uid="{00453CFC-090E-4443-B112-C09BDF21717C}" name="Date62" dataDxfId="1754"/>
    <tableColumn id="66" xr3:uid="{1CE7A9A7-0111-45EE-A228-F2523ECFD6D6}" name="Date63" dataDxfId="1753"/>
    <tableColumn id="67" xr3:uid="{FCEA71E9-21D7-40A0-9F33-D79B600C771F}" name="Date64" dataDxfId="1752"/>
    <tableColumn id="68" xr3:uid="{F5123874-6282-44BF-A943-54B111694AEF}" name="Date65" dataDxfId="1751"/>
    <tableColumn id="69" xr3:uid="{F336C016-8290-4F9F-B9AA-7F2C56A6E51D}" name="Date66" dataDxfId="1750"/>
    <tableColumn id="70" xr3:uid="{0BB2782E-5E30-438F-828B-D4E4A5285BA8}" name="Date67" dataDxfId="1749"/>
    <tableColumn id="71" xr3:uid="{F39BD398-3052-48F4-992C-5416A59F4CDC}" name="Date68" dataDxfId="1748"/>
    <tableColumn id="72" xr3:uid="{A4597CEB-0AEA-4BB7-89EA-988CCC28D867}" name="Date69" dataDxfId="1747"/>
    <tableColumn id="73" xr3:uid="{9B4E069D-CF8E-4B01-9EB6-58BD44DD9AC1}" name="Date70" dataDxfId="1746"/>
    <tableColumn id="74" xr3:uid="{6F177D25-A6C1-4811-B2E1-9582E9176492}" name="Date71" dataDxfId="1745"/>
    <tableColumn id="75" xr3:uid="{37D03718-45CB-466A-95EE-72EC4C8BAD33}" name="Date72" dataDxfId="1744"/>
    <tableColumn id="76" xr3:uid="{FB938C9E-427B-4E1B-A205-DCE658ABCBDF}" name="Date73" dataDxfId="1743"/>
    <tableColumn id="77" xr3:uid="{E3BD39B9-BF15-468C-B958-9EA157B715F5}" name="Date74" dataDxfId="1742"/>
    <tableColumn id="78" xr3:uid="{92C54144-CD8C-4A4E-816E-2D11C815373A}" name="Date75" dataDxfId="1741"/>
    <tableColumn id="79" xr3:uid="{8D02F54A-B616-4336-A560-0A206DF6509B}" name="Date76" dataDxfId="1740"/>
    <tableColumn id="80" xr3:uid="{43F06F13-BF81-487C-AC3B-C3D43E073D99}" name="Date77" dataDxfId="1739"/>
    <tableColumn id="81" xr3:uid="{5FC2526D-4791-4101-B63E-0889F5C24929}" name="Date78" dataDxfId="1738"/>
    <tableColumn id="82" xr3:uid="{D3E7C2B4-EA2C-47D8-A3AC-B7A7916FCD59}" name="Date79" dataDxfId="1737"/>
    <tableColumn id="83" xr3:uid="{DD3120C0-86B3-4127-A9C1-B27301CB78C6}" name="Date80" dataDxfId="1736"/>
    <tableColumn id="84" xr3:uid="{A88EE252-297A-4A2D-A6D7-AA47E5E120FE}" name="Date81" dataDxfId="1735"/>
    <tableColumn id="85" xr3:uid="{FD0617A5-EBC8-4E0D-A3CD-296045D79862}" name="Date82" dataDxfId="1734"/>
    <tableColumn id="86" xr3:uid="{E7540182-7F86-45F6-8907-2FEF55D2B6E8}" name="Date83" dataDxfId="1733"/>
    <tableColumn id="87" xr3:uid="{220668BC-1725-481A-B9F9-4794FD3B514F}" name="Date84" dataDxfId="1732"/>
    <tableColumn id="88" xr3:uid="{0D71FE96-7C2C-43F5-9D87-5089A6AE2842}" name="Date85" dataDxfId="1731"/>
    <tableColumn id="89" xr3:uid="{7FF1A04E-17BF-4D7E-A17D-D9A281D7A290}" name="Date86" dataDxfId="1730"/>
    <tableColumn id="90" xr3:uid="{03FFBA85-861C-4785-8384-B2ADC323DCF0}" name="Date87" dataDxfId="1729"/>
    <tableColumn id="91" xr3:uid="{2EBC9636-F2A6-458B-BB28-06D31AA2C59E}" name="Date88" dataDxfId="1728"/>
    <tableColumn id="92" xr3:uid="{EC75BF2D-8DE1-436E-93E7-BB3AD7E4D1E6}" name="Date89" dataDxfId="1727"/>
    <tableColumn id="93" xr3:uid="{4373FDFF-E4A0-40E8-BC0A-808ACD761DFA}" name="Date90" dataDxfId="1726"/>
    <tableColumn id="94" xr3:uid="{44533B27-6D2C-4156-8F3C-9FF57462EC76}" name="Date91" dataDxfId="1725"/>
    <tableColumn id="95" xr3:uid="{5CBA2C09-5718-4C2A-8FF7-6C87DD08C3C9}" name="Date92" dataDxfId="1724"/>
    <tableColumn id="96" xr3:uid="{446BE5AD-78F2-403F-BBB5-767D6FA86CB1}" name="Date93" dataDxfId="1723"/>
    <tableColumn id="97" xr3:uid="{817AB7FD-9B11-4BC9-B447-E30E50B5652B}" name="Date94" dataDxfId="1722"/>
    <tableColumn id="98" xr3:uid="{B0831431-6206-4A1A-AB68-F7BD67D94AAE}" name="Date95" dataDxfId="1721"/>
    <tableColumn id="99" xr3:uid="{3508ABF5-FE7C-4E5A-9550-8B671F802039}" name="Date96" dataDxfId="1720"/>
    <tableColumn id="100" xr3:uid="{75D3C199-F9D7-40F3-A44D-CB63AF6B2D04}" name="Date97" dataDxfId="1719"/>
    <tableColumn id="101" xr3:uid="{1754EC9A-D838-44CE-ADCB-55E243B5E6B8}" name="Date98" dataDxfId="1718"/>
    <tableColumn id="102" xr3:uid="{A68036E4-E4C9-43EB-9672-544A78EDB282}" name="Date99" dataDxfId="1717"/>
    <tableColumn id="103" xr3:uid="{E718C74E-E8F3-47BF-8A09-38A12C53B974}" name="Date100" dataDxfId="171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6427FF-E6B9-40BF-816E-45F9FDB989B9}" name="L11_2Table" displayName="L11_2Table" ref="C7:CZ13" totalsRowShown="0" headerRowDxfId="1715" dataDxfId="1714" tableBorderDxfId="1713">
  <autoFilter ref="C7:CZ13" xr:uid="{21EC2CE8-1BE5-4EE6-8288-387E83009AE7}"/>
  <tableColumns count="102">
    <tableColumn id="1" xr3:uid="{C31BD4CD-9683-471F-9D9E-CD6AF2016532}" name="County" dataDxfId="1712"/>
    <tableColumn id="2" xr3:uid="{A769FC45-1348-4A53-9BBE-EBED60FFCD17}" name="To Date" dataDxfId="1711">
      <calculatedColumnFormula>SUM(E8:GV8)</calculatedColumnFormula>
    </tableColumn>
    <tableColumn id="3" xr3:uid="{8F241868-FFB5-41BC-BD8B-072A225E8127}" name="Date" dataDxfId="1710"/>
    <tableColumn id="4" xr3:uid="{D1288800-F96F-4E28-B57F-168D4B607E7C}" name="Date2" dataDxfId="1709"/>
    <tableColumn id="5" xr3:uid="{14501209-3754-4EA8-8868-397BF7530007}" name="Date3" dataDxfId="1708"/>
    <tableColumn id="6" xr3:uid="{1DA1BF26-A1E6-41A3-85C7-F86ECC40F61D}" name="Date4" dataDxfId="1707"/>
    <tableColumn id="7" xr3:uid="{BDC83C12-A43F-4CAA-B045-EE2C766E34BB}" name="Date5" dataDxfId="1706"/>
    <tableColumn id="8" xr3:uid="{C88A4F1F-6C41-4BCD-BA7E-FC799EE9DAFB}" name="Date6" dataDxfId="1705"/>
    <tableColumn id="9" xr3:uid="{85DA3B6E-4770-436D-A744-5DC975E3CE5C}" name="Date7" dataDxfId="1704"/>
    <tableColumn id="10" xr3:uid="{793A152B-2135-4C56-9877-FA7C94F19A1C}" name="Date8" dataDxfId="1703"/>
    <tableColumn id="11" xr3:uid="{9C817A12-55AC-4E6A-BB4B-8B351ED0AB1D}" name="Date9" dataDxfId="1702"/>
    <tableColumn id="12" xr3:uid="{DAF91B21-D2CE-44D6-89D9-D4D928DEFA40}" name="Date10" dataDxfId="1701"/>
    <tableColumn id="13" xr3:uid="{A09F50DE-EC77-4B8C-83CB-434BAEB7961C}" name="Date11" dataDxfId="1700"/>
    <tableColumn id="14" xr3:uid="{8334095A-CCC0-438F-A14A-65C0B9237AF5}" name="Date12" dataDxfId="1699"/>
    <tableColumn id="15" xr3:uid="{ED50E8AF-1312-47DC-BCCA-5461AEB5A647}" name="Date13" dataDxfId="1698"/>
    <tableColumn id="16" xr3:uid="{0BD04DE0-7AB5-4F88-8096-A12C8A0C55D7}" name="Date14" dataDxfId="1697"/>
    <tableColumn id="17" xr3:uid="{445B8CFC-2292-4637-9D9A-15CAC9A70D91}" name="Date15" dataDxfId="1696"/>
    <tableColumn id="18" xr3:uid="{9F8529E8-6C84-4A21-9001-43339E5A8D48}" name="Date16" dataDxfId="1695"/>
    <tableColumn id="19" xr3:uid="{D7E0281F-0E8B-473C-8C39-F2A7EE7228D7}" name="Date17" dataDxfId="1694"/>
    <tableColumn id="20" xr3:uid="{2AE9E13C-805F-4E73-B614-6A4BFB62F805}" name="Date18" dataDxfId="1693"/>
    <tableColumn id="21" xr3:uid="{E22C684E-1926-4973-A58E-1C8811BD94FA}" name="Date19" dataDxfId="1692"/>
    <tableColumn id="22" xr3:uid="{20860EEA-E541-4587-9EF3-6F02B3933460}" name="Date20" dataDxfId="1691"/>
    <tableColumn id="23" xr3:uid="{030675D5-D6E9-4CE5-808F-BCF661EB8C98}" name="Date21" dataDxfId="1690"/>
    <tableColumn id="24" xr3:uid="{EFD4D4A6-CF0B-4644-9E74-15C268D73431}" name="Date22" dataDxfId="1689"/>
    <tableColumn id="25" xr3:uid="{8324C952-0C8C-4466-8A22-80C5E5DFCD68}" name="Date23" dataDxfId="1688"/>
    <tableColumn id="26" xr3:uid="{751D7889-0B50-4609-AD59-7A8D835C3C96}" name="Date24" dataDxfId="1687"/>
    <tableColumn id="27" xr3:uid="{880B8D07-A3A8-4A64-8F7C-59BCEBE5C422}" name="Date25" dataDxfId="1686"/>
    <tableColumn id="28" xr3:uid="{7B2A18C4-A2BB-47E6-BAD3-11D078247C5D}" name="Date26" dataDxfId="1685"/>
    <tableColumn id="29" xr3:uid="{6BDC9B67-41A7-476A-9A08-560B327F974C}" name="Date27" dataDxfId="1684"/>
    <tableColumn id="30" xr3:uid="{07D28E52-F733-4757-AA35-0C0291B9F9E6}" name="Date28" dataDxfId="1683"/>
    <tableColumn id="31" xr3:uid="{8EDB6274-7450-40E4-9460-6CF36B9FA0FE}" name="Date29" dataDxfId="1682"/>
    <tableColumn id="32" xr3:uid="{AA711A9B-F4E3-41AC-8F81-0A49B233E12C}" name="Date30" dataDxfId="1681"/>
    <tableColumn id="33" xr3:uid="{A7BEC867-ECCE-49DA-8979-AC7FE216D30E}" name="Date31" dataDxfId="1680"/>
    <tableColumn id="34" xr3:uid="{36D4CC54-FDC8-485F-9BB9-55B39E4A9568}" name="Date32" dataDxfId="1679"/>
    <tableColumn id="35" xr3:uid="{C728EAAB-114B-4952-B7F9-A30A49B63045}" name="Date33" dataDxfId="1678"/>
    <tableColumn id="36" xr3:uid="{C7B798F2-13A2-47B0-AA82-635A9F4F9C37}" name="Date34" dataDxfId="1677"/>
    <tableColumn id="37" xr3:uid="{1F3DE75D-EB48-48BD-A608-CA2235F720E6}" name="Date35" dataDxfId="1676"/>
    <tableColumn id="38" xr3:uid="{8282F756-0807-477F-A7F4-079382D4D9A6}" name="Date36" dataDxfId="1675"/>
    <tableColumn id="39" xr3:uid="{CFE275DD-83C8-4346-96D3-767112721787}" name="Date37" dataDxfId="1674"/>
    <tableColumn id="40" xr3:uid="{6827B39B-7AF7-4428-A96C-E7FB33D36F97}" name="Date38" dataDxfId="1673"/>
    <tableColumn id="41" xr3:uid="{60ADD3C8-0628-4BA3-A38C-C2B0E6970FF9}" name="Date39" dataDxfId="1672"/>
    <tableColumn id="42" xr3:uid="{23A53A20-02BF-4316-9B90-D57221D441DF}" name="Date40" dataDxfId="1671"/>
    <tableColumn id="43" xr3:uid="{D3F9BB3C-D500-4579-91EA-A8E137F0DE95}" name="Date41" dataDxfId="1670"/>
    <tableColumn id="44" xr3:uid="{902C95EF-925E-4A8F-9E46-2A89956DB218}" name="Date42" dataDxfId="1669"/>
    <tableColumn id="45" xr3:uid="{3B4483C4-AF9C-4B3A-A415-B978DF05E01B}" name="Date43" dataDxfId="1668"/>
    <tableColumn id="46" xr3:uid="{AE36330C-AF66-487B-AE92-FC2F94028A77}" name="Date44" dataDxfId="1667"/>
    <tableColumn id="47" xr3:uid="{F5B1D4F8-36CF-4510-9C7F-5D709D9206EE}" name="Date45" dataDxfId="1666"/>
    <tableColumn id="48" xr3:uid="{8D90B933-A812-4E73-AF24-F7DC9C585241}" name="Date46" dataDxfId="1665"/>
    <tableColumn id="49" xr3:uid="{8EDF549F-C973-4C0B-BABD-9515E7A8395A}" name="Date47" dataDxfId="1664"/>
    <tableColumn id="50" xr3:uid="{DCA45CDB-4481-414D-9E9D-C088F58D5202}" name="Date48" dataDxfId="1663"/>
    <tableColumn id="51" xr3:uid="{511094D7-3C55-4C7F-84A2-C1CDB9AC143E}" name="Date49" dataDxfId="1662"/>
    <tableColumn id="52" xr3:uid="{EAFF6F13-5B97-44F6-9848-0FB66EC98CF9}" name="Date50" dataDxfId="1661"/>
    <tableColumn id="53" xr3:uid="{F902BBFC-1516-4EFD-A38F-8C76BDFFA87A}" name="Date51" dataDxfId="1660"/>
    <tableColumn id="54" xr3:uid="{18DA58F0-8CFC-442E-A829-746801B1C35E}" name="Date52" dataDxfId="1659"/>
    <tableColumn id="55" xr3:uid="{4942BD4D-B71C-486A-8CB8-51331D7785E3}" name="Date53" dataDxfId="1658"/>
    <tableColumn id="56" xr3:uid="{5E193813-D48E-4F04-AC49-982CD34D8523}" name="Date54" dataDxfId="1657"/>
    <tableColumn id="57" xr3:uid="{350547E0-67E1-4DB3-BF5C-ACF9E045BBC4}" name="Date55" dataDxfId="1656"/>
    <tableColumn id="58" xr3:uid="{8EA53152-6E6B-478B-80FF-2D26AE13504E}" name="Date56" dataDxfId="1655"/>
    <tableColumn id="59" xr3:uid="{8EF6E14D-D607-4A7A-B251-6481A62CCA53}" name="Date57" dataDxfId="1654"/>
    <tableColumn id="60" xr3:uid="{72D19C80-6662-43F7-840E-15EA78B8B309}" name="Date58" dataDxfId="1653"/>
    <tableColumn id="61" xr3:uid="{241CD6AF-89BF-4D5F-B364-AD5934903467}" name="Date59" dataDxfId="1652"/>
    <tableColumn id="62" xr3:uid="{81A0CF5C-5A6B-4B99-9F7C-F738141F5DC5}" name="Date60" dataDxfId="1651"/>
    <tableColumn id="63" xr3:uid="{E8201F46-D89D-4C00-9034-BF15A84B9DD3}" name="Date61" dataDxfId="1650"/>
    <tableColumn id="64" xr3:uid="{9E4DDEBD-C976-4364-8BC1-B8D0AF4E5016}" name="Date62" dataDxfId="1649"/>
    <tableColumn id="65" xr3:uid="{9DC17729-7525-48AD-9FDA-9148A03B7516}" name="Date63" dataDxfId="1648"/>
    <tableColumn id="66" xr3:uid="{2B289C5E-A9D5-47D1-8DA9-BE291556DADF}" name="Date64" dataDxfId="1647"/>
    <tableColumn id="67" xr3:uid="{D609D332-A051-4719-8AA2-CB64D6A502F2}" name="Date65" dataDxfId="1646"/>
    <tableColumn id="68" xr3:uid="{71866B9B-5C79-4A87-A5C1-4E0B6CFFC328}" name="Date66" dataDxfId="1645"/>
    <tableColumn id="69" xr3:uid="{3391B0D0-C115-45F8-92D3-83D3DD3521A4}" name="Date67" dataDxfId="1644"/>
    <tableColumn id="70" xr3:uid="{25F44E82-4604-4CF3-9A2C-AB6536A51708}" name="Date68" dataDxfId="1643"/>
    <tableColumn id="71" xr3:uid="{B48958BA-547B-4304-9CF6-83DCBF607457}" name="Date69" dataDxfId="1642"/>
    <tableColumn id="72" xr3:uid="{D734A093-08DA-4171-882F-167CECC98E25}" name="Date70" dataDxfId="1641"/>
    <tableColumn id="73" xr3:uid="{025CB0AE-8DBA-468A-ABF0-9F5EE228289C}" name="Date71" dataDxfId="1640"/>
    <tableColumn id="74" xr3:uid="{A148352A-AF6E-49DE-ADDC-65A9C9935896}" name="Date72" dataDxfId="1639"/>
    <tableColumn id="75" xr3:uid="{EBC11903-9804-4251-8058-C21FD7C6E753}" name="Date73" dataDxfId="1638"/>
    <tableColumn id="76" xr3:uid="{68134806-04B5-4C40-8892-3CCE8A863CCF}" name="Date74" dataDxfId="1637"/>
    <tableColumn id="77" xr3:uid="{9C8136A2-B32A-459A-AEAF-F6F82691480E}" name="Date75" dataDxfId="1636"/>
    <tableColumn id="78" xr3:uid="{2BDCDD57-89E8-444E-B6EA-40B706CA4072}" name="Date76" dataDxfId="1635"/>
    <tableColumn id="79" xr3:uid="{C7D0C6A7-172D-45A7-930C-689793E0AAF4}" name="Date77" dataDxfId="1634"/>
    <tableColumn id="80" xr3:uid="{38DBCDBB-410D-4CE4-99BD-C1BA478232FA}" name="Date78" dataDxfId="1633"/>
    <tableColumn id="81" xr3:uid="{3AE47994-0936-471E-A0F5-A63BEC25EC7C}" name="Date79" dataDxfId="1632"/>
    <tableColumn id="82" xr3:uid="{53EC2DCD-A2EC-49AC-A49C-720A255C5BB6}" name="Date80" dataDxfId="1631"/>
    <tableColumn id="83" xr3:uid="{56B50587-ABF4-419B-B583-2BDF242C7B7B}" name="Date81" dataDxfId="1630"/>
    <tableColumn id="84" xr3:uid="{FD0E32E0-7B0A-4633-94C5-179F6ABA0126}" name="Date82" dataDxfId="1629"/>
    <tableColumn id="85" xr3:uid="{A2290F9B-C5DE-4951-A578-DA3025DB45D4}" name="Date83" dataDxfId="1628"/>
    <tableColumn id="86" xr3:uid="{73EC7EFC-E52D-43D2-A868-6853A0D291C0}" name="Date84" dataDxfId="1627"/>
    <tableColumn id="87" xr3:uid="{FC461D94-5048-4329-88CB-3DE0519D7C75}" name="Date85" dataDxfId="1626"/>
    <tableColumn id="88" xr3:uid="{268B113F-174A-4EC6-A8E4-D469DB77A2BF}" name="Date86" dataDxfId="1625"/>
    <tableColumn id="89" xr3:uid="{6AA419BF-CC43-4939-8F5F-2E4AB00758D0}" name="Date87" dataDxfId="1624"/>
    <tableColumn id="90" xr3:uid="{7A5C5C29-AFBA-4107-9DFF-B2DAC8EE2E49}" name="Date88" dataDxfId="1623"/>
    <tableColumn id="91" xr3:uid="{ADC740E1-C2B9-4B0E-A0B7-B8D2099D3F40}" name="Date89" dataDxfId="1622"/>
    <tableColumn id="92" xr3:uid="{517D41DB-7FFA-4F80-AE70-635050DBFA96}" name="Date90" dataDxfId="1621"/>
    <tableColumn id="93" xr3:uid="{142F5F34-9097-49CD-8BC6-7AF7CE529F63}" name="Date91" dataDxfId="1620"/>
    <tableColumn id="94" xr3:uid="{FFD5C3FC-0FB5-4FD5-9A8D-A6E8F30959FA}" name="Date92" dataDxfId="1619"/>
    <tableColumn id="95" xr3:uid="{6F59F606-B5FA-44AF-9DDB-69B1F3809F63}" name="Date93" dataDxfId="1618"/>
    <tableColumn id="96" xr3:uid="{08285665-A142-4FDD-8299-FD4A3B9C742E}" name="Date94" dataDxfId="1617"/>
    <tableColumn id="97" xr3:uid="{1C0DB389-1F73-481D-8CF8-2CE928D2964D}" name="Date95" dataDxfId="1616"/>
    <tableColumn id="98" xr3:uid="{07375DA3-B91F-4310-A658-7860DE28CCE2}" name="Date96" dataDxfId="1615"/>
    <tableColumn id="99" xr3:uid="{6CF5CE1B-72DC-4936-99FB-A0A3684DFE37}" name="Date97" dataDxfId="1614"/>
    <tableColumn id="100" xr3:uid="{404D5141-B63A-43CA-8525-DF19D52690CF}" name="Date98" dataDxfId="1613"/>
    <tableColumn id="101" xr3:uid="{D8CC6529-AF25-4EB4-A52A-2A294E683E95}" name="Date99" dataDxfId="1612"/>
    <tableColumn id="102" xr3:uid="{B38A790E-B88B-4826-AA13-430B27536093}" name="Date100" dataDxfId="1611"/>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E0A369-AFA0-4B23-8FC1-D6018C756592}" name="L19Table" displayName="L19Table" ref="C7:CZ10" totalsRowShown="0" headerRowDxfId="1610" dataDxfId="1609" tableBorderDxfId="1608">
  <autoFilter ref="C7:CZ10" xr:uid="{10E0A369-AFA0-4B23-8FC1-D6018C756592}"/>
  <tableColumns count="102">
    <tableColumn id="1" xr3:uid="{9ADC8C96-A093-430E-AE4F-CB43BC44F2C5}" name="County" dataDxfId="1607"/>
    <tableColumn id="2" xr3:uid="{9D423836-F6C7-4898-B3B5-15349DCBDC26}" name="To Date">
      <calculatedColumnFormula>SUM(E8:GV8)</calculatedColumnFormula>
    </tableColumn>
    <tableColumn id="3" xr3:uid="{6F2BCE65-3E3C-450E-A1A9-3A343C8B4B50}" name="Date"/>
    <tableColumn id="4" xr3:uid="{03B7A9B4-FB10-4DD6-9D96-51412F5100E0}" name="Date2"/>
    <tableColumn id="5" xr3:uid="{EE6D7C8D-AD71-4349-AA2C-A02247169E06}" name="Date3"/>
    <tableColumn id="6" xr3:uid="{24AB9BDE-574C-48BE-92FB-F4F0A62DC340}" name="Date4"/>
    <tableColumn id="7" xr3:uid="{CB23D4C2-1C8C-436E-8A29-2B917C745A7C}" name="Date5"/>
    <tableColumn id="8" xr3:uid="{AF6CDAE1-4C17-4E8C-A892-3CCDB2295405}" name="Date6"/>
    <tableColumn id="9" xr3:uid="{ABAE051C-F807-4373-8F75-F42FBD327CD4}" name="Date7"/>
    <tableColumn id="10" xr3:uid="{CAADC36A-2D4A-403A-BCB7-075FDD486339}" name="Date8"/>
    <tableColumn id="11" xr3:uid="{846CF322-A721-4DB2-A0DD-E584E8E68AD5}" name="Date9"/>
    <tableColumn id="12" xr3:uid="{4A4A43C9-CA47-4ABA-B287-E31CFCD62929}" name="Date10"/>
    <tableColumn id="13" xr3:uid="{23D1BAB2-5985-4DA2-86E5-D758A46693EC}" name="Date11"/>
    <tableColumn id="14" xr3:uid="{66509D8F-BC01-4C6A-9F01-1B1CDEA114FD}" name="Date12"/>
    <tableColumn id="15" xr3:uid="{D4E33FD1-6FAA-439A-81A7-983582F35C59}" name="Date13"/>
    <tableColumn id="16" xr3:uid="{9D673628-1500-416F-AB02-A1F134EA47A4}" name="Date14"/>
    <tableColumn id="17" xr3:uid="{DC5079F6-1445-4627-B0D9-DFEDFB7E342E}" name="Date15"/>
    <tableColumn id="18" xr3:uid="{41AFDEA8-D231-48E0-A808-F4100253906F}" name="Date16"/>
    <tableColumn id="19" xr3:uid="{1AAB3754-5675-4031-9206-E20C403C6E7D}" name="Date17"/>
    <tableColumn id="20" xr3:uid="{CD05187D-4B04-43B6-BEDC-B555B2D40F71}" name="Date18"/>
    <tableColumn id="21" xr3:uid="{43BEF513-D246-4CEE-93D0-53FC6154AE92}" name="Date19"/>
    <tableColumn id="22" xr3:uid="{4A277713-D024-4F3C-995C-9CD11D29B609}" name="Date20"/>
    <tableColumn id="23" xr3:uid="{733145D2-46AE-4732-B829-498C0981A410}" name="Date21"/>
    <tableColumn id="24" xr3:uid="{1F27FE29-6FA7-422B-841F-5E2A1D66576D}" name="Date22"/>
    <tableColumn id="25" xr3:uid="{A169DD1B-6D44-4CD7-A88C-B121DF4FE001}" name="Date23"/>
    <tableColumn id="26" xr3:uid="{9000BD4E-9460-403F-A23A-71B061264D60}" name="Date24"/>
    <tableColumn id="27" xr3:uid="{280C0621-EA3C-47D3-B287-36830BDD0CAF}" name="Date25"/>
    <tableColumn id="28" xr3:uid="{AD2591F1-B631-43A6-9A0D-5C3BEC5D1FB4}" name="Date26"/>
    <tableColumn id="29" xr3:uid="{52339D64-152F-4161-9B69-3C49CE844342}" name="Date27"/>
    <tableColumn id="30" xr3:uid="{E28903CB-837B-4396-AA18-B631F9D80367}" name="Date28"/>
    <tableColumn id="31" xr3:uid="{D1340882-6897-4193-9D29-19DCE5F6CB9B}" name="Date29"/>
    <tableColumn id="32" xr3:uid="{12BED185-EB2F-4FA9-97E8-12876D089B29}" name="Date30"/>
    <tableColumn id="33" xr3:uid="{1EEA852C-ACE0-45EF-8EB3-FFC543B55164}" name="Date31"/>
    <tableColumn id="34" xr3:uid="{C5F05280-7888-4318-AAAC-8254ED9460AA}" name="Date32"/>
    <tableColumn id="35" xr3:uid="{C95EE3F4-9259-4B4C-96B3-69E07096C912}" name="Date33"/>
    <tableColumn id="36" xr3:uid="{FA31AFD3-AD7D-40B9-82F6-FF7F43338EBE}" name="Date34"/>
    <tableColumn id="37" xr3:uid="{7D0E5F8E-EC57-4F25-9165-402DB6B867AA}" name="Date35"/>
    <tableColumn id="38" xr3:uid="{C823B323-3CDB-4EED-A4DC-837625AAE735}" name="Date36"/>
    <tableColumn id="39" xr3:uid="{4D58679B-040B-4E24-8FE8-4C156161E734}" name="Date37"/>
    <tableColumn id="40" xr3:uid="{DEB37F12-05D4-4C8E-9F4A-F50CDC660201}" name="Date38"/>
    <tableColumn id="41" xr3:uid="{ABEDE65C-5D07-4ED8-AC1A-663B06F7B649}" name="Date39"/>
    <tableColumn id="42" xr3:uid="{F058907F-5F92-4B06-BE70-084E7D1A1455}" name="Date40"/>
    <tableColumn id="43" xr3:uid="{958FB4DA-A4CF-4D90-B0EB-114710159BAB}" name="Date41"/>
    <tableColumn id="44" xr3:uid="{A509224D-3FDA-4B32-9A60-C5DDF41729FF}" name="Date42"/>
    <tableColumn id="45" xr3:uid="{9753E307-5B08-4A7A-9B78-66B123EAAB45}" name="Date43"/>
    <tableColumn id="46" xr3:uid="{CD7AA880-F0B1-45E5-BF09-CADC8936198F}" name="Date44"/>
    <tableColumn id="47" xr3:uid="{1E6F8BAE-2745-4072-8A89-BB597A69088B}" name="Date45"/>
    <tableColumn id="48" xr3:uid="{6C32E7F5-F5B6-4131-9587-9D709F4DA1F9}" name="Date46"/>
    <tableColumn id="49" xr3:uid="{6BF28C66-8D8C-4F02-B4ED-D458D6065869}" name="Date47"/>
    <tableColumn id="50" xr3:uid="{5605E0CA-2004-4979-9DD4-483D71C70ECD}" name="Date48"/>
    <tableColumn id="51" xr3:uid="{953DFD82-E089-48D1-9C94-EB0D9FF5294C}" name="Date49"/>
    <tableColumn id="52" xr3:uid="{6A3F6DDB-99F0-4DBC-8150-A783ED2D3681}" name="Date50"/>
    <tableColumn id="53" xr3:uid="{2350957D-1E76-45C4-BD1D-F657ECF1A13D}" name="Date51"/>
    <tableColumn id="54" xr3:uid="{8991079A-CC0B-4FA4-9240-67094C64A966}" name="Date52"/>
    <tableColumn id="55" xr3:uid="{0A83D913-D5E2-429F-8FFD-F01C5CD27185}" name="Date53"/>
    <tableColumn id="56" xr3:uid="{6C39537C-56B1-4B14-90E3-4291A5B5002F}" name="Date54"/>
    <tableColumn id="57" xr3:uid="{D252710E-974C-4773-BBD9-9D69C8A5580B}" name="Date55"/>
    <tableColumn id="58" xr3:uid="{9DDBEEDE-9F0F-4EFE-94B0-1B804195A90E}" name="Date56"/>
    <tableColumn id="59" xr3:uid="{23AA7F1F-CF09-4C84-B12D-824455C165C8}" name="Date57"/>
    <tableColumn id="60" xr3:uid="{E4AE3C02-E508-43F6-97F8-90A61FCE9021}" name="Date58"/>
    <tableColumn id="61" xr3:uid="{66D3C22A-E964-486E-9D29-3A4B8CE81997}" name="Date59"/>
    <tableColumn id="62" xr3:uid="{03D82617-9606-4076-9E24-54046584E4C3}" name="Date60"/>
    <tableColumn id="63" xr3:uid="{595D61E6-808E-4CE4-936E-43D93FE6BAF7}" name="Date61"/>
    <tableColumn id="64" xr3:uid="{C3B044AD-16CD-4918-8925-FAA7272D6E55}" name="Date62"/>
    <tableColumn id="65" xr3:uid="{8AD0BB10-3350-47F0-87C7-FF6A065F85E7}" name="Date63"/>
    <tableColumn id="66" xr3:uid="{E187B01B-B2A5-4B7F-A5EC-A7C57D9D6FF8}" name="Date64"/>
    <tableColumn id="67" xr3:uid="{CB128A18-940E-498E-B123-07AA2B227E33}" name="Date65"/>
    <tableColumn id="68" xr3:uid="{CFEEED52-C5CA-4EE2-AB81-863BEDEBEA17}" name="Date66"/>
    <tableColumn id="69" xr3:uid="{FB0E1B1A-AFF6-40FD-B5A4-F401D0F9E6D2}" name="Date67"/>
    <tableColumn id="70" xr3:uid="{C9BA6D3B-81DE-4EA3-9939-ABB7C0003F00}" name="Date68"/>
    <tableColumn id="71" xr3:uid="{D1CE85B9-5125-4C4A-94D1-075EDA40FB81}" name="Date69"/>
    <tableColumn id="72" xr3:uid="{AF18FBA2-4230-4667-8699-1C6AD2B878C7}" name="Date70"/>
    <tableColumn id="73" xr3:uid="{261DF93A-4EAE-436A-987F-EDEB00142998}" name="Date71"/>
    <tableColumn id="74" xr3:uid="{CC07B391-DF22-4D24-9B66-A0CDF639FC92}" name="Date72"/>
    <tableColumn id="75" xr3:uid="{68738C5A-D153-4445-B2A4-EAE1F0F5FE05}" name="Date73"/>
    <tableColumn id="76" xr3:uid="{2470871B-4C1F-4CD0-8FA1-AAD282B54BBC}" name="Date74"/>
    <tableColumn id="77" xr3:uid="{48A5ECE5-BFCF-4115-9378-5A86E3D80D2C}" name="Date75"/>
    <tableColumn id="78" xr3:uid="{30558A5B-8A70-4F79-85ED-6CB07ABE83EB}" name="Date76"/>
    <tableColumn id="79" xr3:uid="{47359AF8-6D60-42C8-9652-EA73AFE6BC88}" name="Date77"/>
    <tableColumn id="80" xr3:uid="{4BC33030-CCE0-43F1-BBB2-F8F1C4927FD4}" name="Date78"/>
    <tableColumn id="81" xr3:uid="{C67E405E-564B-4046-977A-B1DD3017A85B}" name="Date79"/>
    <tableColumn id="82" xr3:uid="{D3F7D6E7-0798-4954-88A0-9C08A1BE511B}" name="Date80"/>
    <tableColumn id="83" xr3:uid="{6C1373B5-23CD-4180-8175-9D7E5F16BF43}" name="Date81"/>
    <tableColumn id="84" xr3:uid="{D53AA186-4A16-4E6E-9BCA-929E1D073D14}" name="Date82"/>
    <tableColumn id="85" xr3:uid="{D163B347-FCF8-4D94-9A6C-FAFE56BECB13}" name="Date83"/>
    <tableColumn id="86" xr3:uid="{A0CD3300-2C74-404E-B347-9F6D6A24580F}" name="Date84"/>
    <tableColumn id="87" xr3:uid="{324A3949-3EB5-438F-A833-76A547AF3326}" name="Date85"/>
    <tableColumn id="88" xr3:uid="{8E67B261-4150-4410-9C75-67E3B353C278}" name="Date86"/>
    <tableColumn id="89" xr3:uid="{831974C3-3209-450C-A50F-999B3997B90B}" name="Date87"/>
    <tableColumn id="90" xr3:uid="{453EA4E9-21F0-4492-97DA-3E41475D1967}" name="Date88"/>
    <tableColumn id="91" xr3:uid="{A7788FBA-867D-494D-A87D-4B6FA68A27A8}" name="Date89"/>
    <tableColumn id="92" xr3:uid="{9F5922C6-ABDC-481B-BFE5-49A77D370022}" name="Date90"/>
    <tableColumn id="93" xr3:uid="{AB761F70-1394-48B4-9D8F-240599AA7634}" name="Date91"/>
    <tableColumn id="94" xr3:uid="{7FC7A7B5-50BA-46BB-A7F8-49C1AE3EF3B8}" name="Date92"/>
    <tableColumn id="95" xr3:uid="{0ADF9903-55E1-401B-95EE-B47700F3D0D4}" name="Date93"/>
    <tableColumn id="96" xr3:uid="{9709B2F0-4AA0-416A-8CDA-7F8632C50BB4}" name="Date94" dataDxfId="1606"/>
    <tableColumn id="97" xr3:uid="{EAD7C103-07D1-4390-AD7B-E58045DF96FE}" name="Date95" dataDxfId="1605"/>
    <tableColumn id="98" xr3:uid="{C6F4D146-F241-4994-ACCE-B58B9C5DF713}" name="Date96" dataDxfId="1604"/>
    <tableColumn id="99" xr3:uid="{266F4E63-8F8E-4F16-9B57-A6FABEA8E47B}" name="Date97" dataDxfId="1603"/>
    <tableColumn id="100" xr3:uid="{BE773A05-4517-4BD9-889F-78A03AF8A14A}" name="Date98" dataDxfId="1602"/>
    <tableColumn id="101" xr3:uid="{D88B27C1-95C3-4C8F-898D-F1BF99661B9C}" name="Date99" dataDxfId="1601"/>
    <tableColumn id="102" xr3:uid="{AA3B5B79-4549-4F51-AF05-C282ED35CAF2}" name="Date100" dataDxfId="1600"/>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E7778D1-C197-4652-A747-791E2C81031C}" name="L22Table" displayName="L22Table" ref="C16:CZ26" totalsRowShown="0" headerRowDxfId="1599" dataDxfId="1598" tableBorderDxfId="1597">
  <autoFilter ref="C16:CZ26" xr:uid="{6E7778D1-C197-4652-A747-791E2C81031C}"/>
  <tableColumns count="102">
    <tableColumn id="1" xr3:uid="{8B9E6EB0-B555-4693-8B51-E18AA10185CE}" name="County" dataDxfId="1596"/>
    <tableColumn id="2" xr3:uid="{35F93FB0-8E91-4C36-9DA7-4C68C030FF46}" name="To Date" dataDxfId="1595">
      <calculatedColumnFormula>SUM(E17:GV17)</calculatedColumnFormula>
    </tableColumn>
    <tableColumn id="3" xr3:uid="{9BB7F1F1-575E-49A7-B015-42B477AC9448}" name="Date" dataDxfId="1594"/>
    <tableColumn id="4" xr3:uid="{574E953C-BF84-4D3F-A3AD-C928A2894E84}" name="Date2" dataDxfId="1593"/>
    <tableColumn id="5" xr3:uid="{FD21BF17-5C83-4570-BBC8-A7AFAC02EB4D}" name="Date3" dataDxfId="1592"/>
    <tableColumn id="6" xr3:uid="{59230000-37FD-40C6-83FC-E8ED6C004430}" name="Date4" dataDxfId="1591"/>
    <tableColumn id="7" xr3:uid="{F524E0CD-7CA4-4783-9829-10107538ADD7}" name="Date5" dataDxfId="1590"/>
    <tableColumn id="8" xr3:uid="{3D756DB0-B21F-4E3D-A78A-D190B419D89C}" name="Date6" dataDxfId="1589"/>
    <tableColumn id="9" xr3:uid="{AD2F29A4-9B72-4D60-9405-21F7AF451196}" name="Date7" dataDxfId="1588"/>
    <tableColumn id="10" xr3:uid="{8BA0051D-6FAA-40CF-B4EB-A50DCCB21C82}" name="Date8" dataDxfId="1587"/>
    <tableColumn id="11" xr3:uid="{791AB681-D810-4709-BF6E-7281191E2FA2}" name="Date9" dataDxfId="1586"/>
    <tableColumn id="12" xr3:uid="{794DE345-7CAA-4BA3-8B20-F1DDA8E93A2F}" name="Date10" dataDxfId="1585"/>
    <tableColumn id="13" xr3:uid="{8BCE210F-DFEB-4787-AD2A-E721A9B3A49E}" name="Date11" dataDxfId="1584"/>
    <tableColumn id="14" xr3:uid="{88606DCE-233A-4951-9FB8-9595693C620D}" name="Date12" dataDxfId="1583"/>
    <tableColumn id="15" xr3:uid="{935B45E8-6E67-4F98-B905-81463ABE9906}" name="Date13" dataDxfId="1582"/>
    <tableColumn id="16" xr3:uid="{E21C8C1C-5385-4F81-9375-6C31A2BCBB44}" name="Date14" dataDxfId="1581"/>
    <tableColumn id="17" xr3:uid="{AD0F14D1-0CEF-4101-87C6-BD1B0B196B03}" name="Date15" dataDxfId="1580"/>
    <tableColumn id="18" xr3:uid="{33AB95BE-15DA-46BB-9ECC-BC84F7AD9074}" name="Date16" dataDxfId="1579"/>
    <tableColumn id="19" xr3:uid="{9D080D9D-B012-4723-A3A6-3A414A6F5C6C}" name="Date17" dataDxfId="1578"/>
    <tableColumn id="20" xr3:uid="{E8732B48-A8DB-4162-856E-48F004ACC94F}" name="Date18" dataDxfId="1577"/>
    <tableColumn id="21" xr3:uid="{7DCA5702-D66D-4806-B141-3504F5808128}" name="Date19" dataDxfId="1576"/>
    <tableColumn id="22" xr3:uid="{10265CF1-990D-4827-B826-0E06FBBD4A7A}" name="Date20" dataDxfId="1575"/>
    <tableColumn id="23" xr3:uid="{094A1FBF-45C3-4BF2-8AEC-79E945316312}" name="Date21" dataDxfId="1574"/>
    <tableColumn id="24" xr3:uid="{27F4BBD2-3444-4E1C-A5B8-6955ED888BE5}" name="Date22" dataDxfId="1573"/>
    <tableColumn id="25" xr3:uid="{6E0D6DAC-F3C9-412D-B1DA-28298EA7731E}" name="Date23" dataDxfId="1572"/>
    <tableColumn id="26" xr3:uid="{0CF9E7C0-E378-4F95-8913-557A5D3231FE}" name="Date24" dataDxfId="1571"/>
    <tableColumn id="27" xr3:uid="{DEA02D05-5B4F-4B76-9FF1-BD8BF8D2B30B}" name="Date25" dataDxfId="1570"/>
    <tableColumn id="28" xr3:uid="{8AEB3243-FB45-4AE2-9C9D-96C3EBEF5792}" name="Date26" dataDxfId="1569"/>
    <tableColumn id="29" xr3:uid="{BD7D9B94-8B9F-4BB2-86DC-4B3FFE364194}" name="Date27" dataDxfId="1568"/>
    <tableColumn id="30" xr3:uid="{4C7CA809-C28C-4FB2-B30D-DEB2611E526B}" name="Date28" dataDxfId="1567"/>
    <tableColumn id="31" xr3:uid="{8203B82A-5559-46E2-A946-F92CDDE6A25A}" name="Date29" dataDxfId="1566"/>
    <tableColumn id="32" xr3:uid="{CC3D32A2-6CF7-4B32-9431-9C7F73F41EF8}" name="Date30" dataDxfId="1565"/>
    <tableColumn id="33" xr3:uid="{088D24B1-76B6-4462-9853-930CB0426F59}" name="Date31" dataDxfId="1564"/>
    <tableColumn id="34" xr3:uid="{A0C92AF5-7E48-48A1-8540-AC9A136831E8}" name="Date32" dataDxfId="1563"/>
    <tableColumn id="35" xr3:uid="{E5D6ED72-89A6-46D2-9683-C81AECEF8FFD}" name="Date33" dataDxfId="1562"/>
    <tableColumn id="36" xr3:uid="{E7E6BA52-D01D-4798-A74A-1B029350B721}" name="Date34" dataDxfId="1561"/>
    <tableColumn id="37" xr3:uid="{2BF1FB41-E8AC-459A-A73D-36F71FE78634}" name="Date35" dataDxfId="1560"/>
    <tableColumn id="38" xr3:uid="{9435281E-1819-49A4-9860-7F39A0B19A3E}" name="Date36" dataDxfId="1559"/>
    <tableColumn id="39" xr3:uid="{00D3A174-B32E-4715-92EA-AF2D424EEC83}" name="Date37" dataDxfId="1558"/>
    <tableColumn id="40" xr3:uid="{0D25D4D7-D7AE-4536-A4AF-58420A1E84DD}" name="Date38" dataDxfId="1557"/>
    <tableColumn id="41" xr3:uid="{805F9071-655A-4830-85B8-EBF6D5D32422}" name="Date39" dataDxfId="1556"/>
    <tableColumn id="42" xr3:uid="{5E40170A-791E-4036-864D-E1DAB9DC45F9}" name="Date40" dataDxfId="1555"/>
    <tableColumn id="43" xr3:uid="{F71EAF7A-B589-4AFF-A54C-DD57E7C86CB0}" name="Date41" dataDxfId="1554"/>
    <tableColumn id="44" xr3:uid="{BC60A4B8-6A5A-4167-8E2A-235E06231F6F}" name="Date42" dataDxfId="1553"/>
    <tableColumn id="45" xr3:uid="{D16D7F43-5E72-4E8B-9FB8-DEC77FFA45A5}" name="Date43" dataDxfId="1552"/>
    <tableColumn id="46" xr3:uid="{FD65D918-5A2C-4227-8187-A696230FD8AF}" name="Date44" dataDxfId="1551"/>
    <tableColumn id="47" xr3:uid="{D2A58B52-07F3-46BB-BACB-7E748BC87DD9}" name="Date45" dataDxfId="1550"/>
    <tableColumn id="48" xr3:uid="{C8AAC8B4-CCD6-4C30-838C-1A5B767E847B}" name="Date46" dataDxfId="1549"/>
    <tableColumn id="49" xr3:uid="{5DFB0790-B887-4BC5-9F2A-E950FB6364F2}" name="Date47" dataDxfId="1548"/>
    <tableColumn id="50" xr3:uid="{2C7287C1-82FC-42DC-AFB7-4A5B98C2980C}" name="Date48" dataDxfId="1547"/>
    <tableColumn id="51" xr3:uid="{7DE719F3-5820-4388-B848-8D52CBD830A0}" name="Date49" dataDxfId="1546"/>
    <tableColumn id="52" xr3:uid="{141685A0-4A07-48CD-8BA2-DE5012DB9B9F}" name="Date50" dataDxfId="1545"/>
    <tableColumn id="53" xr3:uid="{3CEE1E8B-9EE0-4B64-B4A7-E2879A2C3EAF}" name="Date51" dataDxfId="1544"/>
    <tableColumn id="54" xr3:uid="{EB5E3EED-20C6-4E6C-AE23-7592197FD978}" name="Date52" dataDxfId="1543"/>
    <tableColumn id="55" xr3:uid="{52A533B1-B512-45E2-B2DE-3F34993C76FC}" name="Date53" dataDxfId="1542"/>
    <tableColumn id="56" xr3:uid="{D376B4A6-7254-4D85-94BC-87735CA48208}" name="Date54" dataDxfId="1541"/>
    <tableColumn id="57" xr3:uid="{8703D3DC-20B7-4E5E-893D-6D045C79E435}" name="Date55" dataDxfId="1540"/>
    <tableColumn id="58" xr3:uid="{F6AE1EDF-133F-4AB3-B501-571C6877E512}" name="Date56" dataDxfId="1539"/>
    <tableColumn id="59" xr3:uid="{6E6A114D-D8FA-42BD-BAAF-CFF3CA0251BB}" name="Date57" dataDxfId="1538"/>
    <tableColumn id="60" xr3:uid="{067710E4-CDC2-46A9-B6CA-930CADC0B6AF}" name="Date58" dataDxfId="1537"/>
    <tableColumn id="61" xr3:uid="{2A66BD45-2041-455F-A78C-5CAB1A3EB8E8}" name="Date59" dataDxfId="1536"/>
    <tableColumn id="62" xr3:uid="{5A48CB40-15C7-445D-ACF1-295E18AEC7D2}" name="Date60" dataDxfId="1535"/>
    <tableColumn id="63" xr3:uid="{BBAEE61E-FA15-4876-A642-E835AB297CEF}" name="Date61" dataDxfId="1534"/>
    <tableColumn id="64" xr3:uid="{E6A15C5E-0D16-4EB8-B666-BD0B14FAD541}" name="Date62" dataDxfId="1533"/>
    <tableColumn id="65" xr3:uid="{48796AB8-EC31-41FD-A66B-4D573FAA9CD1}" name="Date63" dataDxfId="1532"/>
    <tableColumn id="66" xr3:uid="{D5D4D551-4B0F-4334-ABE7-7D505F9CEF85}" name="Date64" dataDxfId="1531"/>
    <tableColumn id="67" xr3:uid="{A6F6BF0A-79A6-4142-9257-2F21C1FE1C99}" name="Date65" dataDxfId="1530"/>
    <tableColumn id="68" xr3:uid="{381F56CC-0F2F-4CA6-A668-13FEE1C66BE1}" name="Date66" dataDxfId="1529"/>
    <tableColumn id="69" xr3:uid="{5859D0A3-FA17-4317-8DAF-348BCF690F74}" name="Date67" dataDxfId="1528"/>
    <tableColumn id="70" xr3:uid="{74528483-E3D9-451C-8A44-299CA03D0BA1}" name="Date68" dataDxfId="1527"/>
    <tableColumn id="71" xr3:uid="{A8D6A99A-4E96-433A-BCEA-F02532D90DC8}" name="Date69" dataDxfId="1526"/>
    <tableColumn id="72" xr3:uid="{57F2BDAC-A370-43C2-9727-FF8AB7F52203}" name="Date70" dataDxfId="1525"/>
    <tableColumn id="73" xr3:uid="{2D7DDA56-9BD6-4C81-A379-CAF737A29481}" name="Date71" dataDxfId="1524"/>
    <tableColumn id="74" xr3:uid="{A3D2B362-FC58-4115-BA66-5AB3B396BD02}" name="Date72" dataDxfId="1523"/>
    <tableColumn id="75" xr3:uid="{7AFA1076-646C-4FBB-86A0-DF25D3DD86A2}" name="Date73" dataDxfId="1522"/>
    <tableColumn id="76" xr3:uid="{1FBCEF70-5850-438D-8592-76A65046814D}" name="Date74" dataDxfId="1521"/>
    <tableColumn id="77" xr3:uid="{DE294417-A028-450C-9004-7BAEB0E0BD97}" name="Date75" dataDxfId="1520"/>
    <tableColumn id="78" xr3:uid="{23DF1C5F-01DF-4156-B6DA-59218E07718C}" name="Date76" dataDxfId="1519"/>
    <tableColumn id="79" xr3:uid="{A490BCAE-8029-4453-AE7C-8D921EA1CBB7}" name="Date77" dataDxfId="1518"/>
    <tableColumn id="80" xr3:uid="{76B0CF1F-3107-4FC6-94EA-4467146887A5}" name="Date78" dataDxfId="1517"/>
    <tableColumn id="81" xr3:uid="{5B0CDDEA-84B6-4F49-B038-EF60889FA3D6}" name="Date79" dataDxfId="1516"/>
    <tableColumn id="82" xr3:uid="{72E2F2AB-699C-46CC-AAB9-8AD51A34FD9B}" name="Date80" dataDxfId="1515"/>
    <tableColumn id="83" xr3:uid="{C872D03A-7E7C-40F0-9FEC-CCB9AA6045ED}" name="Date81" dataDxfId="1514"/>
    <tableColumn id="84" xr3:uid="{8E86DF8E-A3F4-4D74-B44A-BF831BAFE217}" name="Date82" dataDxfId="1513"/>
    <tableColumn id="85" xr3:uid="{0F0A76A1-56FE-4F90-AF61-F1FA00EE1229}" name="Date83" dataDxfId="1512"/>
    <tableColumn id="86" xr3:uid="{BD76EA55-EE17-4932-8B80-DABA6D425900}" name="Date84" dataDxfId="1511"/>
    <tableColumn id="87" xr3:uid="{EE595C68-4738-4A26-BABF-DD67DE743EBE}" name="Date85" dataDxfId="1510"/>
    <tableColumn id="88" xr3:uid="{433DDE6D-05F7-45A7-9990-52160ABD5F90}" name="Date86" dataDxfId="1509"/>
    <tableColumn id="89" xr3:uid="{A59B3158-8422-4D01-A7DF-8425D292ECF9}" name="Date87" dataDxfId="1508"/>
    <tableColumn id="90" xr3:uid="{FF906811-0FB9-4CAA-832A-8D67666A6AF8}" name="Date88" dataDxfId="1507"/>
    <tableColumn id="91" xr3:uid="{5B82CD44-8C40-4B2F-8C97-C21300E5DD26}" name="Date89" dataDxfId="1506"/>
    <tableColumn id="92" xr3:uid="{ACCC3459-5908-4785-ADFC-3743FA666A79}" name="Date90" dataDxfId="1505"/>
    <tableColumn id="93" xr3:uid="{F1168EE9-E9E0-41AF-AEE0-E26726EDCD4E}" name="Date91" dataDxfId="1504"/>
    <tableColumn id="94" xr3:uid="{B06011B0-C026-425C-89D4-D95336ED2B40}" name="Date92" dataDxfId="1503"/>
    <tableColumn id="95" xr3:uid="{DF0E686C-F90D-4869-9A52-452EE11E9B80}" name="Date93" dataDxfId="1502"/>
    <tableColumn id="96" xr3:uid="{C734E6AE-1E26-4842-A3A2-16C20481BD15}" name="Date94" dataDxfId="1501"/>
    <tableColumn id="97" xr3:uid="{F0F61BEC-DFDB-4281-B59A-DF2637F387BA}" name="Date95" dataDxfId="1500"/>
    <tableColumn id="98" xr3:uid="{B78C0DF4-160D-4BA7-A452-B52D46848781}" name="Date96" dataDxfId="1499"/>
    <tableColumn id="99" xr3:uid="{18C05BD4-0A24-466E-A96E-A08FCCB84B5C}" name="Date97" dataDxfId="1498"/>
    <tableColumn id="100" xr3:uid="{950CA395-2BB7-4655-B544-BD00B7B39532}" name="Date98" dataDxfId="1497"/>
    <tableColumn id="101" xr3:uid="{C9DE4FCD-751E-4F6B-9009-F63ADC7CD36D}" name="Date99" dataDxfId="1496"/>
    <tableColumn id="102" xr3:uid="{F799545D-7EB6-4105-8C37-8B9631C22168}" name="Date100" dataDxfId="1495"/>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FC3332F1-9A33-4CEF-9E87-91A70887E04C}" name="L72Table" displayName="L72Table" ref="A14:CX16" totalsRowShown="0" headerRowDxfId="1494" tableBorderDxfId="1493">
  <autoFilter ref="A14:CX16" xr:uid="{FC3332F1-9A33-4CEF-9E87-91A70887E04C}"/>
  <tableColumns count="102">
    <tableColumn id="1" xr3:uid="{4DC7812C-5284-445D-A076-1CBAAB260E34}" name="Chapter Name"/>
    <tableColumn id="2" xr3:uid="{CEE780C5-D1D7-4BB6-9AB0-8F83D14D0CAA}" name="To Date" dataDxfId="1492">
      <calculatedColumnFormula>SUM(L72Table[[#This Row],[Date]:[Date100]])</calculatedColumnFormula>
    </tableColumn>
    <tableColumn id="3" xr3:uid="{8E18BD7E-5B4B-4C2A-B1C6-901FB252627C}" name="Date" dataDxfId="1491"/>
    <tableColumn id="4" xr3:uid="{E1AC656B-2A5E-4B2C-BA93-382A71BDB707}" name="Date2" dataDxfId="1490"/>
    <tableColumn id="5" xr3:uid="{48A2351A-E99C-4832-AF81-E917E54193F5}" name="Date3" dataDxfId="1489"/>
    <tableColumn id="6" xr3:uid="{5992F4D7-C9DC-4ABF-A159-C5E5F81A21B9}" name="Date4" dataDxfId="1488"/>
    <tableColumn id="7" xr3:uid="{4BC9E13A-3D36-448E-AC00-C957416891AC}" name="Date5" dataDxfId="1487"/>
    <tableColumn id="8" xr3:uid="{BAE25439-0C59-41D2-8C9D-9A8EB540D61A}" name="Date6" dataDxfId="1486"/>
    <tableColumn id="9" xr3:uid="{38FB4A22-63A2-47E2-B7A3-D0143C07E3D8}" name="Date7" dataDxfId="1485"/>
    <tableColumn id="10" xr3:uid="{C2A396A9-15DE-473A-87A0-C0EDDB25BE65}" name="Date8" dataDxfId="1484"/>
    <tableColumn id="11" xr3:uid="{2B32DEE7-27FB-493D-ACA2-8A49A49F3374}" name="Date9" dataDxfId="1483"/>
    <tableColumn id="12" xr3:uid="{9AD6D116-B18B-452C-988F-E6B64FEC68BB}" name="Date10" dataDxfId="1482"/>
    <tableColumn id="13" xr3:uid="{DAAAA112-E0DF-4D9A-8CCF-0E2D2B59DF02}" name="Date11" dataDxfId="1481"/>
    <tableColumn id="14" xr3:uid="{412FD2BA-8906-46A6-BA1C-A86D15A80065}" name="Date12" dataDxfId="1480"/>
    <tableColumn id="15" xr3:uid="{EC03E2D7-AE8B-42A1-A8C8-E7FC3889BEA9}" name="Date13" dataDxfId="1479"/>
    <tableColumn id="16" xr3:uid="{FF3A51E8-FFFE-4763-B70D-D47124DA9C8C}" name="Date14" dataDxfId="1478"/>
    <tableColumn id="17" xr3:uid="{72378297-1233-42BE-BB35-6ABBAB0B2C04}" name="Date15" dataDxfId="1477"/>
    <tableColumn id="18" xr3:uid="{587C3BCA-295F-4DCB-8557-884C4DC07818}" name="Date16" dataDxfId="1476"/>
    <tableColumn id="19" xr3:uid="{50F32F87-E6DB-4301-9DB5-F6787AA7FA69}" name="Date17" dataDxfId="1475"/>
    <tableColumn id="20" xr3:uid="{F32D5B49-8015-464A-ABE2-4870E90547FD}" name="Date18" dataDxfId="1474"/>
    <tableColumn id="21" xr3:uid="{85E7948F-BA4B-4109-8DB6-6C257E7477D9}" name="Date19" dataDxfId="1473"/>
    <tableColumn id="22" xr3:uid="{0830B929-3B6F-4FAE-B170-2038090DB5F0}" name="Date20" dataDxfId="1472"/>
    <tableColumn id="23" xr3:uid="{FF454C96-4880-4EB9-8510-81615C4538F5}" name="Date21" dataDxfId="1471"/>
    <tableColumn id="24" xr3:uid="{524892DC-8751-4B3F-8DC0-EC0F874D2D88}" name="Date22" dataDxfId="1470"/>
    <tableColumn id="25" xr3:uid="{C508FB07-E41C-4A61-8868-D079B68C5887}" name="Date23" dataDxfId="1469"/>
    <tableColumn id="26" xr3:uid="{038CBC7E-F8F7-4459-9430-2415AE49599F}" name="Date24" dataDxfId="1468"/>
    <tableColumn id="27" xr3:uid="{36CAD892-4ADC-404C-A07F-804133F9AA64}" name="Date25" dataDxfId="1467"/>
    <tableColumn id="28" xr3:uid="{4E9CAA5A-803B-4E07-87F4-E94A3F83D67B}" name="Date26" dataDxfId="1466"/>
    <tableColumn id="29" xr3:uid="{1FCB8508-86F2-4D48-BA47-DC8A2D5AE645}" name="Date27" dataDxfId="1465"/>
    <tableColumn id="30" xr3:uid="{83DA5ACB-EC35-4252-8107-874EAA198FB9}" name="Date28" dataDxfId="1464"/>
    <tableColumn id="31" xr3:uid="{5AFD05C9-4E3F-4E1B-B9FC-B0EA955DE242}" name="Date29" dataDxfId="1463"/>
    <tableColumn id="32" xr3:uid="{D98908B2-3938-4808-BC5B-90EB4218FDBD}" name="Date30" dataDxfId="1462"/>
    <tableColumn id="33" xr3:uid="{8A555F4C-9F21-41C5-B416-F7EC42998D6C}" name="Date31" dataDxfId="1461"/>
    <tableColumn id="34" xr3:uid="{3CCA9C26-8E51-47DF-BEE3-EB38FA371C16}" name="Date32" dataDxfId="1460"/>
    <tableColumn id="35" xr3:uid="{D34D72C5-4050-4805-A988-93B6A47C860E}" name="Date33" dataDxfId="1459"/>
    <tableColumn id="36" xr3:uid="{0AC8C100-D2E4-4E1D-B1AC-5A5CB9BD639F}" name="Date34" dataDxfId="1458"/>
    <tableColumn id="37" xr3:uid="{45F91B57-65C9-49EE-BF01-AE3C0B489042}" name="Date35" dataDxfId="1457"/>
    <tableColumn id="38" xr3:uid="{0AB71D04-FAB1-49DF-80A6-A871FB4A90F7}" name="Date36" dataDxfId="1456"/>
    <tableColumn id="39" xr3:uid="{464CC218-80E8-4C7C-B191-8EAC9D9F1C00}" name="Date37" dataDxfId="1455"/>
    <tableColumn id="40" xr3:uid="{65271E20-967D-4F8F-A582-86FCA64007DF}" name="Date38" dataDxfId="1454"/>
    <tableColumn id="41" xr3:uid="{EDF5058E-4B74-4F21-BCE5-4380CAE7D8E1}" name="Date39" dataDxfId="1453"/>
    <tableColumn id="42" xr3:uid="{616827C8-7A47-422B-BB2E-D0DE826DEA87}" name="Date40" dataDxfId="1452"/>
    <tableColumn id="43" xr3:uid="{B6A53C9C-DA27-4F11-B2D2-078473A12E3C}" name="Date41" dataDxfId="1451"/>
    <tableColumn id="44" xr3:uid="{A0A7CD05-8380-4B3D-99CA-1A3A3374696F}" name="Date42" dataDxfId="1450"/>
    <tableColumn id="45" xr3:uid="{8FA21F79-028B-42B9-9D66-A8637C0CB68A}" name="Date43" dataDxfId="1449"/>
    <tableColumn id="46" xr3:uid="{74567A0D-12CE-4AFA-A0EE-75C19C415C93}" name="Date44" dataDxfId="1448"/>
    <tableColumn id="47" xr3:uid="{C16FFCD0-18E3-41E4-A3C3-D34C2BA8FC16}" name="Date45" dataDxfId="1447"/>
    <tableColumn id="48" xr3:uid="{CF398BDE-F460-49F6-A99C-16219C1ABD56}" name="Date46" dataDxfId="1446"/>
    <tableColumn id="49" xr3:uid="{5E9D78F5-82D8-43F8-9C93-26964B3017A0}" name="Date47" dataDxfId="1445"/>
    <tableColumn id="50" xr3:uid="{9F47671A-2DF0-484B-BE25-4A03DDC58445}" name="Date48" dataDxfId="1444"/>
    <tableColumn id="51" xr3:uid="{555095A9-1E3D-4E0F-A4F4-1D984C811447}" name="Date49" dataDxfId="1443"/>
    <tableColumn id="52" xr3:uid="{68F0622E-1356-49B1-92A3-EFAAE5712CFF}" name="Date50" dataDxfId="1442"/>
    <tableColumn id="53" xr3:uid="{BC897F77-76C5-4380-9E62-B13E9081D950}" name="Date51" dataDxfId="1441"/>
    <tableColumn id="54" xr3:uid="{3BF83D14-2CA9-4FFC-ACFC-23A927DE0BCE}" name="Date52" dataDxfId="1440"/>
    <tableColumn id="55" xr3:uid="{83BC598A-ECB6-489B-87DC-6340588CF0B4}" name="Date53" dataDxfId="1439"/>
    <tableColumn id="56" xr3:uid="{5A1127C4-2EC4-46B9-877F-E6A336EFAC98}" name="Date54" dataDxfId="1438"/>
    <tableColumn id="57" xr3:uid="{4C991CED-97D9-4728-9640-8527730C6516}" name="Date55" dataDxfId="1437"/>
    <tableColumn id="58" xr3:uid="{DB5152A0-10D3-47FD-82F0-49C285828855}" name="Date56" dataDxfId="1436"/>
    <tableColumn id="59" xr3:uid="{6B6EA121-7B94-4AE0-B0A0-216E484FEBD3}" name="Date57" dataDxfId="1435"/>
    <tableColumn id="60" xr3:uid="{80626A3C-354C-4423-B13C-54A1EB7E32A5}" name="Date58" dataDxfId="1434"/>
    <tableColumn id="61" xr3:uid="{9311A62C-0207-4F82-AAA7-A763C619DD08}" name="Date59" dataDxfId="1433"/>
    <tableColumn id="62" xr3:uid="{D3ED4D8C-A59C-4121-BE1B-DF93D676C517}" name="Date60" dataDxfId="1432"/>
    <tableColumn id="63" xr3:uid="{B1C4C8A2-4BE7-4D88-A8D9-92A47399BE40}" name="Date61" dataDxfId="1431"/>
    <tableColumn id="64" xr3:uid="{41285BC3-A0D9-429B-8C0E-EBC8904E6CCC}" name="Date62" dataDxfId="1430"/>
    <tableColumn id="65" xr3:uid="{CB00846A-9B86-4894-9AFE-F4BF93B2601B}" name="Date63" dataDxfId="1429"/>
    <tableColumn id="66" xr3:uid="{EA28C026-3EC1-4EDD-B5E1-252FC683DB1C}" name="Date64" dataDxfId="1428"/>
    <tableColumn id="67" xr3:uid="{1A660CF9-901F-4B4F-88E1-1920D7F776D6}" name="Date65" dataDxfId="1427"/>
    <tableColumn id="68" xr3:uid="{75035917-E808-4F7A-A141-9733EDDC8966}" name="Date66" dataDxfId="1426"/>
    <tableColumn id="69" xr3:uid="{EC90C563-8077-45CC-88BA-DD21128B4DDE}" name="Date67" dataDxfId="1425"/>
    <tableColumn id="70" xr3:uid="{A5C1F7DE-5762-4251-9703-7D27466743CC}" name="Date68" dataDxfId="1424"/>
    <tableColumn id="71" xr3:uid="{171AD516-274F-467B-97CC-0B44DBE3FDDF}" name="Date69" dataDxfId="1423"/>
    <tableColumn id="72" xr3:uid="{1FF16E86-72FC-4D4C-9C1F-A577B64122FD}" name="Date70" dataDxfId="1422"/>
    <tableColumn id="73" xr3:uid="{ECBD24A2-F091-48EC-8A10-FC0753ED2D8A}" name="Date71" dataDxfId="1421"/>
    <tableColumn id="74" xr3:uid="{6F72D9E9-94EA-471A-9D29-F8BB0FDC81EB}" name="Date72" dataDxfId="1420"/>
    <tableColumn id="75" xr3:uid="{D44533E4-D7A9-45C2-8121-FF08625AA7EC}" name="Date73" dataDxfId="1419"/>
    <tableColumn id="76" xr3:uid="{B67250A5-24F5-4596-AA4F-3085B7833B5C}" name="Date74" dataDxfId="1418"/>
    <tableColumn id="77" xr3:uid="{606312AF-1762-4E57-9D0C-B6617E9D72F1}" name="Date75" dataDxfId="1417"/>
    <tableColumn id="78" xr3:uid="{E259ED5A-7A65-4BCE-9CD8-16F50D7C2F1C}" name="Date76" dataDxfId="1416"/>
    <tableColumn id="79" xr3:uid="{6418D23A-9A5E-4437-AF8C-60F1F0E06FD2}" name="Date77" dataDxfId="1415"/>
    <tableColumn id="80" xr3:uid="{32DBA8CB-F5E8-4047-8310-9467A9D93808}" name="Date78" dataDxfId="1414"/>
    <tableColumn id="81" xr3:uid="{3D53C40A-AE62-44EA-BE3A-1B841E9F87ED}" name="Date79" dataDxfId="1413"/>
    <tableColumn id="82" xr3:uid="{0F422195-25CB-4AF6-B1C0-062D97D21F3A}" name="Date80" dataDxfId="1412"/>
    <tableColumn id="83" xr3:uid="{007C97CE-C3A6-474A-AEA0-BA5BD891242A}" name="Date81" dataDxfId="1411"/>
    <tableColumn id="84" xr3:uid="{D7B65EB4-41B3-437A-A2E2-961DC08254C6}" name="Date82" dataDxfId="1410"/>
    <tableColumn id="85" xr3:uid="{4DCC5DA0-1D15-4311-9AF9-E57A85AF84E1}" name="Date83" dataDxfId="1409"/>
    <tableColumn id="86" xr3:uid="{B78B8F30-055B-45C7-AF40-CF572AFFDBE5}" name="Date84" dataDxfId="1408"/>
    <tableColumn id="87" xr3:uid="{A8455674-6958-4BDC-B30E-2C4E5F027E96}" name="Date85" dataDxfId="1407"/>
    <tableColumn id="88" xr3:uid="{F7AD6582-C6E4-469B-83C2-754286E2E714}" name="Date86" dataDxfId="1406"/>
    <tableColumn id="89" xr3:uid="{6FAD1352-D7F6-4BCC-A2CB-9F88DA23D324}" name="Date87" dataDxfId="1405"/>
    <tableColumn id="90" xr3:uid="{3FDE8399-2DB7-4270-9069-587917C338AC}" name="Date88" dataDxfId="1404"/>
    <tableColumn id="91" xr3:uid="{BE43E92A-A060-4C96-8904-179AAE2E8387}" name="Date89" dataDxfId="1403"/>
    <tableColumn id="92" xr3:uid="{7BF67A4E-0B9D-4DC2-A264-03CDC415F518}" name="Date90" dataDxfId="1402"/>
    <tableColumn id="93" xr3:uid="{DF02DAD5-26E3-4843-8B1F-F83BEFBA2FB0}" name="Date91" dataDxfId="1401"/>
    <tableColumn id="94" xr3:uid="{312775A3-2219-45FF-BC6A-884D04E45117}" name="Date92" dataDxfId="1400"/>
    <tableColumn id="95" xr3:uid="{D2CCA08F-0C9A-4723-BCD4-86D7FB1CF2C5}" name="Date93" dataDxfId="1399"/>
    <tableColumn id="96" xr3:uid="{69C4D52A-C2E3-4EF9-B35D-7A23D51EB040}" name="Date94" dataDxfId="1398"/>
    <tableColumn id="97" xr3:uid="{D23942EF-893A-465B-90C1-8D27B26D5D67}" name="Date95" dataDxfId="1397"/>
    <tableColumn id="98" xr3:uid="{48E0506C-3CB2-43EA-8DFE-633E40D198F4}" name="Date96" dataDxfId="1396"/>
    <tableColumn id="99" xr3:uid="{CD63168A-F603-4287-A3C9-829C29D296F9}" name="Date97" dataDxfId="1395"/>
    <tableColumn id="100" xr3:uid="{337AFBC3-E20B-44A2-829F-6760C965E7A9}" name="Date98" dataDxfId="1394"/>
    <tableColumn id="101" xr3:uid="{240FC6DC-460E-4293-989B-651E909C07BB}" name="Date99" dataDxfId="1393"/>
    <tableColumn id="102" xr3:uid="{F848B45D-FAB7-4608-9AE4-38EE392CC0DC}" name="Date100" dataDxfId="139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761404BA-92D8-41C0-8823-D456F5B6AF5A}" name="L73Table" displayName="L73Table" ref="A21:CX23" totalsRowShown="0" headerRowDxfId="1391" tableBorderDxfId="1390">
  <autoFilter ref="A21:CX23" xr:uid="{761404BA-92D8-41C0-8823-D456F5B6AF5A}"/>
  <tableColumns count="102">
    <tableColumn id="1" xr3:uid="{24523764-C0A0-4C38-B0A3-9917890A91E8}" name="Chapter Name"/>
    <tableColumn id="2" xr3:uid="{0E8E5D11-B806-4C4E-8632-35409B4564A1}" name="To Date">
      <calculatedColumnFormula>SUM(L73Table[[#This Row],[Date]:[Date100]])</calculatedColumnFormula>
    </tableColumn>
    <tableColumn id="3" xr3:uid="{D1A910CE-08CD-4D06-9732-EC760B1D212A}" name="Date" dataDxfId="1389"/>
    <tableColumn id="4" xr3:uid="{159EE747-CB1C-41A5-89E0-32E0A0D09548}" name="Date2" dataDxfId="1388"/>
    <tableColumn id="5" xr3:uid="{2CE93E42-D756-44B1-B445-55FB8F08C1E9}" name="Date3" dataDxfId="1387"/>
    <tableColumn id="6" xr3:uid="{ADF640E9-06EF-4EB8-87AC-DB1151362E60}" name="Date4" dataDxfId="1386"/>
    <tableColumn id="7" xr3:uid="{F03CCFCD-C775-4ED2-B66C-41009C31CDEF}" name="Date5" dataDxfId="1385"/>
    <tableColumn id="8" xr3:uid="{C95F5252-5061-482C-AE1D-B0DFF951A837}" name="Date6" dataDxfId="1384"/>
    <tableColumn id="9" xr3:uid="{371C00DB-E5AF-40C9-86C8-2209849F569E}" name="Date7" dataDxfId="1383"/>
    <tableColumn id="10" xr3:uid="{C7650B8F-122E-4DC3-AD11-ACDF409B7A61}" name="Date8" dataDxfId="1382"/>
    <tableColumn id="11" xr3:uid="{EEFB22C2-F592-4DA0-B513-9F280E559074}" name="Date9" dataDxfId="1381"/>
    <tableColumn id="12" xr3:uid="{BCAF72A5-02EC-471E-871F-65CC99BE4DBF}" name="Date10" dataDxfId="1380"/>
    <tableColumn id="13" xr3:uid="{EA989830-CFD9-4C28-8AD5-2C9C133256FE}" name="Date11" dataDxfId="1379"/>
    <tableColumn id="14" xr3:uid="{C422A6A2-B91D-4080-859E-691C9EF186CD}" name="Date12" dataDxfId="1378"/>
    <tableColumn id="15" xr3:uid="{1AEE8A88-5D20-41A4-8734-35DACDC4DBB0}" name="Date13" dataDxfId="1377"/>
    <tableColumn id="16" xr3:uid="{A4346D88-1E67-4A1A-B0FF-217F85971432}" name="Date14" dataDxfId="1376"/>
    <tableColumn id="17" xr3:uid="{75C37F60-04EC-46FF-9625-5CBFADA3EE69}" name="Date15" dataDxfId="1375"/>
    <tableColumn id="18" xr3:uid="{D2F95C99-00C2-4CCE-AFF5-F50CA0799B39}" name="Date16" dataDxfId="1374"/>
    <tableColumn id="19" xr3:uid="{C9DD37CE-6EA5-4DB0-B30A-7AA72468B22D}" name="Date17" dataDxfId="1373"/>
    <tableColumn id="20" xr3:uid="{ED10F566-9015-4A4E-92F6-24CB465EB1CF}" name="Date18" dataDxfId="1372"/>
    <tableColumn id="21" xr3:uid="{05B987F3-C5D9-40EB-8A44-40B8E63C13F7}" name="Date19" dataDxfId="1371"/>
    <tableColumn id="22" xr3:uid="{74587880-22B3-4329-AB0E-B78B308F1467}" name="Date20" dataDxfId="1370"/>
    <tableColumn id="23" xr3:uid="{68F432FA-025A-4ABE-9DBC-6EDEBC502F0E}" name="Date21" dataDxfId="1369"/>
    <tableColumn id="24" xr3:uid="{279DB287-A071-4060-8253-20B07CE4E528}" name="Date22" dataDxfId="1368"/>
    <tableColumn id="25" xr3:uid="{AC44B614-401F-4F65-838B-61FA4ED61AFD}" name="Date23" dataDxfId="1367"/>
    <tableColumn id="26" xr3:uid="{CC3B5BAD-C1AC-4AF5-A4C1-389489B50CE3}" name="Date24" dataDxfId="1366"/>
    <tableColumn id="27" xr3:uid="{BA5B4C49-0823-4A88-9CF0-26D2A478B117}" name="Date25" dataDxfId="1365"/>
    <tableColumn id="28" xr3:uid="{0479A815-6365-48D4-BD48-5A1A35BAA992}" name="Date26" dataDxfId="1364"/>
    <tableColumn id="29" xr3:uid="{811FC497-B780-4183-89A0-F3D754F187DF}" name="Date27" dataDxfId="1363"/>
    <tableColumn id="30" xr3:uid="{6EBF7B2A-B356-4B60-BDAE-A342ECE36DAA}" name="Date28" dataDxfId="1362"/>
    <tableColumn id="31" xr3:uid="{AB149A93-646F-4618-A6C2-E9C65DB02B0C}" name="Date29" dataDxfId="1361"/>
    <tableColumn id="32" xr3:uid="{E9D85BE1-EA20-40BB-8B7A-8941221BE35E}" name="Date30" dataDxfId="1360"/>
    <tableColumn id="33" xr3:uid="{60CDD41B-2B5B-47FA-A20A-AD58667E5D35}" name="Date31" dataDxfId="1359"/>
    <tableColumn id="34" xr3:uid="{59A38DCD-E15F-496D-9DC2-5B5CFEE6C4F8}" name="Date32" dataDxfId="1358"/>
    <tableColumn id="35" xr3:uid="{D981B602-4337-4C28-9272-DBB05E04E170}" name="Date33" dataDxfId="1357"/>
    <tableColumn id="36" xr3:uid="{3FAC272E-9C3E-4D76-A92F-B985F54D4018}" name="Date34" dataDxfId="1356"/>
    <tableColumn id="37" xr3:uid="{033B3A32-6861-4CCC-B6DF-8E5360B216F3}" name="Date35" dataDxfId="1355"/>
    <tableColumn id="38" xr3:uid="{AAFB103B-4112-4424-A328-9C458D790C2C}" name="Date36" dataDxfId="1354"/>
    <tableColumn id="39" xr3:uid="{909EA5E0-B318-4679-9B4F-41A507702253}" name="Date37" dataDxfId="1353"/>
    <tableColumn id="40" xr3:uid="{AB85D41C-06C1-4F8C-9F0E-CA656B4B1B6B}" name="Date38" dataDxfId="1352"/>
    <tableColumn id="41" xr3:uid="{DA131391-1BA3-4ADD-BED3-68A628DC0288}" name="Date39" dataDxfId="1351"/>
    <tableColumn id="42" xr3:uid="{D33C1B3F-8B76-4D62-90A5-435C7D199382}" name="Date40" dataDxfId="1350"/>
    <tableColumn id="43" xr3:uid="{1F4ACCE0-CFE1-47A6-82E9-309B3555DA4D}" name="Date41" dataDxfId="1349"/>
    <tableColumn id="44" xr3:uid="{2F541886-39C7-48CC-9DB8-2EBD2ED90FE6}" name="Date42" dataDxfId="1348"/>
    <tableColumn id="45" xr3:uid="{EF5E9505-FE28-4D72-8A66-A3AA510C7E70}" name="Date43" dataDxfId="1347"/>
    <tableColumn id="46" xr3:uid="{62CBF9CA-A90D-4707-A3D5-D79DE14A2413}" name="Date44" dataDxfId="1346"/>
    <tableColumn id="47" xr3:uid="{114707E1-D46C-41D2-8431-043D9F56A054}" name="Date45" dataDxfId="1345"/>
    <tableColumn id="48" xr3:uid="{FA5578E5-B989-48D7-8EF8-326048FE5762}" name="Date46" dataDxfId="1344"/>
    <tableColumn id="49" xr3:uid="{7ED5102E-10D3-4853-88E7-5DF61AED41A1}" name="Date47" dataDxfId="1343"/>
    <tableColumn id="50" xr3:uid="{1F055BA4-08D1-4B32-876B-5D374AFFE7C9}" name="Date48" dataDxfId="1342"/>
    <tableColumn id="51" xr3:uid="{5E35E37B-EB3F-4624-A241-B48AF342DA79}" name="Date49" dataDxfId="1341"/>
    <tableColumn id="52" xr3:uid="{E1702F95-03CC-4EA5-A548-E97075837A15}" name="Date50" dataDxfId="1340"/>
    <tableColumn id="53" xr3:uid="{91754B69-1E08-443D-AFB7-7E168A34BF59}" name="Date51" dataDxfId="1339"/>
    <tableColumn id="54" xr3:uid="{AF054B81-9C78-48DF-B33E-0E0032CD7082}" name="Date52" dataDxfId="1338"/>
    <tableColumn id="55" xr3:uid="{B6C61805-EDEA-4A99-B682-789FF6404E1A}" name="Date53" dataDxfId="1337"/>
    <tableColumn id="56" xr3:uid="{1FD8A6B8-885E-42D5-A48A-545CF7B0086F}" name="Date54" dataDxfId="1336"/>
    <tableColumn id="57" xr3:uid="{8D8CDFFB-1667-4282-A184-33CBB8A94F00}" name="Date55" dataDxfId="1335"/>
    <tableColumn id="58" xr3:uid="{EA298FD5-4FBA-41A7-843F-DB9048C6953D}" name="Date56" dataDxfId="1334"/>
    <tableColumn id="59" xr3:uid="{4295CFE5-FEAD-472B-B6EA-FD954AFC7AA1}" name="Date57" dataDxfId="1333"/>
    <tableColumn id="60" xr3:uid="{30050500-1470-402E-A81B-2D7FCF2D302F}" name="Date58" dataDxfId="1332"/>
    <tableColumn id="61" xr3:uid="{CBAC5FE3-3F74-47BE-8109-F5D01B4A9A31}" name="Date59" dataDxfId="1331"/>
    <tableColumn id="62" xr3:uid="{3C2CD710-332C-4CFF-AA01-C50A29DB8157}" name="Date60" dataDxfId="1330"/>
    <tableColumn id="63" xr3:uid="{BAB86253-E200-4BF6-B236-0D661F14D70E}" name="Date61" dataDxfId="1329"/>
    <tableColumn id="64" xr3:uid="{84E27B10-E02D-47F2-98BB-DC575F9DB04D}" name="Date62" dataDxfId="1328"/>
    <tableColumn id="65" xr3:uid="{C5E64F59-5524-4DC4-9E63-B201441984F3}" name="Date63" dataDxfId="1327"/>
    <tableColumn id="66" xr3:uid="{3B7794BD-AD8D-40E1-A27A-C880BF8EBC5D}" name="Date64" dataDxfId="1326"/>
    <tableColumn id="67" xr3:uid="{4DDA18F6-9C18-4ADB-ACC8-F4D0B1442C54}" name="Date65" dataDxfId="1325"/>
    <tableColumn id="68" xr3:uid="{36517F7B-7285-4CFF-AC57-77D097209AEC}" name="Date66" dataDxfId="1324"/>
    <tableColumn id="69" xr3:uid="{4ABA2BA4-BD08-4F20-8141-71D92ADC464F}" name="Date67" dataDxfId="1323"/>
    <tableColumn id="70" xr3:uid="{CCF83A42-685A-4087-979C-0D69D0CC1736}" name="Date68" dataDxfId="1322"/>
    <tableColumn id="71" xr3:uid="{EA9AE993-B7F8-4090-A5E5-444853BFF7A0}" name="Date69" dataDxfId="1321"/>
    <tableColumn id="72" xr3:uid="{24DE233F-F336-4337-BB70-2F5363FA1DA5}" name="Date70" dataDxfId="1320"/>
    <tableColumn id="73" xr3:uid="{12010F23-8356-4F4E-A469-7CE90009358D}" name="Date71" dataDxfId="1319"/>
    <tableColumn id="74" xr3:uid="{9AAAD66F-31D1-4FC3-8C78-0DEB4E3C04BC}" name="Date72" dataDxfId="1318"/>
    <tableColumn id="75" xr3:uid="{186D2E4D-550E-405C-A96B-6113368C9861}" name="Date73" dataDxfId="1317"/>
    <tableColumn id="76" xr3:uid="{271DA19E-28FE-422C-A204-69582E79267B}" name="Date74" dataDxfId="1316"/>
    <tableColumn id="77" xr3:uid="{16159BBE-A0F1-440E-8019-97C1F908BE51}" name="Date75" dataDxfId="1315"/>
    <tableColumn id="78" xr3:uid="{7B7562D3-1247-4990-87C7-01A96BE394BE}" name="Date76" dataDxfId="1314"/>
    <tableColumn id="79" xr3:uid="{DB392540-3483-4370-BCB7-752EFFD3EDC6}" name="Date77" dataDxfId="1313"/>
    <tableColumn id="80" xr3:uid="{4876A57D-0884-4FBC-9A0E-9DDF9D753924}" name="Date78" dataDxfId="1312"/>
    <tableColumn id="81" xr3:uid="{3EC3574E-69CA-42C3-976A-D6C20E3CC1BA}" name="Date79" dataDxfId="1311"/>
    <tableColumn id="82" xr3:uid="{8FBCBED1-077D-40D0-84DE-F99E7000C6C1}" name="Date80" dataDxfId="1310"/>
    <tableColumn id="83" xr3:uid="{540DBE6B-0640-4D73-817E-E2BA0EB33C56}" name="Date81" dataDxfId="1309"/>
    <tableColumn id="84" xr3:uid="{3950B986-572D-4F02-A9C9-A1D447DFDF09}" name="Date82" dataDxfId="1308"/>
    <tableColumn id="85" xr3:uid="{24F0958E-FF81-4467-889A-E9FA2728D318}" name="Date83" dataDxfId="1307"/>
    <tableColumn id="86" xr3:uid="{D36ADBF6-C081-439E-BA61-F8B8F63F7EDB}" name="Date84" dataDxfId="1306"/>
    <tableColumn id="87" xr3:uid="{5AD488AB-4276-4432-8236-BCCCA3043C2D}" name="Date85" dataDxfId="1305"/>
    <tableColumn id="88" xr3:uid="{2BE22F1D-F99C-4B31-81D9-15D306F6E9BF}" name="Date86" dataDxfId="1304"/>
    <tableColumn id="89" xr3:uid="{AC43A71B-A950-4DDE-AA59-13A048431DCF}" name="Date87" dataDxfId="1303"/>
    <tableColumn id="90" xr3:uid="{4E5D3B42-67A1-480C-AAA1-8A889E1FF203}" name="Date88" dataDxfId="1302"/>
    <tableColumn id="91" xr3:uid="{1E5FE4C1-3EE2-4B71-B128-8E670221012E}" name="Date89" dataDxfId="1301"/>
    <tableColumn id="92" xr3:uid="{17169136-72F2-4D13-9956-F160695CD67D}" name="Date90" dataDxfId="1300"/>
    <tableColumn id="93" xr3:uid="{78E5751E-9AA0-4E63-950B-ED6DC8DEBCF5}" name="Date91" dataDxfId="1299"/>
    <tableColumn id="94" xr3:uid="{D96B98FE-3113-4FBF-8158-34EE506E62F2}" name="Date92" dataDxfId="1298"/>
    <tableColumn id="95" xr3:uid="{998FA7AE-67C1-4D8C-8937-A9214D2CA9D4}" name="Date93" dataDxfId="1297"/>
    <tableColumn id="96" xr3:uid="{0BBE63F6-5C56-486A-A4E8-DF3B0A3B3E18}" name="Date94" dataDxfId="1296"/>
    <tableColumn id="97" xr3:uid="{1B57CDD7-4D49-4163-994E-63657DE8AC27}" name="Date95" dataDxfId="1295"/>
    <tableColumn id="98" xr3:uid="{7BF5799E-809C-42B4-B737-1093BAC8A38B}" name="Date96" dataDxfId="1294"/>
    <tableColumn id="99" xr3:uid="{ACEF3D22-8B23-44FB-8D18-D59F9C396693}" name="Date97" dataDxfId="1293"/>
    <tableColumn id="100" xr3:uid="{F047CED6-B19A-4D81-80A8-65E1BC78EF3A}" name="Date98" dataDxfId="1292"/>
    <tableColumn id="101" xr3:uid="{88DD5BC1-6E73-40D3-9307-AB3F8FD75116}" name="Date99" dataDxfId="1291"/>
    <tableColumn id="102" xr3:uid="{21AF01CF-AAD9-44EE-856D-A8FE26E08D7E}" name="Date100" dataDxfId="1290"/>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2B8415-D9EF-4DFF-BB9D-AFBA80947CC0}" name="L71Table" displayName="L71Table" ref="A7:CX9" totalsRowShown="0" headerRowDxfId="1289" tableBorderDxfId="1288">
  <autoFilter ref="A7:CX9" xr:uid="{802B8415-D9EF-4DFF-BB9D-AFBA80947CC0}"/>
  <tableColumns count="102">
    <tableColumn id="1" xr3:uid="{2F9217B6-71D1-47F2-8E70-991B790F82D3}" name="Chapter Name" dataDxfId="1287"/>
    <tableColumn id="2" xr3:uid="{A86FBF5D-541D-4ADD-ADF2-2F1BD2B78396}" name="To Date" dataDxfId="1286">
      <calculatedColumnFormula>SUM(L71Table[[#This Row],[Date]:[Date100]])</calculatedColumnFormula>
    </tableColumn>
    <tableColumn id="3" xr3:uid="{148F55B9-F2A0-426D-ABDD-008A095E537E}" name="Date" dataDxfId="1285"/>
    <tableColumn id="4" xr3:uid="{A6C1786A-E514-46A1-9269-9811A12D67E2}" name="Date2" dataDxfId="1284"/>
    <tableColumn id="5" xr3:uid="{D4B9E200-7309-43D3-90BA-986A14CD75E2}" name="Date3" dataDxfId="1283"/>
    <tableColumn id="6" xr3:uid="{84710D9E-281C-481E-A512-BECA3EF3AC24}" name="Date4" dataDxfId="1282"/>
    <tableColumn id="7" xr3:uid="{2AE7FBAD-868A-4971-94D0-D06F6A473931}" name="Date5" dataDxfId="1281"/>
    <tableColumn id="8" xr3:uid="{75195FE4-4449-4312-8E88-1F3D9CF9829A}" name="Date6" dataDxfId="1280"/>
    <tableColumn id="9" xr3:uid="{586F5D7C-D7D8-4A6F-AE31-7348A81038BE}" name="Date7" dataDxfId="1279"/>
    <tableColumn id="10" xr3:uid="{A0732FF2-4A75-426C-AD6C-0F01BC4520CE}" name="Date8" dataDxfId="1278"/>
    <tableColumn id="11" xr3:uid="{F2132871-8631-4B6A-802F-D51DB2D5F6EC}" name="Date9" dataDxfId="1277"/>
    <tableColumn id="12" xr3:uid="{FF296220-836B-4D18-A25B-7F6DDA67D768}" name="Date10" dataDxfId="1276"/>
    <tableColumn id="13" xr3:uid="{CB423C4D-D45C-487A-A903-DEDFD69B0C8A}" name="Date11" dataDxfId="1275"/>
    <tableColumn id="14" xr3:uid="{187B7033-C8ED-493F-8388-DE32646AB42C}" name="Date12" dataDxfId="1274"/>
    <tableColumn id="15" xr3:uid="{049150B7-9521-4325-8348-179AD03BDF64}" name="Date13" dataDxfId="1273"/>
    <tableColumn id="16" xr3:uid="{0BC97CAC-8AE2-4455-85AF-6A996C1C7899}" name="Date14" dataDxfId="1272"/>
    <tableColumn id="17" xr3:uid="{48DF4D67-5379-4342-B7B9-6D6A6959B13D}" name="Date15" dataDxfId="1271"/>
    <tableColumn id="18" xr3:uid="{C0575388-BA2E-4EC6-84F9-31050D33B12B}" name="Date16" dataDxfId="1270"/>
    <tableColumn id="19" xr3:uid="{7826BD6E-1B1D-4C03-B4E6-2880B82E592F}" name="Date17" dataDxfId="1269"/>
    <tableColumn id="20" xr3:uid="{332FD46A-A63B-4EF2-853D-58F1686C5BA2}" name="Date18" dataDxfId="1268"/>
    <tableColumn id="21" xr3:uid="{53DA00EC-141C-40D5-9970-A46BB6DA885B}" name="Date19" dataDxfId="1267"/>
    <tableColumn id="22" xr3:uid="{D1F9E6E2-9EB2-499F-8687-5127B3A27B4E}" name="Date20" dataDxfId="1266"/>
    <tableColumn id="23" xr3:uid="{5F98E82F-E87D-4038-A57E-6768739138EC}" name="Date21" dataDxfId="1265"/>
    <tableColumn id="24" xr3:uid="{7916ED3B-1FFC-4D1C-A7B0-24AAF4E955A5}" name="Date22" dataDxfId="1264"/>
    <tableColumn id="25" xr3:uid="{7B9BB87E-6BFD-4CCA-AAA4-C645A129DBE7}" name="Date23" dataDxfId="1263"/>
    <tableColumn id="26" xr3:uid="{21BD9DFE-F3FA-4612-887C-5545F01158B5}" name="Date24" dataDxfId="1262"/>
    <tableColumn id="27" xr3:uid="{D566B634-1108-4F06-8DEC-3684D4912518}" name="Date25" dataDxfId="1261"/>
    <tableColumn id="28" xr3:uid="{D6DC92E3-6585-495E-9DC6-33AEC3AA3747}" name="Date26" dataDxfId="1260"/>
    <tableColumn id="29" xr3:uid="{476FA855-44D3-422C-B12F-1D6B10B81FD6}" name="Date27" dataDxfId="1259"/>
    <tableColumn id="30" xr3:uid="{178FC06E-1360-4496-BFCA-8E8990C99EAE}" name="Date28" dataDxfId="1258"/>
    <tableColumn id="31" xr3:uid="{3880C4F9-A2EB-4893-AEBE-0D75387E5E75}" name="Date29" dataDxfId="1257"/>
    <tableColumn id="32" xr3:uid="{29DDE3A2-D4AA-41C5-929D-20D3ADEC0F92}" name="Date30" dataDxfId="1256"/>
    <tableColumn id="33" xr3:uid="{A0B97F17-E4E1-45ED-8F47-3797F1D6766F}" name="Date31" dataDxfId="1255"/>
    <tableColumn id="34" xr3:uid="{05C1D6A7-E8E3-4E4C-ACDB-BAA7CAFF0F90}" name="Date32" dataDxfId="1254"/>
    <tableColumn id="35" xr3:uid="{08BECD71-9948-422E-9AF4-3DE3CABDE23C}" name="Date33" dataDxfId="1253"/>
    <tableColumn id="36" xr3:uid="{76BAB375-27D1-4E5D-ABD9-F457C60358E8}" name="Date34" dataDxfId="1252"/>
    <tableColumn id="37" xr3:uid="{DC8676B8-229A-4E53-A3A1-C68AF422687C}" name="Date35" dataDxfId="1251"/>
    <tableColumn id="38" xr3:uid="{57686BAF-2ED0-440B-ACA2-54AE8FD72598}" name="Date36" dataDxfId="1250"/>
    <tableColumn id="39" xr3:uid="{6E4B674B-E2EA-4329-BACA-DDAD8C3B7A25}" name="Date37" dataDxfId="1249"/>
    <tableColumn id="40" xr3:uid="{B17C7FAC-44DF-41A7-B20C-4BC734D1FF02}" name="Date38" dataDxfId="1248"/>
    <tableColumn id="41" xr3:uid="{AC0F34DC-C37F-44CF-B292-649B7FA1AA7E}" name="Date39" dataDxfId="1247"/>
    <tableColumn id="42" xr3:uid="{BEE577C0-3398-4CCC-8569-12FCDCC221F8}" name="Date40" dataDxfId="1246"/>
    <tableColumn id="43" xr3:uid="{814C8EFC-31A0-4A4C-AB86-7510C1D5B22A}" name="Date41" dataDxfId="1245"/>
    <tableColumn id="44" xr3:uid="{E748B2B3-4707-4F39-8CDA-4CB5C8E869E4}" name="Date42" dataDxfId="1244"/>
    <tableColumn id="45" xr3:uid="{398B4830-DA6C-4806-AF56-6171E05F24FD}" name="Date43" dataDxfId="1243"/>
    <tableColumn id="46" xr3:uid="{0B1F18E5-769B-436D-9030-5C887EF12F14}" name="Date44" dataDxfId="1242"/>
    <tableColumn id="47" xr3:uid="{9DB45664-A9FD-4FF3-95C2-2E8FEEA9726E}" name="Date45" dataDxfId="1241"/>
    <tableColumn id="48" xr3:uid="{329FA040-7A6D-4981-821E-C167276EE1BD}" name="Date46" dataDxfId="1240"/>
    <tableColumn id="49" xr3:uid="{72796CE2-278B-48E7-90D2-571A82D52105}" name="Date47" dataDxfId="1239"/>
    <tableColumn id="50" xr3:uid="{08939025-A421-44E6-83B2-D360A26182E0}" name="Date48" dataDxfId="1238"/>
    <tableColumn id="51" xr3:uid="{E662CF02-C0F1-40FC-96A4-27E066523435}" name="Date49" dataDxfId="1237"/>
    <tableColumn id="52" xr3:uid="{21C3FFCE-50AF-4F51-A1EF-60C5A2340858}" name="Date50" dataDxfId="1236"/>
    <tableColumn id="53" xr3:uid="{ABC8F1EE-8C7B-446E-AB82-B5E8E5BBCE00}" name="Date51" dataDxfId="1235"/>
    <tableColumn id="54" xr3:uid="{3ADF370C-99FB-4EA8-8EBC-E16E4B8177A4}" name="Date52" dataDxfId="1234"/>
    <tableColumn id="55" xr3:uid="{A81ADE1F-1747-4443-ACF6-142E3558CB9F}" name="Date53" dataDxfId="1233"/>
    <tableColumn id="56" xr3:uid="{5EF738EB-5892-4968-8239-3E8C43B520D3}" name="Date54" dataDxfId="1232"/>
    <tableColumn id="57" xr3:uid="{FD1A1B2E-F64A-4CEF-BD0B-52DF7522B46C}" name="Date55" dataDxfId="1231"/>
    <tableColumn id="58" xr3:uid="{EE0627CD-B797-4A8B-9B6B-9F5FAD0B1FB9}" name="Date56" dataDxfId="1230"/>
    <tableColumn id="59" xr3:uid="{D264CA39-171D-4E82-A476-C02C0E75822C}" name="Date57" dataDxfId="1229"/>
    <tableColumn id="60" xr3:uid="{9BDBE4DB-F9C2-4E2B-BD2B-53F01E82EDAF}" name="Date58" dataDxfId="1228"/>
    <tableColumn id="61" xr3:uid="{A626700A-2B5C-4E5C-865D-CE00907BEB1C}" name="Date59" dataDxfId="1227"/>
    <tableColumn id="62" xr3:uid="{345605E5-59DC-4097-A445-453E41EF3148}" name="Date60" dataDxfId="1226"/>
    <tableColumn id="63" xr3:uid="{84600726-8AD9-4548-AFA0-3B64AE6FED68}" name="Date61" dataDxfId="1225"/>
    <tableColumn id="64" xr3:uid="{63D50F46-FC3E-4320-AD20-D5C126DE486B}" name="Date62" dataDxfId="1224"/>
    <tableColumn id="65" xr3:uid="{6B697CE1-2C2A-4002-BCAB-D30CB47B6CD8}" name="Date63" dataDxfId="1223"/>
    <tableColumn id="66" xr3:uid="{8FE29E1F-0577-4875-864F-275131FE7050}" name="Date64" dataDxfId="1222"/>
    <tableColumn id="67" xr3:uid="{734BD944-142E-4F72-9BF6-6A83079384B0}" name="Date65" dataDxfId="1221"/>
    <tableColumn id="68" xr3:uid="{3D0C2F1C-D869-4F36-8A6D-2F15C0EFDF91}" name="Date66" dataDxfId="1220"/>
    <tableColumn id="69" xr3:uid="{73E50E04-9AE1-4240-B192-C7F55FC6A0DB}" name="Date67" dataDxfId="1219"/>
    <tableColumn id="70" xr3:uid="{48869C1F-E2E1-4566-999D-219EE54D3C09}" name="Date68" dataDxfId="1218"/>
    <tableColumn id="71" xr3:uid="{B26C079D-7CE8-41CD-B984-6055A3EE903E}" name="Date69" dataDxfId="1217"/>
    <tableColumn id="72" xr3:uid="{E0A02752-F2A9-4DF6-9193-AD719DCA28D2}" name="Date70" dataDxfId="1216"/>
    <tableColumn id="73" xr3:uid="{89DD7E93-BA07-4DF5-A0EF-1D11003350B7}" name="Date71" dataDxfId="1215"/>
    <tableColumn id="74" xr3:uid="{D4DB9108-6CB7-4426-8183-BDEC3B3CBDBA}" name="Date72" dataDxfId="1214"/>
    <tableColumn id="75" xr3:uid="{FCA70ECA-DFD9-4868-98E1-19C47AFB5418}" name="Date73" dataDxfId="1213"/>
    <tableColumn id="76" xr3:uid="{8210FA33-674D-40ED-BAF7-69F6C7C09F59}" name="Date74" dataDxfId="1212"/>
    <tableColumn id="77" xr3:uid="{6DDF6A7D-F0D4-45AD-9027-AAAA74FF20A7}" name="Date75" dataDxfId="1211"/>
    <tableColumn id="78" xr3:uid="{2D6E7675-AD12-4610-8DE0-B51372AEBF25}" name="Date76" dataDxfId="1210"/>
    <tableColumn id="79" xr3:uid="{BCEC9FD6-8A8F-4A59-91E4-38A41881A7D0}" name="Date77" dataDxfId="1209"/>
    <tableColumn id="80" xr3:uid="{85F506B0-AF02-4B54-9312-AB1CF2886F92}" name="Date78" dataDxfId="1208"/>
    <tableColumn id="81" xr3:uid="{06A6607E-03B0-4119-B1AC-7923122A6CB6}" name="Date79" dataDxfId="1207"/>
    <tableColumn id="82" xr3:uid="{3054CDAF-3B46-4AC0-BDAE-4A90BC2CB1CD}" name="Date80" dataDxfId="1206"/>
    <tableColumn id="83" xr3:uid="{19DED88F-BD5E-40DF-AE56-9946170CEC1E}" name="Date81" dataDxfId="1205"/>
    <tableColumn id="84" xr3:uid="{479AEDCA-C9EB-491A-BB53-EFE185D10D45}" name="Date82" dataDxfId="1204"/>
    <tableColumn id="85" xr3:uid="{D0A3C850-406F-4660-A988-3728F945169F}" name="Date83" dataDxfId="1203"/>
    <tableColumn id="86" xr3:uid="{5731829C-1160-4C58-9D48-8463651ED1B1}" name="Date84" dataDxfId="1202"/>
    <tableColumn id="87" xr3:uid="{13C99AEA-5ABB-4F9C-889F-C797CA7B51BE}" name="Date85" dataDxfId="1201"/>
    <tableColumn id="88" xr3:uid="{EDAB1B41-26B4-43D9-BF4F-E6F987CA4A96}" name="Date86" dataDxfId="1200"/>
    <tableColumn id="89" xr3:uid="{105131EA-E566-48A4-A314-BE0994E5FBFE}" name="Date87" dataDxfId="1199"/>
    <tableColumn id="90" xr3:uid="{46D23CCA-6799-4321-BE95-D2A951FA2085}" name="Date88" dataDxfId="1198"/>
    <tableColumn id="91" xr3:uid="{FB764AE9-FD54-4F96-9D8D-5759C4D73391}" name="Date89" dataDxfId="1197"/>
    <tableColumn id="92" xr3:uid="{0C1F4B52-391B-4E1F-8AC1-C1CFF8E92989}" name="Date90" dataDxfId="1196"/>
    <tableColumn id="93" xr3:uid="{8BE78F72-F965-4D12-B47B-D667505A0E11}" name="Date91" dataDxfId="1195"/>
    <tableColumn id="94" xr3:uid="{50C99CB3-5260-4AF4-910C-FA4C77CFBB90}" name="Date92" dataDxfId="1194"/>
    <tableColumn id="95" xr3:uid="{F07F2823-B104-4600-8E33-7833E4D5A5D9}" name="Date93" dataDxfId="1193"/>
    <tableColumn id="96" xr3:uid="{8BC085D4-6443-4DE2-AB45-AD0134E6DFC7}" name="Date94" dataDxfId="1192"/>
    <tableColumn id="97" xr3:uid="{2985B77A-4D8A-41A6-A412-E4107C5E5422}" name="Date95" dataDxfId="1191"/>
    <tableColumn id="98" xr3:uid="{9F06533F-41A0-4EA9-8BB7-DB34D5E3B273}" name="Date96" dataDxfId="1190"/>
    <tableColumn id="99" xr3:uid="{D93BFA9B-6E0A-4306-8F06-8A2ACA4A4797}" name="Date97" dataDxfId="1189"/>
    <tableColumn id="100" xr3:uid="{3096F006-66C2-4256-939E-A255A0A2547F}" name="Date98" dataDxfId="1188"/>
    <tableColumn id="101" xr3:uid="{13CE27D1-F5B2-47D9-921A-9F29E553222F}" name="Date99" dataDxfId="1187"/>
    <tableColumn id="102" xr3:uid="{22FEBB71-31DA-4010-B3E9-57D36ECCFD9A}" name="Date100" dataDxfId="1186"/>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5E7070-045B-4920-91FC-AA6A10D86316}" name="L76Table" displayName="L76Table" ref="A28:CX29" totalsRowShown="0" headerRowDxfId="1185" dataDxfId="1184" tableBorderDxfId="1183">
  <autoFilter ref="A28:CX29" xr:uid="{C35E7070-045B-4920-91FC-AA6A10D86316}"/>
  <tableColumns count="102">
    <tableColumn id="1" xr3:uid="{7445591B-2DAC-4FC3-AE41-4BD4F08BC129}" name="Chapter Name" dataDxfId="1182"/>
    <tableColumn id="2" xr3:uid="{9FAA7C8C-5ECD-4191-B0BE-2C4127276463}" name="To Date" dataDxfId="1181"/>
    <tableColumn id="3" xr3:uid="{E6250BFB-E227-4B27-AB4C-867C40B704D2}" name="Date" dataDxfId="1180"/>
    <tableColumn id="4" xr3:uid="{217BCE65-1C14-420C-BEC8-2B8EEFFB32EC}" name="Date2" dataDxfId="1179"/>
    <tableColumn id="5" xr3:uid="{56BE967C-C563-4713-9599-8C9B28682E2F}" name="Date3" dataDxfId="1178"/>
    <tableColumn id="6" xr3:uid="{5ADACA87-FE70-4207-8A46-901F3445F29A}" name="Date4" dataDxfId="1177"/>
    <tableColumn id="7" xr3:uid="{5ED6ADE7-D28F-4BA6-9FDB-8A5CF1992F3C}" name="Date5" dataDxfId="1176"/>
    <tableColumn id="8" xr3:uid="{8A327968-346E-483D-B97A-E8FB0D18CE50}" name="Date6" dataDxfId="1175"/>
    <tableColumn id="9" xr3:uid="{CB633C2F-C9D4-4A03-A899-5EFFD8BFA0CE}" name="Date7" dataDxfId="1174"/>
    <tableColumn id="10" xr3:uid="{E9272841-6644-4177-9D00-E1D0D12A23ED}" name="Date8" dataDxfId="1173"/>
    <tableColumn id="11" xr3:uid="{333D88D1-1A6F-4069-901B-972AF6C7D93E}" name="Date9" dataDxfId="1172"/>
    <tableColumn id="12" xr3:uid="{A0FF0496-DDB5-4E60-BB9C-788B30910BC3}" name="Date10" dataDxfId="1171"/>
    <tableColumn id="13" xr3:uid="{A8E21677-895B-4A80-AB78-34A5D6B5B6C3}" name="Date11" dataDxfId="1170"/>
    <tableColumn id="14" xr3:uid="{3278E4E3-EF12-4657-8702-68E046C7C80E}" name="Date12" dataDxfId="1169"/>
    <tableColumn id="15" xr3:uid="{CBD8492A-5B6C-46E6-9086-DB88D3EFB7D2}" name="Date13" dataDxfId="1168"/>
    <tableColumn id="16" xr3:uid="{8D69BAA2-3D77-4C71-9B63-15AAAA3533E9}" name="Date14" dataDxfId="1167"/>
    <tableColumn id="17" xr3:uid="{19166142-5D9F-4A5A-A0ED-DE0D8F0607AE}" name="Date15" dataDxfId="1166"/>
    <tableColumn id="18" xr3:uid="{030DFF99-9A91-4C4D-9725-B0007E8F2E26}" name="Date16" dataDxfId="1165"/>
    <tableColumn id="19" xr3:uid="{9BF8A224-2CFB-4322-9FB1-B33B99875790}" name="Date17" dataDxfId="1164"/>
    <tableColumn id="20" xr3:uid="{4AD6E83D-BC76-4D82-9105-4A1A89BA205D}" name="Date18" dataDxfId="1163"/>
    <tableColumn id="21" xr3:uid="{1DE0420A-42E3-43C4-9EFC-CE225560C3F0}" name="Date19" dataDxfId="1162"/>
    <tableColumn id="22" xr3:uid="{104A5F05-2662-416E-939D-FDC986522794}" name="Date20" dataDxfId="1161"/>
    <tableColumn id="23" xr3:uid="{F8B0E162-7BCA-4EF0-984C-A141C2107058}" name="Date21" dataDxfId="1160"/>
    <tableColumn id="24" xr3:uid="{0498CCC0-646F-42BD-BFF7-08DE2B9D8C4B}" name="Date22" dataDxfId="1159"/>
    <tableColumn id="25" xr3:uid="{1E37714E-2D33-4FE2-8F8A-E55C8087FE35}" name="Date23" dataDxfId="1158"/>
    <tableColumn id="26" xr3:uid="{26B2ACB7-B20D-4A3C-93DE-BE863088FE2D}" name="Date24" dataDxfId="1157"/>
    <tableColumn id="27" xr3:uid="{2B73643B-77FC-460C-B883-2B3D72AEA176}" name="Date25" dataDxfId="1156"/>
    <tableColumn id="28" xr3:uid="{E9E00510-F321-4FF8-A815-F76951BC8E7F}" name="Date26" dataDxfId="1155"/>
    <tableColumn id="29" xr3:uid="{A67D0FCE-FCAA-4636-B45E-9FA582FB7E16}" name="Date27" dataDxfId="1154"/>
    <tableColumn id="30" xr3:uid="{BC63873A-A2A6-466A-B2BB-5324069B9625}" name="Date28" dataDxfId="1153"/>
    <tableColumn id="31" xr3:uid="{714A2234-B1C8-41D6-9B5E-E899AE5C4561}" name="Date29" dataDxfId="1152"/>
    <tableColumn id="32" xr3:uid="{68648EF1-1F60-48B3-AB5C-4CD793B2F359}" name="Date30" dataDxfId="1151"/>
    <tableColumn id="33" xr3:uid="{BAE386BA-B4F1-4E61-95D6-C4C02017F96E}" name="Date31" dataDxfId="1150"/>
    <tableColumn id="34" xr3:uid="{8838B841-33F7-4F6E-B4D1-66B9996F917A}" name="Date32" dataDxfId="1149"/>
    <tableColumn id="35" xr3:uid="{E0413642-3489-486B-891E-A49A973997CA}" name="Date33" dataDxfId="1148"/>
    <tableColumn id="36" xr3:uid="{8B7C9F76-94F5-4F71-97CD-37E8CE31CFD2}" name="Date34" dataDxfId="1147"/>
    <tableColumn id="37" xr3:uid="{AB674A4B-89B6-4635-AC14-B1B2D727C939}" name="Date35" dataDxfId="1146"/>
    <tableColumn id="38" xr3:uid="{8755F23F-ACE6-4881-8B73-96BB65B2144D}" name="Date36" dataDxfId="1145"/>
    <tableColumn id="39" xr3:uid="{D320BE76-5016-47D3-924F-0317AA9D0757}" name="Date37" dataDxfId="1144"/>
    <tableColumn id="40" xr3:uid="{4B1394C2-9F33-4864-9B76-FF9D7B16DDED}" name="Date38" dataDxfId="1143"/>
    <tableColumn id="41" xr3:uid="{FEF3B26B-9DF0-4E2A-98F5-7F6A6124EB14}" name="Date39" dataDxfId="1142"/>
    <tableColumn id="42" xr3:uid="{211796B1-0CFC-4698-A35E-F27B770170F1}" name="Date40" dataDxfId="1141"/>
    <tableColumn id="43" xr3:uid="{E81E462B-EBA6-43B4-8885-D4750EF1BE96}" name="Date41" dataDxfId="1140"/>
    <tableColumn id="44" xr3:uid="{3FDDFD44-E34C-4910-9DCE-302274B1F439}" name="Date42" dataDxfId="1139"/>
    <tableColumn id="45" xr3:uid="{BD76C5AA-53BD-4497-9A3F-C23D6F8EA4D3}" name="Date43" dataDxfId="1138"/>
    <tableColumn id="46" xr3:uid="{6F763215-E763-45D4-B739-BDAD3505FFA7}" name="Date44" dataDxfId="1137"/>
    <tableColumn id="47" xr3:uid="{85E45D96-3C46-4F20-AC9D-1921078C43F0}" name="Date45" dataDxfId="1136"/>
    <tableColumn id="48" xr3:uid="{E0F3BCAC-0357-45C9-9A3C-E9EB95795520}" name="Date46" dataDxfId="1135"/>
    <tableColumn id="49" xr3:uid="{EE886234-0B7D-43CB-9B2C-8859EEB75F66}" name="Date47" dataDxfId="1134"/>
    <tableColumn id="50" xr3:uid="{611EC405-1183-4288-B6D4-0EA176676DB2}" name="Date48" dataDxfId="1133"/>
    <tableColumn id="51" xr3:uid="{55DE908E-4895-41EF-87F4-6BB17E0D6681}" name="Date49" dataDxfId="1132"/>
    <tableColumn id="52" xr3:uid="{98A439B9-4003-408C-854E-590165063C89}" name="Date50" dataDxfId="1131"/>
    <tableColumn id="53" xr3:uid="{44F1B08F-C408-4D50-AE0C-766E095B7843}" name="Date51" dataDxfId="1130"/>
    <tableColumn id="54" xr3:uid="{B70317FC-5946-485E-AAA1-B42601570C8C}" name="Date52" dataDxfId="1129"/>
    <tableColumn id="55" xr3:uid="{39525CA9-A7AE-4C11-8851-8C5E7E350168}" name="Date53" dataDxfId="1128"/>
    <tableColumn id="56" xr3:uid="{A21E5CF5-FEA5-4672-8335-70B528D7F289}" name="Date54" dataDxfId="1127"/>
    <tableColumn id="57" xr3:uid="{B3388F09-F3B7-4509-89F5-9295226F6164}" name="Date55" dataDxfId="1126"/>
    <tableColumn id="58" xr3:uid="{4FFA1CAE-7340-4BB7-9F0C-D2A9F340FEFD}" name="Date56" dataDxfId="1125"/>
    <tableColumn id="59" xr3:uid="{05BA4698-8A0E-495E-9756-314FC9ACD8C2}" name="Date57" dataDxfId="1124"/>
    <tableColumn id="60" xr3:uid="{0E0C4E2F-A60E-4656-93B4-9744F5C14015}" name="Date58" dataDxfId="1123"/>
    <tableColumn id="61" xr3:uid="{F418ABD2-04E2-4035-9085-3286B06D1CD6}" name="Date59" dataDxfId="1122"/>
    <tableColumn id="62" xr3:uid="{2FC15B4B-2A3C-416E-8634-94C00A9551DA}" name="Date60" dataDxfId="1121"/>
    <tableColumn id="63" xr3:uid="{6EE17FEC-8863-4CE6-9FFF-ADE5A4951571}" name="Date61" dataDxfId="1120"/>
    <tableColumn id="64" xr3:uid="{76F1CA59-5D46-4CA1-8771-3A6C5CFC2857}" name="Date62" dataDxfId="1119"/>
    <tableColumn id="65" xr3:uid="{C31A8F80-0508-4CC7-ABA9-D449C27A5227}" name="Date63" dataDxfId="1118"/>
    <tableColumn id="66" xr3:uid="{7AF94563-2A75-44A7-9236-06E0C2CDAD9D}" name="Date64" dataDxfId="1117"/>
    <tableColumn id="67" xr3:uid="{A18BCFD1-6B7F-413C-B597-093A0C6DC96D}" name="Date65" dataDxfId="1116"/>
    <tableColumn id="68" xr3:uid="{E8B0715E-AC96-4581-8360-8EA3ABEA151C}" name="Date66" dataDxfId="1115"/>
    <tableColumn id="69" xr3:uid="{58F2370E-15BD-4F83-816F-B61B6878E07E}" name="Date67" dataDxfId="1114"/>
    <tableColumn id="70" xr3:uid="{1BF60B10-2A8F-455B-B892-85BE97D95ACD}" name="Date68" dataDxfId="1113"/>
    <tableColumn id="71" xr3:uid="{4F5FB690-2562-44E5-BFE8-7E270B7DAB23}" name="Date69" dataDxfId="1112"/>
    <tableColumn id="72" xr3:uid="{ABADA695-CAFD-4A46-8391-E3092C9E1C63}" name="Date70" dataDxfId="1111"/>
    <tableColumn id="73" xr3:uid="{0EA7C4CE-BE33-452E-A63B-C0583A57E998}" name="Date71" dataDxfId="1110"/>
    <tableColumn id="74" xr3:uid="{B452E215-4926-4026-9FC8-4F62FB0FE85A}" name="Date72" dataDxfId="1109"/>
    <tableColumn id="75" xr3:uid="{263EB999-9AC6-4BD2-BB1E-7F367DE8EA58}" name="Date73" dataDxfId="1108"/>
    <tableColumn id="76" xr3:uid="{6EEDF4BA-1382-4C5B-BF7D-FC8ADF9D5060}" name="Date74" dataDxfId="1107"/>
    <tableColumn id="77" xr3:uid="{C3DC17A2-92A0-4506-864E-827ADB25CC14}" name="Date75" dataDxfId="1106"/>
    <tableColumn id="78" xr3:uid="{19573725-CAF6-4A29-8348-D939992DF662}" name="Date76" dataDxfId="1105"/>
    <tableColumn id="79" xr3:uid="{2B98685F-98B6-4EBC-AC4D-A072CD4A9902}" name="Date77" dataDxfId="1104"/>
    <tableColumn id="80" xr3:uid="{3E84EE61-F636-436E-A1F5-42920B5C5765}" name="Date78" dataDxfId="1103"/>
    <tableColumn id="81" xr3:uid="{D86F8272-C254-4D4B-B378-A1223B185890}" name="Date79" dataDxfId="1102"/>
    <tableColumn id="82" xr3:uid="{C41561F9-7829-4CB4-9B13-40C3398C5235}" name="Date80" dataDxfId="1101"/>
    <tableColumn id="83" xr3:uid="{8814EC92-EF85-41F9-A081-ACD38563D62B}" name="Date81" dataDxfId="1100"/>
    <tableColumn id="84" xr3:uid="{5D346A81-F051-475D-A014-D51A0673D8B6}" name="Date82" dataDxfId="1099"/>
    <tableColumn id="85" xr3:uid="{C2053973-F1D2-4235-BA26-FAFA287C318F}" name="Date83" dataDxfId="1098"/>
    <tableColumn id="86" xr3:uid="{0142DEFF-6A03-4DBE-9033-D58ADA976158}" name="Date84" dataDxfId="1097"/>
    <tableColumn id="87" xr3:uid="{23B79297-37DB-4796-A2F3-B550F7850320}" name="Date85" dataDxfId="1096"/>
    <tableColumn id="88" xr3:uid="{1E6A3E4C-9131-499C-8F08-2D178585C798}" name="Date86" dataDxfId="1095"/>
    <tableColumn id="89" xr3:uid="{C6925680-A29A-4021-921C-CCF2507F12DD}" name="Date87" dataDxfId="1094"/>
    <tableColumn id="90" xr3:uid="{A206DBC2-B4E7-46B2-9AA5-EE930DB0186A}" name="Date88" dataDxfId="1093"/>
    <tableColumn id="91" xr3:uid="{BE76DE43-FBD3-49EF-B46D-5B8909CDA961}" name="Date89" dataDxfId="1092"/>
    <tableColumn id="92" xr3:uid="{46476331-B933-4472-9CF5-AE31C8F66A86}" name="Date90" dataDxfId="1091"/>
    <tableColumn id="93" xr3:uid="{D09BE585-E0BD-4B1D-B81D-AD22CD48C9F6}" name="Date91" dataDxfId="1090"/>
    <tableColumn id="94" xr3:uid="{275424DE-DD2F-40A3-A9FA-0C0F9CD1C4F4}" name="Date92" dataDxfId="1089"/>
    <tableColumn id="95" xr3:uid="{D188B2DB-A219-4178-BB24-B52C3E91B98C}" name="Date93" dataDxfId="1088"/>
    <tableColumn id="96" xr3:uid="{AF98FD29-98C9-452D-8C54-9176543C1D3F}" name="Date94" dataDxfId="1087"/>
    <tableColumn id="97" xr3:uid="{4D295B0B-D5F0-4283-AD51-1DEC06334CF9}" name="Date95" dataDxfId="1086"/>
    <tableColumn id="98" xr3:uid="{7F275223-E626-4DD9-A53F-3C7AC44E06EE}" name="Date96" dataDxfId="1085"/>
    <tableColumn id="99" xr3:uid="{932AB238-FE30-4E7B-BE24-93DFE59AAC4A}" name="Date97" dataDxfId="1084"/>
    <tableColumn id="100" xr3:uid="{FB09344D-2054-4479-B79D-334B6DD1DEE8}" name="Date98" dataDxfId="1083"/>
    <tableColumn id="101" xr3:uid="{8B5A8487-3851-491F-849E-3F9F2FC417E1}" name="Date99" dataDxfId="1082"/>
    <tableColumn id="102" xr3:uid="{C9FE69B3-3C41-4B46-9C99-D0C4D0D6B8ED}" name="Date100" dataDxfId="1081"/>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02FE065-BEBD-4B26-967F-0BC1A85944DC}" name="L39Table" displayName="L39Table" ref="B7:CY9" totalsRowShown="0" headerRowDxfId="1080" dataDxfId="1079" tableBorderDxfId="1078">
  <autoFilter ref="B7:CY9" xr:uid="{202FE065-BEBD-4B26-967F-0BC1A85944DC}"/>
  <tableColumns count="102">
    <tableColumn id="1" xr3:uid="{B656A729-D808-41E1-B0EE-489BB1DD5CE5}" name="  " dataDxfId="1077"/>
    <tableColumn id="2" xr3:uid="{8049256F-0429-4F3E-B854-711F7BC3C66A}" name="To Date" dataDxfId="1076">
      <calculatedColumnFormula>SUM(D8:GT8)</calculatedColumnFormula>
    </tableColumn>
    <tableColumn id="3" xr3:uid="{852CB3F4-D1D4-4FE9-83B0-F42E7BA00808}" name="Date" dataDxfId="1075"/>
    <tableColumn id="4" xr3:uid="{A2C2DAD8-1780-4757-9144-250E7DAC54B1}" name="Date2" dataDxfId="1074"/>
    <tableColumn id="5" xr3:uid="{4F36EB7C-401F-4DFE-9B66-5D5A071D868A}" name="Date3" dataDxfId="1073"/>
    <tableColumn id="6" xr3:uid="{19E21F37-5076-4280-BCB3-87764FE74C28}" name="Date4" dataDxfId="1072"/>
    <tableColumn id="7" xr3:uid="{46557557-F96C-403D-BC62-457DD5761FDD}" name="Date5" dataDxfId="1071"/>
    <tableColumn id="8" xr3:uid="{9CD6DDF2-7CD5-4CF8-A7C4-8CADD7031274}" name="Date6" dataDxfId="1070"/>
    <tableColumn id="9" xr3:uid="{B8AEB1DD-8E27-4CDC-9340-F625C53FB60D}" name="Date7" dataDxfId="1069"/>
    <tableColumn id="10" xr3:uid="{4B69A653-9EAC-4CA1-A3CE-E224F8FD404B}" name="Date8" dataDxfId="1068"/>
    <tableColumn id="11" xr3:uid="{9D6B6E51-DB3E-4665-ADD5-9AD1883D0034}" name="Date9" dataDxfId="1067"/>
    <tableColumn id="12" xr3:uid="{B2AF074B-1D96-4640-907A-FE7257BEE1A3}" name="Date10" dataDxfId="1066"/>
    <tableColumn id="13" xr3:uid="{407CB975-DC36-4520-8CFB-E6E31F454D0D}" name="Date11" dataDxfId="1065"/>
    <tableColumn id="14" xr3:uid="{F5011F9C-57F3-4EB8-9B03-6F7BD7EFFC25}" name="Date12" dataDxfId="1064"/>
    <tableColumn id="15" xr3:uid="{930AEDFE-5085-4334-9790-124C6100F810}" name="Date13" dataDxfId="1063"/>
    <tableColumn id="16" xr3:uid="{7F0EF42D-76E9-433C-8714-F0962DE363BD}" name="Date14" dataDxfId="1062"/>
    <tableColumn id="17" xr3:uid="{4A508833-DBFD-4DC3-A6FF-11A5EAB2DD5E}" name="Date15" dataDxfId="1061"/>
    <tableColumn id="18" xr3:uid="{CF4EDA60-FE15-4EA1-9F5E-55690BFC040F}" name="Date16" dataDxfId="1060"/>
    <tableColumn id="19" xr3:uid="{03BDA25E-C16E-4684-8166-45F65E1D226A}" name="Date17" dataDxfId="1059"/>
    <tableColumn id="20" xr3:uid="{CBAA50DF-3E73-4284-BC78-BA762A89E373}" name="Date18" dataDxfId="1058"/>
    <tableColumn id="21" xr3:uid="{6BABA845-312E-4362-BF0C-3850C96BDA37}" name="Date19" dataDxfId="1057"/>
    <tableColumn id="22" xr3:uid="{54E49911-9C47-4663-8CA7-17C012A1C851}" name="Date20" dataDxfId="1056"/>
    <tableColumn id="23" xr3:uid="{2D8BB2B6-0908-43F9-9A3E-E28B6347CAFA}" name="Date21" dataDxfId="1055"/>
    <tableColumn id="24" xr3:uid="{C0ED1169-4D91-4CB5-B56C-E57960C8F477}" name="Date22" dataDxfId="1054"/>
    <tableColumn id="25" xr3:uid="{8E8BDBDF-6D00-487A-AEAC-19ADCF54314D}" name="Date23" dataDxfId="1053"/>
    <tableColumn id="26" xr3:uid="{BF001207-178C-4E9C-94DC-748B47C8C69B}" name="Date24" dataDxfId="1052"/>
    <tableColumn id="27" xr3:uid="{41B2568D-5A27-42C5-9B16-0110F13E65F3}" name="Date25" dataDxfId="1051"/>
    <tableColumn id="28" xr3:uid="{E73FFACB-C2BA-402D-8F1C-D9BB02908557}" name="Date26" dataDxfId="1050"/>
    <tableColumn id="29" xr3:uid="{9C5665DC-AB84-4109-AD12-BAB7CAEC3CA6}" name="Date27" dataDxfId="1049"/>
    <tableColumn id="30" xr3:uid="{0099642F-F627-495A-8CBD-D62E560D4B90}" name="Date28" dataDxfId="1048"/>
    <tableColumn id="31" xr3:uid="{8C8E847C-1675-4A3A-A672-D8B0B46F0159}" name="Date29" dataDxfId="1047"/>
    <tableColumn id="32" xr3:uid="{0D874ACD-ABB4-4F96-A92B-DF8A62F9D942}" name="Date30" dataDxfId="1046"/>
    <tableColumn id="33" xr3:uid="{FFCD4CE3-A96A-41A2-8D72-8F31E53AD36C}" name="Date31" dataDxfId="1045"/>
    <tableColumn id="34" xr3:uid="{340F6D63-B7A4-4801-8F3D-95AEF4A95B6B}" name="Date32" dataDxfId="1044"/>
    <tableColumn id="35" xr3:uid="{990FD7FE-14E8-4A5F-ACA0-176D50A9D9B1}" name="Date33" dataDxfId="1043"/>
    <tableColumn id="36" xr3:uid="{A2C2BDF3-F7F4-4525-AD62-1E28B8DF2FA8}" name="Date34" dataDxfId="1042"/>
    <tableColumn id="37" xr3:uid="{61B3298A-2602-4E61-B86D-2D4C1BF3BE74}" name="Date35" dataDxfId="1041"/>
    <tableColumn id="38" xr3:uid="{72FD0ECA-B9C0-4ABB-895C-CA23BFBD92B2}" name="Date36" dataDxfId="1040"/>
    <tableColumn id="39" xr3:uid="{323696F8-F348-486B-9961-6678D584EBA6}" name="Date37" dataDxfId="1039"/>
    <tableColumn id="40" xr3:uid="{B6EFDBFB-230E-4466-8B96-006327EEA4EE}" name="Date38" dataDxfId="1038"/>
    <tableColumn id="41" xr3:uid="{0F3368C1-3089-4E56-9127-8C2D43A0E412}" name="Date39" dataDxfId="1037"/>
    <tableColumn id="42" xr3:uid="{152AE64F-598C-40D5-AA61-814E52FE97D3}" name="Date40" dataDxfId="1036"/>
    <tableColumn id="43" xr3:uid="{B9E21891-4EA2-425B-A2C2-E3CCBB13D9EB}" name="Date41" dataDxfId="1035"/>
    <tableColumn id="44" xr3:uid="{655BB681-5036-4561-B09D-E71EE858A1F0}" name="Date42" dataDxfId="1034"/>
    <tableColumn id="45" xr3:uid="{7EAFBEDA-1BC6-4C52-AB7F-0FAD7191932F}" name="Date43" dataDxfId="1033"/>
    <tableColumn id="46" xr3:uid="{CEBF4591-5C82-45D4-896B-7B544F8C323B}" name="Date44" dataDxfId="1032"/>
    <tableColumn id="47" xr3:uid="{0175C07F-8E6E-4554-ACEF-E8B2BCAFD52E}" name="Date45" dataDxfId="1031"/>
    <tableColumn id="48" xr3:uid="{095178B3-5BAF-4D65-BD63-021561C930EA}" name="Date46" dataDxfId="1030"/>
    <tableColumn id="49" xr3:uid="{F7A9D0F1-4E5C-4BA8-8336-3AD5B777396F}" name="Date47" dataDxfId="1029"/>
    <tableColumn id="50" xr3:uid="{C802B9DB-C384-40B1-8408-F25DBD6F5D53}" name="Date48" dataDxfId="1028"/>
    <tableColumn id="51" xr3:uid="{1562B141-5B5E-42E9-978A-A351EE694C57}" name="Date49" dataDxfId="1027"/>
    <tableColumn id="52" xr3:uid="{DBFFE2E4-4BCD-4779-9CD2-820B2878ED77}" name="Date50" dataDxfId="1026"/>
    <tableColumn id="53" xr3:uid="{F8A6CF9F-BC1A-4AFB-AAEB-D9AFE4A9C828}" name="Date51" dataDxfId="1025"/>
    <tableColumn id="54" xr3:uid="{21B52574-2ECB-4D8C-B54A-015A716E0D9D}" name="Date52" dataDxfId="1024"/>
    <tableColumn id="55" xr3:uid="{44639B66-1354-44CC-A8D3-1A6BCC4CF5C8}" name="Date53" dataDxfId="1023"/>
    <tableColumn id="56" xr3:uid="{39BCB79C-00E6-47EE-82CE-2F9C26EAC0EF}" name="Date54" dataDxfId="1022"/>
    <tableColumn id="57" xr3:uid="{866B26B2-9AF6-408A-8D2B-808EAB85FB15}" name="Date55" dataDxfId="1021"/>
    <tableColumn id="58" xr3:uid="{FF379442-F562-48B2-AE46-CE2AF5E43B11}" name="Date56" dataDxfId="1020"/>
    <tableColumn id="59" xr3:uid="{D9F2C17A-13F0-4922-9774-68743A2CBC85}" name="Date57" dataDxfId="1019"/>
    <tableColumn id="60" xr3:uid="{F963AA63-E3DE-4068-A8E7-5807216FA49A}" name="Date58" dataDxfId="1018"/>
    <tableColumn id="61" xr3:uid="{DF8A32B2-A9BD-4F85-9198-930773D374E5}" name="Date59" dataDxfId="1017"/>
    <tableColumn id="62" xr3:uid="{95D0547A-32BA-4ADA-8077-EB13AC521C25}" name="Date60" dataDxfId="1016"/>
    <tableColumn id="63" xr3:uid="{7E7A9538-0849-4072-A3AD-6B122748CD54}" name="Date61" dataDxfId="1015"/>
    <tableColumn id="64" xr3:uid="{A5164F00-9B6B-482A-8861-8D663FBCC4D3}" name="Date62" dataDxfId="1014"/>
    <tableColumn id="65" xr3:uid="{6A13C627-0527-4883-BCE9-30F27B135496}" name="Date63" dataDxfId="1013"/>
    <tableColumn id="66" xr3:uid="{E598B54F-057C-45B1-B8CB-37CFEACEACDF}" name="Date64" dataDxfId="1012"/>
    <tableColumn id="67" xr3:uid="{8AC1DDC7-5560-4406-89D1-BD9A8D7E392A}" name="Date65" dataDxfId="1011"/>
    <tableColumn id="68" xr3:uid="{2C47C01C-D7E8-4461-B641-8A75F0B07A43}" name="Date66" dataDxfId="1010"/>
    <tableColumn id="69" xr3:uid="{B1177F72-1388-43F0-9E5D-0E83DA846FBA}" name="Date67" dataDxfId="1009"/>
    <tableColumn id="70" xr3:uid="{1DF20AD2-1D6E-4294-89AA-AD3FBEC8F080}" name="Date68" dataDxfId="1008"/>
    <tableColumn id="71" xr3:uid="{6D302CD5-71C5-4B15-862A-9EB791A38714}" name="Date69" dataDxfId="1007"/>
    <tableColumn id="72" xr3:uid="{61736773-0DE0-4297-9A1D-DA9BF008C35E}" name="Date70" dataDxfId="1006"/>
    <tableColumn id="73" xr3:uid="{9DE4CDB6-F949-4A5E-8467-B09AE83633DF}" name="Date71" dataDxfId="1005"/>
    <tableColumn id="74" xr3:uid="{DFD82630-F4C2-4FA3-B07A-7E0866D8B0CA}" name="Date72" dataDxfId="1004"/>
    <tableColumn id="75" xr3:uid="{3F80E0B2-83D7-4024-9439-020539D3CBDE}" name="Date73" dataDxfId="1003"/>
    <tableColumn id="76" xr3:uid="{058A6980-5125-459E-83C8-18DD99EA2045}" name="Date74" dataDxfId="1002"/>
    <tableColumn id="77" xr3:uid="{47574FBA-9554-4D31-AF47-1A4F68D4C2AB}" name="Date75" dataDxfId="1001"/>
    <tableColumn id="78" xr3:uid="{1689334A-80DC-4648-93D0-B236AEDE596B}" name="Date76" dataDxfId="1000"/>
    <tableColumn id="79" xr3:uid="{B04B25C9-F331-40C6-B661-47ED38194B3B}" name="Date77" dataDxfId="999"/>
    <tableColumn id="80" xr3:uid="{A789905B-EB41-4F14-8520-BD2C344A2107}" name="Date78" dataDxfId="998"/>
    <tableColumn id="81" xr3:uid="{8CBACDD8-B435-43C2-AC12-7A728135AE24}" name="Date79" dataDxfId="997"/>
    <tableColumn id="82" xr3:uid="{609126E7-05BC-4188-852A-F9B1BCE151D8}" name="Date80" dataDxfId="996"/>
    <tableColumn id="83" xr3:uid="{F3A6693D-AD99-4265-89DB-F101399C39EC}" name="Date81" dataDxfId="995"/>
    <tableColumn id="84" xr3:uid="{D5F8FED3-137D-4423-A860-8D1409EC93B9}" name="Date82" dataDxfId="994"/>
    <tableColumn id="85" xr3:uid="{F17EE309-29E4-4147-8542-FDD2AEDEC64E}" name="Date83" dataDxfId="993"/>
    <tableColumn id="86" xr3:uid="{F393F715-02B8-4EBE-8BB3-E2C6DC62C329}" name="Date84" dataDxfId="992"/>
    <tableColumn id="87" xr3:uid="{10FFBD9D-9D99-4B61-A6C6-B35621A53A02}" name="Date85" dataDxfId="991"/>
    <tableColumn id="88" xr3:uid="{BBB0EAE0-63F1-4986-BF97-17B696EFC6A1}" name="Date86" dataDxfId="990"/>
    <tableColumn id="89" xr3:uid="{7DDAE1CC-35BE-48D2-AA1C-9C3E2259C1E3}" name="Date87" dataDxfId="989"/>
    <tableColumn id="90" xr3:uid="{12DBFC30-B168-4404-8D72-635488026F2E}" name="Date88" dataDxfId="988"/>
    <tableColumn id="91" xr3:uid="{6CE117B0-5603-41B3-BD08-775213189A5C}" name="Date89" dataDxfId="987"/>
    <tableColumn id="92" xr3:uid="{F4498D63-45FC-42DF-BF89-A7F574D5F799}" name="Date90" dataDxfId="986"/>
    <tableColumn id="93" xr3:uid="{4BC85BE2-10CE-4393-993F-92FDC07AC3F1}" name="Date91" dataDxfId="985"/>
    <tableColumn id="94" xr3:uid="{D9A5E1BD-EB80-4830-96CE-5454155FA032}" name="Date92" dataDxfId="984"/>
    <tableColumn id="95" xr3:uid="{FB293BA4-DA4A-445A-A681-1C1F40F1A3F3}" name="Date93" dataDxfId="983"/>
    <tableColumn id="96" xr3:uid="{2D1FD5AE-E1FE-4DB7-AC10-7A9FA632C81F}" name="Date94" dataDxfId="982"/>
    <tableColumn id="97" xr3:uid="{5B4E0454-B8E5-4A7A-A734-9FBDF93B7F86}" name="Date95" dataDxfId="981"/>
    <tableColumn id="98" xr3:uid="{AB8984AB-3E48-4203-A687-33CA05389840}" name="Date96" dataDxfId="980"/>
    <tableColumn id="99" xr3:uid="{980D984A-823A-44C4-A57D-1CDC0E1358DF}" name="Date97" dataDxfId="979"/>
    <tableColumn id="100" xr3:uid="{3BABACAC-3916-47D2-A059-CBDC71FB4BA3}" name="Date98" dataDxfId="978"/>
    <tableColumn id="101" xr3:uid="{A0EDCD5B-BA6A-4FD2-817B-4B5EE1245369}" name="Date99" dataDxfId="977"/>
    <tableColumn id="102" xr3:uid="{005C6969-CDBF-4390-97A0-5FCDCAC9E3C5}" name="Date100" dataDxfId="976"/>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AA5B70-8723-48F3-95BC-831CF3A8119A}" name="L17Table" displayName="L17Table" ref="B26:CY31" totalsRowShown="0" headerRowDxfId="975" dataDxfId="974" tableBorderDxfId="973">
  <autoFilter ref="B26:CY31" xr:uid="{556E8870-F1D2-4ACA-9A48-A1E86D7CC62F}"/>
  <tableColumns count="102">
    <tableColumn id="1" xr3:uid="{3DB97B17-20FA-46DD-952B-E98071B63A00}" name="Vehicle Description / ID Number" dataDxfId="972"/>
    <tableColumn id="2" xr3:uid="{91A50E36-B4A4-4040-82D8-F50E8E2BCE6E}" name="To Date" dataDxfId="971">
      <calculatedColumnFormula>MAX(L17Table[[Date]:[Date28]])</calculatedColumnFormula>
    </tableColumn>
    <tableColumn id="3" xr3:uid="{F81F0BA1-6B3A-4FF8-9422-AB9F3C6897F9}" name="Date" dataDxfId="970"/>
    <tableColumn id="4" xr3:uid="{9149EEB3-5113-4179-ACE9-3D482E59610D}" name="Date2" dataDxfId="969"/>
    <tableColumn id="5" xr3:uid="{F240110C-7F89-4D08-BCE4-105B126A183C}" name="Date3" dataDxfId="968"/>
    <tableColumn id="6" xr3:uid="{8ED9E75E-6826-4CD4-B0B7-247043EEFF7D}" name="Date4" dataDxfId="967"/>
    <tableColumn id="7" xr3:uid="{4CFA5C7E-6A4B-40CD-B4DE-72552FF7BDBC}" name="Date5" dataDxfId="966"/>
    <tableColumn id="8" xr3:uid="{69C7BFAC-4197-4409-B633-9509F7C2C0F3}" name="Date6" dataDxfId="965"/>
    <tableColumn id="9" xr3:uid="{01762B4E-2C34-41F0-A40E-DD3258C5E0C1}" name="Date7" dataDxfId="964"/>
    <tableColumn id="10" xr3:uid="{FBED3F1C-297D-4613-B51C-B71542572640}" name="Date8" dataDxfId="963"/>
    <tableColumn id="11" xr3:uid="{EEFE0090-2535-486A-9D79-62B0303E2598}" name="Date9" dataDxfId="962"/>
    <tableColumn id="12" xr3:uid="{428A542E-8BA8-40C9-BFFB-155224D91758}" name="Date10" dataDxfId="961"/>
    <tableColumn id="13" xr3:uid="{21A65C5C-9D9E-4FF9-9E3F-F62A3B9DCE0F}" name="Date11" dataDxfId="960"/>
    <tableColumn id="14" xr3:uid="{0703D68C-CB3C-478F-9E68-7BC57FCE47A5}" name="Date12" dataDxfId="959"/>
    <tableColumn id="15" xr3:uid="{17D0BE75-0DA6-4361-9699-7A970564FF28}" name="Date13" dataDxfId="958"/>
    <tableColumn id="16" xr3:uid="{94D09507-329F-45AA-9EC4-924528BC7D59}" name="Date14" dataDxfId="957"/>
    <tableColumn id="17" xr3:uid="{36E6D21F-892B-4ED1-B19D-4A8265CB0DC4}" name="Date15" dataDxfId="956"/>
    <tableColumn id="18" xr3:uid="{80CAC216-EF18-44D6-BB34-8356BE8BA578}" name="Date16" dataDxfId="955"/>
    <tableColumn id="19" xr3:uid="{A413AD61-43A3-426E-8949-84D56C74BE4C}" name="Date17" dataDxfId="954"/>
    <tableColumn id="20" xr3:uid="{537E0265-6B36-49F7-95E4-3AE8B90BD523}" name="Date18" dataDxfId="953"/>
    <tableColumn id="21" xr3:uid="{EBB5D8DF-71B7-4581-829A-3E2C0F42ADA3}" name="Date19" dataDxfId="952"/>
    <tableColumn id="22" xr3:uid="{70A7DD09-7111-42EA-B63D-E58D604F8A21}" name="Date20" dataDxfId="951"/>
    <tableColumn id="23" xr3:uid="{2EBE91CB-AD9D-4443-849E-04416B4E21F6}" name="Date21" dataDxfId="950"/>
    <tableColumn id="24" xr3:uid="{ABC0FF63-DD29-4BC9-930B-333D2CBD6015}" name="Date22" dataDxfId="949"/>
    <tableColumn id="25" xr3:uid="{EF4D616B-1549-488B-A9A1-4C4F1CF4AED1}" name="Date23" dataDxfId="948"/>
    <tableColumn id="26" xr3:uid="{07019BAB-C039-4A5E-876D-4C5F696EA02D}" name="Date24" dataDxfId="947"/>
    <tableColumn id="27" xr3:uid="{D50BFC35-EE0C-441B-B104-1C44CBD67BC0}" name="Date25" dataDxfId="946"/>
    <tableColumn id="28" xr3:uid="{64A5A44F-070F-465D-A4A0-76D0B39731AE}" name="Date26" dataDxfId="945"/>
    <tableColumn id="29" xr3:uid="{BB9733AC-C361-4806-9E71-5179A641C7F8}" name="Date27" dataDxfId="944"/>
    <tableColumn id="30" xr3:uid="{89485005-461E-47FB-8B77-6CF5EF478B78}" name="Date28" dataDxfId="943"/>
    <tableColumn id="31" xr3:uid="{A88F9C1D-FFC6-45F9-8DB6-FC7403AECC64}" name="Date29" dataDxfId="942"/>
    <tableColumn id="32" xr3:uid="{A623301E-D898-49FF-9A23-764027EB8F26}" name="Date30" dataDxfId="941"/>
    <tableColumn id="33" xr3:uid="{AD33EF8D-86E8-497F-B721-FC69D8DA2046}" name="Date31" dataDxfId="940"/>
    <tableColumn id="34" xr3:uid="{05195DAD-7B18-4351-A784-0D3D5B66C932}" name="Date32" dataDxfId="939"/>
    <tableColumn id="35" xr3:uid="{CBEC040F-13A9-4EA0-A060-519FA0D19D17}" name="Date33" dataDxfId="938"/>
    <tableColumn id="36" xr3:uid="{8F3610F7-1F7F-4910-95ED-1A5DF32C7FE5}" name="Date34" dataDxfId="937"/>
    <tableColumn id="37" xr3:uid="{0E91B7EA-78AC-45B9-AE1A-3C19F62AB636}" name="Date35" dataDxfId="936"/>
    <tableColumn id="38" xr3:uid="{7D08F521-311E-4A00-A666-8C7282524BA9}" name="Date36" dataDxfId="935"/>
    <tableColumn id="39" xr3:uid="{CDADE228-19F0-4E6C-B1C5-8DF7EB4A293D}" name="Date37" dataDxfId="934"/>
    <tableColumn id="40" xr3:uid="{23D8C39A-9514-4291-A8C6-A77541CF2912}" name="Date38" dataDxfId="933"/>
    <tableColumn id="41" xr3:uid="{2A26A667-7C1B-466E-B59A-1572FDBC4A93}" name="Date39" dataDxfId="932"/>
    <tableColumn id="42" xr3:uid="{37AD1D7C-2150-4CC7-B561-DD9498041713}" name="Date40" dataDxfId="931"/>
    <tableColumn id="43" xr3:uid="{69F7AFD0-A4FE-4B6B-8BB6-2AE26B8A60A1}" name="Date41" dataDxfId="930"/>
    <tableColumn id="44" xr3:uid="{9D7E5FE5-1444-4AF2-9DD5-F8572D4A4C89}" name="Date42" dataDxfId="929"/>
    <tableColumn id="45" xr3:uid="{D4B793B2-D077-4668-9409-39219AA1B874}" name="Date43" dataDxfId="928"/>
    <tableColumn id="46" xr3:uid="{3A622698-9748-48C3-BE5E-13F2CBE088ED}" name="Date44" dataDxfId="927"/>
    <tableColumn id="47" xr3:uid="{48C222B0-E445-40EB-B152-4B701A03EA9F}" name="Date45" dataDxfId="926"/>
    <tableColumn id="48" xr3:uid="{56DAF1C4-4802-49CA-927D-FD8F0CFECDAF}" name="Date46" dataDxfId="925"/>
    <tableColumn id="49" xr3:uid="{2E154039-FA87-434F-B2D6-FD6FDA3B5D6A}" name="Date47" dataDxfId="924"/>
    <tableColumn id="50" xr3:uid="{6A793883-26C4-45C5-AF65-4120FEC18A75}" name="Date48" dataDxfId="923"/>
    <tableColumn id="51" xr3:uid="{AAA2F149-009A-47C5-90B0-55F0A3A8B9A8}" name="Date49" dataDxfId="922"/>
    <tableColumn id="52" xr3:uid="{C50F9ABB-A95B-496D-AFF5-522EDAAB1402}" name="Date50" dataDxfId="921"/>
    <tableColumn id="53" xr3:uid="{53F59A3E-E551-4014-942F-975E7E5DC11F}" name="Date51" dataDxfId="920"/>
    <tableColumn id="54" xr3:uid="{760CCAA8-FB78-48C6-908D-31E253CDA786}" name="Date52" dataDxfId="919"/>
    <tableColumn id="55" xr3:uid="{A2C462DC-D980-4F75-B00C-3AA9DF54D25C}" name="Date53" dataDxfId="918"/>
    <tableColumn id="56" xr3:uid="{BC2FED08-27DE-4AFE-8FAA-A6AEB951B41D}" name="Date54" dataDxfId="917"/>
    <tableColumn id="57" xr3:uid="{FE533804-CB55-470A-A476-96DE1C7D041D}" name="Date55" dataDxfId="916"/>
    <tableColumn id="58" xr3:uid="{06C8DD40-303B-4184-9800-1E2E75759DCB}" name="Date56" dataDxfId="915"/>
    <tableColumn id="59" xr3:uid="{94013790-3B79-44F4-A8C1-3AC19E4A590C}" name="Date57" dataDxfId="914"/>
    <tableColumn id="60" xr3:uid="{3884BE3A-A536-46A9-96E8-0D9A458224C5}" name="Date58" dataDxfId="913"/>
    <tableColumn id="61" xr3:uid="{C71B953C-B279-48CF-BE31-1626BEE02F40}" name="Date59" dataDxfId="912"/>
    <tableColumn id="62" xr3:uid="{CADEF350-CAFD-4CC6-BF41-5659B0F700AA}" name="Date60" dataDxfId="911"/>
    <tableColumn id="63" xr3:uid="{5AD00E27-FF53-4F69-A312-84271F3EBB87}" name="Date61" dataDxfId="910"/>
    <tableColumn id="64" xr3:uid="{D74EA3D1-8431-4CD6-A0E6-D09112E4AE6D}" name="Date62" dataDxfId="909"/>
    <tableColumn id="65" xr3:uid="{0DE249F0-2FCD-47F0-8692-34DB2B4E0535}" name="Date63" dataDxfId="908"/>
    <tableColumn id="66" xr3:uid="{62886A8A-5006-42BE-847A-6D1330F5D7A9}" name="Date64" dataDxfId="907"/>
    <tableColumn id="67" xr3:uid="{9D5F24AF-C3E8-4221-B497-C33B17D45B7D}" name="Date65" dataDxfId="906"/>
    <tableColumn id="68" xr3:uid="{49DEB7EA-D141-4FA7-8224-206AD09E9A8A}" name="Date66" dataDxfId="905"/>
    <tableColumn id="69" xr3:uid="{35742EA9-46AC-42B1-8619-BF822ABB4FC6}" name="Date67" dataDxfId="904"/>
    <tableColumn id="70" xr3:uid="{33A1B103-E189-4726-96CE-325DE8E30A65}" name="Date68" dataDxfId="903"/>
    <tableColumn id="71" xr3:uid="{0BBF036A-E8A6-4E57-A8FC-28C18FC85E18}" name="Date69" dataDxfId="902"/>
    <tableColumn id="72" xr3:uid="{5449948C-BEB5-4FB4-8367-D75805718C43}" name="Date70" dataDxfId="901"/>
    <tableColumn id="73" xr3:uid="{723AADB7-3D22-40E4-B5EC-74EC377A7BFC}" name="Date71" dataDxfId="900"/>
    <tableColumn id="74" xr3:uid="{E1DA615D-4B82-4D25-82A5-DECB48E7E108}" name="Date72" dataDxfId="899"/>
    <tableColumn id="75" xr3:uid="{A8DBA861-3901-4DCB-AB1C-01339B64C212}" name="Date73" dataDxfId="898"/>
    <tableColumn id="76" xr3:uid="{915468A1-E5E7-4E2A-BF34-141BE6B8204F}" name="Date74" dataDxfId="897"/>
    <tableColumn id="77" xr3:uid="{F49DEBEB-FE2B-4EF3-A7AE-D0F8795A4254}" name="Date75" dataDxfId="896"/>
    <tableColumn id="78" xr3:uid="{C17A8FA5-8432-4E11-B424-6B83F27DDA4A}" name="Date76" dataDxfId="895"/>
    <tableColumn id="79" xr3:uid="{324C6787-35DD-4A84-8F09-8F96303DAF22}" name="Date77" dataDxfId="894"/>
    <tableColumn id="80" xr3:uid="{F06C0FEE-8283-4B22-A5DD-9C01CD972FB5}" name="Date78" dataDxfId="893"/>
    <tableColumn id="81" xr3:uid="{642A334A-CA64-4D71-93FE-E5DF61EF1C5B}" name="Date79" dataDxfId="892"/>
    <tableColumn id="82" xr3:uid="{55B555D4-4E93-4DCD-9E8E-2A99CBA76B9A}" name="Date80" dataDxfId="891"/>
    <tableColumn id="83" xr3:uid="{A55F272B-DC3C-4C36-877E-5DF08D607701}" name="Date81" dataDxfId="890"/>
    <tableColumn id="84" xr3:uid="{8CD240AF-D4AB-4250-A594-6ACE10C4FAD5}" name="Date82" dataDxfId="889"/>
    <tableColumn id="85" xr3:uid="{78F33491-1F07-4151-95A3-5FC5EF1E4C1A}" name="Date83" dataDxfId="888"/>
    <tableColumn id="86" xr3:uid="{5A21E181-04CA-4E09-950B-EA47FF5E00A3}" name="Date84" dataDxfId="887"/>
    <tableColumn id="87" xr3:uid="{4361C402-6DAA-4A47-A790-B7CFB2A86B20}" name="Date85" dataDxfId="886"/>
    <tableColumn id="88" xr3:uid="{7E3F95B0-6767-41B0-BF99-02767957C491}" name="Date86" dataDxfId="885"/>
    <tableColumn id="89" xr3:uid="{410ABC82-7227-4E03-80EB-79A566DF8F6C}" name="Date87" dataDxfId="884"/>
    <tableColumn id="90" xr3:uid="{017C332D-50B3-4A5F-8CA6-62C274740E57}" name="Date88" dataDxfId="883"/>
    <tableColumn id="91" xr3:uid="{DB37C376-D322-4C67-B9A2-A25952A6B94B}" name="Date89" dataDxfId="882"/>
    <tableColumn id="92" xr3:uid="{529FAC70-2848-4E03-A449-6188C18E6783}" name="Date90" dataDxfId="881"/>
    <tableColumn id="93" xr3:uid="{58E81C03-0206-49E3-9FE9-BB5A8F1FDF17}" name="Date91" dataDxfId="880"/>
    <tableColumn id="94" xr3:uid="{213A654C-5EFB-4E5F-8CCE-C80A5F9F8938}" name="Date92" dataDxfId="879"/>
    <tableColumn id="95" xr3:uid="{243B1E5B-0052-46F8-9C17-82E49A066B80}" name="Date93" dataDxfId="878"/>
    <tableColumn id="96" xr3:uid="{585F33E7-C9F5-493E-ADE2-4FB768A920DF}" name="Date94" dataDxfId="877"/>
    <tableColumn id="97" xr3:uid="{B3B6F8B9-6218-4642-A1ED-207290BA38BC}" name="Date95" dataDxfId="876"/>
    <tableColumn id="98" xr3:uid="{B3ED5862-9F44-4BE1-80F0-64405687C738}" name="Date96" dataDxfId="875"/>
    <tableColumn id="99" xr3:uid="{ABB3009B-5496-484B-A1B0-2CB0A18695DE}" name="Date97" dataDxfId="874"/>
    <tableColumn id="100" xr3:uid="{00F4D825-CB1B-4D27-9769-28C53DC877FC}" name="Date98" dataDxfId="873"/>
    <tableColumn id="101" xr3:uid="{F45A43F0-12BD-41AA-955D-696A2EB6B7DF}" name="Date99" dataDxfId="872"/>
    <tableColumn id="102" xr3:uid="{BBBE7B90-06FF-4274-8E83-3DC254326B96}" name="Date100" dataDxfId="871"/>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12A220F-8F85-442C-8CEC-FDB0BF3D52F5}" name="L47Table" displayName="L47Table" ref="B36:CY53" totalsRowShown="0" headerRowDxfId="870" dataDxfId="869" tableBorderDxfId="868">
  <autoFilter ref="B36:CY53" xr:uid="{D01ED66B-7C45-496B-90BD-28F82C582800}"/>
  <tableColumns count="102">
    <tableColumn id="1" xr3:uid="{3285D3F0-48AE-4598-9D13-953B939358DB}" name="Vehicle Description / ID Number" dataDxfId="867"/>
    <tableColumn id="2" xr3:uid="{21F927D0-117E-45F9-974D-824CAD34A753}" name="To Date" dataDxfId="866">
      <calculatedColumnFormula>IF(AND($B37&lt;&gt;"",COUNTIFS(D37:GU37,"X")&gt;0),1,SUM(D37:GU37))</calculatedColumnFormula>
    </tableColumn>
    <tableColumn id="3" xr3:uid="{6777EA06-B17E-4C43-9E82-0EC3018482B7}" name="Date" dataDxfId="865"/>
    <tableColumn id="4" xr3:uid="{FA689DEF-EBB2-489C-AE5E-12349348BC09}" name="Date2" dataDxfId="864"/>
    <tableColumn id="5" xr3:uid="{C08D91F6-72DD-4DC3-BEC4-D516CF3F766C}" name="Date3" dataDxfId="863"/>
    <tableColumn id="6" xr3:uid="{F27AB9EF-1C3B-45E9-9E36-E06905498429}" name="Date4" dataDxfId="862"/>
    <tableColumn id="7" xr3:uid="{3323B116-B084-4265-9781-8C2B45C8E583}" name="Date5" dataDxfId="861"/>
    <tableColumn id="8" xr3:uid="{9C34C5DA-8CE6-4B70-BD96-716ED3FA2D91}" name="Date6" dataDxfId="860"/>
    <tableColumn id="9" xr3:uid="{CDC39E22-6349-4B27-994F-60D2088A58FC}" name="Date7" dataDxfId="859"/>
    <tableColumn id="10" xr3:uid="{95960C24-777D-407B-AC8A-A4F477A829B1}" name="Date8" dataDxfId="858"/>
    <tableColumn id="11" xr3:uid="{D77C52DA-F909-457F-A467-350D30A2888C}" name="Date9" dataDxfId="857"/>
    <tableColumn id="12" xr3:uid="{95BDD335-9CF0-4AA7-A834-50386EAF2308}" name="Date10" dataDxfId="856"/>
    <tableColumn id="13" xr3:uid="{A83FE9FE-725E-4E1A-96E2-2B2157F3146D}" name="Date11" dataDxfId="855"/>
    <tableColumn id="14" xr3:uid="{79CDEFA7-8FD3-48E0-8379-DB796C68815F}" name="Date12" dataDxfId="854"/>
    <tableColumn id="15" xr3:uid="{CD1E32BA-B621-4D00-8CF7-3D998A143742}" name="Date13" dataDxfId="853"/>
    <tableColumn id="16" xr3:uid="{D9E6FBBF-B2E8-498A-B1CF-C0B454A6DDC6}" name="Date14" dataDxfId="852"/>
    <tableColumn id="17" xr3:uid="{9CCF0277-4BA9-44E8-9771-8BAA2C98EC9E}" name="Date15" dataDxfId="851"/>
    <tableColumn id="18" xr3:uid="{E2403DEA-5321-4996-B570-65C8C56DF125}" name="Date16" dataDxfId="850"/>
    <tableColumn id="19" xr3:uid="{96C0781F-24C4-413F-9362-C8E9BCC5A7EE}" name="Date17" dataDxfId="849"/>
    <tableColumn id="20" xr3:uid="{1F46A240-F095-4341-8F24-D3D491D1E194}" name="Date18" dataDxfId="848"/>
    <tableColumn id="21" xr3:uid="{DA2D7E20-A286-4BE8-A14F-C54D7C7DF1EC}" name="Date19" dataDxfId="847"/>
    <tableColumn id="22" xr3:uid="{D0BA6174-FF5A-4ED0-BB6E-9B28E8D56A42}" name="Date20" dataDxfId="846"/>
    <tableColumn id="23" xr3:uid="{0DD187EB-98D7-4015-815F-4A0759795ACA}" name="Date21" dataDxfId="845"/>
    <tableColumn id="24" xr3:uid="{15E7B9D9-C81B-48CC-A288-819AC5A634A2}" name="Date22" dataDxfId="844"/>
    <tableColumn id="25" xr3:uid="{88FBE11A-6D3B-40EB-8706-1C8C5DEB45E4}" name="Date23" dataDxfId="843"/>
    <tableColumn id="26" xr3:uid="{4FDDC430-75E6-4EB0-8466-4E082F829FB8}" name="Date24" dataDxfId="842"/>
    <tableColumn id="27" xr3:uid="{1EB66066-CE18-488E-8687-CC537845C139}" name="Date25" dataDxfId="841"/>
    <tableColumn id="28" xr3:uid="{C9516A7C-926F-476C-AFA5-25DC522CACFD}" name="Date26" dataDxfId="840"/>
    <tableColumn id="29" xr3:uid="{8132C45C-C322-42FE-A0C0-8AAD8DB9A2F3}" name="Date27" dataDxfId="839"/>
    <tableColumn id="30" xr3:uid="{5E747D70-FE7F-4A6F-B244-61E02ABCD368}" name="Date28" dataDxfId="838"/>
    <tableColumn id="31" xr3:uid="{58B83AA3-9454-49F7-8B91-4F066B0D09CF}" name="Date29" dataDxfId="837"/>
    <tableColumn id="32" xr3:uid="{EA82C6A4-425B-4487-A4CB-1D1F046A8D6D}" name="Date30" dataDxfId="836"/>
    <tableColumn id="33" xr3:uid="{58F50446-329D-4771-A9A4-D8A2F32F25B9}" name="Date31" dataDxfId="835"/>
    <tableColumn id="34" xr3:uid="{BC12D778-56AB-463F-B77A-5FF4BFE6E808}" name="Date32" dataDxfId="834"/>
    <tableColumn id="35" xr3:uid="{DFF839EF-9514-48AE-A361-5B473374801C}" name="Date33" dataDxfId="833"/>
    <tableColumn id="36" xr3:uid="{E3902F79-2F75-4C90-9BF6-16B5A127BBCD}" name="Date34" dataDxfId="832"/>
    <tableColumn id="37" xr3:uid="{BA0BC137-8A3F-4335-9B49-99A685654FE9}" name="Date35" dataDxfId="831"/>
    <tableColumn id="38" xr3:uid="{2355149A-205F-419F-AF4B-A9C36CD82483}" name="Date36" dataDxfId="830"/>
    <tableColumn id="39" xr3:uid="{038977B2-AB96-429D-843C-3D0594E8FB3A}" name="Date37" dataDxfId="829"/>
    <tableColumn id="40" xr3:uid="{40E9DEC5-0B13-4E22-B678-FBAF858B6302}" name="Date38" dataDxfId="828"/>
    <tableColumn id="41" xr3:uid="{2B87A448-03F5-4D5A-92EF-75849D8C531A}" name="Date39" dataDxfId="827"/>
    <tableColumn id="42" xr3:uid="{4DAFEBA3-36C0-4A4D-AA56-FD050BD29465}" name="Date40" dataDxfId="826"/>
    <tableColumn id="43" xr3:uid="{B9FDD6C2-8183-44A5-9A44-57A95E8280B2}" name="Date41" dataDxfId="825"/>
    <tableColumn id="44" xr3:uid="{4EAB0A7F-5A12-4011-9753-5848686849D2}" name="Date42" dataDxfId="824"/>
    <tableColumn id="45" xr3:uid="{422D63B2-4AC4-4790-AC73-F8F0A687B1DE}" name="Date43" dataDxfId="823"/>
    <tableColumn id="46" xr3:uid="{02DC83AC-76A2-46DD-A31C-A5C172A4F3BC}" name="Date44" dataDxfId="822"/>
    <tableColumn id="47" xr3:uid="{55BACB3E-DFD8-47A7-972A-AEB0BB76F044}" name="Date45" dataDxfId="821"/>
    <tableColumn id="48" xr3:uid="{77E0BA0D-1053-4C84-8702-255DFC4C9846}" name="Date46" dataDxfId="820"/>
    <tableColumn id="49" xr3:uid="{1333298E-F896-45AE-8ED4-4E06DAE6307A}" name="Date47" dataDxfId="819"/>
    <tableColumn id="50" xr3:uid="{C779110A-4188-49F2-B168-5D783AAD92CD}" name="Date48" dataDxfId="818"/>
    <tableColumn id="51" xr3:uid="{D518062D-9C27-48AF-AA66-E9432D60842E}" name="Date49" dataDxfId="817"/>
    <tableColumn id="52" xr3:uid="{426A252C-8092-428B-8E4D-FC597F74E4ED}" name="Date50" dataDxfId="816"/>
    <tableColumn id="53" xr3:uid="{C8391002-6596-49ED-A8DE-77F6BAF5585F}" name="Date51" dataDxfId="815"/>
    <tableColumn id="54" xr3:uid="{221631B0-2DE2-4EA7-B07B-4778FC18C9E0}" name="Date52" dataDxfId="814"/>
    <tableColumn id="55" xr3:uid="{64169000-FF67-4880-80B6-7BFA6C03D938}" name="Date53" dataDxfId="813"/>
    <tableColumn id="56" xr3:uid="{2E602D16-A9A0-4C88-8782-87C84A31D0B2}" name="Date54" dataDxfId="812"/>
    <tableColumn id="57" xr3:uid="{2CE95A17-4504-456F-9439-5CD4ADE7A1CD}" name="Date55" dataDxfId="811"/>
    <tableColumn id="58" xr3:uid="{3B93C3D5-AFC0-4337-9CC2-14E8F2B05013}" name="Date56" dataDxfId="810"/>
    <tableColumn id="59" xr3:uid="{F1EE5BDD-A07F-47CC-9F0F-E1596B777D84}" name="Date57" dataDxfId="809"/>
    <tableColumn id="60" xr3:uid="{6FDB4B69-0C98-4928-8E78-69262B43AE34}" name="Date58" dataDxfId="808"/>
    <tableColumn id="61" xr3:uid="{FCC10733-5D39-4284-B54A-9FF30FCF8F03}" name="Date59" dataDxfId="807"/>
    <tableColumn id="62" xr3:uid="{37113C22-AB3F-471F-ACC3-EC2579F28661}" name="Date60" dataDxfId="806"/>
    <tableColumn id="63" xr3:uid="{52CFB53D-C49F-4965-B1F6-6066B926BB56}" name="Date61" dataDxfId="805"/>
    <tableColumn id="64" xr3:uid="{E30387EE-5F75-4707-9F82-7269BDE83D48}" name="Date62" dataDxfId="804"/>
    <tableColumn id="65" xr3:uid="{DF6F65E1-496B-4F31-809E-070330D99DED}" name="Date63" dataDxfId="803"/>
    <tableColumn id="66" xr3:uid="{D64F89A3-2310-4BBA-BA12-712D1DE86034}" name="Date64" dataDxfId="802"/>
    <tableColumn id="67" xr3:uid="{C05539DF-9615-407F-84AC-6806BCA9E383}" name="Date65" dataDxfId="801"/>
    <tableColumn id="68" xr3:uid="{536E12FC-40A4-4680-93E9-C8617A1F4827}" name="Date66" dataDxfId="800"/>
    <tableColumn id="69" xr3:uid="{ED192EDB-9A8D-4106-AABF-DA9B609ABC2A}" name="Date67" dataDxfId="799"/>
    <tableColumn id="70" xr3:uid="{B126D792-7DC9-4856-8447-7B0E912BF1FD}" name="Date68" dataDxfId="798"/>
    <tableColumn id="71" xr3:uid="{66B24867-B8E7-4A91-94DB-661F1F56BBEB}" name="Date69" dataDxfId="797"/>
    <tableColumn id="72" xr3:uid="{99D4FD52-EDC8-4906-A647-630032D13490}" name="Date70" dataDxfId="796"/>
    <tableColumn id="73" xr3:uid="{91B1E367-34D6-4C43-A9FF-C770756675A9}" name="Date71" dataDxfId="795"/>
    <tableColumn id="74" xr3:uid="{C4C65366-BDD1-4C1B-A7C1-B403272D967A}" name="Date72" dataDxfId="794"/>
    <tableColumn id="75" xr3:uid="{8A90E032-F6D9-484B-8170-391EF94030D4}" name="Date73" dataDxfId="793"/>
    <tableColumn id="76" xr3:uid="{10B9AEF7-EC17-4A01-AACB-698A6A3993C2}" name="Date74" dataDxfId="792"/>
    <tableColumn id="77" xr3:uid="{93AE8FD2-FDE7-4CFA-81CB-B9B670F0797F}" name="Date75" dataDxfId="791"/>
    <tableColumn id="78" xr3:uid="{56B6EA4D-2E76-4D77-8EEA-97BCDB75B846}" name="Date76" dataDxfId="790"/>
    <tableColumn id="79" xr3:uid="{1485DEAF-0987-4845-B135-D860BDC3C20D}" name="Date77" dataDxfId="789"/>
    <tableColumn id="80" xr3:uid="{22B0A66B-6E37-429B-947F-9CE7D9A5E7C2}" name="Date78" dataDxfId="788"/>
    <tableColumn id="81" xr3:uid="{46D146D8-483E-4875-BF91-91EBD18B7762}" name="Date79" dataDxfId="787"/>
    <tableColumn id="82" xr3:uid="{9A058895-A193-4C71-A12E-3BF5FF6A7E96}" name="Date80" dataDxfId="786"/>
    <tableColumn id="83" xr3:uid="{6409E0B3-B1B9-4B20-8C17-3A3BA05C901E}" name="Date81" dataDxfId="785"/>
    <tableColumn id="84" xr3:uid="{90E2A06D-388A-47A8-B7D3-A1624D28BCD8}" name="Date82" dataDxfId="784"/>
    <tableColumn id="85" xr3:uid="{1F6E9A8E-3B9C-4636-A904-5BE83E6C4409}" name="Date83" dataDxfId="783"/>
    <tableColumn id="86" xr3:uid="{52256ED4-6AD3-460D-8CA5-FFE6E9608DC8}" name="Date84" dataDxfId="782"/>
    <tableColumn id="87" xr3:uid="{3C2D345B-BC01-4A51-B7BD-01CAAECE4190}" name="Date85" dataDxfId="781"/>
    <tableColumn id="88" xr3:uid="{FBE66613-1202-4EB6-9A89-69ED07FA3BE3}" name="Date86" dataDxfId="780"/>
    <tableColumn id="89" xr3:uid="{461304C3-CBB2-4680-ABE1-40E46B1121EB}" name="Date87" dataDxfId="779"/>
    <tableColumn id="90" xr3:uid="{2C555AF7-2BBA-46C8-8E9D-FE86003E7853}" name="Date88" dataDxfId="778"/>
    <tableColumn id="91" xr3:uid="{97F7C3AC-4E2C-4374-9965-50D9A6F14637}" name="Date89" dataDxfId="777"/>
    <tableColumn id="92" xr3:uid="{72C7BB6A-9FF5-4E6B-92EF-74138888B76D}" name="Date90" dataDxfId="776"/>
    <tableColumn id="93" xr3:uid="{1B1EB070-0017-4838-95BD-EC31BC0556C3}" name="Date91" dataDxfId="775"/>
    <tableColumn id="94" xr3:uid="{2189D8A1-FB6E-4826-9213-7497B4F21D1C}" name="Date92" dataDxfId="774"/>
    <tableColumn id="95" xr3:uid="{68ECD545-2D75-417E-99E6-5C245C3242B7}" name="Date93" dataDxfId="773"/>
    <tableColumn id="96" xr3:uid="{BBD10524-F6B8-40AC-98E6-5AA0507AB0DB}" name="Date94" dataDxfId="772"/>
    <tableColumn id="97" xr3:uid="{A79DC2BC-A202-4B48-AF9D-1BC18903F50E}" name="Date95" dataDxfId="771"/>
    <tableColumn id="98" xr3:uid="{BA4B35B6-0AF3-4ACA-A1EB-4AB78730A039}" name="Date96" dataDxfId="770"/>
    <tableColumn id="99" xr3:uid="{B670118C-D536-4ADF-8361-F1E193919598}" name="Date97" dataDxfId="769"/>
    <tableColumn id="100" xr3:uid="{F0D3BEFF-A438-4E95-9905-05DF470BDB87}" name="Date98" dataDxfId="768"/>
    <tableColumn id="101" xr3:uid="{799AE60A-66AF-4264-910A-4CE5040C8D09}" name="Date99" dataDxfId="767"/>
    <tableColumn id="102" xr3:uid="{D9871C5E-9B0B-4420-9FA3-4B67723C845B}" name="Date100" dataDxfId="766"/>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64E4BA7-C566-4D1E-B53D-0ECA300525A6}" name="L48Table" displayName="L48Table" ref="B58:CY78" totalsRowShown="0" headerRowDxfId="765">
  <autoFilter ref="B58:CY78" xr:uid="{37825A14-7F57-46A7-BA11-D662ACD84FD7}"/>
  <tableColumns count="102">
    <tableColumn id="1" xr3:uid="{08D83E66-160A-4FE9-9AEE-4EE93FA06A74}" name="Vehicle Description / ID Number" dataDxfId="764"/>
    <tableColumn id="2" xr3:uid="{7823D470-6251-4F96-B979-6FC228F574A1}" name="To Date" dataDxfId="763">
      <calculatedColumnFormula>IF(AND($B59&lt;&gt;"",COUNTIFS(D59:GU59,"X")&gt;0),1,SUM(D59:GU59))</calculatedColumnFormula>
    </tableColumn>
    <tableColumn id="3" xr3:uid="{4CC2484C-6FD5-46AC-A213-1C65885432CD}" name="Date" dataDxfId="762"/>
    <tableColumn id="4" xr3:uid="{14577872-7160-4117-AB9A-7DF8D62226A8}" name="Date2" dataDxfId="761"/>
    <tableColumn id="5" xr3:uid="{E909C4CA-1704-424A-98BE-9B0C42F6FD87}" name="Date3" dataDxfId="760"/>
    <tableColumn id="6" xr3:uid="{54D200A6-C118-4B6A-932D-9D2F33D5C37A}" name="Date4" dataDxfId="759"/>
    <tableColumn id="7" xr3:uid="{3320F9D1-3756-485E-A5F8-0E23B89858EB}" name="Date5" dataDxfId="758"/>
    <tableColumn id="8" xr3:uid="{627329F5-623F-436B-9289-094603176C6E}" name="Date6" dataDxfId="757"/>
    <tableColumn id="9" xr3:uid="{299AF8E0-BF80-4A2F-B130-80886400E69E}" name="Date7" dataDxfId="756"/>
    <tableColumn id="10" xr3:uid="{822B7CD1-CB2A-4BEE-AAF2-388EEB19066B}" name="Date8" dataDxfId="755"/>
    <tableColumn id="11" xr3:uid="{DC5685BC-EBD5-48A7-B3EA-44FECDE3B276}" name="Date9" dataDxfId="754"/>
    <tableColumn id="12" xr3:uid="{45CF2FCB-A7E6-4373-B644-EF1970823A36}" name="Date10" dataDxfId="753"/>
    <tableColumn id="13" xr3:uid="{795FB638-902A-4D36-ABF7-18D82FE107FA}" name="Date11" dataDxfId="752"/>
    <tableColumn id="14" xr3:uid="{D2A3ACEC-2CF9-4840-9DE1-537F359903B3}" name="Date12" dataDxfId="751"/>
    <tableColumn id="15" xr3:uid="{1AFEDC10-01EC-41CD-BC45-87C668C54D63}" name="Date13" dataDxfId="750"/>
    <tableColumn id="16" xr3:uid="{EDB11717-7251-472A-98ED-38AF4469BC0C}" name="Date14" dataDxfId="749"/>
    <tableColumn id="17" xr3:uid="{1EB3E640-F954-4E91-8DB1-0762B102C5C4}" name="Date15" dataDxfId="748"/>
    <tableColumn id="18" xr3:uid="{FBFDBE80-7AEA-461F-9567-8F7F1BB91D8A}" name="Date16" dataDxfId="747"/>
    <tableColumn id="19" xr3:uid="{911CCDC2-1CE2-4E92-AEAA-7CD114808607}" name="Date17" dataDxfId="746"/>
    <tableColumn id="20" xr3:uid="{2B69D022-294E-43DF-8D5F-7E56E898C335}" name="Date18" dataDxfId="745"/>
    <tableColumn id="21" xr3:uid="{2EA6042C-F109-42BE-903C-205461DA64ED}" name="Date19" dataDxfId="744"/>
    <tableColumn id="22" xr3:uid="{14403049-F114-464B-AAB6-8082D963B9F6}" name="Date20" dataDxfId="743"/>
    <tableColumn id="23" xr3:uid="{1110AC98-34B6-4033-8878-5522598D1BC4}" name="Date21" dataDxfId="742"/>
    <tableColumn id="24" xr3:uid="{0D23E500-8CD5-4566-978D-70EA7223D7BC}" name="Date22" dataDxfId="741"/>
    <tableColumn id="25" xr3:uid="{62F4A706-DEC9-4B95-AC98-A82C17616832}" name="Date23" dataDxfId="740"/>
    <tableColumn id="26" xr3:uid="{3FF02488-C6FC-49A6-82C9-8D903ED13718}" name="Date24" dataDxfId="739"/>
    <tableColumn id="27" xr3:uid="{F277ED50-62B7-45F2-B857-DCE3DD58410A}" name="Date25" dataDxfId="738"/>
    <tableColumn id="28" xr3:uid="{3AD9D286-1EF4-44F3-92AE-73BA77A3AFAF}" name="Date26" dataDxfId="737"/>
    <tableColumn id="29" xr3:uid="{089333A1-8BB0-4B4D-A839-842789FF03D1}" name="Date27" dataDxfId="736"/>
    <tableColumn id="30" xr3:uid="{2FD17C22-7468-415A-B4D9-EEA622D5853C}" name="Date28" dataDxfId="735"/>
    <tableColumn id="31" xr3:uid="{A0D218FA-B994-4B52-AA1F-276EBB8883BA}" name="Date29" dataDxfId="734"/>
    <tableColumn id="32" xr3:uid="{159F9B7A-CFB5-446E-9153-A4688628E3F9}" name="Date30" dataDxfId="733"/>
    <tableColumn id="33" xr3:uid="{49603415-7CD3-43CD-A491-90BA43837C4F}" name="Date31" dataDxfId="732"/>
    <tableColumn id="34" xr3:uid="{64894FD8-C764-40E0-9EF4-56D41D784AB2}" name="Date32" dataDxfId="731"/>
    <tableColumn id="35" xr3:uid="{B4C30949-E321-4400-8FAC-49BF075CF535}" name="Date33" dataDxfId="730"/>
    <tableColumn id="36" xr3:uid="{CC253822-1B44-49EC-BEAE-210A7D5B4A3E}" name="Date34" dataDxfId="729"/>
    <tableColumn id="37" xr3:uid="{C9AFAAE2-1AFA-4114-8CFF-EC36C27E220E}" name="Date35" dataDxfId="728"/>
    <tableColumn id="38" xr3:uid="{E402EF1E-AE27-4A42-8D8C-FC754AC9B133}" name="Date36" dataDxfId="727"/>
    <tableColumn id="39" xr3:uid="{8F731BC5-0797-44E9-8571-20FBC77FFA8C}" name="Date37" dataDxfId="726"/>
    <tableColumn id="40" xr3:uid="{74ACEDFA-5D5C-471F-A8C0-5BC1F522872B}" name="Date38" dataDxfId="725"/>
    <tableColumn id="41" xr3:uid="{1E56BF11-BF4F-46B9-B14D-06D59A486944}" name="Date39" dataDxfId="724"/>
    <tableColumn id="42" xr3:uid="{7980CFD1-D9AB-46E3-9A4F-B0873C25A5A7}" name="Date40" dataDxfId="723"/>
    <tableColumn id="43" xr3:uid="{EB1FA891-DFBB-4BE0-AC07-E5EBD468667C}" name="Date41" dataDxfId="722"/>
    <tableColumn id="44" xr3:uid="{7EC74535-3FED-41E4-B09C-0EC79D9F59C2}" name="Date42" dataDxfId="721"/>
    <tableColumn id="45" xr3:uid="{2F8BCD9D-6A2E-4862-BE38-3F97C629A869}" name="Date43" dataDxfId="720"/>
    <tableColumn id="46" xr3:uid="{046322B4-E716-4F82-8489-19BE42E98111}" name="Date44" dataDxfId="719"/>
    <tableColumn id="47" xr3:uid="{5108CC2B-006E-4C85-BF59-D37DDDD3AD4B}" name="Date45" dataDxfId="718"/>
    <tableColumn id="48" xr3:uid="{2FE93BC2-A3E6-4DE0-95EF-F4E2CE40EFD2}" name="Date46" dataDxfId="717"/>
    <tableColumn id="49" xr3:uid="{81790E2C-2CE6-4AEC-9671-DA5DDE3660D6}" name="Date47" dataDxfId="716"/>
    <tableColumn id="50" xr3:uid="{DD6A50C5-3CCD-4F15-B558-2645E4FF0DD8}" name="Date48" dataDxfId="715"/>
    <tableColumn id="51" xr3:uid="{CF9C36DD-94E2-4985-9F7F-50A6E96529EB}" name="Date49" dataDxfId="714"/>
    <tableColumn id="52" xr3:uid="{330F5C7D-577A-442C-8EE7-385B12A213C2}" name="Date50" dataDxfId="713"/>
    <tableColumn id="53" xr3:uid="{1186AE70-C4C3-4596-8E08-FDBEF8C6E3C1}" name="Date51" dataDxfId="712"/>
    <tableColumn id="54" xr3:uid="{C13131AD-D1B3-4F50-A93F-5375805FA898}" name="Date52" dataDxfId="711"/>
    <tableColumn id="55" xr3:uid="{83F04564-E9CF-44BE-91F8-FAF91D89390B}" name="Date53" dataDxfId="710"/>
    <tableColumn id="56" xr3:uid="{A436C8CC-BFA5-4A91-A525-6391B4D45D42}" name="Date54" dataDxfId="709"/>
    <tableColumn id="57" xr3:uid="{D42D0801-4B15-4469-BFDF-A4B9DD00DDFB}" name="Date55" dataDxfId="708"/>
    <tableColumn id="58" xr3:uid="{C15C2938-9E9F-4E1F-A0E5-AEC9C083FBCA}" name="Date56" dataDxfId="707"/>
    <tableColumn id="59" xr3:uid="{7281942F-FA72-4B97-8552-A9D2FDD29033}" name="Date57" dataDxfId="706"/>
    <tableColumn id="60" xr3:uid="{BE895B09-E662-4E35-BD97-DEE0CE2AAD68}" name="Date58" dataDxfId="705"/>
    <tableColumn id="61" xr3:uid="{043DF168-ACC1-471B-A373-F8BB6503F11F}" name="Date59" dataDxfId="704"/>
    <tableColumn id="62" xr3:uid="{2E94AB9B-8BE4-4D5A-8F1F-78A0A6AC0C0E}" name="Date60" dataDxfId="703"/>
    <tableColumn id="63" xr3:uid="{1EBB4218-9D97-4314-9AAE-C0A9D5EE7355}" name="Date61" dataDxfId="702"/>
    <tableColumn id="64" xr3:uid="{BFF7C1E0-3C74-4865-A236-7F0181F6E367}" name="Date62" dataDxfId="701"/>
    <tableColumn id="65" xr3:uid="{35C27124-6EBF-4C9F-90D7-F31895EDD49B}" name="Date63" dataDxfId="700"/>
    <tableColumn id="66" xr3:uid="{C3F38752-ACB6-42B8-A1B7-D2E67A061682}" name="Date64" dataDxfId="699"/>
    <tableColumn id="67" xr3:uid="{A01DDACA-BC6F-4E90-B8BC-0F0EB4ED614B}" name="Date65" dataDxfId="698"/>
    <tableColumn id="68" xr3:uid="{7B6806EB-5EC3-4420-9831-F9CC46D8B3B9}" name="Date66" dataDxfId="697"/>
    <tableColumn id="69" xr3:uid="{9717FE1F-DF9B-4614-8B1B-EC875F5BF662}" name="Date67" dataDxfId="696"/>
    <tableColumn id="70" xr3:uid="{6789B3B4-D736-4FD9-88A9-76326A8CA8CB}" name="Date68" dataDxfId="695"/>
    <tableColumn id="71" xr3:uid="{564E3A51-24E5-4EF0-8C12-F6D05E208DE4}" name="Date69" dataDxfId="694"/>
    <tableColumn id="72" xr3:uid="{08F20ABB-8218-4F90-AAC1-3CF0BB63A3EB}" name="Date70" dataDxfId="693"/>
    <tableColumn id="73" xr3:uid="{9CD4DE47-D460-4D79-8E97-6B4C72C89362}" name="Date71" dataDxfId="692"/>
    <tableColumn id="74" xr3:uid="{2D56198B-FD49-44D7-8F98-AB5CC9A209DD}" name="Date72" dataDxfId="691"/>
    <tableColumn id="75" xr3:uid="{7551C8FA-8A7F-41D2-AEFD-578F3C1C9B82}" name="Date73" dataDxfId="690"/>
    <tableColumn id="76" xr3:uid="{1E280655-5320-4998-A095-D94797360B34}" name="Date74" dataDxfId="689"/>
    <tableColumn id="77" xr3:uid="{B43813D0-7A62-4365-8E32-FD534013B356}" name="Date75" dataDxfId="688"/>
    <tableColumn id="78" xr3:uid="{E3D3355D-2FF9-463F-A34A-AFFE7E875CF7}" name="Date76" dataDxfId="687"/>
    <tableColumn id="79" xr3:uid="{F0E9E615-35C2-4FCD-BE37-7B137D94D67E}" name="Date77" dataDxfId="686"/>
    <tableColumn id="80" xr3:uid="{627A972B-B15F-4CC4-82F8-747B514FB7C7}" name="Date78" dataDxfId="685"/>
    <tableColumn id="81" xr3:uid="{F5D3C1F1-E411-4FBE-9D08-47E032809F21}" name="Date79" dataDxfId="684"/>
    <tableColumn id="82" xr3:uid="{37792A97-279F-40BF-99E1-34C5E91861E5}" name="Date80" dataDxfId="683"/>
    <tableColumn id="83" xr3:uid="{A2574EF9-5C43-4C99-8220-A80115DB265C}" name="Date81" dataDxfId="682"/>
    <tableColumn id="84" xr3:uid="{0C606AD6-6AEF-42F7-ADFF-BBC22FE174AD}" name="Date82" dataDxfId="681"/>
    <tableColumn id="85" xr3:uid="{2DA22E8E-CF72-4240-ACCA-DD837AE303A4}" name="Date83" dataDxfId="680"/>
    <tableColumn id="86" xr3:uid="{5AF3F5C5-9BCD-4163-91F7-D985C6D4B0C7}" name="Date84" dataDxfId="679"/>
    <tableColumn id="87" xr3:uid="{A748A490-BFE3-41A7-AAEE-75CE1E77C97A}" name="Date85" dataDxfId="678"/>
    <tableColumn id="88" xr3:uid="{A17D82D7-9CFA-4971-A26E-A412AF0F2D4E}" name="Date86" dataDxfId="677"/>
    <tableColumn id="89" xr3:uid="{ED9A98AE-E941-4F0B-A27A-B11F02A0CEBE}" name="Date87" dataDxfId="676"/>
    <tableColumn id="90" xr3:uid="{D93800E2-802D-43D6-BE2D-C9C46B30E972}" name="Date88" dataDxfId="675"/>
    <tableColumn id="91" xr3:uid="{D6F674DF-42A4-44FC-88DC-38510CFE8F09}" name="Date89" dataDxfId="674"/>
    <tableColumn id="92" xr3:uid="{661A3F46-59E0-4C38-B5B7-4478F05BA65A}" name="Date90" dataDxfId="673"/>
    <tableColumn id="93" xr3:uid="{E7AB8CF2-FF79-48A0-9432-3FE826976176}" name="Date91" dataDxfId="672"/>
    <tableColumn id="94" xr3:uid="{89D4F46C-DA19-4296-A28A-B757E2898ECA}" name="Date92" dataDxfId="671"/>
    <tableColumn id="95" xr3:uid="{927BC2B2-D2B5-4E9B-8AFB-53227DEAFDA7}" name="Date93" dataDxfId="670"/>
    <tableColumn id="96" xr3:uid="{4A03C8E6-9207-4184-84E8-921637438586}" name="Date94" dataDxfId="669"/>
    <tableColumn id="97" xr3:uid="{B859CB26-AEA1-4200-8D31-B4E9F8FDADB6}" name="Date95" dataDxfId="668"/>
    <tableColumn id="98" xr3:uid="{A083A465-279F-411A-A02F-2F4C05027F3F}" name="Date96" dataDxfId="667"/>
    <tableColumn id="99" xr3:uid="{DE6AD91C-B1B5-4070-B706-64B5257D075C}" name="Date97" dataDxfId="666"/>
    <tableColumn id="100" xr3:uid="{48005F8D-FEA0-4B6E-B95D-64083D98F7FE}" name="Date98" dataDxfId="665"/>
    <tableColumn id="101" xr3:uid="{50A89E6F-7D07-497A-900E-5E3D05FEE84F}" name="Date99" dataDxfId="664"/>
    <tableColumn id="102" xr3:uid="{635300E9-1BD0-438C-A14B-11226A16A744}" name="Date100" dataDxfId="663"/>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1B4EEC0-1039-4091-A6CB-89871F85C726}" name="L49Table" displayName="L49Table" ref="B83:CY94" totalsRowShown="0" headerRowDxfId="662" dataDxfId="661">
  <autoFilter ref="B83:CY94" xr:uid="{CCF9D19E-558A-41E1-B49F-C9DAB080D2A9}"/>
  <tableColumns count="102">
    <tableColumn id="1" xr3:uid="{207DB6B5-1207-4DB5-A52B-A158F517408A}" name="Vehicle Description / ID Number" dataDxfId="660"/>
    <tableColumn id="2" xr3:uid="{92A99301-3231-4204-B163-F30823EAEA77}" name="To Date" dataDxfId="659">
      <calculatedColumnFormula>IF(AND($B84&lt;&gt;"",COUNTIFS(D84:GU84,"X")&gt;0),1,SUM(D84:GU84))</calculatedColumnFormula>
    </tableColumn>
    <tableColumn id="3" xr3:uid="{A51C099E-F572-4A8A-AB34-08B181D71DB5}" name="Date" dataDxfId="658"/>
    <tableColumn id="4" xr3:uid="{A0BE5A8B-82B6-4EF5-BD7D-B4F264B91285}" name="Date2" dataDxfId="657"/>
    <tableColumn id="5" xr3:uid="{4EED5E01-125A-4B00-B8DA-A416A0977675}" name="Date3" dataDxfId="656"/>
    <tableColumn id="6" xr3:uid="{5F3FA4D1-FF35-44B9-A157-6252796A5807}" name="Date4" dataDxfId="655"/>
    <tableColumn id="7" xr3:uid="{DC9FEF10-5340-4D65-A1B2-FEC1E4054753}" name="Date5" dataDxfId="654"/>
    <tableColumn id="8" xr3:uid="{3D924A8D-1DA4-4F11-AFEF-36858B422D6F}" name="Date6" dataDxfId="653"/>
    <tableColumn id="9" xr3:uid="{877F30D1-3C07-4342-8C7F-E4B79ACE0F06}" name="Date7" dataDxfId="652"/>
    <tableColumn id="10" xr3:uid="{F3EAEA40-3CFC-41B9-8ED0-1CC9812A0DF5}" name="Date8" dataDxfId="651"/>
    <tableColumn id="11" xr3:uid="{9AFCE957-56E3-4294-800D-4CB3395C340E}" name="Date9" dataDxfId="650"/>
    <tableColumn id="12" xr3:uid="{201E99D3-8846-407A-9D86-13370FFF2F4D}" name="Date10" dataDxfId="649"/>
    <tableColumn id="13" xr3:uid="{15E094A8-6898-4405-89B8-0185847CADE7}" name="Date11" dataDxfId="648"/>
    <tableColumn id="14" xr3:uid="{B5A78421-4E1F-4F23-88C5-4E26E7DACE3C}" name="Date12" dataDxfId="647"/>
    <tableColumn id="15" xr3:uid="{9B63C8AA-625A-40D5-A92D-B8E80919944C}" name="Date13" dataDxfId="646"/>
    <tableColumn id="16" xr3:uid="{F6F7A634-03F8-42D2-9649-A60356537ECA}" name="Date14" dataDxfId="645"/>
    <tableColumn id="17" xr3:uid="{66DC9116-4108-4EDB-9A35-E0028443C74D}" name="Date15" dataDxfId="644"/>
    <tableColumn id="18" xr3:uid="{18CCFAA1-34B3-44A7-8BED-ACB26331F8CB}" name="Date16" dataDxfId="643"/>
    <tableColumn id="19" xr3:uid="{8341753D-9314-463F-A993-C5941C7224FF}" name="Date17" dataDxfId="642"/>
    <tableColumn id="20" xr3:uid="{8448808F-65D3-471B-8DAB-E982417474D4}" name="Date18" dataDxfId="641"/>
    <tableColumn id="21" xr3:uid="{F7F8756D-A950-4001-8982-BF8305FB50AD}" name="Date19" dataDxfId="640"/>
    <tableColumn id="22" xr3:uid="{73382ED9-AAF6-474E-828A-9132146F50A1}" name="Date20" dataDxfId="639"/>
    <tableColumn id="23" xr3:uid="{43FE4626-336A-45E4-ADD3-3F4FE8D12EBA}" name="Date21" dataDxfId="638"/>
    <tableColumn id="24" xr3:uid="{2D3CB1CE-C895-46A2-AAC8-7F95BC13E82F}" name="Date22" dataDxfId="637"/>
    <tableColumn id="25" xr3:uid="{B310E8A2-02A0-4760-9D14-87872D73F390}" name="Date23" dataDxfId="636"/>
    <tableColumn id="26" xr3:uid="{7F7AB9A4-6121-470B-BCE5-616325489F22}" name="Date24" dataDxfId="635"/>
    <tableColumn id="27" xr3:uid="{6A0DC7BA-3F87-45CB-8568-02DA50963D8F}" name="Date25" dataDxfId="634"/>
    <tableColumn id="28" xr3:uid="{CF0DDF0E-97BC-428A-807C-E3DDFE1E9CCA}" name="Date26" dataDxfId="633"/>
    <tableColumn id="29" xr3:uid="{FFF1D076-4EF8-4130-9FCD-A0C06C4E3BB0}" name="Date27" dataDxfId="632"/>
    <tableColumn id="30" xr3:uid="{F4B89075-AF4F-455F-B7F8-06A73C4C0DDD}" name="Date28" dataDxfId="631"/>
    <tableColumn id="31" xr3:uid="{3451F80E-2AFB-4125-AEF8-58ADA6FCCDCA}" name="Date29" dataDxfId="630"/>
    <tableColumn id="32" xr3:uid="{68102C01-FB8A-4C5D-B163-1EE8A1F2A1AE}" name="Date30" dataDxfId="629"/>
    <tableColumn id="33" xr3:uid="{87845279-B3EA-4748-BD54-FF4157263BA7}" name="Date31" dataDxfId="628"/>
    <tableColumn id="34" xr3:uid="{7E7459BF-9702-444A-9500-9B11C9A8D17E}" name="Date32" dataDxfId="627"/>
    <tableColumn id="35" xr3:uid="{FB1F2E51-1ED0-494C-892E-DECE1457249C}" name="Date33" dataDxfId="626"/>
    <tableColumn id="36" xr3:uid="{5E912DE6-4486-4A1C-B851-3CFC9F48DD0A}" name="Date34" dataDxfId="625"/>
    <tableColumn id="37" xr3:uid="{0C8735B8-A9C4-4B79-866B-A825256E8265}" name="Date35" dataDxfId="624"/>
    <tableColumn id="38" xr3:uid="{B07D2D8A-512B-424A-9DFF-36336A6051B8}" name="Date36" dataDxfId="623"/>
    <tableColumn id="39" xr3:uid="{11F77043-20DD-4435-92E9-0D3BB8E9A589}" name="Date37" dataDxfId="622"/>
    <tableColumn id="40" xr3:uid="{F664252C-A62C-47A7-A81F-B8AB2CAFFB41}" name="Date38" dataDxfId="621"/>
    <tableColumn id="41" xr3:uid="{B6F8CF5F-9A94-47BE-A1C7-67CFAB3AA600}" name="Date39" dataDxfId="620"/>
    <tableColumn id="42" xr3:uid="{5C6D2C7A-971B-4071-BC3D-70593CE20EAF}" name="Date40" dataDxfId="619"/>
    <tableColumn id="43" xr3:uid="{3ED5C2C9-49FC-4E53-BEB7-658286633D08}" name="Date41" dataDxfId="618"/>
    <tableColumn id="44" xr3:uid="{09DF1CB4-4A91-4652-B36F-7258F32FF4E6}" name="Date42" dataDxfId="617"/>
    <tableColumn id="45" xr3:uid="{1C1CB756-3663-4612-9ACB-1A6B44B78ADC}" name="Date43" dataDxfId="616"/>
    <tableColumn id="46" xr3:uid="{CDB01DAA-05C6-43B6-ADFB-88DD3F4BDFE6}" name="Date44" dataDxfId="615"/>
    <tableColumn id="47" xr3:uid="{322960CD-EFBB-469D-9635-ABC958DE9FE2}" name="Date45" dataDxfId="614"/>
    <tableColumn id="48" xr3:uid="{2D94535F-2AF2-4212-A73F-CAEA604B37F3}" name="Date46" dataDxfId="613"/>
    <tableColumn id="49" xr3:uid="{E293E0E2-7839-4338-BD91-B83A73B5E3C2}" name="Date47" dataDxfId="612"/>
    <tableColumn id="50" xr3:uid="{B1E0BA97-3751-4A0D-A63C-5F4EC75319E8}" name="Date48" dataDxfId="611"/>
    <tableColumn id="51" xr3:uid="{4F6A7D8C-26B1-4FFF-A94A-C4FB3ACF995A}" name="Date49" dataDxfId="610"/>
    <tableColumn id="52" xr3:uid="{CA08151B-7DA8-4FEC-8F81-0048FF31962E}" name="Date50" dataDxfId="609"/>
    <tableColumn id="53" xr3:uid="{D3A0F6CC-1BA1-41EE-A1B7-6ABE72E26373}" name="Date51" dataDxfId="608"/>
    <tableColumn id="54" xr3:uid="{5FE5A2BC-541D-4825-AC6B-4DE1F5B66B9E}" name="Date52" dataDxfId="607"/>
    <tableColumn id="55" xr3:uid="{F1E6C7FE-48D5-4000-8C91-EF09B7AA28B1}" name="Date53" dataDxfId="606"/>
    <tableColumn id="56" xr3:uid="{87742739-E8FA-4328-9F7C-6945A593904D}" name="Date54" dataDxfId="605"/>
    <tableColumn id="57" xr3:uid="{4B917BBC-0FC1-41B6-87EA-DC520697B61C}" name="Date55" dataDxfId="604"/>
    <tableColumn id="58" xr3:uid="{3A316957-A41E-487D-8ED9-FE1D841886C9}" name="Date56" dataDxfId="603"/>
    <tableColumn id="59" xr3:uid="{357DAE62-D381-452C-8CDF-CD2A17A5FD24}" name="Date57" dataDxfId="602"/>
    <tableColumn id="60" xr3:uid="{11641C82-83F5-4784-8ED7-0275ECACA1B7}" name="Date58" dataDxfId="601"/>
    <tableColumn id="61" xr3:uid="{7FC55304-7E66-4B95-91EB-0B217762612C}" name="Date59" dataDxfId="600"/>
    <tableColumn id="62" xr3:uid="{D2C42A47-5DB1-4B29-BBC8-73BC6D3A092C}" name="Date60" dataDxfId="599"/>
    <tableColumn id="63" xr3:uid="{F7D29BEF-AE78-4C16-843C-60FAFAC7973E}" name="Date61" dataDxfId="598"/>
    <tableColumn id="64" xr3:uid="{CDBC6E9E-3403-42D4-8229-77B2E7E39046}" name="Date62" dataDxfId="597"/>
    <tableColumn id="65" xr3:uid="{646A823A-C759-4189-A87C-DC4D39234301}" name="Date63" dataDxfId="596"/>
    <tableColumn id="66" xr3:uid="{AC7984F7-D0B3-4966-B1C7-243D69E5AC46}" name="Date64" dataDxfId="595"/>
    <tableColumn id="67" xr3:uid="{5C3D78C7-9131-42E2-8CE7-82E28823CE01}" name="Date65" dataDxfId="594"/>
    <tableColumn id="68" xr3:uid="{ED43555B-06F4-4AD3-8D4A-098A207ABBC4}" name="Date66" dataDxfId="593"/>
    <tableColumn id="69" xr3:uid="{4A2B4440-F6E9-43B8-98DF-5D0EAE1A39E9}" name="Date67" dataDxfId="592"/>
    <tableColumn id="70" xr3:uid="{A2C63A33-AFC1-4FFA-828C-A007B98D98C8}" name="Date68" dataDxfId="591"/>
    <tableColumn id="71" xr3:uid="{DDA934E4-9A24-4389-A366-F7ECB5ADD5DD}" name="Date69" dataDxfId="590"/>
    <tableColumn id="72" xr3:uid="{CD5C9654-8C43-4797-9532-D4435E839673}" name="Date70" dataDxfId="589"/>
    <tableColumn id="73" xr3:uid="{3860428D-8DFF-479E-85B0-76EC209A9E5E}" name="Date71" dataDxfId="588"/>
    <tableColumn id="74" xr3:uid="{792FCFD2-4CB3-41D5-9F87-A5936C712089}" name="Date72" dataDxfId="587"/>
    <tableColumn id="75" xr3:uid="{BD07352C-EFCB-4124-913C-3A7E7BD1E0DA}" name="Date73" dataDxfId="586"/>
    <tableColumn id="76" xr3:uid="{13F47A2E-AA97-423B-B093-7865035B68FE}" name="Date74" dataDxfId="585"/>
    <tableColumn id="77" xr3:uid="{D5F69ED1-1348-4CFA-9703-CEF007155897}" name="Date75" dataDxfId="584"/>
    <tableColumn id="78" xr3:uid="{3859285C-31C5-458E-9B0A-4FB4B878090A}" name="Date76" dataDxfId="583"/>
    <tableColumn id="79" xr3:uid="{B35B3F32-D743-4485-8676-189FE945D748}" name="Date77" dataDxfId="582"/>
    <tableColumn id="80" xr3:uid="{F4DB8507-6799-416B-BBC6-48ED54B848E4}" name="Date78" dataDxfId="581"/>
    <tableColumn id="81" xr3:uid="{0F9FFCFB-4633-4A26-96F6-04388023E077}" name="Date79" dataDxfId="580"/>
    <tableColumn id="82" xr3:uid="{E94CBFF5-C6F3-4294-810D-C5DDD73C69B2}" name="Date80" dataDxfId="579"/>
    <tableColumn id="83" xr3:uid="{E175C0EF-ADF2-4585-ACEF-23080F78C87B}" name="Date81" dataDxfId="578"/>
    <tableColumn id="84" xr3:uid="{D3385431-C10A-4A2E-BDB1-FE50F4EF6C92}" name="Date82" dataDxfId="577"/>
    <tableColumn id="85" xr3:uid="{EFC80B04-96ED-4653-80AB-502F722347E3}" name="Date83" dataDxfId="576"/>
    <tableColumn id="86" xr3:uid="{5EB68050-071A-4A7F-8A09-8C823E27D821}" name="Date84" dataDxfId="575"/>
    <tableColumn id="87" xr3:uid="{94752EF7-A25E-4847-B4E8-A4039F53491B}" name="Date85" dataDxfId="574"/>
    <tableColumn id="88" xr3:uid="{4FA11495-9D84-432B-97EA-91F7815C9369}" name="Date86" dataDxfId="573"/>
    <tableColumn id="89" xr3:uid="{7AD1C142-CD3A-4AFD-9008-C0427555AD21}" name="Date87" dataDxfId="572"/>
    <tableColumn id="90" xr3:uid="{FEBC88E5-AD55-429E-8B04-A93AE349809C}" name="Date88" dataDxfId="571"/>
    <tableColumn id="91" xr3:uid="{D673F034-EF39-4936-8AAD-AF4B9F233493}" name="Date89" dataDxfId="570"/>
    <tableColumn id="92" xr3:uid="{2271641D-9EAF-4EF3-ADE1-6419DE4ED3D5}" name="Date90" dataDxfId="569"/>
    <tableColumn id="93" xr3:uid="{D4BBD38F-5240-40EA-8E3F-504F68291988}" name="Date91" dataDxfId="568"/>
    <tableColumn id="94" xr3:uid="{A44797EC-71F4-4167-9678-07D907F1F0CB}" name="Date92" dataDxfId="567"/>
    <tableColumn id="95" xr3:uid="{0271D650-2619-4814-9C19-91659B2CCFE8}" name="Date93" dataDxfId="566"/>
    <tableColumn id="96" xr3:uid="{02AACBE8-7DCF-4E9C-BD03-1820B23CF5A5}" name="Date94" dataDxfId="565"/>
    <tableColumn id="97" xr3:uid="{F67E0EFD-00DD-4669-A19E-158498EA4830}" name="Date95" dataDxfId="564"/>
    <tableColumn id="98" xr3:uid="{BD6DD621-4AC1-42EE-A9D7-CBCFBD0D6479}" name="Date96" dataDxfId="563"/>
    <tableColumn id="99" xr3:uid="{4A699679-0BED-444A-8ECF-59306E2D1F82}" name="Date97" dataDxfId="562"/>
    <tableColumn id="100" xr3:uid="{5F95A49C-8275-4F1B-A574-8A061DBB71D9}" name="Date98" dataDxfId="561"/>
    <tableColumn id="101" xr3:uid="{B0012302-E0FA-4853-AA32-232783567941}" name="Date99" dataDxfId="560"/>
    <tableColumn id="102" xr3:uid="{52B8CA3B-8ACC-497E-ADBF-C40409906E48}" name="Date100" dataDxfId="559"/>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9107111-7A16-41A7-83F1-0AA7D8BF0BB5}" name="L52Table" displayName="L52Table" ref="B136:CY154" totalsRowShown="0" headerRowDxfId="558" dataDxfId="557" tableBorderDxfId="556">
  <autoFilter ref="B136:CY154" xr:uid="{0C5C325C-518E-41E2-ADD2-D5C2C1907E0B}"/>
  <tableColumns count="102">
    <tableColumn id="1" xr3:uid="{4EF2B137-ACDC-4A65-B911-3209DBEF81F8}" name="Vehicle Description / ID Number" dataDxfId="555"/>
    <tableColumn id="2" xr3:uid="{708B7F48-286A-4280-A7ED-6AEE8ABC3FE1}" name="To Date" dataDxfId="554">
      <calculatedColumnFormula>IF(AND($B137&lt;&gt;"",COUNTIFS(D137:GU137,"X")&gt;0),1,SUM(D137:GU137))</calculatedColumnFormula>
    </tableColumn>
    <tableColumn id="3" xr3:uid="{4CFB87C1-77ED-49FC-96D3-F08CFA1B00C7}" name="Date" dataDxfId="553"/>
    <tableColumn id="4" xr3:uid="{6B8EDC5C-700A-426C-9D97-B7951901CD38}" name="Date2" dataDxfId="552"/>
    <tableColumn id="5" xr3:uid="{70E4F87F-E217-4520-9F37-E75A143D6221}" name="Date3" dataDxfId="551"/>
    <tableColumn id="6" xr3:uid="{66208DC9-4185-4198-AC16-CE4E6F56B045}" name="Date4" dataDxfId="550"/>
    <tableColumn id="7" xr3:uid="{B5BAAE55-E34A-41F4-AE02-1EE650C7BB09}" name="Date5" dataDxfId="549"/>
    <tableColumn id="8" xr3:uid="{D69FFF07-86B2-40D6-A34A-4F5F282924CE}" name="Date6" dataDxfId="548"/>
    <tableColumn id="9" xr3:uid="{FC175C86-A97B-4D96-A6B4-5342B660DE10}" name="Date7" dataDxfId="547"/>
    <tableColumn id="10" xr3:uid="{3F852CE6-24D1-494F-A303-42BA0A3FEFD8}" name="Date8" dataDxfId="546"/>
    <tableColumn id="11" xr3:uid="{3CFAEF88-22BF-4CFE-8EAC-D143536551BC}" name="Date9" dataDxfId="545"/>
    <tableColumn id="12" xr3:uid="{01763995-BC46-46CB-A7C8-8CCA0A2F7BD4}" name="Date10" dataDxfId="544"/>
    <tableColumn id="13" xr3:uid="{743E0E38-1A70-4D67-948F-DF7714D09AFD}" name="Date11" dataDxfId="543"/>
    <tableColumn id="14" xr3:uid="{F15173E3-CE5B-4E00-A7EC-35B96DCFB0D1}" name="Date12" dataDxfId="542"/>
    <tableColumn id="15" xr3:uid="{4A228FF1-BCBA-418B-8860-5528ECAAAE6C}" name="Date13" dataDxfId="541"/>
    <tableColumn id="16" xr3:uid="{3FC698F1-6EF0-41E1-BFBC-0E38B04DFC79}" name="Date14" dataDxfId="540"/>
    <tableColumn id="17" xr3:uid="{DFC4771A-0B85-4C35-B185-527A93B25F0A}" name="Date15" dataDxfId="539"/>
    <tableColumn id="18" xr3:uid="{0D0E5C4B-CFAA-4BDB-81EF-794B431EC158}" name="Date16" dataDxfId="538"/>
    <tableColumn id="19" xr3:uid="{A9E59E87-64F7-438E-881C-4BBB3C7F11E1}" name="Date17" dataDxfId="537"/>
    <tableColumn id="20" xr3:uid="{3A8C50C7-76E5-49A9-BFD4-9F954E7464D8}" name="Date18" dataDxfId="536"/>
    <tableColumn id="21" xr3:uid="{8F439DD2-0820-4FEB-8453-4FB5148DCCF1}" name="Date19" dataDxfId="535"/>
    <tableColumn id="22" xr3:uid="{A6143C1B-631E-4326-B8B4-114A05DD0ADE}" name="Date20" dataDxfId="534"/>
    <tableColumn id="23" xr3:uid="{0BAECBB9-9727-4E98-907D-7CAEDB36677A}" name="Date21" dataDxfId="533"/>
    <tableColumn id="24" xr3:uid="{01E645EA-9D4A-46AC-AD0B-DD75431A5965}" name="Date22" dataDxfId="532"/>
    <tableColumn id="25" xr3:uid="{A43D4DE2-0FE6-4096-BC6D-64A4BC8461E0}" name="Date23" dataDxfId="531"/>
    <tableColumn id="26" xr3:uid="{2D28B782-40CF-4C5E-A67A-DA8CACB4F926}" name="Date24" dataDxfId="530"/>
    <tableColumn id="27" xr3:uid="{B97AFDAF-9D93-498C-8A13-C406A23309F6}" name="Date25" dataDxfId="529"/>
    <tableColumn id="28" xr3:uid="{502976C4-3331-41EF-B1A8-65F11F4BD966}" name="Date26" dataDxfId="528"/>
    <tableColumn id="29" xr3:uid="{DA39D98B-5B2B-4F9E-9DE6-324CFA27C3DD}" name="Date27" dataDxfId="527"/>
    <tableColumn id="30" xr3:uid="{FAB36BF5-1DFA-4A8A-B4AD-E44E8BD5FB77}" name="Date28" dataDxfId="526"/>
    <tableColumn id="31" xr3:uid="{FCF09CC7-8D96-476F-9F65-E50A76523DB0}" name="Date29" dataDxfId="525"/>
    <tableColumn id="32" xr3:uid="{7C699467-AF92-45B7-8D1D-DBD97ED87C2A}" name="Date30" dataDxfId="524"/>
    <tableColumn id="33" xr3:uid="{4214DAE4-E78E-4531-BCB7-E7F918339C81}" name="Date31" dataDxfId="523"/>
    <tableColumn id="34" xr3:uid="{F008F42A-64E5-4060-9075-67D892679A70}" name="Date32" dataDxfId="522"/>
    <tableColumn id="35" xr3:uid="{2197DF8A-9621-4F74-AF38-6347AAE81C2A}" name="Date33" dataDxfId="521"/>
    <tableColumn id="36" xr3:uid="{9CBD25A4-F868-43C7-A356-98FCA2C8DF16}" name="Date34" dataDxfId="520"/>
    <tableColumn id="37" xr3:uid="{E1E3ADBD-F57A-41DB-BE11-DDA867924653}" name="Date35" dataDxfId="519"/>
    <tableColumn id="38" xr3:uid="{BB989E0A-9ECE-48C0-A516-D4CBDFDD137A}" name="Date36" dataDxfId="518"/>
    <tableColumn id="39" xr3:uid="{0FDBF714-432F-42AD-A1FF-2D1575ADD66B}" name="Date37" dataDxfId="517"/>
    <tableColumn id="40" xr3:uid="{8E44FF41-4BD3-474A-AF32-8F35D816D9F1}" name="Date38" dataDxfId="516"/>
    <tableColumn id="41" xr3:uid="{B7487BC4-6D07-4C19-828A-00ECF7F40476}" name="Date39" dataDxfId="515"/>
    <tableColumn id="42" xr3:uid="{9F278DF4-56C4-4204-B552-31CC74B4D85F}" name="Date40" dataDxfId="514"/>
    <tableColumn id="43" xr3:uid="{1056D706-1F98-46FB-ABA9-D83B83212761}" name="Date41" dataDxfId="513"/>
    <tableColumn id="44" xr3:uid="{BD246235-C62A-4DFC-A833-3DA1BF337855}" name="Date42" dataDxfId="512"/>
    <tableColumn id="45" xr3:uid="{D3867FF9-10BA-4EEE-B164-A23CF001D7FA}" name="Date43" dataDxfId="511"/>
    <tableColumn id="46" xr3:uid="{3AA8988E-14A4-49EC-B944-625E197E1153}" name="Date44" dataDxfId="510"/>
    <tableColumn id="47" xr3:uid="{B34D8D36-503B-4FD6-945B-FF4A7B44B601}" name="Date45" dataDxfId="509"/>
    <tableColumn id="48" xr3:uid="{8B4A89E8-3F6C-4DBE-B0D8-E42E524FD2AF}" name="Date46" dataDxfId="508"/>
    <tableColumn id="49" xr3:uid="{09C43639-BDDF-4D4A-8E4B-F00A9E9C15F2}" name="Date47" dataDxfId="507"/>
    <tableColumn id="50" xr3:uid="{1DE336C7-3BB7-4956-A9E0-95ADAD755F3A}" name="Date48" dataDxfId="506"/>
    <tableColumn id="51" xr3:uid="{A343C44D-3159-44C0-824B-17BA8098E8BB}" name="Date49" dataDxfId="505"/>
    <tableColumn id="52" xr3:uid="{FB5895F7-8E89-432E-8392-CA2918897927}" name="Date50" dataDxfId="504"/>
    <tableColumn id="53" xr3:uid="{4F7C9378-7070-4FC4-90CA-9003D2616F4E}" name="Date51" dataDxfId="503"/>
    <tableColumn id="54" xr3:uid="{CABE0988-CAC4-4E34-8D0D-E8C9B29B73EF}" name="Date52" dataDxfId="502"/>
    <tableColumn id="55" xr3:uid="{FCBB5009-CCDA-44DA-9DA4-6037AAA2B4FD}" name="Date53" dataDxfId="501"/>
    <tableColumn id="56" xr3:uid="{6DBC2151-F8F7-4791-888C-6AE9E30028A4}" name="Date54" dataDxfId="500"/>
    <tableColumn id="57" xr3:uid="{9C1225EE-69F7-4F58-9EAF-7803F578192A}" name="Date55" dataDxfId="499"/>
    <tableColumn id="58" xr3:uid="{5C0C40D4-6189-4EAC-BDD7-013C8D321703}" name="Date56" dataDxfId="498"/>
    <tableColumn id="59" xr3:uid="{D7A4B452-2706-49A7-ABCD-B274B623868F}" name="Date57" dataDxfId="497"/>
    <tableColumn id="60" xr3:uid="{12C90994-138C-409A-BC9D-34DDF104C4B7}" name="Date58" dataDxfId="496"/>
    <tableColumn id="61" xr3:uid="{8563D9E5-A929-458D-9803-6CD3E27879DD}" name="Date59" dataDxfId="495"/>
    <tableColumn id="62" xr3:uid="{2B3873BD-5235-48B8-A8C9-D7EA56CAA5D6}" name="Date60" dataDxfId="494"/>
    <tableColumn id="63" xr3:uid="{DBC3F235-46DA-4A9C-ABB7-BB1534F112F1}" name="Date61" dataDxfId="493"/>
    <tableColumn id="64" xr3:uid="{5220D0EE-8920-48B8-8133-F2BE99324D4E}" name="Date62" dataDxfId="492"/>
    <tableColumn id="65" xr3:uid="{E9E8B8C8-60AA-49FD-82D3-8FCAD1E6ED6C}" name="Date63" dataDxfId="491"/>
    <tableColumn id="66" xr3:uid="{48D1CBB6-3A0B-462D-AD65-461EE4EC9A88}" name="Date64" dataDxfId="490"/>
    <tableColumn id="67" xr3:uid="{D15C2A02-FF89-4866-9D2B-C764EDD28A9D}" name="Date65" dataDxfId="489"/>
    <tableColumn id="68" xr3:uid="{4CF281DA-774C-49A7-B884-19F8973F0EC6}" name="Date66" dataDxfId="488"/>
    <tableColumn id="69" xr3:uid="{A89B0E13-0A19-404A-A509-76B31C5FCFCD}" name="Date67" dataDxfId="487"/>
    <tableColumn id="70" xr3:uid="{6460A05E-3F3A-42D5-9DEE-5DAE08146633}" name="Date68" dataDxfId="486"/>
    <tableColumn id="71" xr3:uid="{533FC5CB-8735-4FB8-A934-C090E186BA26}" name="Date69" dataDxfId="485"/>
    <tableColumn id="72" xr3:uid="{A678E931-E587-418B-B527-199212CC81DE}" name="Date70" dataDxfId="484"/>
    <tableColumn id="73" xr3:uid="{72A0763D-DA43-43BE-B3DB-9E49EBBF5576}" name="Date71" dataDxfId="483"/>
    <tableColumn id="74" xr3:uid="{5D16063D-A1B3-4334-B800-73D998CAFEC4}" name="Date72" dataDxfId="482"/>
    <tableColumn id="75" xr3:uid="{D3B3617B-8CA5-477C-BD78-E051FF0C46A7}" name="Date73" dataDxfId="481"/>
    <tableColumn id="76" xr3:uid="{EC0D8686-5C84-4B4E-9A64-6A97E1ECBB20}" name="Date74" dataDxfId="480"/>
    <tableColumn id="77" xr3:uid="{9E23D8D7-C873-482F-85CB-E5B748EF7175}" name="Date75" dataDxfId="479"/>
    <tableColumn id="78" xr3:uid="{B1B3B3CB-7A1C-4512-9B4A-92CC51153845}" name="Date76" dataDxfId="478"/>
    <tableColumn id="79" xr3:uid="{C60DCC21-15E2-4866-9AEB-211FC3694EED}" name="Date77" dataDxfId="477"/>
    <tableColumn id="80" xr3:uid="{299A108C-F40F-43A8-BA95-E88A11D83E09}" name="Date78" dataDxfId="476"/>
    <tableColumn id="81" xr3:uid="{A3EFB0DA-8FA1-4FD9-AEC7-ECDCF072424E}" name="Date79" dataDxfId="475"/>
    <tableColumn id="82" xr3:uid="{D19E7F92-0C45-4F99-8E11-89340A4A3330}" name="Date80" dataDxfId="474"/>
    <tableColumn id="83" xr3:uid="{AD24987A-F171-48F9-AB6E-8D6A0A5B8881}" name="Date81" dataDxfId="473"/>
    <tableColumn id="84" xr3:uid="{04128308-5A1F-4553-B27A-CDE49B241554}" name="Date82" dataDxfId="472"/>
    <tableColumn id="85" xr3:uid="{F52E5AA5-C653-458E-B11B-8D2D5F80AB05}" name="Date83" dataDxfId="471"/>
    <tableColumn id="86" xr3:uid="{FC2D7C4A-26A8-4501-BF0F-855971E5EF7B}" name="Date84" dataDxfId="470"/>
    <tableColumn id="87" xr3:uid="{5D484F1F-3241-4AC0-A780-B64F938E9262}" name="Date85" dataDxfId="469"/>
    <tableColumn id="88" xr3:uid="{EFDC403B-750F-4B75-B828-FDD91B3E2404}" name="Date86" dataDxfId="468"/>
    <tableColumn id="89" xr3:uid="{F28790DE-64EF-4999-B34E-A7AB11D68BBD}" name="Date87" dataDxfId="467"/>
    <tableColumn id="90" xr3:uid="{78F5B86B-5920-4E76-82C5-DD148A04ED48}" name="Date88" dataDxfId="466"/>
    <tableColumn id="91" xr3:uid="{0FE4A733-9574-48CE-9736-287BE28D974B}" name="Date89" dataDxfId="465"/>
    <tableColumn id="92" xr3:uid="{A51DC73C-D3BA-4F32-AADF-9706FF70E270}" name="Date90" dataDxfId="464"/>
    <tableColumn id="93" xr3:uid="{FD8CD97B-B3BB-4CD0-8F9F-AE03AC8A6561}" name="Date91" dataDxfId="463"/>
    <tableColumn id="94" xr3:uid="{5B74F3E1-25CF-4AD8-A897-F8E12FB98F10}" name="Date92" dataDxfId="462"/>
    <tableColumn id="95" xr3:uid="{228C08A1-167C-498F-BB72-F23D1E2AFEF2}" name="Date93" dataDxfId="461"/>
    <tableColumn id="96" xr3:uid="{4FCEFABE-B9DC-4573-99B7-D09AB167199B}" name="Date94" dataDxfId="460"/>
    <tableColumn id="97" xr3:uid="{AE8FCE57-41B1-49F2-926C-469FA8C99175}" name="Date95" dataDxfId="459"/>
    <tableColumn id="98" xr3:uid="{19F97401-AD98-4BB7-B0AF-0512D50A7302}" name="Date96" dataDxfId="458"/>
    <tableColumn id="99" xr3:uid="{AFD3A0B8-4B3A-420C-9547-E57BC2034BBE}" name="Date97" dataDxfId="457"/>
    <tableColumn id="100" xr3:uid="{7515682E-0C51-4B3E-B684-7DB1A0BD7627}" name="Date98" dataDxfId="456"/>
    <tableColumn id="101" xr3:uid="{3B101051-1A9B-4A11-9B21-0372CF2AD114}" name="Date99" dataDxfId="455"/>
    <tableColumn id="102" xr3:uid="{68A3EC9C-49D8-4116-932A-EB1B4C90D10F}" name="Date100" dataDxfId="454"/>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F4B2BA-2C81-42A9-920D-62E12EF1C429}" name="L54Table" displayName="L54Table" ref="B176:CY184" totalsRowShown="0" headerRowDxfId="453" dataDxfId="452" tableBorderDxfId="451">
  <autoFilter ref="B176:CY184" xr:uid="{3D0B5685-5DA6-4366-8BEA-02481ADA2F0B}"/>
  <tableColumns count="102">
    <tableColumn id="1" xr3:uid="{D3030D66-030E-41E0-B67D-5D11EE25F18B}" name="Vehicle Description / ID Number" dataDxfId="450"/>
    <tableColumn id="2" xr3:uid="{CF2AFAB0-458D-429A-82C1-9D2D89C88ED8}" name="To Date" dataDxfId="449">
      <calculatedColumnFormula>IF(AND($B177&lt;&gt;"",COUNTIFS(D177:GU177,"X")&gt;0),1,SUM(D177:GU177))</calculatedColumnFormula>
    </tableColumn>
    <tableColumn id="3" xr3:uid="{49EEFE6D-630C-437B-A399-35B5DF71776B}" name="Date" dataDxfId="448"/>
    <tableColumn id="4" xr3:uid="{7E760105-3D39-497B-A7CA-47A0942A6199}" name="Date2" dataDxfId="447"/>
    <tableColumn id="5" xr3:uid="{9ED5A004-F6D5-4F16-9E53-CDA745E4D70E}" name="Date3" dataDxfId="446"/>
    <tableColumn id="6" xr3:uid="{AC272B92-FA37-43E3-8808-FA3D64615C67}" name="Date4" dataDxfId="445"/>
    <tableColumn id="7" xr3:uid="{8B32010C-C05C-42E0-95A1-157F59764517}" name="Date5" dataDxfId="444"/>
    <tableColumn id="8" xr3:uid="{9F77793D-0F87-481D-892F-15E8BAB40604}" name="Date6" dataDxfId="443"/>
    <tableColumn id="9" xr3:uid="{FD6FDD36-72D6-4CCD-92D1-8B79433AE012}" name="Date7" dataDxfId="442"/>
    <tableColumn id="10" xr3:uid="{7AC7174F-9390-4737-897C-DAF39C081214}" name="Date8" dataDxfId="441"/>
    <tableColumn id="11" xr3:uid="{DBEF8C8A-9D99-4DC8-8A40-B6E350F37705}" name="Date9" dataDxfId="440"/>
    <tableColumn id="12" xr3:uid="{5CB0C7FE-E48B-412B-87D9-BFA8C806CEE8}" name="Date10" dataDxfId="439"/>
    <tableColumn id="13" xr3:uid="{9FB2562C-29F8-43AD-970F-64DB5CCC8BFE}" name="Date11" dataDxfId="438"/>
    <tableColumn id="14" xr3:uid="{FA9FB4F0-5BB8-4C5A-8BDF-F377E072EA64}" name="Date12" dataDxfId="437"/>
    <tableColumn id="15" xr3:uid="{BDC380C2-33FC-4126-AC9B-FA54B4638EFA}" name="Date13" dataDxfId="436"/>
    <tableColumn id="16" xr3:uid="{206FF463-A20E-4E03-8272-24030E6B6300}" name="Date14" dataDxfId="435"/>
    <tableColumn id="17" xr3:uid="{1C6C93C4-2B9B-4D8E-843B-92DE52383FF7}" name="Date15" dataDxfId="434"/>
    <tableColumn id="18" xr3:uid="{D53E5731-99B0-4B73-817C-636CCDF0533C}" name="Date16" dataDxfId="433"/>
    <tableColumn id="19" xr3:uid="{3107EE13-8FDF-416C-BE16-9A7CF35ADE95}" name="Date17" dataDxfId="432"/>
    <tableColumn id="20" xr3:uid="{535AC5F0-2251-4A53-9014-988848EA2757}" name="Date18" dataDxfId="431"/>
    <tableColumn id="21" xr3:uid="{6D8F793F-F5CF-4F3A-B3F8-BEB9B13D02D3}" name="Date19" dataDxfId="430"/>
    <tableColumn id="22" xr3:uid="{F41F0C0E-0B0B-4DB6-8B34-B4DB74075E41}" name="Date20" dataDxfId="429"/>
    <tableColumn id="23" xr3:uid="{3C7E3C36-D20D-4AED-B792-1635DED9373E}" name="Date21" dataDxfId="428"/>
    <tableColumn id="24" xr3:uid="{13945371-E7A2-4795-91A7-871936960EDB}" name="Date22" dataDxfId="427"/>
    <tableColumn id="25" xr3:uid="{9E4F56EC-0441-4991-A803-4F0ED5060380}" name="Date23" dataDxfId="426"/>
    <tableColumn id="26" xr3:uid="{50D3D509-EF04-4840-A252-FDB5F11F3BB8}" name="Date24" dataDxfId="425"/>
    <tableColumn id="27" xr3:uid="{4550B290-A2FA-44CE-A59F-AB6735A919B0}" name="Date25" dataDxfId="424"/>
    <tableColumn id="28" xr3:uid="{CAE0E9E7-3006-4DA6-9D4C-0B3CBF588061}" name="Date26" dataDxfId="423"/>
    <tableColumn id="29" xr3:uid="{03791DE3-FE5D-4196-9844-9D04D4078F22}" name="Date27" dataDxfId="422"/>
    <tableColumn id="30" xr3:uid="{E54651B4-EECB-4965-87EE-68C75A4B73ED}" name="Date28" dataDxfId="421"/>
    <tableColumn id="31" xr3:uid="{90F86C9A-48B0-4909-B9A6-1E16397CA856}" name="Date29" dataDxfId="420"/>
    <tableColumn id="32" xr3:uid="{1BA362E6-AB58-46AB-95FA-99FDC3B9A049}" name="Date30" dataDxfId="419"/>
    <tableColumn id="33" xr3:uid="{D5A089C8-0190-4836-9017-7D7789E74745}" name="Date31" dataDxfId="418"/>
    <tableColumn id="34" xr3:uid="{BF4D3A48-61EF-484F-94B7-0E32C5598B59}" name="Date32" dataDxfId="417"/>
    <tableColumn id="35" xr3:uid="{056B6E2E-3410-4570-978A-5E4427DF06D5}" name="Date33" dataDxfId="416"/>
    <tableColumn id="36" xr3:uid="{DFEBAB9E-A14A-4350-8C76-5617B1A80B26}" name="Date34" dataDxfId="415"/>
    <tableColumn id="37" xr3:uid="{B387AF92-95CC-4BA6-92EB-54323CEC71A8}" name="Date35" dataDxfId="414"/>
    <tableColumn id="38" xr3:uid="{98DAA95B-8768-4B64-BAE8-A3F4B9FEF88A}" name="Date36" dataDxfId="413"/>
    <tableColumn id="39" xr3:uid="{60AC3964-EB7F-4520-83EA-F113BB558E61}" name="Date37" dataDxfId="412"/>
    <tableColumn id="40" xr3:uid="{62633D59-D47B-48B9-A8B0-1C8A2704AD80}" name="Date38" dataDxfId="411"/>
    <tableColumn id="41" xr3:uid="{D723C5A7-DA75-46A7-9624-E72E9EB4B5E1}" name="Date39" dataDxfId="410"/>
    <tableColumn id="42" xr3:uid="{E4162AE4-E7BF-4B13-AC3C-20E88CA38343}" name="Date40" dataDxfId="409"/>
    <tableColumn id="43" xr3:uid="{F7FB62FD-2069-4D0C-AB1C-C725B7AEF091}" name="Date41" dataDxfId="408"/>
    <tableColumn id="44" xr3:uid="{9D058CA2-2BBF-4701-A283-4AA6974245BF}" name="Date42" dataDxfId="407"/>
    <tableColumn id="45" xr3:uid="{331854D6-B25C-450D-A417-A93664686DCE}" name="Date43" dataDxfId="406"/>
    <tableColumn id="46" xr3:uid="{4F0E46C8-EDF2-4964-870E-5BD7C9D0CC56}" name="Date44" dataDxfId="405"/>
    <tableColumn id="47" xr3:uid="{031342D6-21BA-4D87-ACC6-833593937CD1}" name="Date45" dataDxfId="404"/>
    <tableColumn id="48" xr3:uid="{FF1475E2-E71A-4714-A25F-CE0D86872DCA}" name="Date46" dataDxfId="403"/>
    <tableColumn id="49" xr3:uid="{1AB10083-F203-46C6-9FED-9C9BBBDBDC84}" name="Date47" dataDxfId="402"/>
    <tableColumn id="50" xr3:uid="{D103A711-8F35-49E4-A418-ADB87F62A398}" name="Date48" dataDxfId="401"/>
    <tableColumn id="51" xr3:uid="{A1BF8B61-651D-462A-9D3B-1ACFD637B774}" name="Date49" dataDxfId="400"/>
    <tableColumn id="52" xr3:uid="{7FE652B3-0253-46FB-8082-7B39002EB8E2}" name="Date50" dataDxfId="399"/>
    <tableColumn id="53" xr3:uid="{D6CF53D3-519D-4DD2-912E-DAA87FDF3DA5}" name="Date51" dataDxfId="398"/>
    <tableColumn id="54" xr3:uid="{DA35384A-AC60-46EC-A3C0-31E1EEE54B37}" name="Date52" dataDxfId="397"/>
    <tableColumn id="55" xr3:uid="{F0D20FBA-63BA-41C0-BC66-46B4A57FC612}" name="Date53" dataDxfId="396"/>
    <tableColumn id="56" xr3:uid="{A5EBAC2D-F078-45A1-932F-26DDB6238C5D}" name="Date54" dataDxfId="395"/>
    <tableColumn id="57" xr3:uid="{B5C2A116-84AD-42F3-B41A-474B9CA68A4D}" name="Date55" dataDxfId="394"/>
    <tableColumn id="58" xr3:uid="{749F19C9-5987-460A-8BFF-DCA6548C2D53}" name="Date56" dataDxfId="393"/>
    <tableColumn id="59" xr3:uid="{5BF25914-E59A-4461-A29A-A4DB05C70BFB}" name="Date57" dataDxfId="392"/>
    <tableColumn id="60" xr3:uid="{8D509552-6D7B-470A-9050-95165DFDF191}" name="Date58" dataDxfId="391"/>
    <tableColumn id="61" xr3:uid="{95D4E973-3548-46CA-88F0-949CDC4997E8}" name="Date59" dataDxfId="390"/>
    <tableColumn id="62" xr3:uid="{AE330E70-32C9-4638-9CBF-751234D55DAE}" name="Date60" dataDxfId="389"/>
    <tableColumn id="63" xr3:uid="{B729935B-25A0-4BFB-A744-A54A930AEFD0}" name="Date61" dataDxfId="388"/>
    <tableColumn id="64" xr3:uid="{560C642B-F1E8-4DCF-A923-03FB34546C49}" name="Date62" dataDxfId="387"/>
    <tableColumn id="65" xr3:uid="{678B05FB-C03D-40B3-B93B-F299B505C7CB}" name="Date63" dataDxfId="386"/>
    <tableColumn id="66" xr3:uid="{DC3A557D-DB54-4571-AA1E-2F3651BB0A5B}" name="Date64" dataDxfId="385"/>
    <tableColumn id="67" xr3:uid="{70B9A325-3A68-4068-A6AC-E2568AF84B35}" name="Date65" dataDxfId="384"/>
    <tableColumn id="68" xr3:uid="{19AE9840-E7D3-4C24-B6B3-F82E9BCCD516}" name="Date66" dataDxfId="383"/>
    <tableColumn id="69" xr3:uid="{850F3B7D-31F8-4772-8805-7EA213286123}" name="Date67" dataDxfId="382"/>
    <tableColumn id="70" xr3:uid="{41EC0DA7-9E31-48E2-BF77-C130EB6BAB2E}" name="Date68" dataDxfId="381"/>
    <tableColumn id="71" xr3:uid="{B3FC63C5-312C-41D2-AC58-344B25C6EA74}" name="Date69" dataDxfId="380"/>
    <tableColumn id="72" xr3:uid="{434DE744-8C86-44F7-97E6-BC4D537378BF}" name="Date70" dataDxfId="379"/>
    <tableColumn id="73" xr3:uid="{96567E35-52DF-4915-9D24-CC2D7AD67198}" name="Date71" dataDxfId="378"/>
    <tableColumn id="74" xr3:uid="{80318AC6-9DF9-44E3-A775-C79A4CEAA4CE}" name="Date72" dataDxfId="377"/>
    <tableColumn id="75" xr3:uid="{B0D6BCC2-3072-4590-AEE5-D8D5BF3FD4DF}" name="Date73" dataDxfId="376"/>
    <tableColumn id="76" xr3:uid="{4D197128-53D2-4607-9565-E8E26F11ED82}" name="Date74" dataDxfId="375"/>
    <tableColumn id="77" xr3:uid="{743E34B9-1BD6-436D-B78D-9EE486885D44}" name="Date75" dataDxfId="374"/>
    <tableColumn id="78" xr3:uid="{93081C10-6930-4CED-A3EC-61650BB19F08}" name="Date76" dataDxfId="373"/>
    <tableColumn id="79" xr3:uid="{4E31A8F3-150E-431D-8EDD-999BA51B408C}" name="Date77" dataDxfId="372"/>
    <tableColumn id="80" xr3:uid="{EAE79039-E917-4330-835F-B7CAB1903EF7}" name="Date78" dataDxfId="371"/>
    <tableColumn id="81" xr3:uid="{68DF4315-032B-42E2-94D4-4243FC5A1D77}" name="Date79" dataDxfId="370"/>
    <tableColumn id="82" xr3:uid="{D40A5ED6-662D-4217-B6A4-5A79315E3E06}" name="Date80" dataDxfId="369"/>
    <tableColumn id="83" xr3:uid="{00587B2A-79B4-4322-80F8-713D816A3057}" name="Date81" dataDxfId="368"/>
    <tableColumn id="84" xr3:uid="{A579C19D-40B0-4037-B7C1-1FF9BF20957E}" name="Date82" dataDxfId="367"/>
    <tableColumn id="85" xr3:uid="{E10C684C-7830-4382-9CB8-2C744F5D9B1F}" name="Date83" dataDxfId="366"/>
    <tableColumn id="86" xr3:uid="{6F1440D4-789D-4B04-BBE7-BD02329557C1}" name="Date84" dataDxfId="365"/>
    <tableColumn id="87" xr3:uid="{6406A541-E297-4799-AC3C-74FB17F66423}" name="Date85" dataDxfId="364"/>
    <tableColumn id="88" xr3:uid="{38BA6B25-C311-4586-8394-C9FE05A580EA}" name="Date86" dataDxfId="363"/>
    <tableColumn id="89" xr3:uid="{9557FC64-1C82-4221-800A-1563646AA310}" name="Date87" dataDxfId="362"/>
    <tableColumn id="90" xr3:uid="{37E3FABD-BE6D-46C6-8BA8-FFF0CC735131}" name="Date88" dataDxfId="361"/>
    <tableColumn id="91" xr3:uid="{5C521637-17B8-428B-96DE-B1B405F34530}" name="Date89" dataDxfId="360"/>
    <tableColumn id="92" xr3:uid="{4BD8B412-CD94-462D-94CC-B3B4FB7EDF35}" name="Date90" dataDxfId="359"/>
    <tableColumn id="93" xr3:uid="{68164B68-153E-4B5D-AB7F-5CEAED39E505}" name="Date91" dataDxfId="358"/>
    <tableColumn id="94" xr3:uid="{0807CBDF-B848-4D0E-9D14-CE0C665BD2EA}" name="Date92" dataDxfId="357"/>
    <tableColumn id="95" xr3:uid="{1F5703F8-CC5A-4E12-B1A2-6E6C37F78DFA}" name="Date93" dataDxfId="356"/>
    <tableColumn id="96" xr3:uid="{66C229EE-9F50-435D-BF15-32AA412ABE2E}" name="Date94" dataDxfId="355"/>
    <tableColumn id="97" xr3:uid="{13A8CCF3-1CA1-4500-9368-BD07A380BC5D}" name="Date95" dataDxfId="354"/>
    <tableColumn id="98" xr3:uid="{9D28DA4E-EC15-41AC-B5E4-C12ADEAE789B}" name="Date96" dataDxfId="353"/>
    <tableColumn id="99" xr3:uid="{BF44551B-0927-492C-AA2B-623FADFEB92C}" name="Date97" dataDxfId="352"/>
    <tableColumn id="100" xr3:uid="{386DE3FD-E0B0-4B9C-A533-CB2660095B4E}" name="Date98" dataDxfId="351"/>
    <tableColumn id="101" xr3:uid="{DE153248-5DA3-4D98-88DB-431EA037291D}" name="Date99" dataDxfId="350"/>
    <tableColumn id="102" xr3:uid="{A7ECF20B-BB02-4329-B6E1-211D6A519737}" name="Date100" dataDxfId="349"/>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F71CB03-6F35-401F-9635-59B874A2D398}" name="L56Table" displayName="L56Table" ref="B189:CY199" totalsRowShown="0" headerRowDxfId="348" dataDxfId="347" tableBorderDxfId="346">
  <autoFilter ref="B189:CY199" xr:uid="{B7A19070-0165-44A9-9F17-A8E5D260C8C5}"/>
  <tableColumns count="102">
    <tableColumn id="1" xr3:uid="{A5DDB3CD-820F-4BFC-A704-C2A2A6EC0DCA}" name="Vehicle Description / ID Number" dataDxfId="345"/>
    <tableColumn id="2" xr3:uid="{65C62E80-A8F8-4AF9-8FFF-3E95D27BCB32}" name="To Date" dataDxfId="344">
      <calculatedColumnFormula>IF(AND($B190&lt;&gt;"",COUNTIFS(D190:GU190,"X")&gt;0),1,SUM(D190:GU190))</calculatedColumnFormula>
    </tableColumn>
    <tableColumn id="3" xr3:uid="{B2711832-17F0-46F8-99C1-4CA5C72868F0}" name="Date" dataDxfId="343"/>
    <tableColumn id="4" xr3:uid="{22955658-E536-4A89-BAF9-18ECB8E6B104}" name="Date2" dataDxfId="342"/>
    <tableColumn id="5" xr3:uid="{3D7B6709-95A2-4DA4-9EF1-610BD12DE408}" name="Date3" dataDxfId="341"/>
    <tableColumn id="6" xr3:uid="{70A6ADE5-9CBE-4F83-ADB3-1492517F49AF}" name="Date4" dataDxfId="340"/>
    <tableColumn id="7" xr3:uid="{81FCAF4F-0594-4DDE-913B-D6F8CE821FF1}" name="Date5" dataDxfId="339"/>
    <tableColumn id="8" xr3:uid="{4921F86E-5E5E-4C21-B4A6-E8C2A5588877}" name="Date6" dataDxfId="338"/>
    <tableColumn id="9" xr3:uid="{DC982CBD-7E8A-4D62-89FE-168AB04B033B}" name="Date7" dataDxfId="337"/>
    <tableColumn id="10" xr3:uid="{039D5316-2C37-403F-BCD1-26B83ADD8FE0}" name="Date8" dataDxfId="336"/>
    <tableColumn id="11" xr3:uid="{27AA7BC6-F055-4EE2-9622-01C8E07AD558}" name="Date9" dataDxfId="335"/>
    <tableColumn id="12" xr3:uid="{F9B74AA1-ADBC-415C-9AC3-06730378F585}" name="Date10" dataDxfId="334"/>
    <tableColumn id="13" xr3:uid="{002B7D42-DFBC-419B-ADEF-7AB81BF86F5E}" name="Date11" dataDxfId="333"/>
    <tableColumn id="14" xr3:uid="{A5791ED5-A0B2-4E3B-9391-84BCF3053715}" name="Date12" dataDxfId="332"/>
    <tableColumn id="15" xr3:uid="{57D30F49-637B-4722-9F04-413403171546}" name="Date13" dataDxfId="331"/>
    <tableColumn id="16" xr3:uid="{801D7B12-21FE-47C3-B8ED-0C1C2712BA83}" name="Date14" dataDxfId="330"/>
    <tableColumn id="17" xr3:uid="{74115B11-C2D8-48AA-8664-1D2104EC3FD0}" name="Date15" dataDxfId="329"/>
    <tableColumn id="18" xr3:uid="{EA2F7602-F6A7-4776-AE15-EEF5B25A4194}" name="Date16" dataDxfId="328"/>
    <tableColumn id="19" xr3:uid="{DA8B6740-70FA-450B-8BFE-C246971F6654}" name="Date17" dataDxfId="327"/>
    <tableColumn id="20" xr3:uid="{351A4501-4448-4E39-89DD-A09237836A30}" name="Date18" dataDxfId="326"/>
    <tableColumn id="21" xr3:uid="{67302FF9-61CC-4A0F-8C48-B8A4A97EAC68}" name="Date19" dataDxfId="325"/>
    <tableColumn id="22" xr3:uid="{EBA38982-6521-46E2-92E8-FF8648ABC71F}" name="Date20" dataDxfId="324"/>
    <tableColumn id="23" xr3:uid="{31A1D52B-45C7-489D-B926-258634DBF02B}" name="Date21" dataDxfId="323"/>
    <tableColumn id="24" xr3:uid="{F1AD5613-9A95-4435-8827-3F3E0B49712F}" name="Date22" dataDxfId="322"/>
    <tableColumn id="25" xr3:uid="{AE9D8E60-AEAF-4787-8C82-0F248C8A0585}" name="Date23" dataDxfId="321"/>
    <tableColumn id="26" xr3:uid="{DA46B4AE-F550-4181-97ED-87C84AD5993E}" name="Date24" dataDxfId="320"/>
    <tableColumn id="27" xr3:uid="{4254774D-C3DD-4AE2-B30C-3BB7C3AEA31B}" name="Date25" dataDxfId="319"/>
    <tableColumn id="28" xr3:uid="{A647AE8A-7A05-4E8E-B4C1-76004151D88F}" name="Date26" dataDxfId="318"/>
    <tableColumn id="29" xr3:uid="{AD0E5907-D321-406D-AA68-8792DE0CD8ED}" name="Date27" dataDxfId="317"/>
    <tableColumn id="30" xr3:uid="{84BADCDB-1796-4D13-8859-2DE52145B7C0}" name="Date28" dataDxfId="316"/>
    <tableColumn id="31" xr3:uid="{5E828C6D-5B67-4860-B621-728C65208DBF}" name="Date29" dataDxfId="315"/>
    <tableColumn id="32" xr3:uid="{AA0AA1E3-5104-4B4D-90C1-FFBDB8A3D0A4}" name="Date30" dataDxfId="314"/>
    <tableColumn id="33" xr3:uid="{47750025-B3B7-45B4-825D-9A3FB0ED02F1}" name="Date31" dataDxfId="313"/>
    <tableColumn id="34" xr3:uid="{2C1ACEA5-AEDB-4DF8-8C72-7784C8E69E73}" name="Date32" dataDxfId="312"/>
    <tableColumn id="35" xr3:uid="{C5F39DFC-EA3C-4344-A1D3-C51F27F82AC3}" name="Date33" dataDxfId="311"/>
    <tableColumn id="36" xr3:uid="{29F270BA-018F-4D74-BC1E-C4CD93BA7D50}" name="Date34" dataDxfId="310"/>
    <tableColumn id="37" xr3:uid="{31673BE7-B3E2-4CDE-B597-7054DAB13ED5}" name="Date35" dataDxfId="309"/>
    <tableColumn id="38" xr3:uid="{07048534-E63F-4513-B5A9-C2B9E111E730}" name="Date36" dataDxfId="308"/>
    <tableColumn id="39" xr3:uid="{57931CF9-81DA-4AB0-AB35-0F4B541E0BC9}" name="Date37" dataDxfId="307"/>
    <tableColumn id="40" xr3:uid="{3BE643E4-3207-4496-A7B9-67108CC9823B}" name="Date38" dataDxfId="306"/>
    <tableColumn id="41" xr3:uid="{49136DB4-B7BD-43C2-9E73-0ED2FDD07773}" name="Date39" dataDxfId="305"/>
    <tableColumn id="42" xr3:uid="{A19A146E-A108-4AB1-BB99-64D16047A434}" name="Date40" dataDxfId="304"/>
    <tableColumn id="43" xr3:uid="{5E6DF4D7-5675-4A0A-912A-09CDCE008366}" name="Date41" dataDxfId="303"/>
    <tableColumn id="44" xr3:uid="{3DAC8F4E-B9C4-4B18-BFC8-60E04F2C42B2}" name="Date42" dataDxfId="302"/>
    <tableColumn id="45" xr3:uid="{A97C1B4A-EF65-4341-A612-685E753E3EC7}" name="Date43" dataDxfId="301"/>
    <tableColumn id="46" xr3:uid="{6AB8B3A1-59D3-4711-B812-3ECDE3D47EF3}" name="Date44" dataDxfId="300"/>
    <tableColumn id="47" xr3:uid="{179CCAB3-89E8-4E08-98E9-0D364E18C0FE}" name="Date45" dataDxfId="299"/>
    <tableColumn id="48" xr3:uid="{0DA90C75-F0E3-4E46-98CC-A650A7E06E24}" name="Date46" dataDxfId="298"/>
    <tableColumn id="49" xr3:uid="{C87B6235-9029-499E-8651-6A104BDC0877}" name="Date47" dataDxfId="297"/>
    <tableColumn id="50" xr3:uid="{48B06B8B-E804-46BD-A173-6DCE85F322E3}" name="Date48" dataDxfId="296"/>
    <tableColumn id="51" xr3:uid="{FD167798-E0B9-4A66-815E-AD7F04C3DEC6}" name="Date49" dataDxfId="295"/>
    <tableColumn id="52" xr3:uid="{22218C6A-C769-4F59-A017-D162241237EE}" name="Date50" dataDxfId="294"/>
    <tableColumn id="53" xr3:uid="{256E73E4-EE48-4A2E-A5DA-EB176DF4204E}" name="Date51" dataDxfId="293"/>
    <tableColumn id="54" xr3:uid="{397A895D-19F3-401E-88D2-9D51855E62C6}" name="Date52" dataDxfId="292"/>
    <tableColumn id="55" xr3:uid="{4A3BE891-8D90-4AFD-A902-A22F9CC3EB8B}" name="Date53" dataDxfId="291"/>
    <tableColumn id="56" xr3:uid="{5DE1AA4F-F179-4485-8E92-551B3313CC5D}" name="Date54" dataDxfId="290"/>
    <tableColumn id="57" xr3:uid="{F086AA12-D66E-4476-AAA5-21C81D73E092}" name="Date55" dataDxfId="289"/>
    <tableColumn id="58" xr3:uid="{C03433CB-612A-4024-8A74-0151057D03F1}" name="Date56" dataDxfId="288"/>
    <tableColumn id="59" xr3:uid="{37A151C3-2BA3-4EC5-B719-8F4B0741A9DC}" name="Date57" dataDxfId="287"/>
    <tableColumn id="60" xr3:uid="{5ECF4CB6-09FF-4C56-8381-536C4594C196}" name="Date58" dataDxfId="286"/>
    <tableColumn id="61" xr3:uid="{E504154A-C95F-49E4-8FC5-FCA29B0AD371}" name="Date59" dataDxfId="285"/>
    <tableColumn id="62" xr3:uid="{DD3746FA-FE02-4AD2-AF67-BC569CE31601}" name="Date60" dataDxfId="284"/>
    <tableColumn id="63" xr3:uid="{DABE9D4A-676D-47EC-A481-3FC27CE1ADFC}" name="Date61" dataDxfId="283"/>
    <tableColumn id="64" xr3:uid="{EFF76587-C5B2-404E-ABDA-00ACD8D5DCF9}" name="Date62" dataDxfId="282"/>
    <tableColumn id="65" xr3:uid="{BB02A135-FB85-4773-B0BA-0A1A9C24FE67}" name="Date63" dataDxfId="281"/>
    <tableColumn id="66" xr3:uid="{6A8E98DF-A382-432B-B19B-4FEFFA065DAC}" name="Date64" dataDxfId="280"/>
    <tableColumn id="67" xr3:uid="{4A1F00BC-D458-4B39-AE87-B6CB0250C1A4}" name="Date65" dataDxfId="279"/>
    <tableColumn id="68" xr3:uid="{72082443-D13A-4812-A4D7-7A01C484DB5A}" name="Date66" dataDxfId="278"/>
    <tableColumn id="69" xr3:uid="{B0A12654-8A95-404D-93DB-971B08A61E23}" name="Date67" dataDxfId="277"/>
    <tableColumn id="70" xr3:uid="{D7EBA647-F14A-41C8-B434-D82624148832}" name="Date68" dataDxfId="276"/>
    <tableColumn id="71" xr3:uid="{812F676F-52D4-40F2-B333-C3212C2465DD}" name="Date69" dataDxfId="275"/>
    <tableColumn id="72" xr3:uid="{C57B3A26-C1E5-4D2B-9D31-F7947190F1A4}" name="Date70" dataDxfId="274"/>
    <tableColumn id="73" xr3:uid="{30F99CEB-9203-430D-A5E2-863D8F8B0B03}" name="Date71" dataDxfId="273"/>
    <tableColumn id="74" xr3:uid="{7335C5C4-2B73-4E12-956E-84722277CE08}" name="Date72" dataDxfId="272"/>
    <tableColumn id="75" xr3:uid="{9DEE1E38-A7D4-4ECF-A806-35CF5E540344}" name="Date73" dataDxfId="271"/>
    <tableColumn id="76" xr3:uid="{30A88907-7422-4920-9368-7065C5EE5599}" name="Date74" dataDxfId="270"/>
    <tableColumn id="77" xr3:uid="{77F80E32-BEC1-4E37-9997-0D7D8C9DA44D}" name="Date75" dataDxfId="269"/>
    <tableColumn id="78" xr3:uid="{482BC126-8E7B-4D09-B3B4-6E61EDEEF770}" name="Date76" dataDxfId="268"/>
    <tableColumn id="79" xr3:uid="{D5B18EC2-AEFA-498A-9D91-821D39948904}" name="Date77" dataDxfId="267"/>
    <tableColumn id="80" xr3:uid="{F6EBA17F-6FA1-45B7-BDBE-2AD5EFDD12F4}" name="Date78" dataDxfId="266"/>
    <tableColumn id="81" xr3:uid="{C3ABFBE2-CCAE-4ACA-BBF8-9062ABF9AEBB}" name="Date79" dataDxfId="265"/>
    <tableColumn id="82" xr3:uid="{FD5375B0-6C96-4FC2-91E7-D4A72920AE72}" name="Date80" dataDxfId="264"/>
    <tableColumn id="83" xr3:uid="{E97ECC4E-6505-4106-B997-340DB6B1E9B7}" name="Date81" dataDxfId="263"/>
    <tableColumn id="84" xr3:uid="{9CAEEB34-7740-477E-97B4-832134299742}" name="Date82" dataDxfId="262"/>
    <tableColumn id="85" xr3:uid="{3B850212-169A-428A-B76A-09EC2F2549EB}" name="Date83" dataDxfId="261"/>
    <tableColumn id="86" xr3:uid="{C590F984-463F-4E28-B77F-52F11E9FAE18}" name="Date84" dataDxfId="260"/>
    <tableColumn id="87" xr3:uid="{3C103C7C-799C-4EAE-9CFB-47B5D87AC80C}" name="Date85" dataDxfId="259"/>
    <tableColumn id="88" xr3:uid="{CD054810-132F-4859-A366-3B6526CF4478}" name="Date86" dataDxfId="258"/>
    <tableColumn id="89" xr3:uid="{D426C56F-FD39-42A9-879D-0F6A10B23A3D}" name="Date87" dataDxfId="257"/>
    <tableColumn id="90" xr3:uid="{9F19594A-34B6-4DD4-9780-53BB3113124F}" name="Date88" dataDxfId="256"/>
    <tableColumn id="91" xr3:uid="{0F54AB54-8747-4348-A066-CFCD52C8C81B}" name="Date89" dataDxfId="255"/>
    <tableColumn id="92" xr3:uid="{8E9C2231-119A-45F8-973E-7E3477ABB87A}" name="Date90" dataDxfId="254"/>
    <tableColumn id="93" xr3:uid="{6C655472-8B86-4B45-8ECC-4EEE92F1A1B2}" name="Date91" dataDxfId="253"/>
    <tableColumn id="94" xr3:uid="{7DAE1269-74C5-415E-8EAF-1C81C31533E4}" name="Date92" dataDxfId="252"/>
    <tableColumn id="95" xr3:uid="{28583FDB-25C0-43FB-BA8B-1DDF1C2E67E1}" name="Date93" dataDxfId="251"/>
    <tableColumn id="96" xr3:uid="{E328F59C-7E82-4608-AC38-1F4A10C44DBF}" name="Date94" dataDxfId="250"/>
    <tableColumn id="97" xr3:uid="{77618233-FE47-46B7-B923-29D125E517C1}" name="Date95" dataDxfId="249"/>
    <tableColumn id="98" xr3:uid="{DB420D2F-2D2D-4855-900C-47FF3F71563F}" name="Date96" dataDxfId="248"/>
    <tableColumn id="99" xr3:uid="{83ECCC0B-8BF3-49C8-B312-8ABA20947335}" name="Date97" dataDxfId="247"/>
    <tableColumn id="100" xr3:uid="{92C757F9-597E-4778-AA53-A6B1C870FE4F}" name="Date98" dataDxfId="246"/>
    <tableColumn id="101" xr3:uid="{7A69E673-F521-4A17-9866-1137769B8C5A}" name="Date99" dataDxfId="245"/>
    <tableColumn id="102" xr3:uid="{AB6AAB4A-336D-4AD7-ABBD-E26FE1F007CF}" name="Date100" dataDxfId="244"/>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B7CEDA1-0343-4254-ACD0-A4DD0B3A90F3}" name="L51Table" displayName="L51Table" ref="B99:CY131" totalsRowShown="0" headerRowDxfId="243" tableBorderDxfId="242">
  <autoFilter ref="B99:CY131" xr:uid="{BF667638-AB02-4ECC-8F80-DC793CE0028D}"/>
  <tableColumns count="102">
    <tableColumn id="1" xr3:uid="{87D5C1A4-857C-4CFF-A109-8E99346DC491}" name="Vehicle Description / ID Number" dataDxfId="241"/>
    <tableColumn id="2" xr3:uid="{1EBB5B86-89FC-4CC8-95CD-CC47ADEEB9D5}" name="To Date" dataDxfId="240">
      <calculatedColumnFormula>IF(AND($B100&lt;&gt;"",COUNTIFS(D100:GU100,"X")&gt;0),1,SUM(D100:GU100))</calculatedColumnFormula>
    </tableColumn>
    <tableColumn id="3" xr3:uid="{B4140EDD-6114-4448-A352-39CE4619BBC0}" name="Date" dataDxfId="239"/>
    <tableColumn id="4" xr3:uid="{995319CF-5D0B-4E4E-A0F7-BE75EB1E7ACC}" name="Date2" dataDxfId="238"/>
    <tableColumn id="5" xr3:uid="{13FCF7C2-DCD8-4D84-AE30-381A4C40F56D}" name="Date3" dataDxfId="237"/>
    <tableColumn id="6" xr3:uid="{F73A7BC4-80C5-4793-BC01-27E76C31BCB1}" name="Date4" dataDxfId="236"/>
    <tableColumn id="7" xr3:uid="{B33C8CC5-930F-429F-B655-049461A81C6D}" name="Date5" dataDxfId="235"/>
    <tableColumn id="8" xr3:uid="{5E1E3340-180A-45E7-912B-FF362DDAD889}" name="Date6" dataDxfId="234"/>
    <tableColumn id="9" xr3:uid="{49B9E172-9EBA-4F2F-9FE8-84D0BD798296}" name="Date7" dataDxfId="233"/>
    <tableColumn id="10" xr3:uid="{26ED780E-EB72-471F-87AF-FD1FB11744E6}" name="Date8" dataDxfId="232"/>
    <tableColumn id="11" xr3:uid="{FC824F7F-9A9C-406A-A8B8-FA75AED0CDF7}" name="Date9" dataDxfId="231"/>
    <tableColumn id="12" xr3:uid="{4FB41E5D-DA7A-49CA-AF0F-A61074F258CE}" name="Date10" dataDxfId="230"/>
    <tableColumn id="13" xr3:uid="{82305137-9C39-4F0A-9699-03BBF79CCD18}" name="Date11" dataDxfId="229"/>
    <tableColumn id="14" xr3:uid="{EF5DC448-63AB-4698-B91A-B16DD671810B}" name="Date12" dataDxfId="228"/>
    <tableColumn id="15" xr3:uid="{9401DF13-1247-4EC9-A0CC-DB3F43F23C26}" name="Date13" dataDxfId="227"/>
    <tableColumn id="16" xr3:uid="{FF84CE6A-E706-4A79-893C-35563323C337}" name="Date14" dataDxfId="226"/>
    <tableColumn id="17" xr3:uid="{2CFCE34B-6D0C-4C14-9684-725A6BBA4A3C}" name="Date15" dataDxfId="225"/>
    <tableColumn id="18" xr3:uid="{C212CEAC-C24F-4665-A5F2-78D0D9E2E787}" name="Date16" dataDxfId="224"/>
    <tableColumn id="19" xr3:uid="{02E04D21-B9C2-49D8-9395-CDE02A0C58B6}" name="Date17" dataDxfId="223"/>
    <tableColumn id="20" xr3:uid="{91A7CE61-A0C5-4A85-BAA2-7B0B168E826D}" name="Date18" dataDxfId="222"/>
    <tableColumn id="21" xr3:uid="{CE575A74-1295-4C3D-960F-8EB9051E4005}" name="Date19" dataDxfId="221"/>
    <tableColumn id="22" xr3:uid="{368DA57D-BEDF-4077-B257-7AB9B20940D6}" name="Date20" dataDxfId="220"/>
    <tableColumn id="23" xr3:uid="{B4987762-1C0A-49E5-B21F-8AB3653BBD3B}" name="Date21" dataDxfId="219"/>
    <tableColumn id="24" xr3:uid="{1A3D013F-2F41-4E0E-A453-2A333203CEBA}" name="Date22" dataDxfId="218"/>
    <tableColumn id="25" xr3:uid="{390D3F0D-70A4-42FD-8FFE-2629D703BFC8}" name="Date23" dataDxfId="217"/>
    <tableColumn id="26" xr3:uid="{0708F202-F8A0-49DA-A437-0E22B11D4441}" name="Date24" dataDxfId="216"/>
    <tableColumn id="27" xr3:uid="{D3150D33-98BF-485E-A2CE-874D18FF1E83}" name="Date25" dataDxfId="215"/>
    <tableColumn id="28" xr3:uid="{9862C224-576D-4E99-9108-5BAF65DA2E75}" name="Date26" dataDxfId="214"/>
    <tableColumn id="29" xr3:uid="{FF6D6F2B-48AC-4524-9719-EB10296330FD}" name="Date27" dataDxfId="213"/>
    <tableColumn id="30" xr3:uid="{401B8A32-76BA-4B1B-A7AF-3D8B968DC011}" name="Date28" dataDxfId="212"/>
    <tableColumn id="31" xr3:uid="{B8A6E0C8-E9DE-4666-A271-0A8C2180804F}" name="Date29" dataDxfId="211"/>
    <tableColumn id="32" xr3:uid="{12B39974-E0B6-4AE0-9A46-E8120E6085B4}" name="Date30" dataDxfId="210"/>
    <tableColumn id="33" xr3:uid="{0D401576-3AE2-474C-A7BC-0CA2F546A9BA}" name="Date31" dataDxfId="209"/>
    <tableColumn id="34" xr3:uid="{226407E0-EC5E-468C-B37C-D3E9AC1690CE}" name="Date32" dataDxfId="208"/>
    <tableColumn id="35" xr3:uid="{646ADBF1-0D3B-48C8-9497-107612E6EB72}" name="Date33" dataDxfId="207"/>
    <tableColumn id="36" xr3:uid="{A8CAF25C-854B-4D18-961D-E7F6D624E53C}" name="Date34" dataDxfId="206"/>
    <tableColumn id="37" xr3:uid="{8957C219-E4BD-4739-9C3F-16543C2829BE}" name="Date35" dataDxfId="205"/>
    <tableColumn id="38" xr3:uid="{1BB4639D-F826-400F-A44A-AEDACF813512}" name="Date36" dataDxfId="204"/>
    <tableColumn id="39" xr3:uid="{303AC120-B728-481C-B77A-17BC1C078723}" name="Date37" dataDxfId="203"/>
    <tableColumn id="40" xr3:uid="{74641E63-EBF0-4F98-B50E-585EFCDD3B07}" name="Date38" dataDxfId="202"/>
    <tableColumn id="41" xr3:uid="{77D656DE-FFCE-4D2A-AEC5-BAB85D1A4DF9}" name="Date39" dataDxfId="201"/>
    <tableColumn id="42" xr3:uid="{EAA8A955-8DA8-4AD8-8791-08CE2FF24CFB}" name="Date40" dataDxfId="200"/>
    <tableColumn id="43" xr3:uid="{6DEF4DA0-C54C-486E-BDEA-1D70895D06D5}" name="Date41" dataDxfId="199"/>
    <tableColumn id="44" xr3:uid="{050FA557-3273-403E-8FFA-8B462FBC723E}" name="Date42" dataDxfId="198"/>
    <tableColumn id="45" xr3:uid="{CED76DE2-78D9-41D2-88BE-148137E33866}" name="Date43" dataDxfId="197"/>
    <tableColumn id="46" xr3:uid="{83F3FF9F-9100-41D7-90AF-B8E40823AB6F}" name="Date44" dataDxfId="196"/>
    <tableColumn id="47" xr3:uid="{374BFBAC-3FCE-488A-A79B-B67BD0F26F3C}" name="Date45" dataDxfId="195"/>
    <tableColumn id="48" xr3:uid="{2DA5B552-FF4F-4055-A3B1-21C79434E58B}" name="Date46" dataDxfId="194"/>
    <tableColumn id="49" xr3:uid="{A8B39FE8-3942-4AA8-A101-3229DB32FF34}" name="Date47" dataDxfId="193"/>
    <tableColumn id="50" xr3:uid="{35AA598C-6E72-4FCA-9926-B32F07CD7824}" name="Date48" dataDxfId="192"/>
    <tableColumn id="51" xr3:uid="{CE74C592-2C95-4A6B-9AE1-FB3B03EBD50E}" name="Date49" dataDxfId="191"/>
    <tableColumn id="52" xr3:uid="{5C22D7D4-2C82-4A9D-9C95-C8A93F9129B3}" name="Date50" dataDxfId="190"/>
    <tableColumn id="53" xr3:uid="{11CCCBB5-F2C9-4EF7-805B-1E6E99204B97}" name="Date51" dataDxfId="189"/>
    <tableColumn id="54" xr3:uid="{F87D7D85-C602-4940-BED6-28821AB904EB}" name="Date52" dataDxfId="188"/>
    <tableColumn id="55" xr3:uid="{B688030F-ECC1-4479-B37F-08AB09C228BD}" name="Date53" dataDxfId="187"/>
    <tableColumn id="56" xr3:uid="{DD590B71-0E2B-4B27-BB78-D301C1B25FF5}" name="Date54" dataDxfId="186"/>
    <tableColumn id="57" xr3:uid="{E442EACD-E3BB-4F01-8ECE-D39FCFC5DE15}" name="Date55" dataDxfId="185"/>
    <tableColumn id="58" xr3:uid="{3D9A617D-D169-482E-B294-4DF53989E9C3}" name="Date56" dataDxfId="184"/>
    <tableColumn id="59" xr3:uid="{A27AB997-BC12-4BF2-A064-0AC0ECB7E3FC}" name="Date57" dataDxfId="183"/>
    <tableColumn id="60" xr3:uid="{2BB50093-184C-4E47-8762-20DE49D3D954}" name="Date58" dataDxfId="182"/>
    <tableColumn id="61" xr3:uid="{F2060751-3DEF-493E-9EEB-0046D39AD85A}" name="Date59" dataDxfId="181"/>
    <tableColumn id="62" xr3:uid="{A2B6EA13-7F26-40CE-9C24-FFB2A2094E83}" name="Date60" dataDxfId="180"/>
    <tableColumn id="63" xr3:uid="{90546C51-DC1B-4D65-A0D6-BE07C2B35539}" name="Date61" dataDxfId="179"/>
    <tableColumn id="64" xr3:uid="{9F60E80C-4653-49F5-B10F-7A0D25DE4830}" name="Date62" dataDxfId="178"/>
    <tableColumn id="65" xr3:uid="{4AB0515C-69AE-4CDC-9329-2AC69E997A17}" name="Date63" dataDxfId="177"/>
    <tableColumn id="66" xr3:uid="{AA6AECBA-8D89-432D-81B7-0BB3210D02E2}" name="Date64" dataDxfId="176"/>
    <tableColumn id="67" xr3:uid="{D724C541-6F38-480B-980D-B585E77AEDD3}" name="Date65" dataDxfId="175"/>
    <tableColumn id="68" xr3:uid="{E608BD00-7FCC-4288-8B0A-A887A131CE5A}" name="Date66" dataDxfId="174"/>
    <tableColumn id="69" xr3:uid="{90B1B3D6-ED0D-4CB5-A0AF-D9BC9499103C}" name="Date67" dataDxfId="173"/>
    <tableColumn id="70" xr3:uid="{6B1DC7D4-4CBD-4A51-AD4A-8E4C27BF8AD4}" name="Date68" dataDxfId="172"/>
    <tableColumn id="71" xr3:uid="{47F72F48-DF48-4184-810A-C66796603542}" name="Date69" dataDxfId="171"/>
    <tableColumn id="72" xr3:uid="{72FAE27D-D882-436D-AA4E-CFA649ADA732}" name="Date70" dataDxfId="170"/>
    <tableColumn id="73" xr3:uid="{6D849183-859B-4320-80E2-6ABD0611586D}" name="Date71" dataDxfId="169"/>
    <tableColumn id="74" xr3:uid="{DCDD2CB3-0073-4C37-9789-25FC842B69C7}" name="Date72" dataDxfId="168"/>
    <tableColumn id="75" xr3:uid="{FDD52FA7-11C5-4BEB-AA6E-CB9F06C2708E}" name="Date73" dataDxfId="167"/>
    <tableColumn id="76" xr3:uid="{C34221ED-DF42-43E2-B238-F4B565E1F7A7}" name="Date74" dataDxfId="166"/>
    <tableColumn id="77" xr3:uid="{4F753435-5F6E-4716-9D4B-123A8CB502AA}" name="Date75" dataDxfId="165"/>
    <tableColumn id="78" xr3:uid="{AE3995AF-8803-4953-ADD8-3309F9FFC54F}" name="Date76" dataDxfId="164"/>
    <tableColumn id="79" xr3:uid="{1230796C-EECA-4614-9D71-33340414D226}" name="Date77" dataDxfId="163"/>
    <tableColumn id="80" xr3:uid="{FD9B058B-76C2-42B0-BB81-1DB85361D128}" name="Date78" dataDxfId="162"/>
    <tableColumn id="81" xr3:uid="{CA4973B6-BEA5-4CF2-9D76-57D6B5659E52}" name="Date79" dataDxfId="161"/>
    <tableColumn id="82" xr3:uid="{FA7AA8A0-AE2C-40AA-A520-1EE4F872C784}" name="Date80" dataDxfId="160"/>
    <tableColumn id="83" xr3:uid="{961200A4-4D91-498B-B07F-CA80FE89C94D}" name="Date81" dataDxfId="159"/>
    <tableColumn id="84" xr3:uid="{4532DD8B-5F9D-4C21-BB29-B86A65F64B98}" name="Date82" dataDxfId="158"/>
    <tableColumn id="85" xr3:uid="{FB38CC83-9276-4214-B499-B6798D3B6CD6}" name="Date83" dataDxfId="157"/>
    <tableColumn id="86" xr3:uid="{8668B0D1-5248-4B85-B733-DDDB6B3F7EEA}" name="Date84" dataDxfId="156"/>
    <tableColumn id="87" xr3:uid="{338C7821-858C-4219-868B-E9B0B3A9D5F1}" name="Date85" dataDxfId="155"/>
    <tableColumn id="88" xr3:uid="{47913612-9D76-4B3F-BCA1-A7D066EBBC19}" name="Date86" dataDxfId="154"/>
    <tableColumn id="89" xr3:uid="{FD6976D0-9DB4-4FEF-900B-7DA6DCBAC6A6}" name="Date87" dataDxfId="153"/>
    <tableColumn id="90" xr3:uid="{73D99333-B00D-4A88-A101-BA5FFE7BA63E}" name="Date88" dataDxfId="152"/>
    <tableColumn id="91" xr3:uid="{19050CFE-387A-445A-9F2D-6CD103AD8612}" name="Date89" dataDxfId="151"/>
    <tableColumn id="92" xr3:uid="{FC3842F6-49A8-464D-B10B-1CB587550FB8}" name="Date90" dataDxfId="150"/>
    <tableColumn id="93" xr3:uid="{0D565D17-A067-45CF-8434-C774A92D3927}" name="Date91" dataDxfId="149"/>
    <tableColumn id="94" xr3:uid="{814EE1B4-1F2B-4A7C-9BCE-402062C62F4F}" name="Date92" dataDxfId="148"/>
    <tableColumn id="95" xr3:uid="{55E98ADF-6E1C-4F64-97B0-3B150AE4191C}" name="Date93" dataDxfId="147"/>
    <tableColumn id="96" xr3:uid="{C735A88A-6048-43A6-889C-AF3495491E40}" name="Date94" dataDxfId="146"/>
    <tableColumn id="97" xr3:uid="{048770D4-ECB1-4EFA-BEB1-33D59162B587}" name="Date95" dataDxfId="145"/>
    <tableColumn id="98" xr3:uid="{9C3BD5B5-1332-4758-97DC-35F19370E7A0}" name="Date96" dataDxfId="144"/>
    <tableColumn id="99" xr3:uid="{DD37FA1C-8360-4907-ACEC-34686114C619}" name="Date97" dataDxfId="143"/>
    <tableColumn id="100" xr3:uid="{A1C9C983-432E-402F-8598-5B95C6E0CD90}" name="Date98" dataDxfId="142"/>
    <tableColumn id="101" xr3:uid="{098C1CBF-2526-48D4-82BF-7FA82FBC593C}" name="Date99" dataDxfId="141"/>
    <tableColumn id="102" xr3:uid="{B7FA7538-92D3-41A5-8063-7BC0E7CD86A7}" name="Date100" dataDxfId="140"/>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51F151D-4910-468B-B398-50F14DD3342F}" name="L53Table" displayName="L53Table" ref="B159:CY171" totalsRowShown="0" headerRowDxfId="139" dataDxfId="138">
  <autoFilter ref="B159:CY171" xr:uid="{EDC81AC8-21B1-48B0-9387-A38970ED689A}"/>
  <tableColumns count="102">
    <tableColumn id="1" xr3:uid="{E7367EBD-910B-41F0-A456-40AC2B1B5C73}" name="Vehicle Description / ID Number" dataDxfId="137"/>
    <tableColumn id="2" xr3:uid="{405F19DD-36BA-4B21-B057-4D8D98819905}" name="To Date" dataDxfId="136">
      <calculatedColumnFormula>IF(AND($B160&lt;&gt;"",COUNTIFS(D160:GU160,"X")&gt;0),1,SUM(D160:GU160))</calculatedColumnFormula>
    </tableColumn>
    <tableColumn id="3" xr3:uid="{26CCA72D-51B1-4E2F-99A2-472B2A87AD6E}" name="Date" dataDxfId="135"/>
    <tableColumn id="4" xr3:uid="{BA9F4881-D7F8-4EAC-A86F-4B3041BCC5A8}" name="Date2" dataDxfId="134"/>
    <tableColumn id="5" xr3:uid="{A4196499-285B-4F33-935B-AF3548E0F50E}" name="Date3" dataDxfId="133"/>
    <tableColumn id="6" xr3:uid="{5502995F-DBA7-4FB8-9D0A-33CF1083BB31}" name="Date4" dataDxfId="132"/>
    <tableColumn id="7" xr3:uid="{229D6CBA-8E14-4E26-BF76-F659ECE9B61E}" name="Date5" dataDxfId="131"/>
    <tableColumn id="8" xr3:uid="{F3EECCC9-A470-4B02-ABB7-B5B26483A28C}" name="Date6" dataDxfId="130"/>
    <tableColumn id="9" xr3:uid="{C500A957-4D62-409A-891B-DD59F8B221CC}" name="Date7" dataDxfId="129"/>
    <tableColumn id="10" xr3:uid="{6B366288-6D6C-4805-A295-4F663A02186F}" name="Date8" dataDxfId="128"/>
    <tableColumn id="11" xr3:uid="{0D421444-0952-4336-BF44-CC6C8BC0722D}" name="Date9" dataDxfId="127"/>
    <tableColumn id="12" xr3:uid="{3FF983BC-B034-4988-8B9E-0453B04918B4}" name="Date10" dataDxfId="126"/>
    <tableColumn id="13" xr3:uid="{CEFE19A0-F2EB-47C0-81D1-6AFD3BFF44E8}" name="Date11" dataDxfId="125"/>
    <tableColumn id="14" xr3:uid="{A2ED19FB-B7F2-441F-B436-7EB8CE4B261F}" name="Date12" dataDxfId="124"/>
    <tableColumn id="15" xr3:uid="{8162F571-CA5B-4D5C-9E4F-C81D0ED97359}" name="Date13" dataDxfId="123"/>
    <tableColumn id="16" xr3:uid="{F92D0A47-DBD4-474F-AEBC-0E76609BDD73}" name="Date14" dataDxfId="122"/>
    <tableColumn id="17" xr3:uid="{02FE7E77-55A8-4EDB-8924-5281A31C61A2}" name="Date15" dataDxfId="121"/>
    <tableColumn id="18" xr3:uid="{EBDDBFB9-9FCD-4E5E-B26A-5044890A5A18}" name="Date16" dataDxfId="120"/>
    <tableColumn id="19" xr3:uid="{304913BF-BBAF-40E2-B83E-C88E8F9AC1A3}" name="Date17" dataDxfId="119"/>
    <tableColumn id="20" xr3:uid="{A82670FC-E47F-4D88-BDB9-87432602A2E1}" name="Date18" dataDxfId="118"/>
    <tableColumn id="21" xr3:uid="{DF284811-A77B-456F-97D4-161620A99E26}" name="Date19" dataDxfId="117"/>
    <tableColumn id="22" xr3:uid="{9EA85365-2DEA-4006-AE03-CE697F64A9CB}" name="Date20" dataDxfId="116"/>
    <tableColumn id="23" xr3:uid="{C9E1EF79-9A19-411E-8CD2-9EE37A8EEE92}" name="Date21" dataDxfId="115"/>
    <tableColumn id="24" xr3:uid="{A4A3DEB4-B6CC-4B9A-9481-072B0C4E8BE1}" name="Date22" dataDxfId="114"/>
    <tableColumn id="25" xr3:uid="{21612F80-19AE-4822-B0EC-23F511634A47}" name="Date23" dataDxfId="113"/>
    <tableColumn id="26" xr3:uid="{BBE23AE9-73D3-4F77-87BF-A174D11B5229}" name="Date24" dataDxfId="112"/>
    <tableColumn id="27" xr3:uid="{E3FFCB3C-64D0-46FF-B1C8-1AD23FBCE4E2}" name="Date25" dataDxfId="111"/>
    <tableColumn id="28" xr3:uid="{4A675686-5F78-4438-8398-BE54CA2B103B}" name="Date26" dataDxfId="110"/>
    <tableColumn id="29" xr3:uid="{3D31A16A-A89F-4800-94A4-9206A1134924}" name="Date27" dataDxfId="109"/>
    <tableColumn id="30" xr3:uid="{0E57E6A2-050D-4175-AB3E-81AAC0C40C27}" name="Date28" dataDxfId="108"/>
    <tableColumn id="31" xr3:uid="{99EE5963-4234-4177-90CA-3AC2A8694F50}" name="Date29" dataDxfId="107"/>
    <tableColumn id="32" xr3:uid="{48E6778A-3AC8-4B6F-9F0C-6E8E6BC14A94}" name="Date30" dataDxfId="106"/>
    <tableColumn id="33" xr3:uid="{2B7E1D26-36D7-4E05-9417-C56C1E4C4997}" name="Date31" dataDxfId="105"/>
    <tableColumn id="34" xr3:uid="{73F1AE28-474F-4407-9856-A67EC74BDF3A}" name="Date32" dataDxfId="104"/>
    <tableColumn id="35" xr3:uid="{C024CADD-6636-4C0D-A7FF-71A8191C67D0}" name="Date33" dataDxfId="103"/>
    <tableColumn id="36" xr3:uid="{D2BAA4EB-B6BC-45A7-B47C-B5BB9E5A333B}" name="Date34" dataDxfId="102"/>
    <tableColumn id="37" xr3:uid="{A090F07E-87A6-4FB6-B17C-8661DE88D760}" name="Date35" dataDxfId="101"/>
    <tableColumn id="38" xr3:uid="{49BACD57-6A1E-48D3-8B0D-5CC8ED633879}" name="Date36" dataDxfId="100"/>
    <tableColumn id="39" xr3:uid="{96BB1E82-7FEC-4629-BC3D-3E0DDBD8DD18}" name="Date37" dataDxfId="99"/>
    <tableColumn id="40" xr3:uid="{7181B36B-3105-4E92-997B-76E1117C248F}" name="Date38" dataDxfId="98"/>
    <tableColumn id="41" xr3:uid="{01F5C2BB-81DF-4095-96A2-39E47CBFEBCE}" name="Date39" dataDxfId="97"/>
    <tableColumn id="42" xr3:uid="{6CF8C11C-AA44-4910-9349-E7525A70A8BB}" name="Date40" dataDxfId="96"/>
    <tableColumn id="43" xr3:uid="{73C08B0C-D681-405B-9938-119A35931A4C}" name="Date41" dataDxfId="95"/>
    <tableColumn id="44" xr3:uid="{B3632B8E-6CF2-4451-96CF-10DB696C4D41}" name="Date42" dataDxfId="94"/>
    <tableColumn id="45" xr3:uid="{922A0EFF-31E8-46A0-AAA6-726FDE76802B}" name="Date43" dataDxfId="93"/>
    <tableColumn id="46" xr3:uid="{963B90FC-10F0-464D-A867-F4750478DFDC}" name="Date44" dataDxfId="92"/>
    <tableColumn id="47" xr3:uid="{2094F2A2-535E-4784-9FFD-A796382248D4}" name="Date45" dataDxfId="91"/>
    <tableColumn id="48" xr3:uid="{88596DE2-F5ED-466B-9E0E-5D622A85CFD3}" name="Date46" dataDxfId="90"/>
    <tableColumn id="49" xr3:uid="{8BC67DB4-6D34-4086-8567-CDD49BFDA9BF}" name="Date47" dataDxfId="89"/>
    <tableColumn id="50" xr3:uid="{B53E4E27-2FC8-4149-83F7-7DC42AFEEC4C}" name="Date48" dataDxfId="88"/>
    <tableColumn id="51" xr3:uid="{81650FCA-453B-4C13-8FDB-8CCE0054053C}" name="Date49" dataDxfId="87"/>
    <tableColumn id="52" xr3:uid="{7F0A0A73-E6D7-4385-929D-12236231B9B9}" name="Date50" dataDxfId="86"/>
    <tableColumn id="53" xr3:uid="{CBF088DB-18E2-4FB3-BE36-A7F1FF79EA52}" name="Date51" dataDxfId="85"/>
    <tableColumn id="54" xr3:uid="{55BF83DE-B8EF-49DC-9635-0753AD13006A}" name="Date52" dataDxfId="84"/>
    <tableColumn id="55" xr3:uid="{BF93AB4F-FE93-40DE-BBF4-D113DAB832AC}" name="Date53" dataDxfId="83"/>
    <tableColumn id="56" xr3:uid="{6974C909-D3D6-4742-A0EE-EEFF6B8C4F11}" name="Date54" dataDxfId="82"/>
    <tableColumn id="57" xr3:uid="{C4D1AB5E-5BA7-4395-8379-B7DD39BD59C3}" name="Date55" dataDxfId="81"/>
    <tableColumn id="58" xr3:uid="{0175CB2B-D561-4882-A14E-F7273A564829}" name="Date56" dataDxfId="80"/>
    <tableColumn id="59" xr3:uid="{28AA305B-2E55-4032-8574-0F36AB61FB0D}" name="Date57" dataDxfId="79"/>
    <tableColumn id="60" xr3:uid="{52F0C306-8C7B-497E-A212-D0F839F8314F}" name="Date58" dataDxfId="78"/>
    <tableColumn id="61" xr3:uid="{94255962-704A-4C7D-AE6B-C2696290D471}" name="Date59" dataDxfId="77"/>
    <tableColumn id="62" xr3:uid="{680D5A55-69DA-4EBC-A9F9-716DAA59689D}" name="Date60" dataDxfId="76"/>
    <tableColumn id="63" xr3:uid="{64510CA8-5834-48F3-9D3A-38ED0E71E620}" name="Date61" dataDxfId="75"/>
    <tableColumn id="64" xr3:uid="{B973F777-0568-4CA7-B7EB-EFDEA127203C}" name="Date62" dataDxfId="74"/>
    <tableColumn id="65" xr3:uid="{2B0C9608-1A8B-436E-974E-288EC61643E2}" name="Date63" dataDxfId="73"/>
    <tableColumn id="66" xr3:uid="{18038E8F-A4F0-4E11-AC91-56CA49DE69F0}" name="Date64" dataDxfId="72"/>
    <tableColumn id="67" xr3:uid="{D0D55DF9-9474-4D1E-973F-CBEB81444684}" name="Date65" dataDxfId="71"/>
    <tableColumn id="68" xr3:uid="{405AF2AD-1528-460E-962F-53A10A54B1DF}" name="Date66" dataDxfId="70"/>
    <tableColumn id="69" xr3:uid="{0C9B1975-C03B-48CB-8233-7AA45EE6CB85}" name="Date67" dataDxfId="69"/>
    <tableColumn id="70" xr3:uid="{035C6BA2-AE54-4EAB-9ED6-3113B5810C54}" name="Date68" dataDxfId="68"/>
    <tableColumn id="71" xr3:uid="{71AE139E-0F95-4304-9F4D-B0770F8730C4}" name="Date69" dataDxfId="67"/>
    <tableColumn id="72" xr3:uid="{BCFA62AB-D619-42FD-9FEB-AA8E56B969AE}" name="Date70" dataDxfId="66"/>
    <tableColumn id="73" xr3:uid="{846308BD-3D66-499E-99F1-9265D473FBB0}" name="Date71" dataDxfId="65"/>
    <tableColumn id="74" xr3:uid="{7FC99CFD-F1DF-4A9E-8C8D-B87714BCB601}" name="Date72" dataDxfId="64"/>
    <tableColumn id="75" xr3:uid="{EF767F05-DAAC-464E-9E1B-36ED69BA19E8}" name="Date73" dataDxfId="63"/>
    <tableColumn id="76" xr3:uid="{6BDA44B5-CABE-43D5-A7E8-333B39F995DD}" name="Date74" dataDxfId="62"/>
    <tableColumn id="77" xr3:uid="{436073B8-4422-4946-B01A-F2EA150D1C86}" name="Date75" dataDxfId="61"/>
    <tableColumn id="78" xr3:uid="{342950A0-3859-4E93-9C07-E0ADD7A9001B}" name="Date76" dataDxfId="60"/>
    <tableColumn id="79" xr3:uid="{86EE81DF-D52E-4564-8E73-166F9F23B53B}" name="Date77" dataDxfId="59"/>
    <tableColumn id="80" xr3:uid="{EBD03885-147A-4D4D-85E2-A4D78D01032F}" name="Date78" dataDxfId="58"/>
    <tableColumn id="81" xr3:uid="{F4DEB794-9B37-49F1-A3C5-7E19575DEEA0}" name="Date79" dataDxfId="57"/>
    <tableColumn id="82" xr3:uid="{545423F9-BEFF-42D3-8A06-F2EDCF12F8A1}" name="Date80" dataDxfId="56"/>
    <tableColumn id="83" xr3:uid="{DC517D08-77D4-47FA-AD67-DC10FDCFAFB1}" name="Date81" dataDxfId="55"/>
    <tableColumn id="84" xr3:uid="{B5256887-F8B5-487B-8A4B-9C7D4A1E6F5E}" name="Date82" dataDxfId="54"/>
    <tableColumn id="85" xr3:uid="{D539AAD5-0DB2-4F2C-B956-3748C98246D2}" name="Date83" dataDxfId="53"/>
    <tableColumn id="86" xr3:uid="{53A65444-E03C-4BC1-8F0E-953C5FA02EEF}" name="Date84" dataDxfId="52"/>
    <tableColumn id="87" xr3:uid="{FEE07F81-32A2-4ADE-8C11-2E32E80A7F33}" name="Date85" dataDxfId="51"/>
    <tableColumn id="88" xr3:uid="{F6999908-C6E5-4C72-B8BE-8EA75AB3F606}" name="Date86" dataDxfId="50"/>
    <tableColumn id="89" xr3:uid="{E0EE4916-2818-48C5-96E7-D1028048A606}" name="Date87" dataDxfId="49"/>
    <tableColumn id="90" xr3:uid="{0D78F967-7201-4EAB-9DD4-64DDA6EF0D98}" name="Date88" dataDxfId="48"/>
    <tableColumn id="91" xr3:uid="{B10BC5D4-4865-4144-B2BF-532DF8BAC737}" name="Date89" dataDxfId="47"/>
    <tableColumn id="92" xr3:uid="{9CC4C347-E7E8-433F-898B-47A5FEABBD2B}" name="Date90" dataDxfId="46"/>
    <tableColumn id="93" xr3:uid="{EF567B5F-B1D0-4EF0-98E7-E869B8807299}" name="Date91" dataDxfId="45"/>
    <tableColumn id="94" xr3:uid="{D867FB71-733C-4A4A-9A61-B0821DAE711C}" name="Date92" dataDxfId="44"/>
    <tableColumn id="95" xr3:uid="{73BB11A1-3CFD-4E7B-BFD9-A7CB1EFD84B9}" name="Date93" dataDxfId="43"/>
    <tableColumn id="96" xr3:uid="{5BE61977-9C90-49A0-BB2B-24B220D5FCCE}" name="Date94" dataDxfId="42"/>
    <tableColumn id="97" xr3:uid="{CB703A16-79C8-4A1C-AF65-7AD086F9E15D}" name="Date95" dataDxfId="41"/>
    <tableColumn id="98" xr3:uid="{1CE29B81-B990-4D1B-BCE1-D5292CF010AE}" name="Date96" dataDxfId="40"/>
    <tableColumn id="99" xr3:uid="{0EB06382-683D-4918-B89B-F449E1B808BE}" name="Date97" dataDxfId="39"/>
    <tableColumn id="100" xr3:uid="{15F18E49-B9FF-445A-B53D-0C76CDDD4864}" name="Date98" dataDxfId="38"/>
    <tableColumn id="101" xr3:uid="{6BF3A0A1-DD0F-4DEF-BECE-FD9016A5AB06}" name="Date99" dataDxfId="37"/>
    <tableColumn id="102" xr3:uid="{974C3C64-E209-4B04-9553-47AB4A6D42A4}" name="Date100" dataDxfId="36"/>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b:/t/PlanningWorkgroup-PacificDivision/Edh2DhglBbRGo89cx2Haa-gBPg-Yb6KkR1h5Myc-TD0d0Q?e=UEOiP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b:/t/PlanningWorkgroup-PacificDivision/Edh2DhglBbRGo89cx2Haa-gBPg-Yb6KkR1h5Myc-TD0d0Q?e=UEOiPm"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8.bin"/><Relationship Id="rId5" Type="http://schemas.openxmlformats.org/officeDocument/2006/relationships/table" Target="../tables/table14.xml"/><Relationship Id="rId4"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22.xml"/><Relationship Id="rId3" Type="http://schemas.openxmlformats.org/officeDocument/2006/relationships/table" Target="../tables/table17.xml"/><Relationship Id="rId7" Type="http://schemas.openxmlformats.org/officeDocument/2006/relationships/table" Target="../tables/table21.xml"/><Relationship Id="rId2" Type="http://schemas.openxmlformats.org/officeDocument/2006/relationships/table" Target="../tables/table16.xml"/><Relationship Id="rId1" Type="http://schemas.openxmlformats.org/officeDocument/2006/relationships/drawing" Target="../drawings/drawing2.xml"/><Relationship Id="rId6" Type="http://schemas.openxmlformats.org/officeDocument/2006/relationships/table" Target="../tables/table20.xml"/><Relationship Id="rId5" Type="http://schemas.openxmlformats.org/officeDocument/2006/relationships/table" Target="../tables/table19.xml"/><Relationship Id="rId10" Type="http://schemas.openxmlformats.org/officeDocument/2006/relationships/table" Target="../tables/table24.xml"/><Relationship Id="rId4" Type="http://schemas.openxmlformats.org/officeDocument/2006/relationships/table" Target="../tables/table18.xml"/><Relationship Id="rId9" Type="http://schemas.openxmlformats.org/officeDocument/2006/relationships/table" Target="../tables/table2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indexed="42"/>
  </sheetPr>
  <dimension ref="A1:O92"/>
  <sheetViews>
    <sheetView showGridLines="0" tabSelected="1" zoomScale="90" zoomScaleNormal="90" zoomScalePageLayoutView="110" workbookViewId="0">
      <pane ySplit="6" topLeftCell="A7" activePane="bottomLeft" state="frozen"/>
      <selection pane="bottomLeft" activeCell="A3" sqref="A3:H3"/>
    </sheetView>
  </sheetViews>
  <sheetFormatPr baseColWidth="10" defaultColWidth="9.6640625" defaultRowHeight="13" x14ac:dyDescent="0.15"/>
  <cols>
    <col min="1" max="1" width="6.6640625" style="16" customWidth="1"/>
    <col min="2" max="2" width="4.6640625" style="16" customWidth="1"/>
    <col min="3" max="3" width="9.5" style="16" customWidth="1"/>
    <col min="4" max="4" width="5.5" style="16" customWidth="1"/>
    <col min="5" max="5" width="65.5" style="16" customWidth="1"/>
    <col min="6" max="6" width="13.33203125" style="16" customWidth="1"/>
    <col min="7" max="7" width="9.6640625" style="16" customWidth="1"/>
    <col min="8" max="8" width="11.5" style="16" customWidth="1"/>
    <col min="9" max="9" width="13" style="16" customWidth="1"/>
    <col min="10" max="14" width="9.6640625" style="16"/>
    <col min="15" max="15" width="10.33203125" style="16" customWidth="1"/>
    <col min="16" max="16384" width="9.6640625" style="16"/>
  </cols>
  <sheetData>
    <row r="1" spans="1:8" s="17" customFormat="1" ht="18" customHeight="1" x14ac:dyDescent="0.15">
      <c r="A1" s="456" t="s">
        <v>3855</v>
      </c>
      <c r="B1" s="456"/>
      <c r="C1" s="456"/>
      <c r="D1" s="456"/>
      <c r="E1" s="457"/>
      <c r="F1" s="457"/>
      <c r="G1" s="457"/>
      <c r="H1" s="457"/>
    </row>
    <row r="2" spans="1:8" s="17" customFormat="1" ht="51.5" customHeight="1" x14ac:dyDescent="0.15">
      <c r="A2" s="465" t="s">
        <v>3858</v>
      </c>
      <c r="B2" s="465"/>
      <c r="C2" s="465"/>
      <c r="D2" s="465"/>
      <c r="E2" s="465"/>
      <c r="F2" s="465"/>
      <c r="G2" s="465"/>
      <c r="H2" s="465"/>
    </row>
    <row r="3" spans="1:8" s="5" customFormat="1" ht="16" x14ac:dyDescent="0.15">
      <c r="A3" s="466" t="s">
        <v>0</v>
      </c>
      <c r="B3" s="466"/>
      <c r="C3" s="466"/>
      <c r="D3" s="466"/>
      <c r="E3" s="466"/>
      <c r="F3" s="466"/>
      <c r="G3" s="466"/>
      <c r="H3" s="466"/>
    </row>
    <row r="4" spans="1:8" s="467" customFormat="1" ht="75.5" customHeight="1" x14ac:dyDescent="0.15">
      <c r="A4" s="467" t="str">
        <f>'Start Here Statistics'!A2</f>
        <v>For assistance, call or message Dee Falasco on Teams 8:30 am - 9:00 pm (Pacific time).
If unavailable call the DOCC at 202.303.5555 for urgent problems.
Non-urgent questions: Dee.Falasco3@redcross.org and/or informationplanning@redcross.org</v>
      </c>
    </row>
    <row r="5" spans="1:8" s="5" customFormat="1" x14ac:dyDescent="0.15">
      <c r="A5" s="293"/>
      <c r="B5" s="293"/>
      <c r="C5" s="293"/>
      <c r="D5" s="293"/>
      <c r="E5" s="293"/>
      <c r="F5" s="27"/>
    </row>
    <row r="6" spans="1:8" s="18" customFormat="1" ht="18" x14ac:dyDescent="0.15">
      <c r="A6" s="458" t="s">
        <v>1</v>
      </c>
      <c r="B6" s="458"/>
      <c r="C6" s="458"/>
      <c r="D6" s="458"/>
      <c r="E6" s="459"/>
      <c r="F6" s="459"/>
      <c r="G6" s="459"/>
      <c r="H6" s="459"/>
    </row>
    <row r="7" spans="1:8" s="18" customFormat="1" ht="12.75" customHeight="1" x14ac:dyDescent="0.15">
      <c r="A7" s="12"/>
      <c r="B7" s="12"/>
      <c r="C7" s="12"/>
      <c r="D7" s="12"/>
      <c r="E7" s="11"/>
      <c r="F7" s="11"/>
      <c r="G7" s="4"/>
      <c r="H7" s="4"/>
    </row>
    <row r="8" spans="1:8" ht="30" customHeight="1" x14ac:dyDescent="0.15">
      <c r="A8" s="462" t="s">
        <v>2</v>
      </c>
      <c r="B8" s="462"/>
      <c r="C8" s="462"/>
      <c r="D8" s="462"/>
      <c r="E8" s="464"/>
      <c r="F8" s="464"/>
      <c r="G8" s="464"/>
      <c r="H8" s="464"/>
    </row>
    <row r="9" spans="1:8" s="5" customFormat="1" x14ac:dyDescent="0.15">
      <c r="A9" s="461"/>
      <c r="B9" s="461"/>
      <c r="C9" s="461"/>
      <c r="D9" s="461"/>
      <c r="E9" s="27"/>
      <c r="F9" s="27"/>
    </row>
    <row r="10" spans="1:8" s="5" customFormat="1" ht="25.5" customHeight="1" x14ac:dyDescent="0.15">
      <c r="A10" s="462" t="s">
        <v>3</v>
      </c>
      <c r="B10" s="462"/>
      <c r="C10" s="462"/>
      <c r="D10" s="462"/>
      <c r="E10" s="455"/>
      <c r="F10" s="455"/>
      <c r="G10" s="455"/>
      <c r="H10" s="455"/>
    </row>
    <row r="11" spans="1:8" s="5" customFormat="1" x14ac:dyDescent="0.15">
      <c r="A11" s="37"/>
      <c r="B11" s="37"/>
      <c r="C11" s="37"/>
      <c r="D11" s="37"/>
      <c r="E11" s="28"/>
      <c r="F11" s="28"/>
    </row>
    <row r="12" spans="1:8" s="5" customFormat="1" ht="12.75" customHeight="1" x14ac:dyDescent="0.15">
      <c r="B12" s="22" t="s">
        <v>4</v>
      </c>
      <c r="C12" s="463" t="s">
        <v>5</v>
      </c>
      <c r="D12" s="463"/>
      <c r="E12" s="463"/>
      <c r="F12" s="463"/>
      <c r="G12" s="463"/>
      <c r="H12" s="463"/>
    </row>
    <row r="13" spans="1:8" s="5" customFormat="1" ht="6" customHeight="1" x14ac:dyDescent="0.15">
      <c r="B13" s="22"/>
      <c r="C13" s="38"/>
      <c r="D13" s="38"/>
      <c r="E13" s="38"/>
      <c r="F13" s="29"/>
    </row>
    <row r="14" spans="1:8" s="5" customFormat="1" x14ac:dyDescent="0.15">
      <c r="B14" s="22" t="s">
        <v>6</v>
      </c>
      <c r="C14" s="463" t="s">
        <v>7</v>
      </c>
      <c r="D14" s="463"/>
      <c r="E14" s="463"/>
      <c r="F14" s="29"/>
    </row>
    <row r="15" spans="1:8" s="5" customFormat="1" ht="6" customHeight="1" x14ac:dyDescent="0.15">
      <c r="B15" s="22"/>
      <c r="C15" s="38"/>
      <c r="D15" s="38"/>
      <c r="E15" s="38"/>
      <c r="F15" s="29"/>
    </row>
    <row r="16" spans="1:8" s="5" customFormat="1" ht="29" customHeight="1" x14ac:dyDescent="0.15">
      <c r="B16" s="22" t="s">
        <v>8</v>
      </c>
      <c r="C16" s="454" t="s">
        <v>9</v>
      </c>
      <c r="D16" s="454"/>
      <c r="E16" s="454"/>
      <c r="F16" s="455"/>
      <c r="G16" s="455"/>
      <c r="H16" s="455"/>
    </row>
    <row r="17" spans="1:10" s="5" customFormat="1" ht="6" customHeight="1" x14ac:dyDescent="0.15">
      <c r="B17" s="22"/>
      <c r="C17" s="36"/>
      <c r="D17" s="36"/>
      <c r="E17" s="36"/>
      <c r="F17" s="30"/>
    </row>
    <row r="18" spans="1:10" s="5" customFormat="1" ht="44" customHeight="1" x14ac:dyDescent="0.15">
      <c r="B18" s="22" t="s">
        <v>10</v>
      </c>
      <c r="C18" s="454" t="s">
        <v>11</v>
      </c>
      <c r="D18" s="454"/>
      <c r="E18" s="454"/>
      <c r="F18" s="455"/>
      <c r="G18" s="455"/>
      <c r="H18" s="455"/>
    </row>
    <row r="19" spans="1:10" s="5" customFormat="1" ht="6" customHeight="1" x14ac:dyDescent="0.15">
      <c r="B19" s="22"/>
      <c r="C19" s="36"/>
      <c r="D19" s="36"/>
      <c r="E19" s="36"/>
      <c r="F19" s="30"/>
    </row>
    <row r="20" spans="1:10" s="5" customFormat="1" ht="28.5" customHeight="1" x14ac:dyDescent="0.15">
      <c r="B20" s="22" t="s">
        <v>12</v>
      </c>
      <c r="C20" s="454" t="s">
        <v>13</v>
      </c>
      <c r="D20" s="454"/>
      <c r="E20" s="454"/>
      <c r="F20" s="455"/>
      <c r="G20" s="455"/>
      <c r="H20" s="455"/>
    </row>
    <row r="21" spans="1:10" s="5" customFormat="1" ht="6" customHeight="1" x14ac:dyDescent="0.15">
      <c r="B21" s="22"/>
      <c r="C21" s="36"/>
      <c r="D21" s="36"/>
      <c r="E21" s="36"/>
      <c r="F21" s="30"/>
    </row>
    <row r="22" spans="1:10" s="5" customFormat="1" ht="18" customHeight="1" x14ac:dyDescent="0.15">
      <c r="B22" s="31"/>
      <c r="C22" s="23"/>
      <c r="D22" s="36"/>
      <c r="E22"/>
      <c r="F22"/>
    </row>
    <row r="23" spans="1:10" s="8" customFormat="1" ht="18" customHeight="1" x14ac:dyDescent="0.15">
      <c r="A23" s="460" t="s">
        <v>14</v>
      </c>
      <c r="B23" s="460"/>
      <c r="C23" s="460"/>
      <c r="D23" s="460"/>
      <c r="E23" s="460"/>
      <c r="F23" s="460"/>
      <c r="G23" s="460"/>
      <c r="H23" s="460"/>
      <c r="I23" s="10"/>
      <c r="J23" s="10"/>
    </row>
    <row r="25" spans="1:10" s="8" customFormat="1" ht="15" customHeight="1" x14ac:dyDescent="0.15">
      <c r="A25" s="462" t="s">
        <v>15</v>
      </c>
      <c r="B25" s="462"/>
      <c r="C25" s="462"/>
      <c r="D25" s="462"/>
      <c r="E25" s="455"/>
      <c r="F25" s="455"/>
      <c r="G25" s="455"/>
      <c r="H25" s="455"/>
      <c r="I25" s="14"/>
      <c r="J25" s="10"/>
    </row>
    <row r="27" spans="1:10" s="7" customFormat="1" ht="18" x14ac:dyDescent="0.15">
      <c r="A27" s="452" t="s">
        <v>16</v>
      </c>
      <c r="B27" s="452"/>
      <c r="C27" s="452"/>
      <c r="D27" s="452"/>
      <c r="E27" s="452"/>
      <c r="F27" s="452"/>
      <c r="G27" s="452"/>
      <c r="H27" s="452"/>
      <c r="I27" s="13"/>
      <c r="J27" s="13"/>
    </row>
    <row r="28" spans="1:10" s="9" customFormat="1" x14ac:dyDescent="0.15">
      <c r="A28" s="453" t="s">
        <v>17</v>
      </c>
      <c r="B28" s="453"/>
      <c r="C28" s="453"/>
      <c r="D28" s="453"/>
      <c r="E28" s="453"/>
      <c r="F28" s="453"/>
      <c r="G28" s="453"/>
      <c r="H28" s="453"/>
      <c r="I28" s="27"/>
      <c r="J28" s="27"/>
    </row>
    <row r="29" spans="1:10" s="9" customFormat="1" x14ac:dyDescent="0.15">
      <c r="A29" s="453"/>
      <c r="B29" s="453"/>
      <c r="C29" s="453"/>
      <c r="D29" s="453"/>
      <c r="E29" s="453"/>
      <c r="F29" s="453"/>
      <c r="G29" s="453"/>
      <c r="H29" s="453"/>
      <c r="I29" s="27"/>
      <c r="J29" s="27"/>
    </row>
    <row r="30" spans="1:10" s="9" customFormat="1" x14ac:dyDescent="0.15">
      <c r="C30" s="79" t="s">
        <v>18</v>
      </c>
      <c r="D30" s="448" t="s">
        <v>19</v>
      </c>
      <c r="E30" s="448"/>
      <c r="F30" s="448"/>
      <c r="G30" s="448"/>
      <c r="H30" s="448"/>
    </row>
    <row r="31" spans="1:10" s="9" customFormat="1" x14ac:dyDescent="0.15">
      <c r="C31" s="79" t="s">
        <v>20</v>
      </c>
      <c r="D31" s="442" t="s">
        <v>21</v>
      </c>
      <c r="E31" s="443"/>
      <c r="F31" s="443"/>
      <c r="G31" s="443"/>
      <c r="H31" s="444"/>
    </row>
    <row r="32" spans="1:10" s="9" customFormat="1" x14ac:dyDescent="0.15">
      <c r="C32" s="79" t="s">
        <v>22</v>
      </c>
      <c r="D32" s="294" t="s">
        <v>23</v>
      </c>
      <c r="E32" s="295"/>
      <c r="F32" s="295"/>
      <c r="G32" s="295"/>
      <c r="H32" s="296"/>
    </row>
    <row r="33" spans="1:11" s="9" customFormat="1" ht="68" customHeight="1" x14ac:dyDescent="0.15">
      <c r="C33" s="79" t="s">
        <v>24</v>
      </c>
      <c r="D33" s="448" t="s">
        <v>25</v>
      </c>
      <c r="E33" s="448"/>
      <c r="F33" s="448"/>
      <c r="G33" s="448"/>
      <c r="H33" s="448"/>
    </row>
    <row r="34" spans="1:11" s="9" customFormat="1" ht="25.25" customHeight="1" x14ac:dyDescent="0.15">
      <c r="C34" s="79" t="s">
        <v>26</v>
      </c>
      <c r="D34" s="449" t="s">
        <v>27</v>
      </c>
      <c r="E34" s="450"/>
      <c r="F34" s="450"/>
      <c r="G34" s="450"/>
      <c r="H34" s="451"/>
    </row>
    <row r="35" spans="1:11" s="9" customFormat="1" ht="32.5" customHeight="1" x14ac:dyDescent="0.15">
      <c r="C35" s="79" t="s">
        <v>28</v>
      </c>
      <c r="D35" s="449" t="s">
        <v>29</v>
      </c>
      <c r="E35" s="450"/>
      <c r="F35" s="450"/>
      <c r="G35" s="450"/>
      <c r="H35" s="451"/>
    </row>
    <row r="36" spans="1:11" s="9" customFormat="1" ht="32.5" customHeight="1" x14ac:dyDescent="0.15">
      <c r="C36" s="79" t="s">
        <v>30</v>
      </c>
      <c r="D36" s="445" t="s">
        <v>31</v>
      </c>
      <c r="E36" s="446"/>
      <c r="F36" s="446"/>
      <c r="G36" s="446"/>
      <c r="H36" s="447"/>
    </row>
    <row r="37" spans="1:11" s="9" customFormat="1" ht="32.5" customHeight="1" x14ac:dyDescent="0.15">
      <c r="C37" s="79" t="s">
        <v>32</v>
      </c>
      <c r="D37" s="445" t="s">
        <v>33</v>
      </c>
      <c r="E37" s="446"/>
      <c r="F37" s="446"/>
      <c r="G37" s="446"/>
      <c r="H37" s="447"/>
    </row>
    <row r="38" spans="1:11" s="9" customFormat="1" ht="47.5" customHeight="1" x14ac:dyDescent="0.15">
      <c r="C38" s="79" t="s">
        <v>34</v>
      </c>
      <c r="D38" s="448" t="s">
        <v>35</v>
      </c>
      <c r="E38" s="448"/>
      <c r="F38" s="448"/>
      <c r="G38" s="448"/>
      <c r="H38" s="448"/>
    </row>
    <row r="39" spans="1:11" s="9" customFormat="1" x14ac:dyDescent="0.15">
      <c r="A39" s="453"/>
      <c r="B39" s="453"/>
      <c r="C39" s="453"/>
      <c r="D39" s="453"/>
      <c r="E39" s="453"/>
      <c r="F39" s="453"/>
      <c r="G39" s="453"/>
      <c r="H39" s="453"/>
      <c r="I39" s="27"/>
      <c r="J39" s="27"/>
    </row>
    <row r="40" spans="1:11" s="7" customFormat="1" ht="18" x14ac:dyDescent="0.15">
      <c r="A40" s="452" t="s">
        <v>36</v>
      </c>
      <c r="B40" s="452"/>
      <c r="C40" s="452"/>
      <c r="D40" s="452"/>
      <c r="E40" s="452"/>
      <c r="F40" s="452"/>
      <c r="G40" s="452"/>
      <c r="H40" s="452"/>
      <c r="I40" s="13"/>
      <c r="J40" s="13"/>
    </row>
    <row r="41" spans="1:11" s="9" customFormat="1" ht="12.75" customHeight="1" x14ac:dyDescent="0.15">
      <c r="A41" s="468" t="s">
        <v>37</v>
      </c>
      <c r="B41" s="468"/>
      <c r="C41" s="468"/>
      <c r="D41" s="468"/>
      <c r="E41" s="468"/>
      <c r="F41" s="468"/>
      <c r="G41" s="468"/>
      <c r="H41" s="468"/>
      <c r="I41" s="27"/>
      <c r="J41" s="27"/>
    </row>
    <row r="42" spans="1:11" s="9" customFormat="1" x14ac:dyDescent="0.15">
      <c r="A42" s="27"/>
      <c r="B42" s="27"/>
      <c r="C42" s="27"/>
      <c r="D42" s="27"/>
      <c r="E42" s="27"/>
      <c r="F42" s="27"/>
      <c r="G42" s="27"/>
      <c r="H42" s="27"/>
      <c r="I42" s="27"/>
      <c r="J42" s="27"/>
      <c r="K42" s="27"/>
    </row>
    <row r="43" spans="1:11" s="9" customFormat="1" ht="14.25" customHeight="1" x14ac:dyDescent="0.15">
      <c r="B43" s="470" t="s">
        <v>38</v>
      </c>
      <c r="C43" s="470"/>
      <c r="D43" s="470"/>
      <c r="E43" s="470"/>
      <c r="F43" s="470"/>
      <c r="G43" s="470"/>
      <c r="H43" s="470"/>
    </row>
    <row r="44" spans="1:11" s="9" customFormat="1" ht="14.25" customHeight="1" x14ac:dyDescent="0.15">
      <c r="B44" s="35"/>
      <c r="C44" s="8"/>
      <c r="D44" s="8"/>
    </row>
    <row r="45" spans="1:11" s="9" customFormat="1" ht="13.25" customHeight="1" x14ac:dyDescent="0.15">
      <c r="C45" s="80" t="s">
        <v>39</v>
      </c>
      <c r="D45" s="448" t="s">
        <v>19</v>
      </c>
      <c r="E45" s="448"/>
      <c r="F45" s="448"/>
      <c r="G45" s="448"/>
      <c r="H45" s="448"/>
    </row>
    <row r="46" spans="1:11" s="9" customFormat="1" x14ac:dyDescent="0.15">
      <c r="C46" s="79" t="s">
        <v>20</v>
      </c>
      <c r="D46" s="442" t="s">
        <v>40</v>
      </c>
      <c r="E46" s="443"/>
      <c r="F46" s="443"/>
      <c r="G46" s="443"/>
      <c r="H46" s="444"/>
    </row>
    <row r="47" spans="1:11" s="9" customFormat="1" ht="14" x14ac:dyDescent="0.15">
      <c r="C47" s="80" t="s">
        <v>41</v>
      </c>
      <c r="D47" s="294" t="s">
        <v>23</v>
      </c>
      <c r="E47" s="295"/>
      <c r="F47" s="295"/>
      <c r="G47" s="295"/>
      <c r="H47" s="296"/>
    </row>
    <row r="48" spans="1:11" s="9" customFormat="1" ht="68" customHeight="1" x14ac:dyDescent="0.15">
      <c r="C48" s="79" t="s">
        <v>24</v>
      </c>
      <c r="D48" s="448" t="str">
        <f>D33</f>
        <v xml:space="preserve">Wherever possible, on the first day of the operation, place the newly established DCT on a Teams or SharePoint site. Then supply its link to  the people who are going to be providing service or items directly to the client. If there is insufficient connectivity, then print and provide them the relevant sheets so they can complete throughout the day.  For example, if a worker is expecting to provide snacks and bulk distribution items directly to clients, print out and provide them the "Feeding" and "DES" sheets.  Ask the workers to write their names on top of each sheet they complete.  </v>
      </c>
      <c r="E48" s="448"/>
      <c r="F48" s="448"/>
      <c r="G48" s="448"/>
      <c r="H48" s="448"/>
    </row>
    <row r="49" spans="1:15" s="9" customFormat="1" ht="14" x14ac:dyDescent="0.15">
      <c r="C49" s="80" t="s">
        <v>42</v>
      </c>
      <c r="D49" s="449" t="str">
        <f>D34</f>
        <v xml:space="preserve">After final feeding numbers are in: between 7 PM and 8PM local time, access the counts from the Teams/Sharepoint copy or collect the sheets back from the workers. </v>
      </c>
      <c r="E49" s="450"/>
      <c r="F49" s="450"/>
      <c r="G49" s="450"/>
      <c r="H49" s="451"/>
    </row>
    <row r="50" spans="1:15" s="9" customFormat="1" ht="32.5" customHeight="1" x14ac:dyDescent="0.15">
      <c r="C50" s="79" t="s">
        <v>28</v>
      </c>
      <c r="D50" s="448" t="s">
        <v>43</v>
      </c>
      <c r="E50" s="448"/>
      <c r="F50" s="448"/>
      <c r="G50" s="448"/>
      <c r="H50" s="448"/>
    </row>
    <row r="51" spans="1:15" s="9" customFormat="1" ht="38.25" customHeight="1" x14ac:dyDescent="0.15">
      <c r="C51" s="80" t="s">
        <v>44</v>
      </c>
      <c r="D51" s="448" t="s">
        <v>45</v>
      </c>
      <c r="E51" s="448"/>
      <c r="F51" s="448"/>
      <c r="G51" s="448"/>
      <c r="H51" s="448"/>
    </row>
    <row r="52" spans="1:15" s="9" customFormat="1" ht="32.5" customHeight="1" x14ac:dyDescent="0.15">
      <c r="C52" s="79" t="s">
        <v>32</v>
      </c>
      <c r="D52" s="445" t="s">
        <v>31</v>
      </c>
      <c r="E52" s="446"/>
      <c r="F52" s="446"/>
      <c r="G52" s="446"/>
      <c r="H52" s="447"/>
    </row>
    <row r="53" spans="1:15" s="9" customFormat="1" ht="32.5" customHeight="1" x14ac:dyDescent="0.15">
      <c r="C53" s="80" t="s">
        <v>46</v>
      </c>
      <c r="D53" s="445" t="s">
        <v>33</v>
      </c>
      <c r="E53" s="446"/>
      <c r="F53" s="446"/>
      <c r="G53" s="446"/>
      <c r="H53" s="447"/>
    </row>
    <row r="54" spans="1:15" s="9" customFormat="1" ht="41" customHeight="1" x14ac:dyDescent="0.15">
      <c r="C54" s="79" t="s">
        <v>47</v>
      </c>
      <c r="D54" s="448" t="str">
        <f>D38</f>
        <v xml:space="preserve">For the next reporting period, advise the people reporting for each activty to access the shared file and provide that reporting period's numbers in the column for the appropriate date. If paper is needed, the next reporting period, give the same sheets they used the day before back to the workers for their reuse.  Repeat the process every reporting period that the chapter/site is open.  </v>
      </c>
      <c r="E54" s="448"/>
      <c r="F54" s="448"/>
      <c r="G54" s="448"/>
      <c r="H54" s="448"/>
      <c r="I54" s="19"/>
      <c r="J54" s="19"/>
      <c r="K54" s="19"/>
    </row>
    <row r="55" spans="1:15" s="9" customFormat="1" x14ac:dyDescent="0.15">
      <c r="E55" s="32"/>
      <c r="F55" s="32"/>
      <c r="G55" s="32"/>
      <c r="H55" s="32"/>
      <c r="I55" s="32"/>
      <c r="J55" s="32"/>
      <c r="K55" s="32"/>
    </row>
    <row r="56" spans="1:15" s="9" customFormat="1" ht="14.25" customHeight="1" x14ac:dyDescent="0.15">
      <c r="B56" s="469" t="s">
        <v>48</v>
      </c>
      <c r="C56" s="469"/>
      <c r="D56" s="469"/>
      <c r="E56" s="469"/>
      <c r="F56" s="469"/>
      <c r="G56" s="469"/>
      <c r="H56" s="469"/>
      <c r="I56" s="20"/>
      <c r="J56" s="20"/>
    </row>
    <row r="57" spans="1:15" s="9" customFormat="1" ht="51" customHeight="1" x14ac:dyDescent="0.15">
      <c r="B57" s="468" t="s">
        <v>49</v>
      </c>
      <c r="C57" s="468"/>
      <c r="D57" s="468"/>
      <c r="E57" s="468"/>
      <c r="F57" s="468"/>
      <c r="G57" s="468"/>
      <c r="H57" s="468"/>
    </row>
    <row r="58" spans="1:15" s="9" customFormat="1" ht="14" x14ac:dyDescent="0.15">
      <c r="B58" s="34"/>
      <c r="C58" s="80" t="s">
        <v>39</v>
      </c>
      <c r="D58" s="448" t="s">
        <v>50</v>
      </c>
      <c r="E58" s="448"/>
      <c r="F58" s="448"/>
      <c r="G58" s="448"/>
      <c r="H58" s="448"/>
    </row>
    <row r="59" spans="1:15" s="9" customFormat="1" ht="25.5" customHeight="1" x14ac:dyDescent="0.15">
      <c r="C59" s="80" t="s">
        <v>20</v>
      </c>
      <c r="D59" s="448" t="s">
        <v>51</v>
      </c>
      <c r="E59" s="448"/>
      <c r="F59" s="448"/>
      <c r="G59" s="448"/>
      <c r="H59" s="448"/>
    </row>
    <row r="60" spans="1:15" s="9" customFormat="1" ht="25.5" customHeight="1" x14ac:dyDescent="0.15">
      <c r="C60" s="80" t="s">
        <v>22</v>
      </c>
      <c r="D60" s="448" t="s">
        <v>52</v>
      </c>
      <c r="E60" s="448"/>
      <c r="F60" s="448"/>
      <c r="G60" s="448"/>
      <c r="H60" s="448"/>
    </row>
    <row r="61" spans="1:15" s="9" customFormat="1" ht="25.5" customHeight="1" x14ac:dyDescent="0.15">
      <c r="C61" s="80" t="s">
        <v>24</v>
      </c>
      <c r="D61" s="448" t="s">
        <v>53</v>
      </c>
      <c r="E61" s="448"/>
      <c r="F61" s="448"/>
      <c r="G61" s="448"/>
      <c r="H61" s="448"/>
      <c r="I61" s="21"/>
      <c r="J61" s="21"/>
      <c r="K61" s="21"/>
    </row>
    <row r="62" spans="1:15" s="9" customFormat="1" ht="6" customHeight="1" x14ac:dyDescent="0.15">
      <c r="A62" s="468"/>
      <c r="B62" s="468"/>
      <c r="C62" s="468"/>
      <c r="D62" s="468"/>
      <c r="E62" s="468"/>
      <c r="F62" s="468"/>
      <c r="G62" s="468"/>
      <c r="H62" s="468"/>
      <c r="I62" s="32"/>
      <c r="J62" s="32"/>
      <c r="K62" s="32"/>
    </row>
    <row r="63" spans="1:15" s="9" customFormat="1" ht="14.25" customHeight="1" x14ac:dyDescent="0.15">
      <c r="B63" s="470" t="s">
        <v>54</v>
      </c>
      <c r="C63" s="470"/>
      <c r="D63" s="470"/>
      <c r="E63" s="470"/>
      <c r="F63" s="470"/>
      <c r="G63" s="470"/>
      <c r="H63" s="470"/>
      <c r="I63" s="34"/>
      <c r="J63" s="34"/>
      <c r="K63" s="34"/>
      <c r="L63" s="34"/>
      <c r="M63" s="34"/>
      <c r="N63" s="34"/>
      <c r="O63" s="34"/>
    </row>
    <row r="64" spans="1:15" s="9" customFormat="1" ht="28.5" customHeight="1" x14ac:dyDescent="0.15">
      <c r="B64" s="468" t="s">
        <v>55</v>
      </c>
      <c r="C64" s="468"/>
      <c r="D64" s="468"/>
      <c r="E64" s="468"/>
      <c r="F64" s="468"/>
      <c r="G64" s="468"/>
      <c r="H64" s="468"/>
      <c r="I64" s="32"/>
      <c r="J64" s="32"/>
    </row>
    <row r="65" spans="1:15" s="9" customFormat="1" ht="30" customHeight="1" x14ac:dyDescent="0.15">
      <c r="C65" s="80" t="s">
        <v>18</v>
      </c>
      <c r="D65" s="448" t="s">
        <v>56</v>
      </c>
      <c r="E65" s="448"/>
      <c r="F65" s="448"/>
      <c r="G65" s="448"/>
      <c r="H65" s="448"/>
      <c r="I65" s="19"/>
      <c r="J65" s="19"/>
      <c r="K65" s="19"/>
    </row>
    <row r="66" spans="1:15" s="9" customFormat="1" ht="38.25" customHeight="1" x14ac:dyDescent="0.15">
      <c r="C66" s="80" t="s">
        <v>20</v>
      </c>
      <c r="D66" s="448" t="s">
        <v>57</v>
      </c>
      <c r="E66" s="448"/>
      <c r="F66" s="448"/>
      <c r="G66" s="448"/>
      <c r="H66" s="448"/>
      <c r="I66" s="19"/>
      <c r="J66" s="19"/>
      <c r="K66" s="19"/>
    </row>
    <row r="67" spans="1:15" s="9" customFormat="1" ht="14" x14ac:dyDescent="0.15">
      <c r="C67" s="81" t="s">
        <v>22</v>
      </c>
      <c r="D67" s="448" t="s">
        <v>58</v>
      </c>
      <c r="E67" s="448"/>
      <c r="F67" s="448"/>
      <c r="G67" s="448"/>
      <c r="H67" s="448"/>
      <c r="I67" s="21"/>
      <c r="J67" s="21"/>
      <c r="K67" s="21"/>
    </row>
    <row r="69" spans="1:15" s="7" customFormat="1" ht="18" x14ac:dyDescent="0.15">
      <c r="A69" s="452" t="s">
        <v>59</v>
      </c>
      <c r="B69" s="452"/>
      <c r="C69" s="452"/>
      <c r="D69" s="452"/>
      <c r="E69" s="452"/>
      <c r="F69" s="452"/>
      <c r="G69" s="452"/>
      <c r="H69" s="452"/>
      <c r="I69" s="13"/>
      <c r="J69" s="13"/>
    </row>
    <row r="70" spans="1:15" s="15" customFormat="1" ht="6" customHeight="1" x14ac:dyDescent="0.15">
      <c r="A70" s="34"/>
      <c r="B70" s="34"/>
      <c r="C70" s="34"/>
      <c r="D70" s="34"/>
      <c r="E70" s="34"/>
      <c r="F70" s="34"/>
      <c r="G70" s="34"/>
      <c r="H70" s="34"/>
      <c r="I70" s="32"/>
      <c r="J70" s="32"/>
      <c r="K70" s="32"/>
      <c r="L70" s="32"/>
      <c r="M70" s="32"/>
      <c r="N70" s="32"/>
      <c r="O70" s="32"/>
    </row>
    <row r="71" spans="1:15" s="9" customFormat="1" ht="29" customHeight="1" x14ac:dyDescent="0.15">
      <c r="A71" s="468" t="s">
        <v>60</v>
      </c>
      <c r="B71" s="468"/>
      <c r="C71" s="468"/>
      <c r="D71" s="468"/>
      <c r="E71" s="468"/>
      <c r="F71" s="468"/>
      <c r="G71" s="468"/>
      <c r="H71" s="468"/>
      <c r="I71" s="27"/>
      <c r="J71" s="27"/>
    </row>
    <row r="72" spans="1:15" s="9" customFormat="1" ht="6" customHeight="1" x14ac:dyDescent="0.15">
      <c r="A72" s="34"/>
      <c r="B72" s="34"/>
      <c r="C72" s="34"/>
      <c r="D72" s="34"/>
      <c r="E72" s="34"/>
      <c r="F72" s="34"/>
      <c r="G72" s="34"/>
      <c r="H72" s="34"/>
      <c r="I72" s="27"/>
      <c r="J72" s="27"/>
    </row>
    <row r="73" spans="1:15" s="26" customFormat="1" ht="27" customHeight="1" x14ac:dyDescent="0.15">
      <c r="A73" s="471" t="s">
        <v>61</v>
      </c>
      <c r="B73" s="471"/>
      <c r="C73" s="471"/>
      <c r="D73" s="471"/>
      <c r="E73" s="471"/>
      <c r="F73" s="471"/>
      <c r="G73" s="471"/>
      <c r="H73" s="471"/>
      <c r="I73" s="33"/>
      <c r="J73" s="33"/>
    </row>
    <row r="74" spans="1:15" ht="18" customHeight="1" x14ac:dyDescent="0.15">
      <c r="A74" s="468"/>
      <c r="B74" s="468"/>
      <c r="C74" s="468"/>
      <c r="D74" s="468"/>
      <c r="E74" s="468"/>
      <c r="F74" s="468"/>
      <c r="G74" s="468"/>
      <c r="H74" s="468"/>
      <c r="I74" s="27"/>
      <c r="J74" s="27"/>
      <c r="K74" s="27"/>
      <c r="L74" s="27"/>
      <c r="M74" s="27"/>
      <c r="N74" s="27"/>
      <c r="O74" s="27"/>
    </row>
    <row r="75" spans="1:15" ht="18" customHeight="1" x14ac:dyDescent="0.15">
      <c r="A75" s="34"/>
      <c r="B75" s="34"/>
      <c r="C75" s="34"/>
      <c r="D75" s="34"/>
      <c r="E75" s="34"/>
      <c r="F75" s="34"/>
      <c r="G75" s="34"/>
      <c r="H75" s="34"/>
      <c r="I75" s="27"/>
      <c r="J75" s="27"/>
      <c r="K75" s="27"/>
      <c r="L75" s="27"/>
      <c r="M75" s="27"/>
      <c r="N75" s="27"/>
      <c r="O75" s="27"/>
    </row>
    <row r="76" spans="1:15" ht="25.5" customHeight="1" x14ac:dyDescent="0.15">
      <c r="A76" s="468" t="s">
        <v>62</v>
      </c>
      <c r="B76" s="468"/>
      <c r="C76" s="468"/>
      <c r="D76" s="468"/>
      <c r="E76" s="468"/>
      <c r="F76" s="468"/>
      <c r="G76" s="468"/>
      <c r="H76" s="468"/>
      <c r="I76" s="27"/>
      <c r="J76" s="27"/>
      <c r="K76" s="27"/>
      <c r="L76" s="27"/>
      <c r="M76" s="27"/>
      <c r="N76" s="27"/>
      <c r="O76" s="27"/>
    </row>
    <row r="77" spans="1:15" ht="10.25" customHeight="1" x14ac:dyDescent="0.15">
      <c r="A77" s="34"/>
      <c r="B77" s="34"/>
      <c r="C77" s="34"/>
      <c r="D77" s="34"/>
      <c r="E77" s="34"/>
      <c r="F77" s="34"/>
      <c r="G77" s="34"/>
      <c r="H77" s="34"/>
      <c r="I77" s="27"/>
      <c r="J77" s="27"/>
      <c r="K77" s="27"/>
      <c r="L77" s="27"/>
      <c r="M77" s="27"/>
      <c r="N77" s="27"/>
      <c r="O77" s="27"/>
    </row>
    <row r="78" spans="1:15" ht="18" x14ac:dyDescent="0.15">
      <c r="A78" s="452" t="s">
        <v>63</v>
      </c>
      <c r="B78" s="452"/>
      <c r="C78" s="452"/>
      <c r="D78" s="452"/>
      <c r="E78" s="452"/>
      <c r="F78" s="452"/>
      <c r="G78" s="452"/>
      <c r="H78" s="452"/>
      <c r="I78" s="27"/>
      <c r="J78" s="27"/>
    </row>
    <row r="80" spans="1:15" s="9" customFormat="1" ht="63" customHeight="1" x14ac:dyDescent="0.15">
      <c r="A80" s="468" t="s">
        <v>64</v>
      </c>
      <c r="B80" s="468"/>
      <c r="C80" s="468"/>
      <c r="D80" s="468"/>
      <c r="E80" s="468"/>
      <c r="F80" s="468"/>
      <c r="G80" s="468"/>
      <c r="H80" s="468"/>
      <c r="I80" s="27"/>
      <c r="J80" s="27"/>
    </row>
    <row r="82" spans="1:10" ht="66" customHeight="1" x14ac:dyDescent="0.15">
      <c r="A82" s="468" t="s">
        <v>65</v>
      </c>
      <c r="B82" s="468"/>
      <c r="C82" s="468"/>
      <c r="D82" s="468"/>
      <c r="E82" s="468"/>
      <c r="F82" s="468"/>
      <c r="G82" s="468"/>
      <c r="H82" s="468"/>
      <c r="I82" s="27"/>
      <c r="J82" s="27"/>
    </row>
    <row r="83" spans="1:10" ht="30" customHeight="1" x14ac:dyDescent="0.15">
      <c r="A83" s="34"/>
      <c r="B83" s="34"/>
      <c r="C83" s="34"/>
      <c r="D83" s="34"/>
      <c r="E83" s="34"/>
      <c r="F83" s="34"/>
      <c r="G83" s="34"/>
      <c r="H83" s="34"/>
      <c r="I83" s="27"/>
      <c r="J83" s="27"/>
    </row>
    <row r="84" spans="1:10" ht="18" x14ac:dyDescent="0.15">
      <c r="A84" s="452" t="s">
        <v>66</v>
      </c>
      <c r="B84" s="452"/>
      <c r="C84" s="452"/>
      <c r="D84" s="452"/>
      <c r="E84" s="452"/>
      <c r="F84" s="452"/>
      <c r="G84" s="452"/>
      <c r="H84" s="452"/>
      <c r="I84" s="27"/>
      <c r="J84" s="27"/>
    </row>
    <row r="85" spans="1:10" s="15" customFormat="1" ht="6" customHeight="1" x14ac:dyDescent="0.15">
      <c r="A85" s="34"/>
      <c r="B85" s="34"/>
      <c r="C85" s="34"/>
      <c r="D85" s="34"/>
      <c r="E85" s="34"/>
      <c r="F85" s="34"/>
      <c r="G85" s="34"/>
      <c r="H85" s="34"/>
      <c r="I85" s="32"/>
      <c r="J85" s="32"/>
    </row>
    <row r="86" spans="1:10" s="15" customFormat="1" ht="25.5" customHeight="1" x14ac:dyDescent="0.15">
      <c r="A86" s="468" t="s">
        <v>67</v>
      </c>
      <c r="B86" s="468"/>
      <c r="C86" s="468"/>
      <c r="D86" s="468"/>
      <c r="E86" s="468"/>
      <c r="F86" s="468"/>
      <c r="G86" s="468"/>
      <c r="H86" s="468"/>
      <c r="I86" s="32"/>
      <c r="J86" s="32"/>
    </row>
    <row r="87" spans="1:10" s="15" customFormat="1" ht="10.25" customHeight="1" x14ac:dyDescent="0.15">
      <c r="A87" s="34"/>
      <c r="B87" s="34"/>
      <c r="C87" s="34"/>
      <c r="D87" s="34"/>
      <c r="E87" s="34"/>
      <c r="F87" s="34"/>
      <c r="G87" s="34"/>
      <c r="H87" s="34"/>
      <c r="I87" s="32"/>
      <c r="J87" s="32"/>
    </row>
    <row r="88" spans="1:10" ht="13.25" customHeight="1" x14ac:dyDescent="0.15">
      <c r="A88" s="468" t="s">
        <v>68</v>
      </c>
      <c r="B88" s="468"/>
      <c r="C88" s="468"/>
      <c r="D88" s="468"/>
      <c r="E88" s="468"/>
      <c r="F88" s="468"/>
      <c r="G88" s="468"/>
      <c r="H88" s="468"/>
      <c r="I88" s="27"/>
      <c r="J88" s="27"/>
    </row>
    <row r="89" spans="1:10" ht="10.25" customHeight="1" x14ac:dyDescent="0.15">
      <c r="A89" s="27"/>
      <c r="B89" s="27"/>
      <c r="C89" s="27"/>
      <c r="D89" s="27"/>
      <c r="E89" s="27"/>
      <c r="F89" s="27"/>
      <c r="G89" s="27"/>
      <c r="H89" s="27"/>
      <c r="I89" s="27"/>
      <c r="J89" s="27"/>
    </row>
    <row r="90" spans="1:10" ht="25.5" customHeight="1" x14ac:dyDescent="0.15">
      <c r="A90" s="468" t="s">
        <v>69</v>
      </c>
      <c r="B90" s="468"/>
      <c r="C90" s="468"/>
      <c r="D90" s="468"/>
      <c r="E90" s="468"/>
      <c r="F90" s="468"/>
      <c r="G90" s="468"/>
      <c r="H90" s="468"/>
      <c r="I90" s="27"/>
      <c r="J90" s="27"/>
    </row>
    <row r="92" spans="1:10" x14ac:dyDescent="0.15">
      <c r="A92" s="548" t="s">
        <v>3856</v>
      </c>
    </row>
  </sheetData>
  <mergeCells count="63">
    <mergeCell ref="A80:H80"/>
    <mergeCell ref="A76:H76"/>
    <mergeCell ref="A90:H90"/>
    <mergeCell ref="A71:H71"/>
    <mergeCell ref="A88:H88"/>
    <mergeCell ref="A74:H74"/>
    <mergeCell ref="A84:H84"/>
    <mergeCell ref="A82:H82"/>
    <mergeCell ref="A86:H86"/>
    <mergeCell ref="A73:H73"/>
    <mergeCell ref="A78:H78"/>
    <mergeCell ref="D58:H58"/>
    <mergeCell ref="B57:H57"/>
    <mergeCell ref="D67:H67"/>
    <mergeCell ref="D66:H66"/>
    <mergeCell ref="A62:H62"/>
    <mergeCell ref="D59:H59"/>
    <mergeCell ref="D61:H61"/>
    <mergeCell ref="B63:H63"/>
    <mergeCell ref="B64:H64"/>
    <mergeCell ref="D65:H65"/>
    <mergeCell ref="A25:H25"/>
    <mergeCell ref="D30:H30"/>
    <mergeCell ref="A69:H69"/>
    <mergeCell ref="D38:H38"/>
    <mergeCell ref="A39:H39"/>
    <mergeCell ref="A40:H40"/>
    <mergeCell ref="A41:H41"/>
    <mergeCell ref="B56:H56"/>
    <mergeCell ref="D51:H51"/>
    <mergeCell ref="D54:H54"/>
    <mergeCell ref="B43:H43"/>
    <mergeCell ref="D45:H45"/>
    <mergeCell ref="D48:H48"/>
    <mergeCell ref="D49:H49"/>
    <mergeCell ref="D50:H50"/>
    <mergeCell ref="D60:H60"/>
    <mergeCell ref="C16:H16"/>
    <mergeCell ref="A1:H1"/>
    <mergeCell ref="A6:H6"/>
    <mergeCell ref="A23:H23"/>
    <mergeCell ref="A9:D9"/>
    <mergeCell ref="C20:H20"/>
    <mergeCell ref="A10:H10"/>
    <mergeCell ref="C12:H12"/>
    <mergeCell ref="A8:H8"/>
    <mergeCell ref="C14:E14"/>
    <mergeCell ref="C18:H18"/>
    <mergeCell ref="A2:H2"/>
    <mergeCell ref="A3:H3"/>
    <mergeCell ref="A4:XFD4"/>
    <mergeCell ref="A27:H27"/>
    <mergeCell ref="A29:H29"/>
    <mergeCell ref="A28:H28"/>
    <mergeCell ref="D35:H35"/>
    <mergeCell ref="D36:H36"/>
    <mergeCell ref="D31:H31"/>
    <mergeCell ref="D46:H46"/>
    <mergeCell ref="D52:H52"/>
    <mergeCell ref="D53:H53"/>
    <mergeCell ref="D37:H37"/>
    <mergeCell ref="D33:H33"/>
    <mergeCell ref="D34:H34"/>
  </mergeCells>
  <phoneticPr fontId="6" type="noConversion"/>
  <hyperlinks>
    <hyperlink ref="A3:E3" r:id="rId1" display="Data Collection Tool Step by Step Guide for the FSI.pdf" xr:uid="{482C24EE-7D9B-4EBE-9073-621A55F9961E}"/>
  </hyperlinks>
  <printOptions horizontalCentered="1"/>
  <pageMargins left="0.68" right="0.75" top="0.5" bottom="0.5" header="0.5" footer="0.25"/>
  <pageSetup scale="95" orientation="landscape" r:id="rId2"/>
  <headerFooter alignWithMargins="0">
    <oddFooter>&amp;L&amp;8&amp;F&amp;C&amp;8&amp;P of &amp;N&amp;R&amp;8Background Information</oddFooter>
  </headerFooter>
  <rowBreaks count="2" manualBreakCount="2">
    <brk id="22" max="16383" man="1"/>
    <brk id="5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AF4C-5543-43D0-82CD-3BC24BCDA3DE}">
  <sheetPr codeName="Sheet7"/>
  <dimension ref="A1:C65"/>
  <sheetViews>
    <sheetView workbookViewId="0">
      <selection activeCell="C2" sqref="C2"/>
    </sheetView>
  </sheetViews>
  <sheetFormatPr baseColWidth="10" defaultColWidth="8.83203125" defaultRowHeight="13" x14ac:dyDescent="0.15"/>
  <cols>
    <col min="1" max="1" width="10.1640625" style="283" bestFit="1" customWidth="1"/>
    <col min="2" max="2" width="21.33203125" customWidth="1"/>
  </cols>
  <sheetData>
    <row r="1" spans="1:3" x14ac:dyDescent="0.15">
      <c r="A1" s="283" t="s">
        <v>70</v>
      </c>
      <c r="B1" t="s">
        <v>71</v>
      </c>
      <c r="C1" t="s">
        <v>72</v>
      </c>
    </row>
    <row r="2" spans="1:3" x14ac:dyDescent="0.15">
      <c r="A2" s="283">
        <v>45036</v>
      </c>
      <c r="B2" t="s">
        <v>73</v>
      </c>
      <c r="C2" t="s">
        <v>74</v>
      </c>
    </row>
    <row r="3" spans="1:3" x14ac:dyDescent="0.15">
      <c r="A3" s="283">
        <v>45036</v>
      </c>
      <c r="B3" t="s">
        <v>75</v>
      </c>
      <c r="C3" t="s">
        <v>76</v>
      </c>
    </row>
    <row r="4" spans="1:3" x14ac:dyDescent="0.15">
      <c r="A4" s="283">
        <v>44992</v>
      </c>
      <c r="B4" t="s">
        <v>73</v>
      </c>
      <c r="C4" t="s">
        <v>77</v>
      </c>
    </row>
    <row r="5" spans="1:3" x14ac:dyDescent="0.15">
      <c r="A5" s="283">
        <v>44984</v>
      </c>
      <c r="B5" t="s">
        <v>78</v>
      </c>
      <c r="C5" t="s">
        <v>79</v>
      </c>
    </row>
    <row r="6" spans="1:3" x14ac:dyDescent="0.15">
      <c r="A6" s="283">
        <v>44984</v>
      </c>
      <c r="B6" t="s">
        <v>73</v>
      </c>
      <c r="C6" t="s">
        <v>80</v>
      </c>
    </row>
    <row r="7" spans="1:3" x14ac:dyDescent="0.15">
      <c r="A7" s="283">
        <v>44984</v>
      </c>
      <c r="B7" t="s">
        <v>81</v>
      </c>
      <c r="C7" t="s">
        <v>82</v>
      </c>
    </row>
    <row r="8" spans="1:3" x14ac:dyDescent="0.15">
      <c r="A8" s="283">
        <v>44984</v>
      </c>
      <c r="B8" t="s">
        <v>81</v>
      </c>
      <c r="C8" t="s">
        <v>83</v>
      </c>
    </row>
    <row r="9" spans="1:3" x14ac:dyDescent="0.15">
      <c r="A9" s="283">
        <v>44984</v>
      </c>
      <c r="B9" t="s">
        <v>84</v>
      </c>
      <c r="C9" t="s">
        <v>85</v>
      </c>
    </row>
    <row r="10" spans="1:3" x14ac:dyDescent="0.15">
      <c r="A10" s="283">
        <v>44851</v>
      </c>
      <c r="B10" t="s">
        <v>86</v>
      </c>
      <c r="C10" t="s">
        <v>87</v>
      </c>
    </row>
    <row r="11" spans="1:3" x14ac:dyDescent="0.15">
      <c r="A11" s="283">
        <v>44848</v>
      </c>
      <c r="B11" t="s">
        <v>75</v>
      </c>
      <c r="C11" t="s">
        <v>88</v>
      </c>
    </row>
    <row r="12" spans="1:3" x14ac:dyDescent="0.15">
      <c r="A12" s="283">
        <v>44848</v>
      </c>
      <c r="B12" t="s">
        <v>75</v>
      </c>
      <c r="C12" t="s">
        <v>89</v>
      </c>
    </row>
    <row r="13" spans="1:3" x14ac:dyDescent="0.15">
      <c r="A13" s="283">
        <v>44847</v>
      </c>
      <c r="B13" t="s">
        <v>90</v>
      </c>
      <c r="C13" t="s">
        <v>91</v>
      </c>
    </row>
    <row r="14" spans="1:3" x14ac:dyDescent="0.15">
      <c r="A14" s="283">
        <v>44847</v>
      </c>
      <c r="B14" t="s">
        <v>92</v>
      </c>
      <c r="C14" t="s">
        <v>93</v>
      </c>
    </row>
    <row r="15" spans="1:3" x14ac:dyDescent="0.15">
      <c r="A15" s="283">
        <v>44847</v>
      </c>
      <c r="B15" t="s">
        <v>90</v>
      </c>
      <c r="C15" t="s">
        <v>94</v>
      </c>
    </row>
    <row r="16" spans="1:3" x14ac:dyDescent="0.15">
      <c r="A16" s="283">
        <v>44840</v>
      </c>
      <c r="B16" t="s">
        <v>95</v>
      </c>
      <c r="C16" t="s">
        <v>96</v>
      </c>
    </row>
    <row r="17" spans="1:3" x14ac:dyDescent="0.15">
      <c r="A17" s="283">
        <v>44833</v>
      </c>
      <c r="B17" t="s">
        <v>97</v>
      </c>
      <c r="C17" t="s">
        <v>98</v>
      </c>
    </row>
    <row r="18" spans="1:3" x14ac:dyDescent="0.15">
      <c r="A18" s="283">
        <v>44832</v>
      </c>
      <c r="B18" t="s">
        <v>99</v>
      </c>
      <c r="C18" t="s">
        <v>100</v>
      </c>
    </row>
    <row r="19" spans="1:3" x14ac:dyDescent="0.15">
      <c r="A19" s="283">
        <v>44832</v>
      </c>
      <c r="B19" t="s">
        <v>101</v>
      </c>
      <c r="C19" t="s">
        <v>102</v>
      </c>
    </row>
    <row r="20" spans="1:3" x14ac:dyDescent="0.15">
      <c r="A20" s="283">
        <v>44831</v>
      </c>
      <c r="B20" t="s">
        <v>86</v>
      </c>
      <c r="C20" t="s">
        <v>103</v>
      </c>
    </row>
    <row r="21" spans="1:3" x14ac:dyDescent="0.15">
      <c r="A21" s="283">
        <v>44826</v>
      </c>
      <c r="B21" t="s">
        <v>104</v>
      </c>
      <c r="C21" t="s">
        <v>105</v>
      </c>
    </row>
    <row r="22" spans="1:3" x14ac:dyDescent="0.15">
      <c r="A22" s="283">
        <v>44826</v>
      </c>
      <c r="B22" t="s">
        <v>99</v>
      </c>
      <c r="C22" t="s">
        <v>106</v>
      </c>
    </row>
    <row r="23" spans="1:3" x14ac:dyDescent="0.15">
      <c r="A23" s="283">
        <v>44826</v>
      </c>
      <c r="B23" t="s">
        <v>99</v>
      </c>
      <c r="C23" t="s">
        <v>107</v>
      </c>
    </row>
    <row r="24" spans="1:3" x14ac:dyDescent="0.15">
      <c r="A24" s="283">
        <v>44823</v>
      </c>
      <c r="B24" t="s">
        <v>108</v>
      </c>
      <c r="C24" t="s">
        <v>109</v>
      </c>
    </row>
    <row r="25" spans="1:3" x14ac:dyDescent="0.15">
      <c r="A25" s="283">
        <v>44821</v>
      </c>
      <c r="B25" t="s">
        <v>86</v>
      </c>
      <c r="C25" t="s">
        <v>110</v>
      </c>
    </row>
    <row r="26" spans="1:3" x14ac:dyDescent="0.15">
      <c r="A26" s="283">
        <v>44821</v>
      </c>
      <c r="B26" t="s">
        <v>111</v>
      </c>
      <c r="C26" t="s">
        <v>112</v>
      </c>
    </row>
    <row r="27" spans="1:3" x14ac:dyDescent="0.15">
      <c r="A27" s="283">
        <v>44810</v>
      </c>
      <c r="B27" t="s">
        <v>86</v>
      </c>
      <c r="C27" t="s">
        <v>113</v>
      </c>
    </row>
    <row r="28" spans="1:3" x14ac:dyDescent="0.15">
      <c r="A28" s="283">
        <v>44807</v>
      </c>
      <c r="B28" t="s">
        <v>97</v>
      </c>
      <c r="C28" t="s">
        <v>114</v>
      </c>
    </row>
    <row r="29" spans="1:3" x14ac:dyDescent="0.15">
      <c r="A29" s="283">
        <v>44807</v>
      </c>
      <c r="B29" t="s">
        <v>111</v>
      </c>
      <c r="C29" t="s">
        <v>115</v>
      </c>
    </row>
    <row r="30" spans="1:3" x14ac:dyDescent="0.15">
      <c r="A30" s="283">
        <v>44807</v>
      </c>
      <c r="B30" t="s">
        <v>86</v>
      </c>
      <c r="C30" t="s">
        <v>116</v>
      </c>
    </row>
    <row r="31" spans="1:3" x14ac:dyDescent="0.15">
      <c r="A31" s="283">
        <v>44807</v>
      </c>
      <c r="B31" t="s">
        <v>97</v>
      </c>
      <c r="C31" t="s">
        <v>117</v>
      </c>
    </row>
    <row r="32" spans="1:3" x14ac:dyDescent="0.15">
      <c r="A32" s="283">
        <v>44807</v>
      </c>
      <c r="B32" t="s">
        <v>111</v>
      </c>
      <c r="C32" t="s">
        <v>118</v>
      </c>
    </row>
    <row r="33" spans="1:3" x14ac:dyDescent="0.15">
      <c r="A33" s="283">
        <v>44807</v>
      </c>
      <c r="B33" t="s">
        <v>86</v>
      </c>
      <c r="C33" t="s">
        <v>119</v>
      </c>
    </row>
    <row r="34" spans="1:3" x14ac:dyDescent="0.15">
      <c r="A34" s="283">
        <v>44807</v>
      </c>
      <c r="B34" t="s">
        <v>86</v>
      </c>
      <c r="C34" t="s">
        <v>120</v>
      </c>
    </row>
    <row r="35" spans="1:3" x14ac:dyDescent="0.15">
      <c r="A35" s="283">
        <v>44806</v>
      </c>
      <c r="B35" t="s">
        <v>86</v>
      </c>
      <c r="C35" t="s">
        <v>121</v>
      </c>
    </row>
    <row r="36" spans="1:3" x14ac:dyDescent="0.15">
      <c r="A36" s="283">
        <v>44806</v>
      </c>
      <c r="B36" t="s">
        <v>111</v>
      </c>
      <c r="C36" t="s">
        <v>122</v>
      </c>
    </row>
    <row r="37" spans="1:3" x14ac:dyDescent="0.15">
      <c r="A37" s="283">
        <v>44806</v>
      </c>
      <c r="B37" t="s">
        <v>86</v>
      </c>
      <c r="C37" t="s">
        <v>123</v>
      </c>
    </row>
    <row r="38" spans="1:3" ht="14" x14ac:dyDescent="0.15">
      <c r="A38" s="283">
        <v>44806</v>
      </c>
      <c r="B38" s="24" t="s">
        <v>124</v>
      </c>
      <c r="C38" t="s">
        <v>125</v>
      </c>
    </row>
    <row r="39" spans="1:3" x14ac:dyDescent="0.15">
      <c r="A39" s="283">
        <v>44800</v>
      </c>
      <c r="B39" t="s">
        <v>101</v>
      </c>
      <c r="C39" t="s">
        <v>126</v>
      </c>
    </row>
    <row r="40" spans="1:3" x14ac:dyDescent="0.15">
      <c r="A40" s="283">
        <v>44800</v>
      </c>
      <c r="B40" t="s">
        <v>111</v>
      </c>
      <c r="C40" t="s">
        <v>127</v>
      </c>
    </row>
    <row r="41" spans="1:3" x14ac:dyDescent="0.15">
      <c r="A41" s="283">
        <v>44800</v>
      </c>
      <c r="B41" t="s">
        <v>128</v>
      </c>
      <c r="C41" t="s">
        <v>129</v>
      </c>
    </row>
    <row r="42" spans="1:3" x14ac:dyDescent="0.15">
      <c r="A42" s="283">
        <v>44800</v>
      </c>
      <c r="B42" t="s">
        <v>101</v>
      </c>
      <c r="C42" t="s">
        <v>130</v>
      </c>
    </row>
    <row r="43" spans="1:3" x14ac:dyDescent="0.15">
      <c r="A43" s="283">
        <v>44799</v>
      </c>
      <c r="B43" t="s">
        <v>128</v>
      </c>
      <c r="C43" t="s">
        <v>131</v>
      </c>
    </row>
    <row r="44" spans="1:3" x14ac:dyDescent="0.15">
      <c r="A44" s="283">
        <v>44797</v>
      </c>
      <c r="B44" t="s">
        <v>132</v>
      </c>
      <c r="C44" t="s">
        <v>133</v>
      </c>
    </row>
    <row r="45" spans="1:3" x14ac:dyDescent="0.15">
      <c r="A45" s="283">
        <v>44797</v>
      </c>
      <c r="B45" t="s">
        <v>128</v>
      </c>
      <c r="C45" t="s">
        <v>134</v>
      </c>
    </row>
    <row r="46" spans="1:3" x14ac:dyDescent="0.15">
      <c r="A46" s="283">
        <v>44797</v>
      </c>
      <c r="B46" t="s">
        <v>111</v>
      </c>
      <c r="C46" t="s">
        <v>135</v>
      </c>
    </row>
    <row r="47" spans="1:3" x14ac:dyDescent="0.15">
      <c r="A47" s="283">
        <v>44797</v>
      </c>
      <c r="B47" t="s">
        <v>128</v>
      </c>
      <c r="C47" t="s">
        <v>136</v>
      </c>
    </row>
    <row r="48" spans="1:3" x14ac:dyDescent="0.15">
      <c r="A48" s="283">
        <v>44796</v>
      </c>
      <c r="B48" t="s">
        <v>101</v>
      </c>
      <c r="C48" t="s">
        <v>137</v>
      </c>
    </row>
    <row r="49" spans="1:3" x14ac:dyDescent="0.15">
      <c r="A49" s="283">
        <v>44794</v>
      </c>
      <c r="B49" t="s">
        <v>101</v>
      </c>
      <c r="C49" t="s">
        <v>138</v>
      </c>
    </row>
    <row r="50" spans="1:3" x14ac:dyDescent="0.15">
      <c r="A50" s="283">
        <v>44793</v>
      </c>
      <c r="B50" t="s">
        <v>111</v>
      </c>
      <c r="C50" t="s">
        <v>139</v>
      </c>
    </row>
    <row r="51" spans="1:3" x14ac:dyDescent="0.15">
      <c r="A51" s="283">
        <v>44792</v>
      </c>
      <c r="B51" t="s">
        <v>140</v>
      </c>
      <c r="C51" t="s">
        <v>141</v>
      </c>
    </row>
    <row r="52" spans="1:3" x14ac:dyDescent="0.15">
      <c r="A52" s="283">
        <v>44792</v>
      </c>
      <c r="B52" t="s">
        <v>142</v>
      </c>
    </row>
    <row r="53" spans="1:3" x14ac:dyDescent="0.15">
      <c r="A53" s="283">
        <v>44786</v>
      </c>
      <c r="B53" t="s">
        <v>99</v>
      </c>
      <c r="C53" t="s">
        <v>143</v>
      </c>
    </row>
    <row r="54" spans="1:3" x14ac:dyDescent="0.15">
      <c r="A54" s="283">
        <v>44786</v>
      </c>
      <c r="B54" t="s">
        <v>99</v>
      </c>
      <c r="C54" t="s">
        <v>144</v>
      </c>
    </row>
    <row r="55" spans="1:3" x14ac:dyDescent="0.15">
      <c r="A55" s="283">
        <v>44785</v>
      </c>
      <c r="B55" t="s">
        <v>145</v>
      </c>
      <c r="C55" t="s">
        <v>146</v>
      </c>
    </row>
    <row r="56" spans="1:3" x14ac:dyDescent="0.15">
      <c r="A56" s="283">
        <v>44785</v>
      </c>
      <c r="B56" t="s">
        <v>145</v>
      </c>
      <c r="C56" t="s">
        <v>147</v>
      </c>
    </row>
    <row r="57" spans="1:3" x14ac:dyDescent="0.15">
      <c r="A57" s="283">
        <v>44783</v>
      </c>
      <c r="B57" t="s">
        <v>145</v>
      </c>
      <c r="C57" t="s">
        <v>148</v>
      </c>
    </row>
    <row r="58" spans="1:3" x14ac:dyDescent="0.15">
      <c r="A58" s="283">
        <v>44783</v>
      </c>
      <c r="B58" t="s">
        <v>108</v>
      </c>
      <c r="C58" t="s">
        <v>149</v>
      </c>
    </row>
    <row r="59" spans="1:3" x14ac:dyDescent="0.15">
      <c r="A59" s="283">
        <v>44781</v>
      </c>
      <c r="B59" t="s">
        <v>145</v>
      </c>
      <c r="C59" t="s">
        <v>150</v>
      </c>
    </row>
    <row r="60" spans="1:3" x14ac:dyDescent="0.15">
      <c r="A60" s="283">
        <v>44777</v>
      </c>
      <c r="B60" t="s">
        <v>128</v>
      </c>
      <c r="C60" t="s">
        <v>151</v>
      </c>
    </row>
    <row r="61" spans="1:3" x14ac:dyDescent="0.15">
      <c r="A61" s="283">
        <v>44777</v>
      </c>
      <c r="B61" t="s">
        <v>145</v>
      </c>
      <c r="C61" t="s">
        <v>152</v>
      </c>
    </row>
    <row r="62" spans="1:3" x14ac:dyDescent="0.15">
      <c r="A62" s="283">
        <v>44773</v>
      </c>
      <c r="B62" t="s">
        <v>128</v>
      </c>
      <c r="C62" t="s">
        <v>153</v>
      </c>
    </row>
    <row r="63" spans="1:3" x14ac:dyDescent="0.15">
      <c r="A63" s="283">
        <v>44767</v>
      </c>
      <c r="B63" t="s">
        <v>154</v>
      </c>
      <c r="C63" t="s">
        <v>155</v>
      </c>
    </row>
    <row r="64" spans="1:3" x14ac:dyDescent="0.15">
      <c r="A64" s="283">
        <v>44767</v>
      </c>
      <c r="B64" t="s">
        <v>128</v>
      </c>
      <c r="C64" t="s">
        <v>156</v>
      </c>
    </row>
    <row r="65" spans="1:3" x14ac:dyDescent="0.15">
      <c r="A65" s="283">
        <v>44766</v>
      </c>
      <c r="B65" t="s">
        <v>99</v>
      </c>
      <c r="C65" t="s">
        <v>157</v>
      </c>
    </row>
  </sheetData>
  <sortState xmlns:xlrd2="http://schemas.microsoft.com/office/spreadsheetml/2017/richdata2" ref="A53:C65">
    <sortCondition descending="1" ref="A53:A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7"/>
  </sheetPr>
  <dimension ref="A1:DU3165"/>
  <sheetViews>
    <sheetView showGridLines="0" zoomScale="86" zoomScaleNormal="86" workbookViewId="0">
      <pane ySplit="11" topLeftCell="A12" activePane="bottomLeft" state="frozen"/>
      <selection pane="bottomLeft" activeCell="A2" sqref="A2:G2"/>
    </sheetView>
  </sheetViews>
  <sheetFormatPr baseColWidth="10" defaultColWidth="11.5" defaultRowHeight="13" x14ac:dyDescent="0.15"/>
  <cols>
    <col min="1" max="1" width="7.6640625" style="8" customWidth="1"/>
    <col min="2" max="2" width="44.33203125" style="8" customWidth="1"/>
    <col min="3" max="3" width="4.6640625" style="8" customWidth="1"/>
    <col min="4" max="7" width="11.5" style="8"/>
    <col min="8" max="8" width="6.6640625" style="8" customWidth="1"/>
    <col min="9" max="9" width="7" style="8" customWidth="1"/>
    <col min="10" max="10" width="42.33203125" style="8" bestFit="1" customWidth="1"/>
    <col min="11" max="11" width="9.5" style="8" hidden="1" customWidth="1"/>
    <col min="12" max="12" width="8.83203125" style="8" hidden="1" customWidth="1"/>
    <col min="13" max="13" width="25.5" style="8" bestFit="1" customWidth="1"/>
    <col min="14" max="14" width="2" style="8" hidden="1" customWidth="1"/>
    <col min="15" max="15" width="6.83203125" style="121" bestFit="1" customWidth="1"/>
    <col min="16" max="16" width="24.5" style="120" bestFit="1" customWidth="1"/>
    <col min="17" max="19" width="0.5" style="299" customWidth="1"/>
    <col min="20" max="20" width="6.6640625" style="187" hidden="1" customWidth="1"/>
    <col min="21" max="21" width="25.83203125" style="105" bestFit="1" customWidth="1"/>
    <col min="22" max="22" width="51" style="105" customWidth="1"/>
    <col min="23" max="23" width="37.6640625" style="8" hidden="1" customWidth="1"/>
    <col min="24" max="25" width="11.5" style="8"/>
    <col min="26" max="26" width="5.5" style="8" hidden="1" customWidth="1"/>
    <col min="27" max="34" width="5.6640625" style="8" hidden="1" customWidth="1"/>
    <col min="35" max="124" width="6.6640625" style="8" hidden="1" customWidth="1"/>
    <col min="125" max="125" width="7.83203125" style="8" hidden="1" customWidth="1"/>
    <col min="126" max="16384" width="11.5" style="8"/>
  </cols>
  <sheetData>
    <row r="1" spans="1:125" ht="56.75" customHeight="1" thickBot="1" x14ac:dyDescent="0.25">
      <c r="A1" s="472" t="s">
        <v>158</v>
      </c>
      <c r="B1" s="472"/>
      <c r="C1" s="472"/>
      <c r="D1" s="472"/>
      <c r="E1" s="472"/>
      <c r="F1" s="110"/>
      <c r="G1" s="110"/>
      <c r="H1" s="104"/>
      <c r="I1" s="104"/>
      <c r="J1" s="104"/>
      <c r="K1" s="104"/>
      <c r="L1" s="104"/>
      <c r="M1" s="125" t="str">
        <f>"Count of Selected Regions =" &amp; COUNTIFS($I:$I,"&lt;&gt;")-1</f>
        <v>Count of Selected Regions =0</v>
      </c>
      <c r="N1" s="104"/>
      <c r="P1" s="182">
        <f>COUNTIF(CountiesInRegion, "&gt;  ")</f>
        <v>0</v>
      </c>
      <c r="Q1" s="298"/>
      <c r="R1" s="298"/>
      <c r="U1" s="125" t="str">
        <f>"Count of Active Counties =" &amp; COUNTIFS($O:$O,"&lt;&gt;")-1</f>
        <v>Count of Active Counties =0</v>
      </c>
      <c r="W1" s="146">
        <f>COUNTIF(W4:W53, "&gt;  ")</f>
        <v>0</v>
      </c>
      <c r="Z1" s="106">
        <f>StartDate</f>
        <v>45036</v>
      </c>
      <c r="AA1" s="107">
        <f>Z1+1</f>
        <v>45037</v>
      </c>
      <c r="AB1" s="107">
        <f t="shared" ref="AB1:CM1" si="0">AA1+1</f>
        <v>45038</v>
      </c>
      <c r="AC1" s="107">
        <f t="shared" si="0"/>
        <v>45039</v>
      </c>
      <c r="AD1" s="107">
        <f t="shared" si="0"/>
        <v>45040</v>
      </c>
      <c r="AE1" s="107">
        <f t="shared" si="0"/>
        <v>45041</v>
      </c>
      <c r="AF1" s="107">
        <f t="shared" si="0"/>
        <v>45042</v>
      </c>
      <c r="AG1" s="107">
        <f t="shared" si="0"/>
        <v>45043</v>
      </c>
      <c r="AH1" s="107">
        <f t="shared" si="0"/>
        <v>45044</v>
      </c>
      <c r="AI1" s="107">
        <f t="shared" si="0"/>
        <v>45045</v>
      </c>
      <c r="AJ1" s="107">
        <f t="shared" si="0"/>
        <v>45046</v>
      </c>
      <c r="AK1" s="107">
        <f t="shared" si="0"/>
        <v>45047</v>
      </c>
      <c r="AL1" s="107">
        <f t="shared" si="0"/>
        <v>45048</v>
      </c>
      <c r="AM1" s="107">
        <f t="shared" si="0"/>
        <v>45049</v>
      </c>
      <c r="AN1" s="107">
        <f t="shared" si="0"/>
        <v>45050</v>
      </c>
      <c r="AO1" s="107">
        <f t="shared" si="0"/>
        <v>45051</v>
      </c>
      <c r="AP1" s="107">
        <f t="shared" si="0"/>
        <v>45052</v>
      </c>
      <c r="AQ1" s="107">
        <f t="shared" si="0"/>
        <v>45053</v>
      </c>
      <c r="AR1" s="107">
        <f t="shared" si="0"/>
        <v>45054</v>
      </c>
      <c r="AS1" s="107">
        <f t="shared" si="0"/>
        <v>45055</v>
      </c>
      <c r="AT1" s="107">
        <f t="shared" si="0"/>
        <v>45056</v>
      </c>
      <c r="AU1" s="107">
        <f t="shared" si="0"/>
        <v>45057</v>
      </c>
      <c r="AV1" s="107">
        <f t="shared" si="0"/>
        <v>45058</v>
      </c>
      <c r="AW1" s="107">
        <f t="shared" si="0"/>
        <v>45059</v>
      </c>
      <c r="AX1" s="107">
        <f t="shared" si="0"/>
        <v>45060</v>
      </c>
      <c r="AY1" s="107">
        <f t="shared" si="0"/>
        <v>45061</v>
      </c>
      <c r="AZ1" s="107">
        <f t="shared" si="0"/>
        <v>45062</v>
      </c>
      <c r="BA1" s="107">
        <f t="shared" si="0"/>
        <v>45063</v>
      </c>
      <c r="BB1" s="107">
        <f t="shared" si="0"/>
        <v>45064</v>
      </c>
      <c r="BC1" s="107">
        <f t="shared" si="0"/>
        <v>45065</v>
      </c>
      <c r="BD1" s="107">
        <f t="shared" si="0"/>
        <v>45066</v>
      </c>
      <c r="BE1" s="107">
        <f t="shared" si="0"/>
        <v>45067</v>
      </c>
      <c r="BF1" s="107">
        <f t="shared" si="0"/>
        <v>45068</v>
      </c>
      <c r="BG1" s="107">
        <f t="shared" si="0"/>
        <v>45069</v>
      </c>
      <c r="BH1" s="107">
        <f t="shared" si="0"/>
        <v>45070</v>
      </c>
      <c r="BI1" s="107">
        <f t="shared" si="0"/>
        <v>45071</v>
      </c>
      <c r="BJ1" s="107">
        <f t="shared" si="0"/>
        <v>45072</v>
      </c>
      <c r="BK1" s="107">
        <f t="shared" si="0"/>
        <v>45073</v>
      </c>
      <c r="BL1" s="107">
        <f t="shared" si="0"/>
        <v>45074</v>
      </c>
      <c r="BM1" s="107">
        <f t="shared" si="0"/>
        <v>45075</v>
      </c>
      <c r="BN1" s="107">
        <f t="shared" si="0"/>
        <v>45076</v>
      </c>
      <c r="BO1" s="107">
        <f t="shared" si="0"/>
        <v>45077</v>
      </c>
      <c r="BP1" s="107">
        <f t="shared" si="0"/>
        <v>45078</v>
      </c>
      <c r="BQ1" s="107">
        <f t="shared" si="0"/>
        <v>45079</v>
      </c>
      <c r="BR1" s="107">
        <f t="shared" si="0"/>
        <v>45080</v>
      </c>
      <c r="BS1" s="107">
        <f t="shared" si="0"/>
        <v>45081</v>
      </c>
      <c r="BT1" s="107">
        <f t="shared" si="0"/>
        <v>45082</v>
      </c>
      <c r="BU1" s="107">
        <f t="shared" si="0"/>
        <v>45083</v>
      </c>
      <c r="BV1" s="107">
        <f t="shared" si="0"/>
        <v>45084</v>
      </c>
      <c r="BW1" s="107">
        <f t="shared" si="0"/>
        <v>45085</v>
      </c>
      <c r="BX1" s="107">
        <f t="shared" si="0"/>
        <v>45086</v>
      </c>
      <c r="BY1" s="107">
        <f t="shared" si="0"/>
        <v>45087</v>
      </c>
      <c r="BZ1" s="107">
        <f t="shared" si="0"/>
        <v>45088</v>
      </c>
      <c r="CA1" s="107">
        <f t="shared" si="0"/>
        <v>45089</v>
      </c>
      <c r="CB1" s="107">
        <f t="shared" si="0"/>
        <v>45090</v>
      </c>
      <c r="CC1" s="107">
        <f t="shared" si="0"/>
        <v>45091</v>
      </c>
      <c r="CD1" s="107">
        <f t="shared" si="0"/>
        <v>45092</v>
      </c>
      <c r="CE1" s="107">
        <f t="shared" si="0"/>
        <v>45093</v>
      </c>
      <c r="CF1" s="107">
        <f t="shared" si="0"/>
        <v>45094</v>
      </c>
      <c r="CG1" s="107">
        <f t="shared" si="0"/>
        <v>45095</v>
      </c>
      <c r="CH1" s="107">
        <f t="shared" si="0"/>
        <v>45096</v>
      </c>
      <c r="CI1" s="107">
        <f t="shared" si="0"/>
        <v>45097</v>
      </c>
      <c r="CJ1" s="107">
        <f t="shared" si="0"/>
        <v>45098</v>
      </c>
      <c r="CK1" s="107">
        <f t="shared" si="0"/>
        <v>45099</v>
      </c>
      <c r="CL1" s="107">
        <f t="shared" si="0"/>
        <v>45100</v>
      </c>
      <c r="CM1" s="107">
        <f t="shared" si="0"/>
        <v>45101</v>
      </c>
      <c r="CN1" s="107">
        <f t="shared" ref="CN1:DU1" si="1">CM1+1</f>
        <v>45102</v>
      </c>
      <c r="CO1" s="107">
        <f t="shared" si="1"/>
        <v>45103</v>
      </c>
      <c r="CP1" s="107">
        <f t="shared" si="1"/>
        <v>45104</v>
      </c>
      <c r="CQ1" s="107">
        <f t="shared" si="1"/>
        <v>45105</v>
      </c>
      <c r="CR1" s="107">
        <f t="shared" si="1"/>
        <v>45106</v>
      </c>
      <c r="CS1" s="107">
        <f t="shared" si="1"/>
        <v>45107</v>
      </c>
      <c r="CT1" s="107">
        <f t="shared" si="1"/>
        <v>45108</v>
      </c>
      <c r="CU1" s="107">
        <f t="shared" si="1"/>
        <v>45109</v>
      </c>
      <c r="CV1" s="107">
        <f t="shared" si="1"/>
        <v>45110</v>
      </c>
      <c r="CW1" s="107">
        <f t="shared" si="1"/>
        <v>45111</v>
      </c>
      <c r="CX1" s="107">
        <f t="shared" si="1"/>
        <v>45112</v>
      </c>
      <c r="CY1" s="107">
        <f t="shared" si="1"/>
        <v>45113</v>
      </c>
      <c r="CZ1" s="107">
        <f t="shared" si="1"/>
        <v>45114</v>
      </c>
      <c r="DA1" s="107">
        <f t="shared" si="1"/>
        <v>45115</v>
      </c>
      <c r="DB1" s="107">
        <f t="shared" si="1"/>
        <v>45116</v>
      </c>
      <c r="DC1" s="107">
        <f t="shared" si="1"/>
        <v>45117</v>
      </c>
      <c r="DD1" s="107">
        <f t="shared" si="1"/>
        <v>45118</v>
      </c>
      <c r="DE1" s="107">
        <f t="shared" si="1"/>
        <v>45119</v>
      </c>
      <c r="DF1" s="107">
        <f t="shared" si="1"/>
        <v>45120</v>
      </c>
      <c r="DG1" s="107">
        <f t="shared" si="1"/>
        <v>45121</v>
      </c>
      <c r="DH1" s="107">
        <f t="shared" si="1"/>
        <v>45122</v>
      </c>
      <c r="DI1" s="107">
        <f t="shared" si="1"/>
        <v>45123</v>
      </c>
      <c r="DJ1" s="107">
        <f t="shared" si="1"/>
        <v>45124</v>
      </c>
      <c r="DK1" s="107">
        <f t="shared" si="1"/>
        <v>45125</v>
      </c>
      <c r="DL1" s="107">
        <f t="shared" si="1"/>
        <v>45126</v>
      </c>
      <c r="DM1" s="107">
        <f t="shared" si="1"/>
        <v>45127</v>
      </c>
      <c r="DN1" s="107">
        <f t="shared" si="1"/>
        <v>45128</v>
      </c>
      <c r="DO1" s="107">
        <f t="shared" si="1"/>
        <v>45129</v>
      </c>
      <c r="DP1" s="107">
        <f t="shared" si="1"/>
        <v>45130</v>
      </c>
      <c r="DQ1" s="107">
        <f t="shared" si="1"/>
        <v>45131</v>
      </c>
      <c r="DR1" s="107">
        <f t="shared" si="1"/>
        <v>45132</v>
      </c>
      <c r="DS1" s="107">
        <f t="shared" si="1"/>
        <v>45133</v>
      </c>
      <c r="DT1" s="107">
        <f t="shared" si="1"/>
        <v>45134</v>
      </c>
      <c r="DU1" s="107">
        <f t="shared" si="1"/>
        <v>45135</v>
      </c>
    </row>
    <row r="2" spans="1:125" ht="47" customHeight="1" thickBot="1" x14ac:dyDescent="0.25">
      <c r="A2" s="473" t="s">
        <v>3857</v>
      </c>
      <c r="B2" s="473"/>
      <c r="C2" s="473"/>
      <c r="D2" s="473"/>
      <c r="E2" s="473"/>
      <c r="F2" s="473"/>
      <c r="G2" s="473"/>
      <c r="H2" s="108"/>
      <c r="I2" s="306" t="s">
        <v>159</v>
      </c>
      <c r="J2" s="374"/>
      <c r="K2" s="280" t="s">
        <v>160</v>
      </c>
      <c r="L2" s="43" t="s">
        <v>161</v>
      </c>
      <c r="M2" s="374" t="s">
        <v>162</v>
      </c>
      <c r="N2" s="25"/>
      <c r="O2" s="181" t="s">
        <v>159</v>
      </c>
      <c r="P2" s="374" t="s">
        <v>163</v>
      </c>
      <c r="Q2" s="300" t="s">
        <v>164</v>
      </c>
      <c r="R2" s="300" t="s">
        <v>165</v>
      </c>
      <c r="S2" s="301" t="s">
        <v>166</v>
      </c>
      <c r="T2" s="185" t="s">
        <v>167</v>
      </c>
      <c r="U2" s="109" t="s">
        <v>168</v>
      </c>
      <c r="V2" s="109" t="s">
        <v>169</v>
      </c>
      <c r="W2" s="109" t="s">
        <v>170</v>
      </c>
      <c r="X2" s="110"/>
      <c r="Y2" s="110"/>
      <c r="Z2" s="111" t="s">
        <v>70</v>
      </c>
      <c r="AA2" s="112" t="s">
        <v>171</v>
      </c>
      <c r="AB2" s="112" t="s">
        <v>172</v>
      </c>
      <c r="AC2" s="112" t="s">
        <v>173</v>
      </c>
      <c r="AD2" s="112" t="s">
        <v>174</v>
      </c>
      <c r="AE2" s="112" t="s">
        <v>175</v>
      </c>
      <c r="AF2" s="112" t="s">
        <v>176</v>
      </c>
      <c r="AG2" s="112" t="s">
        <v>177</v>
      </c>
      <c r="AH2" s="112" t="s">
        <v>178</v>
      </c>
      <c r="AI2" s="112" t="s">
        <v>179</v>
      </c>
      <c r="AJ2" s="112" t="s">
        <v>180</v>
      </c>
      <c r="AK2" s="112" t="s">
        <v>181</v>
      </c>
      <c r="AL2" s="112" t="s">
        <v>182</v>
      </c>
      <c r="AM2" s="112" t="s">
        <v>183</v>
      </c>
      <c r="AN2" s="112" t="s">
        <v>184</v>
      </c>
      <c r="AO2" s="112" t="s">
        <v>185</v>
      </c>
      <c r="AP2" s="112" t="s">
        <v>186</v>
      </c>
      <c r="AQ2" s="112" t="s">
        <v>187</v>
      </c>
      <c r="AR2" s="112" t="s">
        <v>188</v>
      </c>
      <c r="AS2" s="112" t="s">
        <v>189</v>
      </c>
      <c r="AT2" s="112" t="s">
        <v>190</v>
      </c>
      <c r="AU2" s="112" t="s">
        <v>191</v>
      </c>
      <c r="AV2" s="112" t="s">
        <v>192</v>
      </c>
      <c r="AW2" s="112" t="s">
        <v>193</v>
      </c>
      <c r="AX2" s="112" t="s">
        <v>194</v>
      </c>
      <c r="AY2" s="112" t="s">
        <v>195</v>
      </c>
      <c r="AZ2" s="112" t="s">
        <v>196</v>
      </c>
      <c r="BA2" s="112" t="s">
        <v>197</v>
      </c>
      <c r="BB2" s="112" t="s">
        <v>198</v>
      </c>
      <c r="BC2" s="112" t="s">
        <v>199</v>
      </c>
      <c r="BD2" s="112" t="s">
        <v>200</v>
      </c>
      <c r="BE2" s="112" t="s">
        <v>201</v>
      </c>
      <c r="BF2" s="112" t="s">
        <v>202</v>
      </c>
      <c r="BG2" s="112" t="s">
        <v>203</v>
      </c>
      <c r="BH2" s="112" t="s">
        <v>204</v>
      </c>
      <c r="BI2" s="112" t="s">
        <v>205</v>
      </c>
      <c r="BJ2" s="112" t="s">
        <v>206</v>
      </c>
      <c r="BK2" s="112" t="s">
        <v>207</v>
      </c>
      <c r="BL2" s="112" t="s">
        <v>208</v>
      </c>
      <c r="BM2" s="112" t="s">
        <v>209</v>
      </c>
      <c r="BN2" s="112" t="s">
        <v>210</v>
      </c>
      <c r="BO2" s="112" t="s">
        <v>211</v>
      </c>
      <c r="BP2" s="112" t="s">
        <v>212</v>
      </c>
      <c r="BQ2" s="112" t="s">
        <v>213</v>
      </c>
      <c r="BR2" s="112" t="s">
        <v>214</v>
      </c>
      <c r="BS2" s="112" t="s">
        <v>215</v>
      </c>
      <c r="BT2" s="112" t="s">
        <v>216</v>
      </c>
      <c r="BU2" s="112" t="s">
        <v>217</v>
      </c>
      <c r="BV2" s="112" t="s">
        <v>218</v>
      </c>
      <c r="BW2" s="112" t="s">
        <v>219</v>
      </c>
      <c r="BX2" s="112" t="s">
        <v>220</v>
      </c>
      <c r="BY2" s="112" t="s">
        <v>221</v>
      </c>
      <c r="BZ2" s="112" t="s">
        <v>222</v>
      </c>
      <c r="CA2" s="112" t="s">
        <v>223</v>
      </c>
      <c r="CB2" s="112" t="s">
        <v>224</v>
      </c>
      <c r="CC2" s="112" t="s">
        <v>225</v>
      </c>
      <c r="CD2" s="112" t="s">
        <v>226</v>
      </c>
      <c r="CE2" s="112" t="s">
        <v>227</v>
      </c>
      <c r="CF2" s="112" t="s">
        <v>228</v>
      </c>
      <c r="CG2" s="112" t="s">
        <v>229</v>
      </c>
      <c r="CH2" s="112" t="s">
        <v>230</v>
      </c>
      <c r="CI2" s="112" t="s">
        <v>231</v>
      </c>
      <c r="CJ2" s="112" t="s">
        <v>232</v>
      </c>
      <c r="CK2" s="112" t="s">
        <v>233</v>
      </c>
      <c r="CL2" s="112" t="s">
        <v>234</v>
      </c>
      <c r="CM2" s="112" t="s">
        <v>235</v>
      </c>
      <c r="CN2" s="112" t="s">
        <v>236</v>
      </c>
      <c r="CO2" s="112" t="s">
        <v>237</v>
      </c>
      <c r="CP2" s="112" t="s">
        <v>238</v>
      </c>
      <c r="CQ2" s="112" t="s">
        <v>239</v>
      </c>
      <c r="CR2" s="112" t="s">
        <v>240</v>
      </c>
      <c r="CS2" s="112" t="s">
        <v>241</v>
      </c>
      <c r="CT2" s="112" t="s">
        <v>242</v>
      </c>
      <c r="CU2" s="112" t="s">
        <v>243</v>
      </c>
      <c r="CV2" s="112" t="s">
        <v>244</v>
      </c>
      <c r="CW2" s="112" t="s">
        <v>245</v>
      </c>
      <c r="CX2" s="112" t="s">
        <v>246</v>
      </c>
      <c r="CY2" s="112" t="s">
        <v>247</v>
      </c>
      <c r="CZ2" s="112" t="s">
        <v>248</v>
      </c>
      <c r="DA2" s="112" t="s">
        <v>249</v>
      </c>
      <c r="DB2" s="112" t="s">
        <v>250</v>
      </c>
      <c r="DC2" s="112" t="s">
        <v>251</v>
      </c>
      <c r="DD2" s="112" t="s">
        <v>252</v>
      </c>
      <c r="DE2" s="112" t="s">
        <v>253</v>
      </c>
      <c r="DF2" s="112" t="s">
        <v>254</v>
      </c>
      <c r="DG2" s="112" t="s">
        <v>255</v>
      </c>
      <c r="DH2" s="112" t="s">
        <v>256</v>
      </c>
      <c r="DI2" s="112" t="s">
        <v>257</v>
      </c>
      <c r="DJ2" s="112" t="s">
        <v>258</v>
      </c>
      <c r="DK2" s="112" t="s">
        <v>259</v>
      </c>
      <c r="DL2" s="112" t="s">
        <v>260</v>
      </c>
      <c r="DM2" s="112" t="s">
        <v>261</v>
      </c>
      <c r="DN2" s="112" t="s">
        <v>262</v>
      </c>
      <c r="DO2" s="112" t="s">
        <v>263</v>
      </c>
      <c r="DP2" s="112" t="s">
        <v>264</v>
      </c>
      <c r="DQ2" s="112" t="s">
        <v>265</v>
      </c>
      <c r="DR2" s="112" t="s">
        <v>266</v>
      </c>
      <c r="DS2" s="112" t="s">
        <v>267</v>
      </c>
      <c r="DT2" s="112" t="s">
        <v>268</v>
      </c>
      <c r="DU2" s="112" t="s">
        <v>269</v>
      </c>
    </row>
    <row r="3" spans="1:125" ht="34.25" customHeight="1" thickBot="1" x14ac:dyDescent="0.25">
      <c r="B3" s="390" t="s">
        <v>270</v>
      </c>
      <c r="C3" s="391" t="s">
        <v>0</v>
      </c>
      <c r="D3" s="391"/>
      <c r="E3" s="391"/>
      <c r="F3" s="391"/>
      <c r="G3" s="391"/>
      <c r="H3" s="391"/>
      <c r="I3" s="391"/>
      <c r="J3" s="391"/>
      <c r="K3" s="43">
        <f>SUM(K2,$I3&lt;&gt;"")</f>
        <v>0</v>
      </c>
      <c r="L3">
        <v>1</v>
      </c>
      <c r="M3" s="216" t="str">
        <f t="shared" ref="M3:M34" si="2">IFERROR(INDEX($J:$J,MATCH($L3,$K:$K,0)),"")</f>
        <v/>
      </c>
      <c r="N3" s="25"/>
      <c r="O3" s="210"/>
      <c r="P3" s="211"/>
      <c r="Q3" s="302" t="str">
        <f>IFERROR(MID(P4, FIND(",",P4)+1,99),"")</f>
        <v/>
      </c>
      <c r="R3" s="302" t="str">
        <f>IFERROR(LEFT(P4, FIND(",",P4)-1),"")</f>
        <v/>
      </c>
      <c r="S3" s="303" t="str">
        <f>IF(P4="", "", IF(O4&lt;&gt;"", 1, 0))</f>
        <v/>
      </c>
      <c r="T3" s="186"/>
      <c r="U3" s="211"/>
      <c r="V3" s="211"/>
      <c r="W3" s="212"/>
      <c r="X3" s="110"/>
      <c r="Y3" s="110"/>
      <c r="Z3" s="213"/>
      <c r="AA3" s="213"/>
      <c r="AB3" s="213"/>
      <c r="AC3" s="213"/>
      <c r="AD3" s="213"/>
      <c r="AE3" s="213"/>
      <c r="AF3" s="213"/>
      <c r="AG3" s="213"/>
      <c r="AH3" s="213"/>
      <c r="AI3" s="213"/>
      <c r="AJ3" s="213"/>
      <c r="AK3" s="213"/>
      <c r="AL3" s="213"/>
      <c r="AM3" s="213"/>
      <c r="AN3" s="213"/>
      <c r="AO3" s="213"/>
      <c r="AP3" s="213"/>
      <c r="AQ3" s="213"/>
      <c r="AR3" s="213"/>
      <c r="AS3" s="213"/>
      <c r="AT3" s="213"/>
      <c r="AU3" s="213"/>
      <c r="AV3" s="213"/>
      <c r="AW3" s="213"/>
      <c r="AX3" s="213"/>
      <c r="AY3" s="213"/>
      <c r="AZ3" s="213"/>
      <c r="BA3" s="213"/>
      <c r="BB3" s="213"/>
      <c r="BC3" s="213"/>
      <c r="BD3" s="213"/>
      <c r="BE3" s="213"/>
      <c r="BF3" s="213"/>
      <c r="BG3" s="213"/>
      <c r="BH3" s="213"/>
      <c r="BI3" s="213"/>
      <c r="BJ3" s="213"/>
      <c r="BK3" s="213"/>
      <c r="BL3" s="213"/>
      <c r="BM3" s="213"/>
      <c r="BN3" s="213"/>
      <c r="BO3" s="213"/>
      <c r="BP3" s="213"/>
      <c r="BQ3" s="213"/>
      <c r="BR3" s="213"/>
      <c r="BS3" s="213"/>
      <c r="BT3" s="213"/>
      <c r="BU3" s="213"/>
      <c r="BV3" s="213"/>
      <c r="BW3" s="213"/>
      <c r="BX3" s="213"/>
      <c r="BY3" s="213"/>
      <c r="BZ3" s="213"/>
      <c r="CA3" s="213"/>
      <c r="CB3" s="213"/>
      <c r="CC3" s="213"/>
      <c r="CD3" s="213"/>
      <c r="CE3" s="213"/>
      <c r="CF3" s="213"/>
      <c r="CG3" s="213"/>
      <c r="CH3" s="213"/>
      <c r="CI3" s="213"/>
      <c r="CJ3" s="213"/>
      <c r="CK3" s="213"/>
      <c r="CL3" s="213"/>
      <c r="CM3" s="213"/>
      <c r="CN3" s="213"/>
      <c r="CO3" s="213"/>
      <c r="CP3" s="213"/>
      <c r="CQ3" s="213"/>
      <c r="CR3" s="213"/>
      <c r="CS3" s="213"/>
      <c r="CT3" s="213"/>
      <c r="CU3" s="213"/>
      <c r="CV3" s="213"/>
      <c r="CW3" s="213"/>
      <c r="CX3" s="213"/>
      <c r="CY3" s="213"/>
      <c r="CZ3" s="213"/>
      <c r="DA3" s="213"/>
      <c r="DB3" s="213"/>
      <c r="DC3" s="213"/>
      <c r="DD3" s="213"/>
      <c r="DE3" s="213"/>
      <c r="DF3" s="213"/>
      <c r="DG3" s="213"/>
      <c r="DH3" s="213"/>
      <c r="DI3" s="213"/>
      <c r="DJ3" s="213"/>
      <c r="DK3" s="213"/>
      <c r="DL3" s="213"/>
      <c r="DM3" s="213"/>
      <c r="DN3" s="213"/>
      <c r="DO3" s="213"/>
      <c r="DP3" s="213"/>
      <c r="DQ3" s="213"/>
      <c r="DR3" s="213"/>
      <c r="DS3" s="213"/>
      <c r="DT3" s="213"/>
      <c r="DU3" s="213"/>
    </row>
    <row r="4" spans="1:125" s="7" customFormat="1" ht="15" customHeight="1" thickBot="1" x14ac:dyDescent="0.25">
      <c r="B4" s="113"/>
      <c r="C4" s="113"/>
      <c r="D4" s="113"/>
      <c r="E4" s="113"/>
      <c r="F4" s="113"/>
      <c r="G4" s="113"/>
      <c r="H4" s="113"/>
      <c r="I4" s="179"/>
      <c r="J4" s="43" t="s">
        <v>271</v>
      </c>
      <c r="K4" s="43">
        <f t="shared" ref="K4:K53" si="3">SUM(K3,$I4&lt;&gt;"")</f>
        <v>0</v>
      </c>
      <c r="L4">
        <v>2</v>
      </c>
      <c r="M4" s="216" t="str">
        <f t="shared" si="2"/>
        <v/>
      </c>
      <c r="N4" s="113"/>
      <c r="O4" s="84"/>
      <c r="P4" s="214"/>
      <c r="Q4" s="304" t="str">
        <f>IFERROR(MID(P5, FIND(",",P5)+1,99),"")</f>
        <v/>
      </c>
      <c r="R4" s="305" t="str">
        <f>IFERROR(LEFT(P5, FIND(",",P5)-1),"")</f>
        <v/>
      </c>
      <c r="S4" s="305" t="str">
        <f t="shared" ref="S4:S67" si="4">IF(P5="", "", IF(O5&lt;&gt;"", 1, 0))</f>
        <v/>
      </c>
      <c r="T4" s="186"/>
      <c r="U4" s="215" t="s">
        <v>272</v>
      </c>
      <c r="V4" s="215"/>
      <c r="W4" s="217"/>
    </row>
    <row r="5" spans="1:125" s="7" customFormat="1" ht="15" customHeight="1" thickTop="1" thickBot="1" x14ac:dyDescent="0.25">
      <c r="A5" s="474" t="s">
        <v>273</v>
      </c>
      <c r="B5" s="474"/>
      <c r="C5" s="114" t="s">
        <v>274</v>
      </c>
      <c r="D5" s="481">
        <v>45036</v>
      </c>
      <c r="E5" s="482"/>
      <c r="F5" s="482"/>
      <c r="G5" s="483"/>
      <c r="H5" s="115"/>
      <c r="I5" s="179"/>
      <c r="J5" t="s">
        <v>275</v>
      </c>
      <c r="K5" s="43">
        <f t="shared" si="3"/>
        <v>0</v>
      </c>
      <c r="L5">
        <v>3</v>
      </c>
      <c r="M5" s="216" t="str">
        <f t="shared" si="2"/>
        <v/>
      </c>
      <c r="N5" s="43">
        <f>SUM(N4,$O5&lt;&gt;"")</f>
        <v>0</v>
      </c>
      <c r="O5" s="179"/>
      <c r="P5" s="214" t="str">
        <f>CountyStateRegions_21!K3</f>
        <v/>
      </c>
      <c r="Q5" s="304" t="str">
        <f t="shared" ref="Q5:Q68" si="5">IFERROR(MID(P6, FIND(",",P6)+1,99),"")</f>
        <v/>
      </c>
      <c r="R5" s="305" t="str">
        <f t="shared" ref="R5:R68" si="6">IFERROR(LEFT(P6, FIND(",",P6)-1),"")</f>
        <v/>
      </c>
      <c r="S5" s="305" t="str">
        <f t="shared" si="4"/>
        <v/>
      </c>
      <c r="T5" s="186">
        <v>1</v>
      </c>
      <c r="U5" s="216" t="str">
        <f>IFERROR(INDEX($P:$P,MATCH($T5,$N:$N,0)),"")</f>
        <v/>
      </c>
      <c r="V5" s="216" t="str">
        <f>IFERROR(INDEX(CountyStateRegions_21!$B:$B,MATCH('Start Here Statistics'!$U5,CountyStateRegions_21!$D:$D,0)),"")</f>
        <v/>
      </c>
      <c r="W5" s="7" t="str" cm="1">
        <f t="array" ref="W5">_xlfn.UNIQUE(V5:V20, 0, 0)</f>
        <v/>
      </c>
    </row>
    <row r="6" spans="1:125" s="7" customFormat="1" ht="15" customHeight="1" thickTop="1" thickBot="1" x14ac:dyDescent="0.25">
      <c r="A6" s="113"/>
      <c r="B6" s="113"/>
      <c r="C6" s="113"/>
      <c r="D6" s="441"/>
      <c r="E6" s="113"/>
      <c r="F6" s="113"/>
      <c r="H6" s="113"/>
      <c r="I6" s="179"/>
      <c r="J6" t="s">
        <v>276</v>
      </c>
      <c r="K6" s="43">
        <f t="shared" si="3"/>
        <v>0</v>
      </c>
      <c r="L6">
        <v>4</v>
      </c>
      <c r="M6" s="216" t="str">
        <f t="shared" si="2"/>
        <v/>
      </c>
      <c r="N6" s="43">
        <f t="shared" ref="N6:N69" si="7">SUM(N5,$O6&lt;&gt;"")</f>
        <v>0</v>
      </c>
      <c r="O6" s="180"/>
      <c r="P6" s="214" t="str">
        <f>CountyStateRegions_21!K4</f>
        <v/>
      </c>
      <c r="Q6" s="304" t="str">
        <f t="shared" si="5"/>
        <v/>
      </c>
      <c r="R6" s="305" t="str">
        <f t="shared" si="6"/>
        <v/>
      </c>
      <c r="S6" s="305" t="str">
        <f t="shared" si="4"/>
        <v/>
      </c>
      <c r="T6" s="186">
        <v>2</v>
      </c>
      <c r="U6" s="216" t="str">
        <f t="shared" ref="U6:U69" si="8">IFERROR(INDEX($P:$P,MATCH($T6,$N:$N,0)),"")</f>
        <v/>
      </c>
      <c r="V6" s="216" t="str">
        <f>IFERROR(INDEX(CountyStateRegions_21!$B:$B,MATCH('Start Here Statistics'!$U6,CountyStateRegions_21!$D:$D,0)),"")</f>
        <v/>
      </c>
    </row>
    <row r="7" spans="1:125" s="7" customFormat="1" ht="15" customHeight="1" thickTop="1" thickBot="1" x14ac:dyDescent="0.25">
      <c r="A7" s="475" t="s">
        <v>277</v>
      </c>
      <c r="B7" s="475"/>
      <c r="C7" s="114" t="s">
        <v>274</v>
      </c>
      <c r="D7" s="476" t="s">
        <v>278</v>
      </c>
      <c r="E7" s="477"/>
      <c r="F7" s="477"/>
      <c r="G7" s="478"/>
      <c r="I7" s="179"/>
      <c r="J7" t="s">
        <v>279</v>
      </c>
      <c r="K7" s="43">
        <f t="shared" si="3"/>
        <v>0</v>
      </c>
      <c r="L7">
        <v>5</v>
      </c>
      <c r="M7" s="216" t="str">
        <f t="shared" si="2"/>
        <v/>
      </c>
      <c r="N7" s="43">
        <f t="shared" si="7"/>
        <v>0</v>
      </c>
      <c r="O7" s="180"/>
      <c r="P7" s="214" t="str">
        <f>CountyStateRegions_21!K5</f>
        <v/>
      </c>
      <c r="Q7" s="304" t="str">
        <f t="shared" si="5"/>
        <v/>
      </c>
      <c r="R7" s="305" t="str">
        <f t="shared" si="6"/>
        <v/>
      </c>
      <c r="S7" s="305" t="str">
        <f t="shared" si="4"/>
        <v/>
      </c>
      <c r="T7" s="186">
        <v>3</v>
      </c>
      <c r="U7" s="216" t="str">
        <f t="shared" si="8"/>
        <v/>
      </c>
      <c r="V7" s="216" t="str">
        <f>IFERROR(INDEX(CountyStateRegions_21!$B:$B,MATCH('Start Here Statistics'!$U7,CountyStateRegions_21!$D:$D,0)),"")</f>
        <v/>
      </c>
    </row>
    <row r="8" spans="1:125" s="7" customFormat="1" ht="15" customHeight="1" thickTop="1" thickBot="1" x14ac:dyDescent="0.25">
      <c r="A8" s="113"/>
      <c r="B8" s="113"/>
      <c r="C8" s="113"/>
      <c r="D8" s="441"/>
      <c r="E8" s="113"/>
      <c r="F8" s="113"/>
      <c r="I8" s="179"/>
      <c r="J8" t="s">
        <v>280</v>
      </c>
      <c r="K8" s="43">
        <f t="shared" si="3"/>
        <v>0</v>
      </c>
      <c r="L8">
        <v>6</v>
      </c>
      <c r="M8" s="216" t="str">
        <f t="shared" si="2"/>
        <v/>
      </c>
      <c r="N8" s="43">
        <f t="shared" si="7"/>
        <v>0</v>
      </c>
      <c r="O8" s="180"/>
      <c r="P8" s="214" t="str">
        <f>CountyStateRegions_21!K6</f>
        <v/>
      </c>
      <c r="Q8" s="304" t="str">
        <f t="shared" si="5"/>
        <v/>
      </c>
      <c r="R8" s="305" t="str">
        <f t="shared" si="6"/>
        <v/>
      </c>
      <c r="S8" s="305" t="str">
        <f t="shared" si="4"/>
        <v/>
      </c>
      <c r="T8" s="186">
        <v>4</v>
      </c>
      <c r="U8" s="216" t="str">
        <f t="shared" si="8"/>
        <v/>
      </c>
      <c r="V8" s="216" t="str">
        <f>IFERROR(INDEX(CountyStateRegions_21!$B:$B,MATCH('Start Here Statistics'!$U8,CountyStateRegions_21!$D:$D,0)),"")</f>
        <v/>
      </c>
    </row>
    <row r="9" spans="1:125" s="7" customFormat="1" ht="15" customHeight="1" thickBot="1" x14ac:dyDescent="0.25">
      <c r="A9" s="479" t="s">
        <v>281</v>
      </c>
      <c r="B9" s="480"/>
      <c r="C9" s="480"/>
      <c r="D9" s="480"/>
      <c r="E9" s="480"/>
      <c r="F9" s="480"/>
      <c r="G9" s="480"/>
      <c r="H9" s="307" t="s">
        <v>274</v>
      </c>
      <c r="I9" s="179"/>
      <c r="J9" t="s">
        <v>282</v>
      </c>
      <c r="K9" s="43">
        <f t="shared" si="3"/>
        <v>0</v>
      </c>
      <c r="L9">
        <v>7</v>
      </c>
      <c r="M9" s="216" t="str">
        <f t="shared" si="2"/>
        <v/>
      </c>
      <c r="N9" s="43">
        <f t="shared" si="7"/>
        <v>0</v>
      </c>
      <c r="O9" s="180"/>
      <c r="P9" s="214" t="str">
        <f>CountyStateRegions_21!K7</f>
        <v/>
      </c>
      <c r="Q9" s="304" t="str">
        <f t="shared" si="5"/>
        <v/>
      </c>
      <c r="R9" s="305" t="str">
        <f t="shared" si="6"/>
        <v/>
      </c>
      <c r="S9" s="305" t="str">
        <f t="shared" si="4"/>
        <v/>
      </c>
      <c r="T9" s="186">
        <v>5</v>
      </c>
      <c r="U9" s="216" t="str">
        <f t="shared" si="8"/>
        <v/>
      </c>
      <c r="V9" s="216" t="str">
        <f>IFERROR(INDEX(CountyStateRegions_21!$B:$B,MATCH('Start Here Statistics'!$U9,CountyStateRegions_21!$D:$D,0)),"")</f>
        <v/>
      </c>
    </row>
    <row r="10" spans="1:125" s="7" customFormat="1" ht="15" customHeight="1" thickBot="1" x14ac:dyDescent="0.25">
      <c r="D10" s="113"/>
      <c r="E10" s="113"/>
      <c r="F10" s="113"/>
      <c r="G10" s="113"/>
      <c r="I10" s="179"/>
      <c r="J10" t="s">
        <v>283</v>
      </c>
      <c r="K10" s="43">
        <f t="shared" si="3"/>
        <v>0</v>
      </c>
      <c r="L10">
        <v>8</v>
      </c>
      <c r="M10" s="216" t="str">
        <f t="shared" si="2"/>
        <v/>
      </c>
      <c r="N10" s="43">
        <f t="shared" si="7"/>
        <v>0</v>
      </c>
      <c r="O10" s="180"/>
      <c r="P10" s="214" t="str">
        <f>CountyStateRegions_21!K8</f>
        <v/>
      </c>
      <c r="Q10" s="304" t="str">
        <f t="shared" si="5"/>
        <v/>
      </c>
      <c r="R10" s="305" t="str">
        <f t="shared" si="6"/>
        <v/>
      </c>
      <c r="S10" s="305" t="str">
        <f t="shared" si="4"/>
        <v/>
      </c>
      <c r="T10" s="186">
        <v>6</v>
      </c>
      <c r="U10" s="216" t="str">
        <f t="shared" si="8"/>
        <v/>
      </c>
      <c r="V10" s="216" t="str">
        <f>IFERROR(INDEX(CountyStateRegions_21!$B:$B,MATCH('Start Here Statistics'!$U10,CountyStateRegions_21!$D:$D,0)),"")</f>
        <v/>
      </c>
    </row>
    <row r="11" spans="1:125" s="116" customFormat="1" ht="15" customHeight="1" thickTop="1" thickBot="1" x14ac:dyDescent="0.25">
      <c r="A11" s="475" t="s">
        <v>284</v>
      </c>
      <c r="B11" s="475"/>
      <c r="C11" s="114" t="s">
        <v>274</v>
      </c>
      <c r="D11" s="484"/>
      <c r="E11" s="485"/>
      <c r="F11" s="485"/>
      <c r="G11" s="486"/>
      <c r="H11" s="7"/>
      <c r="I11" s="179"/>
      <c r="J11" t="s">
        <v>285</v>
      </c>
      <c r="K11" s="43">
        <f t="shared" si="3"/>
        <v>0</v>
      </c>
      <c r="L11">
        <v>9</v>
      </c>
      <c r="M11" s="216" t="str">
        <f t="shared" si="2"/>
        <v/>
      </c>
      <c r="N11" s="43">
        <f t="shared" si="7"/>
        <v>0</v>
      </c>
      <c r="O11" s="180"/>
      <c r="P11" s="214" t="str">
        <f>CountyStateRegions_21!K9</f>
        <v/>
      </c>
      <c r="Q11" s="304" t="str">
        <f t="shared" si="5"/>
        <v/>
      </c>
      <c r="R11" s="305" t="str">
        <f t="shared" si="6"/>
        <v/>
      </c>
      <c r="S11" s="305" t="str">
        <f t="shared" si="4"/>
        <v/>
      </c>
      <c r="T11" s="186">
        <v>7</v>
      </c>
      <c r="U11" s="216" t="str">
        <f t="shared" si="8"/>
        <v/>
      </c>
      <c r="V11" s="216" t="str">
        <f>IFERROR(INDEX(CountyStateRegions_21!$B:$B,MATCH('Start Here Statistics'!$U11,CountyStateRegions_21!$D:$D,0)),"")</f>
        <v/>
      </c>
    </row>
    <row r="12" spans="1:125" s="7" customFormat="1" ht="15" customHeight="1" thickTop="1" thickBot="1" x14ac:dyDescent="0.25">
      <c r="A12" s="113"/>
      <c r="B12" s="113"/>
      <c r="C12" s="113"/>
      <c r="D12" s="113"/>
      <c r="E12" s="113"/>
      <c r="F12" s="113"/>
      <c r="G12" s="113"/>
      <c r="H12" s="116"/>
      <c r="I12" s="179"/>
      <c r="J12" t="s">
        <v>286</v>
      </c>
      <c r="K12" s="43">
        <f t="shared" si="3"/>
        <v>0</v>
      </c>
      <c r="L12">
        <v>10</v>
      </c>
      <c r="M12" s="216" t="str">
        <f t="shared" si="2"/>
        <v/>
      </c>
      <c r="N12" s="43">
        <f t="shared" si="7"/>
        <v>0</v>
      </c>
      <c r="O12" s="180"/>
      <c r="P12" s="214" t="str">
        <f>CountyStateRegions_21!K10</f>
        <v/>
      </c>
      <c r="Q12" s="304" t="str">
        <f t="shared" si="5"/>
        <v/>
      </c>
      <c r="R12" s="305" t="str">
        <f t="shared" si="6"/>
        <v/>
      </c>
      <c r="S12" s="305" t="str">
        <f t="shared" si="4"/>
        <v/>
      </c>
      <c r="T12" s="186">
        <v>8</v>
      </c>
      <c r="U12" s="216" t="str">
        <f t="shared" si="8"/>
        <v/>
      </c>
      <c r="V12" s="216" t="str">
        <f>IFERROR(INDEX(CountyStateRegions_21!$B:$B,MATCH('Start Here Statistics'!$U12,CountyStateRegions_21!$D:$D,0)),"")</f>
        <v/>
      </c>
    </row>
    <row r="13" spans="1:125" s="7" customFormat="1" ht="15" customHeight="1" thickTop="1" thickBot="1" x14ac:dyDescent="0.25">
      <c r="A13" s="475" t="s">
        <v>287</v>
      </c>
      <c r="B13" s="475"/>
      <c r="C13" s="114" t="s">
        <v>274</v>
      </c>
      <c r="D13" s="484"/>
      <c r="E13" s="485"/>
      <c r="F13" s="485"/>
      <c r="G13" s="486"/>
      <c r="I13" s="179"/>
      <c r="J13" t="s">
        <v>288</v>
      </c>
      <c r="K13" s="43">
        <f t="shared" si="3"/>
        <v>0</v>
      </c>
      <c r="L13">
        <v>11</v>
      </c>
      <c r="M13" s="216" t="str">
        <f t="shared" si="2"/>
        <v/>
      </c>
      <c r="N13" s="43">
        <f t="shared" si="7"/>
        <v>0</v>
      </c>
      <c r="O13" s="180"/>
      <c r="P13" s="214" t="str">
        <f>CountyStateRegions_21!K11</f>
        <v/>
      </c>
      <c r="Q13" s="304" t="str">
        <f t="shared" si="5"/>
        <v/>
      </c>
      <c r="R13" s="305" t="str">
        <f t="shared" si="6"/>
        <v/>
      </c>
      <c r="S13" s="305" t="str">
        <f t="shared" si="4"/>
        <v/>
      </c>
      <c r="T13" s="186">
        <v>9</v>
      </c>
      <c r="U13" s="216" t="str">
        <f t="shared" si="8"/>
        <v/>
      </c>
      <c r="V13" s="216" t="str">
        <f>IFERROR(INDEX(CountyStateRegions_21!$B:$B,MATCH('Start Here Statistics'!$U13,CountyStateRegions_21!$D:$D,0)),"")</f>
        <v/>
      </c>
    </row>
    <row r="14" spans="1:125" s="7" customFormat="1" ht="15" customHeight="1" thickTop="1" thickBot="1" x14ac:dyDescent="0.25">
      <c r="A14" s="113"/>
      <c r="B14" s="113"/>
      <c r="C14" s="113"/>
      <c r="D14"/>
      <c r="E14"/>
      <c r="F14"/>
      <c r="G14"/>
      <c r="I14" s="179"/>
      <c r="J14" t="s">
        <v>289</v>
      </c>
      <c r="K14" s="43">
        <f t="shared" si="3"/>
        <v>0</v>
      </c>
      <c r="L14">
        <v>12</v>
      </c>
      <c r="M14" s="216" t="str">
        <f t="shared" si="2"/>
        <v/>
      </c>
      <c r="N14" s="43">
        <f t="shared" si="7"/>
        <v>0</v>
      </c>
      <c r="O14" s="180"/>
      <c r="P14" s="214" t="str">
        <f>CountyStateRegions_21!K12</f>
        <v/>
      </c>
      <c r="Q14" s="304" t="str">
        <f t="shared" si="5"/>
        <v/>
      </c>
      <c r="R14" s="305" t="str">
        <f t="shared" si="6"/>
        <v/>
      </c>
      <c r="S14" s="305" t="str">
        <f t="shared" si="4"/>
        <v/>
      </c>
      <c r="T14" s="186">
        <v>10</v>
      </c>
      <c r="U14" s="216" t="str">
        <f t="shared" si="8"/>
        <v/>
      </c>
      <c r="V14" s="216" t="str">
        <f>IFERROR(INDEX(CountyStateRegions_21!$B:$B,MATCH('Start Here Statistics'!$U14,CountyStateRegions_21!$D:$D,0)),"")</f>
        <v/>
      </c>
    </row>
    <row r="15" spans="1:125" s="16" customFormat="1" ht="15" customHeight="1" thickTop="1" thickBot="1" x14ac:dyDescent="0.25">
      <c r="A15" s="475" t="s">
        <v>290</v>
      </c>
      <c r="B15" s="475"/>
      <c r="C15" s="114" t="s">
        <v>274</v>
      </c>
      <c r="D15" s="484"/>
      <c r="E15" s="485"/>
      <c r="F15" s="485"/>
      <c r="G15" s="486"/>
      <c r="H15" s="7"/>
      <c r="I15" s="179"/>
      <c r="J15" t="s">
        <v>291</v>
      </c>
      <c r="K15" s="43">
        <f t="shared" si="3"/>
        <v>0</v>
      </c>
      <c r="L15">
        <v>13</v>
      </c>
      <c r="M15" s="216" t="str">
        <f t="shared" si="2"/>
        <v/>
      </c>
      <c r="N15" s="43">
        <f t="shared" si="7"/>
        <v>0</v>
      </c>
      <c r="O15" s="180"/>
      <c r="P15" s="214" t="str">
        <f>CountyStateRegions_21!K13</f>
        <v/>
      </c>
      <c r="Q15" s="304" t="str">
        <f t="shared" si="5"/>
        <v/>
      </c>
      <c r="R15" s="305" t="str">
        <f t="shared" si="6"/>
        <v/>
      </c>
      <c r="S15" s="305" t="str">
        <f t="shared" si="4"/>
        <v/>
      </c>
      <c r="T15" s="186">
        <v>11</v>
      </c>
      <c r="U15" s="216" t="str">
        <f t="shared" si="8"/>
        <v/>
      </c>
      <c r="V15" s="216" t="str">
        <f>IFERROR(INDEX(CountyStateRegions_21!$B:$B,MATCH('Start Here Statistics'!$U15,CountyStateRegions_21!$D:$D,0)),"")</f>
        <v/>
      </c>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row>
    <row r="16" spans="1:125" s="16" customFormat="1" ht="15" customHeight="1" thickTop="1" thickBot="1" x14ac:dyDescent="0.25">
      <c r="A16" s="113"/>
      <c r="B16" s="113"/>
      <c r="C16" s="113"/>
      <c r="D16" s="113"/>
      <c r="E16" s="113"/>
      <c r="F16" s="113"/>
      <c r="G16" s="113"/>
      <c r="H16" s="27"/>
      <c r="I16" s="179"/>
      <c r="J16" t="s">
        <v>292</v>
      </c>
      <c r="K16" s="43">
        <f t="shared" si="3"/>
        <v>0</v>
      </c>
      <c r="L16">
        <v>14</v>
      </c>
      <c r="M16" s="216" t="str">
        <f t="shared" si="2"/>
        <v/>
      </c>
      <c r="N16" s="43">
        <f t="shared" si="7"/>
        <v>0</v>
      </c>
      <c r="O16" s="180"/>
      <c r="P16" s="214" t="str">
        <f>CountyStateRegions_21!K14</f>
        <v/>
      </c>
      <c r="Q16" s="304" t="str">
        <f t="shared" si="5"/>
        <v/>
      </c>
      <c r="R16" s="305" t="str">
        <f t="shared" si="6"/>
        <v/>
      </c>
      <c r="S16" s="305" t="str">
        <f t="shared" si="4"/>
        <v/>
      </c>
      <c r="T16" s="186">
        <v>12</v>
      </c>
      <c r="U16" s="216" t="str">
        <f t="shared" si="8"/>
        <v/>
      </c>
      <c r="V16" s="216" t="str">
        <f>IFERROR(INDEX(CountyStateRegions_21!$B:$B,MATCH('Start Here Statistics'!$U16,CountyStateRegions_21!$D:$D,0)),"")</f>
        <v/>
      </c>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row>
    <row r="17" spans="1:22" s="117" customFormat="1" ht="15" customHeight="1" thickBot="1" x14ac:dyDescent="0.25">
      <c r="A17" s="27"/>
      <c r="B17" s="27"/>
      <c r="C17" s="27"/>
      <c r="D17" s="27"/>
      <c r="E17" s="27"/>
      <c r="F17" s="27"/>
      <c r="G17" s="27"/>
      <c r="H17" s="27"/>
      <c r="I17" s="179"/>
      <c r="J17" t="s">
        <v>293</v>
      </c>
      <c r="K17" s="43">
        <f t="shared" si="3"/>
        <v>0</v>
      </c>
      <c r="L17">
        <v>15</v>
      </c>
      <c r="M17" s="216" t="str">
        <f t="shared" si="2"/>
        <v/>
      </c>
      <c r="N17" s="43">
        <f t="shared" si="7"/>
        <v>0</v>
      </c>
      <c r="O17" s="180"/>
      <c r="P17" s="214" t="str">
        <f>CountyStateRegions_21!K15</f>
        <v/>
      </c>
      <c r="Q17" s="304" t="str">
        <f t="shared" si="5"/>
        <v/>
      </c>
      <c r="R17" s="305" t="str">
        <f t="shared" si="6"/>
        <v/>
      </c>
      <c r="S17" s="305" t="str">
        <f t="shared" si="4"/>
        <v/>
      </c>
      <c r="T17" s="186">
        <v>13</v>
      </c>
      <c r="U17" s="216" t="str">
        <f t="shared" si="8"/>
        <v/>
      </c>
      <c r="V17" s="216" t="str">
        <f>IFERROR(INDEX(CountyStateRegions_21!$B:$B,MATCH('Start Here Statistics'!$U17,CountyStateRegions_21!$D:$D,0)),"")</f>
        <v/>
      </c>
    </row>
    <row r="18" spans="1:22" s="9" customFormat="1" ht="15" customHeight="1" thickBot="1" x14ac:dyDescent="0.25">
      <c r="A18" s="27"/>
      <c r="B18" s="27"/>
      <c r="C18" s="27"/>
      <c r="D18" s="27"/>
      <c r="E18" s="27"/>
      <c r="F18" s="27"/>
      <c r="G18" s="27"/>
      <c r="H18" s="117"/>
      <c r="I18" s="179"/>
      <c r="J18" t="s">
        <v>294</v>
      </c>
      <c r="K18" s="43">
        <f t="shared" si="3"/>
        <v>0</v>
      </c>
      <c r="L18">
        <v>16</v>
      </c>
      <c r="M18" s="216" t="str">
        <f t="shared" si="2"/>
        <v/>
      </c>
      <c r="N18" s="43">
        <f t="shared" si="7"/>
        <v>0</v>
      </c>
      <c r="O18" s="180"/>
      <c r="P18" s="214" t="str">
        <f>CountyStateRegions_21!K16</f>
        <v/>
      </c>
      <c r="Q18" s="304" t="str">
        <f t="shared" si="5"/>
        <v/>
      </c>
      <c r="R18" s="305" t="str">
        <f t="shared" si="6"/>
        <v/>
      </c>
      <c r="S18" s="305" t="str">
        <f t="shared" si="4"/>
        <v/>
      </c>
      <c r="T18" s="186">
        <v>14</v>
      </c>
      <c r="U18" s="216" t="str">
        <f t="shared" si="8"/>
        <v/>
      </c>
      <c r="V18" s="216" t="str">
        <f>IFERROR(INDEX(CountyStateRegions_21!$B:$B,MATCH('Start Here Statistics'!$U18,CountyStateRegions_21!$D:$D,0)),"")</f>
        <v/>
      </c>
    </row>
    <row r="19" spans="1:22" s="7" customFormat="1" ht="15" customHeight="1" thickBot="1" x14ac:dyDescent="0.25">
      <c r="A19" s="27"/>
      <c r="B19" s="27"/>
      <c r="C19" s="27"/>
      <c r="D19" s="27"/>
      <c r="E19" s="27"/>
      <c r="F19" s="27"/>
      <c r="G19" s="27"/>
      <c r="H19" s="9"/>
      <c r="I19" s="179"/>
      <c r="J19" t="s">
        <v>295</v>
      </c>
      <c r="K19" s="43">
        <f t="shared" si="3"/>
        <v>0</v>
      </c>
      <c r="L19">
        <v>17</v>
      </c>
      <c r="M19" s="216" t="str">
        <f t="shared" si="2"/>
        <v/>
      </c>
      <c r="N19" s="43">
        <f t="shared" si="7"/>
        <v>0</v>
      </c>
      <c r="O19" s="180"/>
      <c r="P19" s="214" t="str">
        <f>CountyStateRegions_21!K17</f>
        <v/>
      </c>
      <c r="Q19" s="304" t="str">
        <f t="shared" si="5"/>
        <v/>
      </c>
      <c r="R19" s="305" t="str">
        <f t="shared" si="6"/>
        <v/>
      </c>
      <c r="S19" s="305" t="str">
        <f t="shared" si="4"/>
        <v/>
      </c>
      <c r="T19" s="186">
        <v>15</v>
      </c>
      <c r="U19" s="216" t="str">
        <f t="shared" si="8"/>
        <v/>
      </c>
      <c r="V19" s="216" t="str">
        <f>IFERROR(INDEX(CountyStateRegions_21!$B:$B,MATCH('Start Here Statistics'!$U19,CountyStateRegions_21!$D:$D,0)),"")</f>
        <v/>
      </c>
    </row>
    <row r="20" spans="1:22" s="116" customFormat="1" ht="15" customHeight="1" thickBot="1" x14ac:dyDescent="0.25">
      <c r="A20" s="9"/>
      <c r="B20" s="118"/>
      <c r="C20" s="119"/>
      <c r="D20" s="119"/>
      <c r="E20" s="119"/>
      <c r="F20" s="119"/>
      <c r="G20" s="119"/>
      <c r="H20" s="7"/>
      <c r="I20" s="179"/>
      <c r="J20" t="s">
        <v>296</v>
      </c>
      <c r="K20" s="43">
        <f t="shared" si="3"/>
        <v>0</v>
      </c>
      <c r="L20">
        <v>18</v>
      </c>
      <c r="M20" s="216" t="str">
        <f t="shared" si="2"/>
        <v/>
      </c>
      <c r="N20" s="43">
        <f t="shared" si="7"/>
        <v>0</v>
      </c>
      <c r="O20" s="180"/>
      <c r="P20" s="214" t="str">
        <f>CountyStateRegions_21!K18</f>
        <v/>
      </c>
      <c r="Q20" s="304" t="str">
        <f t="shared" si="5"/>
        <v/>
      </c>
      <c r="R20" s="305" t="str">
        <f t="shared" si="6"/>
        <v/>
      </c>
      <c r="S20" s="305" t="str">
        <f t="shared" si="4"/>
        <v/>
      </c>
      <c r="T20" s="186">
        <v>16</v>
      </c>
      <c r="U20" s="216" t="str">
        <f t="shared" si="8"/>
        <v/>
      </c>
      <c r="V20" s="216" t="str">
        <f>IFERROR(INDEX(CountyStateRegions_21!$B:$B,MATCH('Start Here Statistics'!$U20,CountyStateRegions_21!$D:$D,0)),"")</f>
        <v/>
      </c>
    </row>
    <row r="21" spans="1:22" s="7" customFormat="1" ht="15" customHeight="1" thickBot="1" x14ac:dyDescent="0.25">
      <c r="B21" s="8"/>
      <c r="C21" s="118"/>
      <c r="D21" s="118"/>
      <c r="E21" s="118"/>
      <c r="F21" s="118"/>
      <c r="G21" s="118"/>
      <c r="H21" s="116"/>
      <c r="I21" s="179"/>
      <c r="J21" t="s">
        <v>297</v>
      </c>
      <c r="K21" s="43">
        <f t="shared" si="3"/>
        <v>0</v>
      </c>
      <c r="L21">
        <v>19</v>
      </c>
      <c r="M21" s="216" t="str">
        <f t="shared" si="2"/>
        <v/>
      </c>
      <c r="N21" s="43">
        <f t="shared" si="7"/>
        <v>0</v>
      </c>
      <c r="O21" s="180"/>
      <c r="P21" s="214" t="str">
        <f>CountyStateRegions_21!K19</f>
        <v/>
      </c>
      <c r="Q21" s="304" t="str">
        <f t="shared" si="5"/>
        <v/>
      </c>
      <c r="R21" s="305" t="str">
        <f t="shared" si="6"/>
        <v/>
      </c>
      <c r="S21" s="305" t="str">
        <f t="shared" si="4"/>
        <v/>
      </c>
      <c r="T21" s="186">
        <v>17</v>
      </c>
      <c r="U21" s="216" t="str">
        <f t="shared" si="8"/>
        <v/>
      </c>
      <c r="V21" s="216" t="str">
        <f>IFERROR(INDEX(CountyStateRegions_21!$B:$B,MATCH('Start Here Statistics'!$U21,CountyStateRegions_21!$D:$D,0)),"")</f>
        <v/>
      </c>
    </row>
    <row r="22" spans="1:22" s="116" customFormat="1" ht="15" customHeight="1" thickBot="1" x14ac:dyDescent="0.25">
      <c r="B22" s="8"/>
      <c r="H22" s="7"/>
      <c r="I22" s="179"/>
      <c r="J22" t="s">
        <v>298</v>
      </c>
      <c r="K22" s="43">
        <f t="shared" si="3"/>
        <v>0</v>
      </c>
      <c r="L22">
        <v>20</v>
      </c>
      <c r="M22" s="216" t="str">
        <f t="shared" si="2"/>
        <v/>
      </c>
      <c r="N22" s="43">
        <f t="shared" si="7"/>
        <v>0</v>
      </c>
      <c r="O22" s="180"/>
      <c r="P22" s="214" t="str">
        <f>CountyStateRegions_21!K20</f>
        <v/>
      </c>
      <c r="Q22" s="304" t="str">
        <f t="shared" si="5"/>
        <v/>
      </c>
      <c r="R22" s="305" t="str">
        <f t="shared" si="6"/>
        <v/>
      </c>
      <c r="S22" s="305" t="str">
        <f t="shared" si="4"/>
        <v/>
      </c>
      <c r="T22" s="186">
        <v>18</v>
      </c>
      <c r="U22" s="216" t="str">
        <f t="shared" si="8"/>
        <v/>
      </c>
      <c r="V22" s="216" t="str">
        <f>IFERROR(INDEX(CountyStateRegions_21!$B:$B,MATCH('Start Here Statistics'!$U22,CountyStateRegions_21!$D:$D,0)),"")</f>
        <v/>
      </c>
    </row>
    <row r="23" spans="1:22" s="116" customFormat="1" ht="15" customHeight="1" thickBot="1" x14ac:dyDescent="0.25">
      <c r="A23" s="7"/>
      <c r="B23" s="8"/>
      <c r="C23" s="118"/>
      <c r="D23" s="118"/>
      <c r="E23" s="118"/>
      <c r="F23" s="118"/>
      <c r="G23" s="118"/>
      <c r="I23" s="179"/>
      <c r="J23" t="s">
        <v>299</v>
      </c>
      <c r="K23" s="43">
        <f t="shared" si="3"/>
        <v>0</v>
      </c>
      <c r="L23">
        <v>21</v>
      </c>
      <c r="M23" s="216" t="str">
        <f t="shared" si="2"/>
        <v/>
      </c>
      <c r="N23" s="43">
        <f t="shared" si="7"/>
        <v>0</v>
      </c>
      <c r="O23" s="180"/>
      <c r="P23" s="214" t="str">
        <f>CountyStateRegions_21!K21</f>
        <v/>
      </c>
      <c r="Q23" s="304" t="str">
        <f t="shared" si="5"/>
        <v/>
      </c>
      <c r="R23" s="305" t="str">
        <f t="shared" si="6"/>
        <v/>
      </c>
      <c r="S23" s="305" t="str">
        <f t="shared" si="4"/>
        <v/>
      </c>
      <c r="T23" s="186">
        <v>19</v>
      </c>
      <c r="U23" s="216" t="str">
        <f t="shared" si="8"/>
        <v/>
      </c>
      <c r="V23" s="216" t="str">
        <f>IFERROR(INDEX(CountyStateRegions_21!$B:$B,MATCH('Start Here Statistics'!$U23,CountyStateRegions_21!$D:$D,0)),"")</f>
        <v/>
      </c>
    </row>
    <row r="24" spans="1:22" s="116" customFormat="1" ht="15" customHeight="1" thickBot="1" x14ac:dyDescent="0.25">
      <c r="B24" s="8"/>
      <c r="I24" s="179"/>
      <c r="J24" t="s">
        <v>300</v>
      </c>
      <c r="K24" s="43">
        <f t="shared" si="3"/>
        <v>0</v>
      </c>
      <c r="L24">
        <v>22</v>
      </c>
      <c r="M24" s="216" t="str">
        <f t="shared" si="2"/>
        <v/>
      </c>
      <c r="N24" s="43">
        <f t="shared" si="7"/>
        <v>0</v>
      </c>
      <c r="O24" s="180"/>
      <c r="P24" s="214" t="str">
        <f>CountyStateRegions_21!K22</f>
        <v/>
      </c>
      <c r="Q24" s="304" t="str">
        <f t="shared" si="5"/>
        <v/>
      </c>
      <c r="R24" s="305" t="str">
        <f t="shared" si="6"/>
        <v/>
      </c>
      <c r="S24" s="305" t="str">
        <f t="shared" si="4"/>
        <v/>
      </c>
      <c r="T24" s="186">
        <v>20</v>
      </c>
      <c r="U24" s="216" t="str">
        <f t="shared" si="8"/>
        <v/>
      </c>
      <c r="V24" s="216" t="str">
        <f>IFERROR(INDEX(CountyStateRegions_21!$B:$B,MATCH('Start Here Statistics'!$U24,CountyStateRegions_21!$D:$D,0)),"")</f>
        <v/>
      </c>
    </row>
    <row r="25" spans="1:22" ht="15" customHeight="1" thickBot="1" x14ac:dyDescent="0.25">
      <c r="A25" s="116"/>
      <c r="C25" s="116"/>
      <c r="D25" s="116"/>
      <c r="E25" s="116"/>
      <c r="F25" s="116"/>
      <c r="G25" s="116"/>
      <c r="H25" s="116"/>
      <c r="I25" s="179"/>
      <c r="J25" t="s">
        <v>301</v>
      </c>
      <c r="K25" s="43">
        <f t="shared" si="3"/>
        <v>0</v>
      </c>
      <c r="L25">
        <v>23</v>
      </c>
      <c r="M25" s="216" t="str">
        <f t="shared" si="2"/>
        <v/>
      </c>
      <c r="N25" s="43">
        <f t="shared" si="7"/>
        <v>0</v>
      </c>
      <c r="O25" s="180"/>
      <c r="P25" s="214" t="str">
        <f>CountyStateRegions_21!K23</f>
        <v/>
      </c>
      <c r="Q25" s="304" t="str">
        <f t="shared" si="5"/>
        <v/>
      </c>
      <c r="R25" s="305" t="str">
        <f t="shared" si="6"/>
        <v/>
      </c>
      <c r="S25" s="305" t="str">
        <f t="shared" si="4"/>
        <v/>
      </c>
      <c r="T25" s="186">
        <v>21</v>
      </c>
      <c r="U25" s="216" t="str">
        <f t="shared" si="8"/>
        <v/>
      </c>
      <c r="V25" s="216" t="str">
        <f>IFERROR(INDEX(CountyStateRegions_21!$B:$B,MATCH('Start Here Statistics'!$U25,CountyStateRegions_21!$D:$D,0)),"")</f>
        <v/>
      </c>
    </row>
    <row r="26" spans="1:22" ht="15" customHeight="1" thickBot="1" x14ac:dyDescent="0.25">
      <c r="A26" s="116"/>
      <c r="C26" s="116"/>
      <c r="D26" s="116"/>
      <c r="E26" s="116"/>
      <c r="F26" s="116"/>
      <c r="G26" s="116"/>
      <c r="I26" s="179"/>
      <c r="J26" t="s">
        <v>302</v>
      </c>
      <c r="K26" s="43">
        <f t="shared" si="3"/>
        <v>0</v>
      </c>
      <c r="L26">
        <v>24</v>
      </c>
      <c r="M26" s="216" t="str">
        <f t="shared" si="2"/>
        <v/>
      </c>
      <c r="N26" s="43">
        <f t="shared" si="7"/>
        <v>0</v>
      </c>
      <c r="O26" s="180"/>
      <c r="P26" s="214" t="str">
        <f>CountyStateRegions_21!K24</f>
        <v/>
      </c>
      <c r="Q26" s="304" t="str">
        <f t="shared" si="5"/>
        <v/>
      </c>
      <c r="R26" s="305" t="str">
        <f t="shared" si="6"/>
        <v/>
      </c>
      <c r="S26" s="305" t="str">
        <f t="shared" si="4"/>
        <v/>
      </c>
      <c r="T26" s="186">
        <v>22</v>
      </c>
      <c r="U26" s="216" t="str">
        <f t="shared" si="8"/>
        <v/>
      </c>
      <c r="V26" s="216" t="str">
        <f>IFERROR(INDEX(CountyStateRegions_21!$B:$B,MATCH('Start Here Statistics'!$U26,CountyStateRegions_21!$D:$D,0)),"")</f>
        <v/>
      </c>
    </row>
    <row r="27" spans="1:22" ht="15" customHeight="1" thickBot="1" x14ac:dyDescent="0.25">
      <c r="I27" s="179"/>
      <c r="J27" t="s">
        <v>303</v>
      </c>
      <c r="K27" s="43">
        <f t="shared" si="3"/>
        <v>0</v>
      </c>
      <c r="L27">
        <v>25</v>
      </c>
      <c r="M27" s="216" t="str">
        <f t="shared" si="2"/>
        <v/>
      </c>
      <c r="N27" s="43">
        <f t="shared" si="7"/>
        <v>0</v>
      </c>
      <c r="O27" s="180"/>
      <c r="P27" s="214" t="str">
        <f>CountyStateRegions_21!K25</f>
        <v/>
      </c>
      <c r="Q27" s="304" t="str">
        <f t="shared" si="5"/>
        <v/>
      </c>
      <c r="R27" s="305" t="str">
        <f t="shared" si="6"/>
        <v/>
      </c>
      <c r="S27" s="305" t="str">
        <f t="shared" si="4"/>
        <v/>
      </c>
      <c r="T27" s="186">
        <v>23</v>
      </c>
      <c r="U27" s="216" t="str">
        <f t="shared" si="8"/>
        <v/>
      </c>
      <c r="V27" s="216" t="str">
        <f>IFERROR(INDEX(CountyStateRegions_21!$B:$B,MATCH('Start Here Statistics'!$U27,CountyStateRegions_21!$D:$D,0)),"")</f>
        <v/>
      </c>
    </row>
    <row r="28" spans="1:22" ht="15" customHeight="1" thickBot="1" x14ac:dyDescent="0.25">
      <c r="I28" s="179"/>
      <c r="J28" t="s">
        <v>304</v>
      </c>
      <c r="K28" s="43">
        <f t="shared" si="3"/>
        <v>0</v>
      </c>
      <c r="L28">
        <v>26</v>
      </c>
      <c r="M28" s="216" t="str">
        <f t="shared" si="2"/>
        <v/>
      </c>
      <c r="N28" s="43">
        <f t="shared" si="7"/>
        <v>0</v>
      </c>
      <c r="O28" s="180"/>
      <c r="P28" s="214" t="str">
        <f>CountyStateRegions_21!K26</f>
        <v/>
      </c>
      <c r="Q28" s="304" t="str">
        <f t="shared" si="5"/>
        <v/>
      </c>
      <c r="R28" s="305" t="str">
        <f t="shared" si="6"/>
        <v/>
      </c>
      <c r="S28" s="305" t="str">
        <f t="shared" si="4"/>
        <v/>
      </c>
      <c r="T28" s="186">
        <v>24</v>
      </c>
      <c r="U28" s="216" t="str">
        <f t="shared" si="8"/>
        <v/>
      </c>
      <c r="V28" s="216" t="str">
        <f>IFERROR(INDEX(CountyStateRegions_21!$B:$B,MATCH('Start Here Statistics'!$U28,CountyStateRegions_21!$D:$D,0)),"")</f>
        <v/>
      </c>
    </row>
    <row r="29" spans="1:22" ht="15" customHeight="1" thickBot="1" x14ac:dyDescent="0.25">
      <c r="I29" s="179"/>
      <c r="J29" t="s">
        <v>305</v>
      </c>
      <c r="K29" s="43">
        <f t="shared" si="3"/>
        <v>0</v>
      </c>
      <c r="L29">
        <v>27</v>
      </c>
      <c r="M29" s="216" t="str">
        <f t="shared" si="2"/>
        <v/>
      </c>
      <c r="N29" s="43">
        <f t="shared" si="7"/>
        <v>0</v>
      </c>
      <c r="O29" s="180"/>
      <c r="P29" s="214" t="str">
        <f>CountyStateRegions_21!K27</f>
        <v/>
      </c>
      <c r="Q29" s="304" t="str">
        <f t="shared" si="5"/>
        <v/>
      </c>
      <c r="R29" s="305" t="str">
        <f t="shared" si="6"/>
        <v/>
      </c>
      <c r="S29" s="305" t="str">
        <f t="shared" si="4"/>
        <v/>
      </c>
      <c r="T29" s="186">
        <v>25</v>
      </c>
      <c r="U29" s="216" t="str">
        <f t="shared" si="8"/>
        <v/>
      </c>
      <c r="V29" s="216" t="str">
        <f>IFERROR(INDEX(CountyStateRegions_21!$B:$B,MATCH('Start Here Statistics'!$U29,CountyStateRegions_21!$D:$D,0)),"")</f>
        <v/>
      </c>
    </row>
    <row r="30" spans="1:22" ht="15" customHeight="1" thickBot="1" x14ac:dyDescent="0.25">
      <c r="I30" s="179"/>
      <c r="J30" t="s">
        <v>306</v>
      </c>
      <c r="K30" s="43">
        <f t="shared" si="3"/>
        <v>0</v>
      </c>
      <c r="L30">
        <v>28</v>
      </c>
      <c r="M30" s="216" t="str">
        <f t="shared" si="2"/>
        <v/>
      </c>
      <c r="N30" s="43">
        <f t="shared" si="7"/>
        <v>0</v>
      </c>
      <c r="O30" s="180"/>
      <c r="P30" s="214" t="str">
        <f>CountyStateRegions_21!K28</f>
        <v/>
      </c>
      <c r="Q30" s="304" t="str">
        <f t="shared" si="5"/>
        <v/>
      </c>
      <c r="R30" s="305" t="str">
        <f t="shared" si="6"/>
        <v/>
      </c>
      <c r="S30" s="305" t="str">
        <f t="shared" si="4"/>
        <v/>
      </c>
      <c r="T30" s="186">
        <v>26</v>
      </c>
      <c r="U30" s="216" t="str">
        <f t="shared" si="8"/>
        <v/>
      </c>
      <c r="V30" s="216" t="str">
        <f>IFERROR(INDEX(CountyStateRegions_21!$B:$B,MATCH('Start Here Statistics'!$U30,CountyStateRegions_21!$D:$D,0)),"")</f>
        <v/>
      </c>
    </row>
    <row r="31" spans="1:22" ht="15" customHeight="1" thickBot="1" x14ac:dyDescent="0.25">
      <c r="I31" s="179"/>
      <c r="J31" t="s">
        <v>307</v>
      </c>
      <c r="K31" s="43">
        <f t="shared" si="3"/>
        <v>0</v>
      </c>
      <c r="L31">
        <v>29</v>
      </c>
      <c r="M31" s="216" t="str">
        <f t="shared" si="2"/>
        <v/>
      </c>
      <c r="N31" s="43">
        <f t="shared" si="7"/>
        <v>0</v>
      </c>
      <c r="O31" s="180"/>
      <c r="P31" s="214" t="str">
        <f>CountyStateRegions_21!K29</f>
        <v/>
      </c>
      <c r="Q31" s="304" t="str">
        <f t="shared" si="5"/>
        <v/>
      </c>
      <c r="R31" s="305" t="str">
        <f t="shared" si="6"/>
        <v/>
      </c>
      <c r="S31" s="305" t="str">
        <f t="shared" si="4"/>
        <v/>
      </c>
      <c r="T31" s="186">
        <v>27</v>
      </c>
      <c r="U31" s="216" t="str">
        <f t="shared" si="8"/>
        <v/>
      </c>
      <c r="V31" s="216" t="str">
        <f>IFERROR(INDEX(CountyStateRegions_21!$B:$B,MATCH('Start Here Statistics'!$U31,CountyStateRegions_21!$D:$D,0)),"")</f>
        <v/>
      </c>
    </row>
    <row r="32" spans="1:22" ht="15" customHeight="1" thickBot="1" x14ac:dyDescent="0.25">
      <c r="I32" s="179"/>
      <c r="J32" t="s">
        <v>308</v>
      </c>
      <c r="K32" s="43">
        <f t="shared" si="3"/>
        <v>0</v>
      </c>
      <c r="L32">
        <v>30</v>
      </c>
      <c r="M32" s="216" t="str">
        <f t="shared" si="2"/>
        <v/>
      </c>
      <c r="N32" s="43">
        <f t="shared" si="7"/>
        <v>0</v>
      </c>
      <c r="O32" s="180"/>
      <c r="P32" s="214" t="str">
        <f>CountyStateRegions_21!K30</f>
        <v/>
      </c>
      <c r="Q32" s="304" t="str">
        <f t="shared" si="5"/>
        <v/>
      </c>
      <c r="R32" s="305" t="str">
        <f t="shared" si="6"/>
        <v/>
      </c>
      <c r="S32" s="305" t="str">
        <f t="shared" si="4"/>
        <v/>
      </c>
      <c r="T32" s="186">
        <v>28</v>
      </c>
      <c r="U32" s="216" t="str">
        <f t="shared" si="8"/>
        <v/>
      </c>
      <c r="V32" s="216" t="str">
        <f>IFERROR(INDEX(CountyStateRegions_21!$B:$B,MATCH('Start Here Statistics'!$U32,CountyStateRegions_21!$D:$D,0)),"")</f>
        <v/>
      </c>
    </row>
    <row r="33" spans="9:22" ht="15" customHeight="1" thickBot="1" x14ac:dyDescent="0.25">
      <c r="I33" s="179"/>
      <c r="J33" t="s">
        <v>309</v>
      </c>
      <c r="K33" s="43">
        <f t="shared" si="3"/>
        <v>0</v>
      </c>
      <c r="L33">
        <v>31</v>
      </c>
      <c r="M33" s="216" t="str">
        <f t="shared" si="2"/>
        <v/>
      </c>
      <c r="N33" s="43">
        <f t="shared" si="7"/>
        <v>0</v>
      </c>
      <c r="O33" s="180"/>
      <c r="P33" s="214" t="str">
        <f>CountyStateRegions_21!K31</f>
        <v/>
      </c>
      <c r="Q33" s="304" t="str">
        <f t="shared" si="5"/>
        <v/>
      </c>
      <c r="R33" s="305" t="str">
        <f t="shared" si="6"/>
        <v/>
      </c>
      <c r="S33" s="305" t="str">
        <f t="shared" si="4"/>
        <v/>
      </c>
      <c r="T33" s="186">
        <v>29</v>
      </c>
      <c r="U33" s="216" t="str">
        <f t="shared" si="8"/>
        <v/>
      </c>
      <c r="V33" s="216" t="str">
        <f>IFERROR(INDEX(CountyStateRegions_21!$B:$B,MATCH('Start Here Statistics'!$U33,CountyStateRegions_21!$D:$D,0)),"")</f>
        <v/>
      </c>
    </row>
    <row r="34" spans="9:22" ht="15" customHeight="1" thickBot="1" x14ac:dyDescent="0.25">
      <c r="I34" s="179"/>
      <c r="J34" t="s">
        <v>310</v>
      </c>
      <c r="K34" s="43">
        <f t="shared" si="3"/>
        <v>0</v>
      </c>
      <c r="L34">
        <v>32</v>
      </c>
      <c r="M34" s="216" t="str">
        <f t="shared" si="2"/>
        <v/>
      </c>
      <c r="N34" s="43">
        <f t="shared" si="7"/>
        <v>0</v>
      </c>
      <c r="O34" s="180"/>
      <c r="P34" s="214" t="str">
        <f>CountyStateRegions_21!K32</f>
        <v/>
      </c>
      <c r="Q34" s="304" t="str">
        <f t="shared" si="5"/>
        <v/>
      </c>
      <c r="R34" s="305" t="str">
        <f t="shared" si="6"/>
        <v/>
      </c>
      <c r="S34" s="305" t="str">
        <f t="shared" si="4"/>
        <v/>
      </c>
      <c r="T34" s="186">
        <v>30</v>
      </c>
      <c r="U34" s="216" t="str">
        <f t="shared" si="8"/>
        <v/>
      </c>
      <c r="V34" s="216" t="str">
        <f>IFERROR(INDEX(CountyStateRegions_21!$B:$B,MATCH('Start Here Statistics'!$U34,CountyStateRegions_21!$D:$D,0)),"")</f>
        <v/>
      </c>
    </row>
    <row r="35" spans="9:22" ht="15" customHeight="1" thickBot="1" x14ac:dyDescent="0.25">
      <c r="I35" s="179"/>
      <c r="J35" t="s">
        <v>311</v>
      </c>
      <c r="K35" s="43">
        <f t="shared" si="3"/>
        <v>0</v>
      </c>
      <c r="L35">
        <v>33</v>
      </c>
      <c r="M35" s="216" t="str">
        <f t="shared" ref="M35:M53" si="9">IFERROR(INDEX($J:$J,MATCH($L35,$K:$K,0)),"")</f>
        <v/>
      </c>
      <c r="N35" s="43">
        <f t="shared" si="7"/>
        <v>0</v>
      </c>
      <c r="O35" s="180"/>
      <c r="P35" s="214" t="str">
        <f>CountyStateRegions_21!K33</f>
        <v/>
      </c>
      <c r="Q35" s="304" t="str">
        <f t="shared" si="5"/>
        <v/>
      </c>
      <c r="R35" s="305" t="str">
        <f t="shared" si="6"/>
        <v/>
      </c>
      <c r="S35" s="305" t="str">
        <f t="shared" si="4"/>
        <v/>
      </c>
      <c r="T35" s="186">
        <v>31</v>
      </c>
      <c r="U35" s="216" t="str">
        <f t="shared" si="8"/>
        <v/>
      </c>
      <c r="V35" s="216" t="str">
        <f>IFERROR(INDEX(CountyStateRegions_21!$B:$B,MATCH('Start Here Statistics'!$U35,CountyStateRegions_21!$D:$D,0)),"")</f>
        <v/>
      </c>
    </row>
    <row r="36" spans="9:22" ht="15" customHeight="1" thickBot="1" x14ac:dyDescent="0.25">
      <c r="I36" s="179"/>
      <c r="J36" t="s">
        <v>312</v>
      </c>
      <c r="K36" s="43">
        <f t="shared" si="3"/>
        <v>0</v>
      </c>
      <c r="L36">
        <v>34</v>
      </c>
      <c r="M36" s="216" t="str">
        <f t="shared" si="9"/>
        <v/>
      </c>
      <c r="N36" s="43">
        <f t="shared" si="7"/>
        <v>0</v>
      </c>
      <c r="O36" s="180"/>
      <c r="P36" s="214" t="str">
        <f>CountyStateRegions_21!K34</f>
        <v/>
      </c>
      <c r="Q36" s="304" t="str">
        <f t="shared" si="5"/>
        <v/>
      </c>
      <c r="R36" s="305" t="str">
        <f t="shared" si="6"/>
        <v/>
      </c>
      <c r="S36" s="305" t="str">
        <f t="shared" si="4"/>
        <v/>
      </c>
      <c r="T36" s="186">
        <v>32</v>
      </c>
      <c r="U36" s="216" t="str">
        <f t="shared" si="8"/>
        <v/>
      </c>
      <c r="V36" s="216" t="str">
        <f>IFERROR(INDEX(CountyStateRegions_21!$B:$B,MATCH('Start Here Statistics'!$U36,CountyStateRegions_21!$D:$D,0)),"")</f>
        <v/>
      </c>
    </row>
    <row r="37" spans="9:22" ht="15" customHeight="1" thickBot="1" x14ac:dyDescent="0.25">
      <c r="I37" s="179"/>
      <c r="J37" t="s">
        <v>313</v>
      </c>
      <c r="K37" s="43">
        <f t="shared" si="3"/>
        <v>0</v>
      </c>
      <c r="L37">
        <v>35</v>
      </c>
      <c r="M37" s="216" t="str">
        <f t="shared" si="9"/>
        <v/>
      </c>
      <c r="N37" s="43">
        <f t="shared" si="7"/>
        <v>0</v>
      </c>
      <c r="O37" s="180"/>
      <c r="P37" s="214" t="str">
        <f>CountyStateRegions_21!K35</f>
        <v/>
      </c>
      <c r="Q37" s="304" t="str">
        <f t="shared" si="5"/>
        <v/>
      </c>
      <c r="R37" s="305" t="str">
        <f t="shared" si="6"/>
        <v/>
      </c>
      <c r="S37" s="305" t="str">
        <f t="shared" si="4"/>
        <v/>
      </c>
      <c r="T37" s="186">
        <v>33</v>
      </c>
      <c r="U37" s="216" t="str">
        <f t="shared" si="8"/>
        <v/>
      </c>
      <c r="V37" s="216" t="str">
        <f>IFERROR(INDEX(CountyStateRegions_21!$B:$B,MATCH('Start Here Statistics'!$U37,CountyStateRegions_21!$D:$D,0)),"")</f>
        <v/>
      </c>
    </row>
    <row r="38" spans="9:22" ht="15" customHeight="1" thickBot="1" x14ac:dyDescent="0.25">
      <c r="I38" s="179"/>
      <c r="J38" t="s">
        <v>314</v>
      </c>
      <c r="K38" s="43">
        <f t="shared" si="3"/>
        <v>0</v>
      </c>
      <c r="L38">
        <v>36</v>
      </c>
      <c r="M38" s="216" t="str">
        <f t="shared" si="9"/>
        <v/>
      </c>
      <c r="N38" s="43">
        <f t="shared" si="7"/>
        <v>0</v>
      </c>
      <c r="O38" s="180"/>
      <c r="P38" s="214" t="str">
        <f>CountyStateRegions_21!K36</f>
        <v/>
      </c>
      <c r="Q38" s="304" t="str">
        <f t="shared" si="5"/>
        <v/>
      </c>
      <c r="R38" s="305" t="str">
        <f t="shared" si="6"/>
        <v/>
      </c>
      <c r="S38" s="305" t="str">
        <f t="shared" si="4"/>
        <v/>
      </c>
      <c r="T38" s="186">
        <v>34</v>
      </c>
      <c r="U38" s="216" t="str">
        <f t="shared" si="8"/>
        <v/>
      </c>
      <c r="V38" s="216" t="str">
        <f>IFERROR(INDEX(CountyStateRegions_21!$B:$B,MATCH('Start Here Statistics'!$U38,CountyStateRegions_21!$D:$D,0)),"")</f>
        <v/>
      </c>
    </row>
    <row r="39" spans="9:22" ht="15" customHeight="1" thickBot="1" x14ac:dyDescent="0.25">
      <c r="I39" s="179"/>
      <c r="J39" t="s">
        <v>315</v>
      </c>
      <c r="K39" s="43">
        <f t="shared" si="3"/>
        <v>0</v>
      </c>
      <c r="L39">
        <v>37</v>
      </c>
      <c r="M39" s="216" t="str">
        <f t="shared" si="9"/>
        <v/>
      </c>
      <c r="N39" s="43">
        <f t="shared" si="7"/>
        <v>0</v>
      </c>
      <c r="O39" s="180"/>
      <c r="P39" s="214" t="str">
        <f>CountyStateRegions_21!K37</f>
        <v/>
      </c>
      <c r="Q39" s="304" t="str">
        <f t="shared" si="5"/>
        <v/>
      </c>
      <c r="R39" s="305" t="str">
        <f t="shared" si="6"/>
        <v/>
      </c>
      <c r="S39" s="305" t="str">
        <f t="shared" si="4"/>
        <v/>
      </c>
      <c r="T39" s="186">
        <v>35</v>
      </c>
      <c r="U39" s="216" t="str">
        <f t="shared" si="8"/>
        <v/>
      </c>
      <c r="V39" s="216" t="str">
        <f>IFERROR(INDEX(CountyStateRegions_21!$B:$B,MATCH('Start Here Statistics'!$U39,CountyStateRegions_21!$D:$D,0)),"")</f>
        <v/>
      </c>
    </row>
    <row r="40" spans="9:22" ht="15" customHeight="1" thickBot="1" x14ac:dyDescent="0.25">
      <c r="I40" s="179"/>
      <c r="J40" t="s">
        <v>316</v>
      </c>
      <c r="K40" s="43">
        <f t="shared" si="3"/>
        <v>0</v>
      </c>
      <c r="L40">
        <v>38</v>
      </c>
      <c r="M40" s="216" t="str">
        <f t="shared" si="9"/>
        <v/>
      </c>
      <c r="N40" s="43">
        <f t="shared" si="7"/>
        <v>0</v>
      </c>
      <c r="O40" s="180"/>
      <c r="P40" s="214" t="str">
        <f>CountyStateRegions_21!K38</f>
        <v/>
      </c>
      <c r="Q40" s="304" t="str">
        <f t="shared" si="5"/>
        <v/>
      </c>
      <c r="R40" s="305" t="str">
        <f t="shared" si="6"/>
        <v/>
      </c>
      <c r="S40" s="305" t="str">
        <f t="shared" si="4"/>
        <v/>
      </c>
      <c r="T40" s="186">
        <v>36</v>
      </c>
      <c r="U40" s="216" t="str">
        <f t="shared" si="8"/>
        <v/>
      </c>
      <c r="V40" s="216" t="str">
        <f>IFERROR(INDEX(CountyStateRegions_21!$B:$B,MATCH('Start Here Statistics'!$U40,CountyStateRegions_21!$D:$D,0)),"")</f>
        <v/>
      </c>
    </row>
    <row r="41" spans="9:22" ht="15" customHeight="1" thickBot="1" x14ac:dyDescent="0.25">
      <c r="I41" s="179"/>
      <c r="J41" t="s">
        <v>317</v>
      </c>
      <c r="K41" s="43">
        <f t="shared" si="3"/>
        <v>0</v>
      </c>
      <c r="L41">
        <v>39</v>
      </c>
      <c r="M41" s="216" t="str">
        <f t="shared" si="9"/>
        <v/>
      </c>
      <c r="N41" s="43">
        <f t="shared" si="7"/>
        <v>0</v>
      </c>
      <c r="O41" s="180"/>
      <c r="P41" s="214" t="str">
        <f>CountyStateRegions_21!K39</f>
        <v/>
      </c>
      <c r="Q41" s="304" t="str">
        <f t="shared" si="5"/>
        <v/>
      </c>
      <c r="R41" s="305" t="str">
        <f t="shared" si="6"/>
        <v/>
      </c>
      <c r="S41" s="305" t="str">
        <f t="shared" si="4"/>
        <v/>
      </c>
      <c r="T41" s="186">
        <v>37</v>
      </c>
      <c r="U41" s="216" t="str">
        <f t="shared" si="8"/>
        <v/>
      </c>
      <c r="V41" s="216" t="str">
        <f>IFERROR(INDEX(CountyStateRegions_21!$B:$B,MATCH('Start Here Statistics'!$U41,CountyStateRegions_21!$D:$D,0)),"")</f>
        <v/>
      </c>
    </row>
    <row r="42" spans="9:22" ht="15" customHeight="1" thickBot="1" x14ac:dyDescent="0.25">
      <c r="I42" s="179"/>
      <c r="J42" t="s">
        <v>318</v>
      </c>
      <c r="K42" s="43">
        <f t="shared" si="3"/>
        <v>0</v>
      </c>
      <c r="L42">
        <v>40</v>
      </c>
      <c r="M42" s="216" t="str">
        <f t="shared" si="9"/>
        <v/>
      </c>
      <c r="N42" s="43">
        <f t="shared" si="7"/>
        <v>0</v>
      </c>
      <c r="O42" s="180"/>
      <c r="P42" s="214" t="str">
        <f>CountyStateRegions_21!K40</f>
        <v/>
      </c>
      <c r="Q42" s="304" t="str">
        <f t="shared" si="5"/>
        <v/>
      </c>
      <c r="R42" s="305" t="str">
        <f t="shared" si="6"/>
        <v/>
      </c>
      <c r="S42" s="305" t="str">
        <f t="shared" si="4"/>
        <v/>
      </c>
      <c r="T42" s="186">
        <v>38</v>
      </c>
      <c r="U42" s="216" t="str">
        <f t="shared" si="8"/>
        <v/>
      </c>
      <c r="V42" s="216" t="str">
        <f>IFERROR(INDEX(CountyStateRegions_21!$B:$B,MATCH('Start Here Statistics'!$U42,CountyStateRegions_21!$D:$D,0)),"")</f>
        <v/>
      </c>
    </row>
    <row r="43" spans="9:22" ht="15" customHeight="1" thickBot="1" x14ac:dyDescent="0.25">
      <c r="I43" s="179"/>
      <c r="J43" t="s">
        <v>319</v>
      </c>
      <c r="K43" s="43">
        <f t="shared" si="3"/>
        <v>0</v>
      </c>
      <c r="L43">
        <v>41</v>
      </c>
      <c r="M43" s="216" t="str">
        <f t="shared" si="9"/>
        <v/>
      </c>
      <c r="N43" s="43">
        <f t="shared" si="7"/>
        <v>0</v>
      </c>
      <c r="O43" s="180"/>
      <c r="P43" s="214" t="str">
        <f>CountyStateRegions_21!K41</f>
        <v/>
      </c>
      <c r="Q43" s="304" t="str">
        <f t="shared" si="5"/>
        <v/>
      </c>
      <c r="R43" s="305" t="str">
        <f t="shared" si="6"/>
        <v/>
      </c>
      <c r="S43" s="305" t="str">
        <f t="shared" si="4"/>
        <v/>
      </c>
      <c r="T43" s="186">
        <v>39</v>
      </c>
      <c r="U43" s="216" t="str">
        <f t="shared" si="8"/>
        <v/>
      </c>
      <c r="V43" s="216" t="str">
        <f>IFERROR(INDEX(CountyStateRegions_21!$B:$B,MATCH('Start Here Statistics'!$U43,CountyStateRegions_21!$D:$D,0)),"")</f>
        <v/>
      </c>
    </row>
    <row r="44" spans="9:22" ht="15" customHeight="1" thickBot="1" x14ac:dyDescent="0.25">
      <c r="I44" s="179"/>
      <c r="J44" t="s">
        <v>320</v>
      </c>
      <c r="K44" s="43">
        <f t="shared" si="3"/>
        <v>0</v>
      </c>
      <c r="L44">
        <v>42</v>
      </c>
      <c r="M44" s="216" t="str">
        <f t="shared" si="9"/>
        <v/>
      </c>
      <c r="N44" s="43">
        <f t="shared" si="7"/>
        <v>0</v>
      </c>
      <c r="O44" s="180"/>
      <c r="P44" s="214" t="str">
        <f>CountyStateRegions_21!K42</f>
        <v/>
      </c>
      <c r="Q44" s="304" t="str">
        <f t="shared" si="5"/>
        <v/>
      </c>
      <c r="R44" s="305" t="str">
        <f t="shared" si="6"/>
        <v/>
      </c>
      <c r="S44" s="305" t="str">
        <f t="shared" si="4"/>
        <v/>
      </c>
      <c r="T44" s="186">
        <v>40</v>
      </c>
      <c r="U44" s="216" t="str">
        <f t="shared" si="8"/>
        <v/>
      </c>
      <c r="V44" s="216" t="str">
        <f>IFERROR(INDEX(CountyStateRegions_21!$B:$B,MATCH('Start Here Statistics'!$U44,CountyStateRegions_21!$D:$D,0)),"")</f>
        <v/>
      </c>
    </row>
    <row r="45" spans="9:22" ht="15" customHeight="1" thickBot="1" x14ac:dyDescent="0.25">
      <c r="I45" s="179"/>
      <c r="J45" t="s">
        <v>321</v>
      </c>
      <c r="K45" s="43">
        <f t="shared" si="3"/>
        <v>0</v>
      </c>
      <c r="L45">
        <v>43</v>
      </c>
      <c r="M45" s="216" t="str">
        <f t="shared" si="9"/>
        <v/>
      </c>
      <c r="N45" s="43">
        <f t="shared" si="7"/>
        <v>0</v>
      </c>
      <c r="O45" s="180"/>
      <c r="P45" s="214" t="str">
        <f>CountyStateRegions_21!K43</f>
        <v/>
      </c>
      <c r="Q45" s="304" t="str">
        <f t="shared" si="5"/>
        <v/>
      </c>
      <c r="R45" s="305" t="str">
        <f t="shared" si="6"/>
        <v/>
      </c>
      <c r="S45" s="305" t="str">
        <f t="shared" si="4"/>
        <v/>
      </c>
      <c r="T45" s="186">
        <v>41</v>
      </c>
      <c r="U45" s="216" t="str">
        <f t="shared" si="8"/>
        <v/>
      </c>
      <c r="V45" s="216" t="str">
        <f>IFERROR(INDEX(CountyStateRegions_21!$B:$B,MATCH('Start Here Statistics'!$U45,CountyStateRegions_21!$D:$D,0)),"")</f>
        <v/>
      </c>
    </row>
    <row r="46" spans="9:22" ht="15" customHeight="1" thickBot="1" x14ac:dyDescent="0.25">
      <c r="I46" s="179"/>
      <c r="J46" t="s">
        <v>322</v>
      </c>
      <c r="K46" s="43">
        <f t="shared" si="3"/>
        <v>0</v>
      </c>
      <c r="L46">
        <v>44</v>
      </c>
      <c r="M46" s="216" t="str">
        <f t="shared" si="9"/>
        <v/>
      </c>
      <c r="N46" s="43">
        <f t="shared" si="7"/>
        <v>0</v>
      </c>
      <c r="O46" s="180"/>
      <c r="P46" s="214" t="str">
        <f>CountyStateRegions_21!K44</f>
        <v/>
      </c>
      <c r="Q46" s="304" t="str">
        <f t="shared" si="5"/>
        <v/>
      </c>
      <c r="R46" s="305" t="str">
        <f t="shared" si="6"/>
        <v/>
      </c>
      <c r="S46" s="305" t="str">
        <f t="shared" si="4"/>
        <v/>
      </c>
      <c r="T46" s="186">
        <v>42</v>
      </c>
      <c r="U46" s="216" t="str">
        <f t="shared" si="8"/>
        <v/>
      </c>
      <c r="V46" s="216" t="str">
        <f>IFERROR(INDEX(CountyStateRegions_21!$B:$B,MATCH('Start Here Statistics'!$U46,CountyStateRegions_21!$D:$D,0)),"")</f>
        <v/>
      </c>
    </row>
    <row r="47" spans="9:22" ht="15" customHeight="1" thickBot="1" x14ac:dyDescent="0.25">
      <c r="I47" s="179"/>
      <c r="J47" t="s">
        <v>323</v>
      </c>
      <c r="K47" s="43">
        <f t="shared" si="3"/>
        <v>0</v>
      </c>
      <c r="L47">
        <v>45</v>
      </c>
      <c r="M47" s="216" t="str">
        <f t="shared" si="9"/>
        <v/>
      </c>
      <c r="N47" s="43">
        <f t="shared" si="7"/>
        <v>0</v>
      </c>
      <c r="O47" s="180"/>
      <c r="P47" s="214" t="str">
        <f>CountyStateRegions_21!K45</f>
        <v/>
      </c>
      <c r="Q47" s="304" t="str">
        <f t="shared" si="5"/>
        <v/>
      </c>
      <c r="R47" s="305" t="str">
        <f t="shared" si="6"/>
        <v/>
      </c>
      <c r="S47" s="305" t="str">
        <f t="shared" si="4"/>
        <v/>
      </c>
      <c r="T47" s="186">
        <v>43</v>
      </c>
      <c r="U47" s="216" t="str">
        <f t="shared" si="8"/>
        <v/>
      </c>
      <c r="V47" s="216" t="str">
        <f>IFERROR(INDEX(CountyStateRegions_21!$B:$B,MATCH('Start Here Statistics'!$U47,CountyStateRegions_21!$D:$D,0)),"")</f>
        <v/>
      </c>
    </row>
    <row r="48" spans="9:22" ht="15" customHeight="1" thickBot="1" x14ac:dyDescent="0.25">
      <c r="I48" s="179"/>
      <c r="J48" t="s">
        <v>324</v>
      </c>
      <c r="K48" s="43">
        <f t="shared" si="3"/>
        <v>0</v>
      </c>
      <c r="L48">
        <v>46</v>
      </c>
      <c r="M48" s="216" t="str">
        <f t="shared" si="9"/>
        <v/>
      </c>
      <c r="N48" s="43">
        <f t="shared" si="7"/>
        <v>0</v>
      </c>
      <c r="O48" s="180"/>
      <c r="P48" s="214" t="str">
        <f>CountyStateRegions_21!K46</f>
        <v/>
      </c>
      <c r="Q48" s="304" t="str">
        <f t="shared" si="5"/>
        <v/>
      </c>
      <c r="R48" s="305" t="str">
        <f t="shared" si="6"/>
        <v/>
      </c>
      <c r="S48" s="305" t="str">
        <f t="shared" si="4"/>
        <v/>
      </c>
      <c r="T48" s="186">
        <v>44</v>
      </c>
      <c r="U48" s="216" t="str">
        <f t="shared" si="8"/>
        <v/>
      </c>
      <c r="V48" s="216" t="str">
        <f>IFERROR(INDEX(CountyStateRegions_21!$B:$B,MATCH('Start Here Statistics'!$U48,CountyStateRegions_21!$D:$D,0)),"")</f>
        <v/>
      </c>
    </row>
    <row r="49" spans="9:22" ht="15" customHeight="1" thickBot="1" x14ac:dyDescent="0.25">
      <c r="I49" s="179"/>
      <c r="J49" t="s">
        <v>325</v>
      </c>
      <c r="K49" s="43">
        <f t="shared" si="3"/>
        <v>0</v>
      </c>
      <c r="L49">
        <v>47</v>
      </c>
      <c r="M49" s="216" t="str">
        <f t="shared" si="9"/>
        <v/>
      </c>
      <c r="N49" s="43">
        <f t="shared" si="7"/>
        <v>0</v>
      </c>
      <c r="O49" s="180"/>
      <c r="P49" s="214" t="str">
        <f>CountyStateRegions_21!K47</f>
        <v/>
      </c>
      <c r="Q49" s="304" t="str">
        <f t="shared" si="5"/>
        <v/>
      </c>
      <c r="R49" s="305" t="str">
        <f t="shared" si="6"/>
        <v/>
      </c>
      <c r="S49" s="305" t="str">
        <f t="shared" si="4"/>
        <v/>
      </c>
      <c r="T49" s="186">
        <v>45</v>
      </c>
      <c r="U49" s="216" t="str">
        <f t="shared" si="8"/>
        <v/>
      </c>
      <c r="V49" s="216" t="str">
        <f>IFERROR(INDEX(CountyStateRegions_21!$B:$B,MATCH('Start Here Statistics'!$U49,CountyStateRegions_21!$D:$D,0)),"")</f>
        <v/>
      </c>
    </row>
    <row r="50" spans="9:22" ht="15" customHeight="1" thickBot="1" x14ac:dyDescent="0.25">
      <c r="I50" s="179"/>
      <c r="J50" t="s">
        <v>326</v>
      </c>
      <c r="K50" s="43">
        <f t="shared" si="3"/>
        <v>0</v>
      </c>
      <c r="L50">
        <v>48</v>
      </c>
      <c r="M50" s="216" t="str">
        <f t="shared" si="9"/>
        <v/>
      </c>
      <c r="N50" s="43">
        <f t="shared" si="7"/>
        <v>0</v>
      </c>
      <c r="O50" s="180"/>
      <c r="P50" s="214" t="str">
        <f>CountyStateRegions_21!K48</f>
        <v/>
      </c>
      <c r="Q50" s="304" t="str">
        <f t="shared" si="5"/>
        <v/>
      </c>
      <c r="R50" s="305" t="str">
        <f t="shared" si="6"/>
        <v/>
      </c>
      <c r="S50" s="305" t="str">
        <f t="shared" si="4"/>
        <v/>
      </c>
      <c r="T50" s="186">
        <v>46</v>
      </c>
      <c r="U50" s="216" t="str">
        <f t="shared" si="8"/>
        <v/>
      </c>
      <c r="V50" s="216" t="str">
        <f>IFERROR(INDEX(CountyStateRegions_21!$B:$B,MATCH('Start Here Statistics'!$U50,CountyStateRegions_21!$D:$D,0)),"")</f>
        <v/>
      </c>
    </row>
    <row r="51" spans="9:22" ht="15" customHeight="1" thickBot="1" x14ac:dyDescent="0.25">
      <c r="I51" s="179"/>
      <c r="J51" t="s">
        <v>327</v>
      </c>
      <c r="K51" s="43">
        <f t="shared" si="3"/>
        <v>0</v>
      </c>
      <c r="L51">
        <v>49</v>
      </c>
      <c r="M51" s="216" t="str">
        <f t="shared" si="9"/>
        <v/>
      </c>
      <c r="N51" s="43">
        <f t="shared" si="7"/>
        <v>0</v>
      </c>
      <c r="O51" s="180"/>
      <c r="P51" s="214" t="str">
        <f>CountyStateRegions_21!K49</f>
        <v/>
      </c>
      <c r="Q51" s="304" t="str">
        <f t="shared" si="5"/>
        <v/>
      </c>
      <c r="R51" s="305" t="str">
        <f t="shared" si="6"/>
        <v/>
      </c>
      <c r="S51" s="305" t="str">
        <f t="shared" si="4"/>
        <v/>
      </c>
      <c r="T51" s="186">
        <v>47</v>
      </c>
      <c r="U51" s="216" t="str">
        <f t="shared" si="8"/>
        <v/>
      </c>
      <c r="V51" s="216" t="str">
        <f>IFERROR(INDEX(CountyStateRegions_21!$B:$B,MATCH('Start Here Statistics'!$U51,CountyStateRegions_21!$D:$D,0)),"")</f>
        <v/>
      </c>
    </row>
    <row r="52" spans="9:22" ht="15" customHeight="1" thickBot="1" x14ac:dyDescent="0.25">
      <c r="I52" s="179"/>
      <c r="J52" t="s">
        <v>328</v>
      </c>
      <c r="K52" s="43">
        <f t="shared" si="3"/>
        <v>0</v>
      </c>
      <c r="L52">
        <v>50</v>
      </c>
      <c r="M52" s="216" t="str">
        <f t="shared" si="9"/>
        <v/>
      </c>
      <c r="N52" s="43">
        <f t="shared" si="7"/>
        <v>0</v>
      </c>
      <c r="O52" s="180"/>
      <c r="P52" s="214" t="str">
        <f>CountyStateRegions_21!K50</f>
        <v/>
      </c>
      <c r="Q52" s="304" t="str">
        <f t="shared" si="5"/>
        <v/>
      </c>
      <c r="R52" s="305" t="str">
        <f t="shared" si="6"/>
        <v/>
      </c>
      <c r="S52" s="305" t="str">
        <f t="shared" si="4"/>
        <v/>
      </c>
      <c r="T52" s="186">
        <v>48</v>
      </c>
      <c r="U52" s="216" t="str">
        <f t="shared" si="8"/>
        <v/>
      </c>
      <c r="V52" s="216" t="str">
        <f>IFERROR(INDEX(CountyStateRegions_21!$B:$B,MATCH('Start Here Statistics'!$U52,CountyStateRegions_21!$D:$D,0)),"")</f>
        <v/>
      </c>
    </row>
    <row r="53" spans="9:22" ht="15" customHeight="1" x14ac:dyDescent="0.2">
      <c r="I53" s="179"/>
      <c r="J53" t="s">
        <v>329</v>
      </c>
      <c r="K53" s="43">
        <f t="shared" si="3"/>
        <v>0</v>
      </c>
      <c r="L53">
        <v>51</v>
      </c>
      <c r="M53" s="216" t="str">
        <f t="shared" si="9"/>
        <v/>
      </c>
      <c r="N53" s="43">
        <f t="shared" si="7"/>
        <v>0</v>
      </c>
      <c r="O53" s="180"/>
      <c r="P53" s="214" t="str">
        <f>CountyStateRegions_21!K51</f>
        <v/>
      </c>
      <c r="Q53" s="304" t="str">
        <f t="shared" si="5"/>
        <v/>
      </c>
      <c r="R53" s="305" t="str">
        <f t="shared" si="6"/>
        <v/>
      </c>
      <c r="S53" s="305" t="str">
        <f t="shared" si="4"/>
        <v/>
      </c>
      <c r="T53" s="186">
        <v>49</v>
      </c>
      <c r="U53" s="216" t="str">
        <f t="shared" si="8"/>
        <v/>
      </c>
      <c r="V53" s="216" t="str">
        <f>IFERROR(INDEX(CountyStateRegions_21!$B:$B,MATCH('Start Here Statistics'!$U53,CountyStateRegions_21!$D:$D,0)),"")</f>
        <v/>
      </c>
    </row>
    <row r="54" spans="9:22" ht="15" customHeight="1" x14ac:dyDescent="0.2">
      <c r="J54" s="43"/>
      <c r="N54" s="43">
        <f t="shared" si="7"/>
        <v>0</v>
      </c>
      <c r="O54" s="180"/>
      <c r="P54" s="214" t="str">
        <f>CountyStateRegions_21!K52</f>
        <v/>
      </c>
      <c r="Q54" s="304" t="str">
        <f t="shared" si="5"/>
        <v/>
      </c>
      <c r="R54" s="305" t="str">
        <f t="shared" si="6"/>
        <v/>
      </c>
      <c r="S54" s="305" t="str">
        <f t="shared" si="4"/>
        <v/>
      </c>
      <c r="T54" s="186">
        <v>50</v>
      </c>
      <c r="U54" s="216" t="str">
        <f t="shared" si="8"/>
        <v/>
      </c>
      <c r="V54" s="216" t="str">
        <f>IFERROR(INDEX(CountyStateRegions_21!$B:$B,MATCH('Start Here Statistics'!$U54,CountyStateRegions_21!$D:$D,0)),"")</f>
        <v/>
      </c>
    </row>
    <row r="55" spans="9:22" ht="15" customHeight="1" x14ac:dyDescent="0.2">
      <c r="N55" s="43">
        <f t="shared" si="7"/>
        <v>0</v>
      </c>
      <c r="O55" s="180"/>
      <c r="P55" s="214" t="str">
        <f>CountyStateRegions_21!K53</f>
        <v/>
      </c>
      <c r="Q55" s="304" t="str">
        <f t="shared" si="5"/>
        <v/>
      </c>
      <c r="R55" s="305" t="str">
        <f t="shared" si="6"/>
        <v/>
      </c>
      <c r="S55" s="305" t="str">
        <f t="shared" si="4"/>
        <v/>
      </c>
      <c r="T55" s="186">
        <v>51</v>
      </c>
      <c r="U55" s="216" t="str">
        <f t="shared" si="8"/>
        <v/>
      </c>
      <c r="V55" s="216" t="str">
        <f>IFERROR(INDEX(CountyStateRegions_21!$B:$B,MATCH('Start Here Statistics'!$U55,CountyStateRegions_21!$D:$D,0)),"")</f>
        <v/>
      </c>
    </row>
    <row r="56" spans="9:22" ht="15" customHeight="1" x14ac:dyDescent="0.2">
      <c r="N56" s="43">
        <f t="shared" si="7"/>
        <v>0</v>
      </c>
      <c r="O56" s="180"/>
      <c r="P56" s="214" t="str">
        <f>CountyStateRegions_21!K54</f>
        <v/>
      </c>
      <c r="Q56" s="304" t="str">
        <f t="shared" si="5"/>
        <v/>
      </c>
      <c r="R56" s="305" t="str">
        <f t="shared" si="6"/>
        <v/>
      </c>
      <c r="S56" s="305" t="str">
        <f t="shared" si="4"/>
        <v/>
      </c>
      <c r="T56" s="186">
        <v>52</v>
      </c>
      <c r="U56" s="216" t="str">
        <f t="shared" si="8"/>
        <v/>
      </c>
      <c r="V56" s="216" t="str">
        <f>IFERROR(INDEX(CountyStateRegions_21!$B:$B,MATCH('Start Here Statistics'!$U56,CountyStateRegions_21!$D:$D,0)),"")</f>
        <v/>
      </c>
    </row>
    <row r="57" spans="9:22" ht="15" customHeight="1" x14ac:dyDescent="0.2">
      <c r="N57" s="43">
        <f t="shared" si="7"/>
        <v>0</v>
      </c>
      <c r="O57" s="180"/>
      <c r="P57" s="214" t="str">
        <f>CountyStateRegions_21!K55</f>
        <v/>
      </c>
      <c r="Q57" s="304" t="str">
        <f t="shared" si="5"/>
        <v/>
      </c>
      <c r="R57" s="305" t="str">
        <f t="shared" si="6"/>
        <v/>
      </c>
      <c r="S57" s="305" t="str">
        <f t="shared" si="4"/>
        <v/>
      </c>
      <c r="T57" s="186">
        <v>53</v>
      </c>
      <c r="U57" s="216" t="str">
        <f t="shared" si="8"/>
        <v/>
      </c>
      <c r="V57" s="216" t="str">
        <f>IFERROR(INDEX(CountyStateRegions_21!$B:$B,MATCH('Start Here Statistics'!$U57,CountyStateRegions_21!$D:$D,0)),"")</f>
        <v/>
      </c>
    </row>
    <row r="58" spans="9:22" ht="15" customHeight="1" x14ac:dyDescent="0.2">
      <c r="N58" s="43">
        <f t="shared" si="7"/>
        <v>0</v>
      </c>
      <c r="O58" s="180"/>
      <c r="P58" s="214" t="str">
        <f>CountyStateRegions_21!K56</f>
        <v/>
      </c>
      <c r="Q58" s="304" t="str">
        <f t="shared" si="5"/>
        <v/>
      </c>
      <c r="R58" s="305" t="str">
        <f t="shared" si="6"/>
        <v/>
      </c>
      <c r="S58" s="305" t="str">
        <f t="shared" si="4"/>
        <v/>
      </c>
      <c r="T58" s="186">
        <v>54</v>
      </c>
      <c r="U58" s="216" t="str">
        <f t="shared" si="8"/>
        <v/>
      </c>
      <c r="V58" s="216" t="str">
        <f>IFERROR(INDEX(CountyStateRegions_21!$B:$B,MATCH('Start Here Statistics'!$U58,CountyStateRegions_21!$D:$D,0)),"")</f>
        <v/>
      </c>
    </row>
    <row r="59" spans="9:22" ht="15" customHeight="1" x14ac:dyDescent="0.2">
      <c r="N59" s="43">
        <f t="shared" si="7"/>
        <v>0</v>
      </c>
      <c r="O59" s="180"/>
      <c r="P59" s="214" t="str">
        <f>CountyStateRegions_21!K57</f>
        <v/>
      </c>
      <c r="Q59" s="304" t="str">
        <f t="shared" si="5"/>
        <v/>
      </c>
      <c r="R59" s="305" t="str">
        <f t="shared" si="6"/>
        <v/>
      </c>
      <c r="S59" s="305" t="str">
        <f t="shared" si="4"/>
        <v/>
      </c>
      <c r="T59" s="186">
        <v>55</v>
      </c>
      <c r="U59" s="216" t="str">
        <f t="shared" si="8"/>
        <v/>
      </c>
      <c r="V59" s="216" t="str">
        <f>IFERROR(INDEX(CountyStateRegions_21!$B:$B,MATCH('Start Here Statistics'!$U59,CountyStateRegions_21!$D:$D,0)),"")</f>
        <v/>
      </c>
    </row>
    <row r="60" spans="9:22" ht="15" customHeight="1" x14ac:dyDescent="0.2">
      <c r="N60" s="43">
        <f t="shared" si="7"/>
        <v>0</v>
      </c>
      <c r="O60" s="180"/>
      <c r="P60" s="214" t="str">
        <f>CountyStateRegions_21!K58</f>
        <v/>
      </c>
      <c r="Q60" s="304" t="str">
        <f t="shared" si="5"/>
        <v/>
      </c>
      <c r="R60" s="305" t="str">
        <f t="shared" si="6"/>
        <v/>
      </c>
      <c r="S60" s="305" t="str">
        <f t="shared" si="4"/>
        <v/>
      </c>
      <c r="T60" s="186">
        <v>56</v>
      </c>
      <c r="U60" s="216" t="str">
        <f t="shared" si="8"/>
        <v/>
      </c>
      <c r="V60" s="216" t="str">
        <f>IFERROR(INDEX(CountyStateRegions_21!$B:$B,MATCH('Start Here Statistics'!$U60,CountyStateRegions_21!$D:$D,0)),"")</f>
        <v/>
      </c>
    </row>
    <row r="61" spans="9:22" ht="15" customHeight="1" x14ac:dyDescent="0.2">
      <c r="N61" s="43">
        <f t="shared" si="7"/>
        <v>0</v>
      </c>
      <c r="O61" s="180"/>
      <c r="P61" s="214" t="str">
        <f>CountyStateRegions_21!K59</f>
        <v/>
      </c>
      <c r="Q61" s="304" t="str">
        <f t="shared" si="5"/>
        <v/>
      </c>
      <c r="R61" s="305" t="str">
        <f t="shared" si="6"/>
        <v/>
      </c>
      <c r="S61" s="305" t="str">
        <f t="shared" si="4"/>
        <v/>
      </c>
      <c r="T61" s="186">
        <v>57</v>
      </c>
      <c r="U61" s="216" t="str">
        <f t="shared" si="8"/>
        <v/>
      </c>
      <c r="V61" s="216" t="str">
        <f>IFERROR(INDEX(CountyStateRegions_21!$B:$B,MATCH('Start Here Statistics'!$U61,CountyStateRegions_21!$D:$D,0)),"")</f>
        <v/>
      </c>
    </row>
    <row r="62" spans="9:22" ht="15" customHeight="1" x14ac:dyDescent="0.2">
      <c r="N62" s="43">
        <f t="shared" si="7"/>
        <v>0</v>
      </c>
      <c r="O62" s="180"/>
      <c r="P62" s="214" t="str">
        <f>CountyStateRegions_21!K60</f>
        <v/>
      </c>
      <c r="Q62" s="304" t="str">
        <f t="shared" si="5"/>
        <v/>
      </c>
      <c r="R62" s="305" t="str">
        <f t="shared" si="6"/>
        <v/>
      </c>
      <c r="S62" s="305" t="str">
        <f t="shared" si="4"/>
        <v/>
      </c>
      <c r="T62" s="186">
        <v>58</v>
      </c>
      <c r="U62" s="216" t="str">
        <f t="shared" si="8"/>
        <v/>
      </c>
      <c r="V62" s="216" t="str">
        <f>IFERROR(INDEX(CountyStateRegions_21!$B:$B,MATCH('Start Here Statistics'!$U62,CountyStateRegions_21!$D:$D,0)),"")</f>
        <v/>
      </c>
    </row>
    <row r="63" spans="9:22" ht="15" customHeight="1" x14ac:dyDescent="0.2">
      <c r="N63" s="43">
        <f t="shared" si="7"/>
        <v>0</v>
      </c>
      <c r="O63" s="180"/>
      <c r="P63" s="214" t="str">
        <f>CountyStateRegions_21!K61</f>
        <v/>
      </c>
      <c r="Q63" s="304" t="str">
        <f t="shared" si="5"/>
        <v/>
      </c>
      <c r="R63" s="305" t="str">
        <f t="shared" si="6"/>
        <v/>
      </c>
      <c r="S63" s="305" t="str">
        <f t="shared" si="4"/>
        <v/>
      </c>
      <c r="T63" s="186">
        <v>59</v>
      </c>
      <c r="U63" s="216" t="str">
        <f t="shared" si="8"/>
        <v/>
      </c>
      <c r="V63" s="216" t="str">
        <f>IFERROR(INDEX(CountyStateRegions_21!$B:$B,MATCH('Start Here Statistics'!$U63,CountyStateRegions_21!$D:$D,0)),"")</f>
        <v/>
      </c>
    </row>
    <row r="64" spans="9:22" ht="15" customHeight="1" x14ac:dyDescent="0.2">
      <c r="N64" s="43">
        <f t="shared" si="7"/>
        <v>0</v>
      </c>
      <c r="O64" s="180"/>
      <c r="P64" s="214" t="str">
        <f>CountyStateRegions_21!K62</f>
        <v/>
      </c>
      <c r="Q64" s="304" t="str">
        <f t="shared" si="5"/>
        <v/>
      </c>
      <c r="R64" s="305" t="str">
        <f t="shared" si="6"/>
        <v/>
      </c>
      <c r="S64" s="305" t="str">
        <f t="shared" si="4"/>
        <v/>
      </c>
      <c r="T64" s="186">
        <v>60</v>
      </c>
      <c r="U64" s="216" t="str">
        <f t="shared" si="8"/>
        <v/>
      </c>
      <c r="V64" s="216" t="str">
        <f>IFERROR(INDEX(CountyStateRegions_21!$B:$B,MATCH('Start Here Statistics'!$U64,CountyStateRegions_21!$D:$D,0)),"")</f>
        <v/>
      </c>
    </row>
    <row r="65" spans="14:22" ht="15" customHeight="1" x14ac:dyDescent="0.2">
      <c r="N65" s="43">
        <f t="shared" si="7"/>
        <v>0</v>
      </c>
      <c r="O65" s="180"/>
      <c r="P65" s="214" t="str">
        <f>CountyStateRegions_21!K63</f>
        <v/>
      </c>
      <c r="Q65" s="304" t="str">
        <f t="shared" si="5"/>
        <v/>
      </c>
      <c r="R65" s="305" t="str">
        <f t="shared" si="6"/>
        <v/>
      </c>
      <c r="S65" s="305" t="str">
        <f t="shared" si="4"/>
        <v/>
      </c>
      <c r="T65" s="186">
        <v>61</v>
      </c>
      <c r="U65" s="216" t="str">
        <f t="shared" si="8"/>
        <v/>
      </c>
      <c r="V65" s="216" t="str">
        <f>IFERROR(INDEX(CountyStateRegions_21!$B:$B,MATCH('Start Here Statistics'!$U65,CountyStateRegions_21!$D:$D,0)),"")</f>
        <v/>
      </c>
    </row>
    <row r="66" spans="14:22" ht="15" customHeight="1" x14ac:dyDescent="0.2">
      <c r="N66" s="43">
        <f t="shared" si="7"/>
        <v>0</v>
      </c>
      <c r="O66" s="180"/>
      <c r="P66" s="214" t="str">
        <f>CountyStateRegions_21!K64</f>
        <v/>
      </c>
      <c r="Q66" s="304" t="str">
        <f t="shared" si="5"/>
        <v/>
      </c>
      <c r="R66" s="305" t="str">
        <f t="shared" si="6"/>
        <v/>
      </c>
      <c r="S66" s="305" t="str">
        <f t="shared" si="4"/>
        <v/>
      </c>
      <c r="T66" s="186">
        <v>62</v>
      </c>
      <c r="U66" s="216" t="str">
        <f t="shared" si="8"/>
        <v/>
      </c>
      <c r="V66" s="216" t="str">
        <f>IFERROR(INDEX(CountyStateRegions_21!$B:$B,MATCH('Start Here Statistics'!$U66,CountyStateRegions_21!$D:$D,0)),"")</f>
        <v/>
      </c>
    </row>
    <row r="67" spans="14:22" ht="15" customHeight="1" x14ac:dyDescent="0.2">
      <c r="N67" s="43">
        <f t="shared" si="7"/>
        <v>0</v>
      </c>
      <c r="O67" s="180"/>
      <c r="P67" s="214" t="str">
        <f>CountyStateRegions_21!K65</f>
        <v/>
      </c>
      <c r="Q67" s="304" t="str">
        <f t="shared" si="5"/>
        <v/>
      </c>
      <c r="R67" s="305" t="str">
        <f t="shared" si="6"/>
        <v/>
      </c>
      <c r="S67" s="305" t="str">
        <f t="shared" si="4"/>
        <v/>
      </c>
      <c r="T67" s="186">
        <v>63</v>
      </c>
      <c r="U67" s="216" t="str">
        <f t="shared" si="8"/>
        <v/>
      </c>
      <c r="V67" s="216" t="str">
        <f>IFERROR(INDEX(CountyStateRegions_21!$B:$B,MATCH('Start Here Statistics'!$U67,CountyStateRegions_21!$D:$D,0)),"")</f>
        <v/>
      </c>
    </row>
    <row r="68" spans="14:22" ht="15" customHeight="1" x14ac:dyDescent="0.2">
      <c r="N68" s="43">
        <f t="shared" si="7"/>
        <v>0</v>
      </c>
      <c r="O68" s="180"/>
      <c r="P68" s="214" t="str">
        <f>CountyStateRegions_21!K66</f>
        <v/>
      </c>
      <c r="Q68" s="304" t="str">
        <f t="shared" si="5"/>
        <v/>
      </c>
      <c r="R68" s="305" t="str">
        <f t="shared" si="6"/>
        <v/>
      </c>
      <c r="S68" s="305" t="str">
        <f t="shared" ref="S68:S131" si="10">IF(P69="", "", IF(O69&lt;&gt;"", 1, 0))</f>
        <v/>
      </c>
      <c r="T68" s="186">
        <v>64</v>
      </c>
      <c r="U68" s="216" t="str">
        <f t="shared" si="8"/>
        <v/>
      </c>
      <c r="V68" s="216" t="str">
        <f>IFERROR(INDEX(CountyStateRegions_21!$B:$B,MATCH('Start Here Statistics'!$U68,CountyStateRegions_21!$D:$D,0)),"")</f>
        <v/>
      </c>
    </row>
    <row r="69" spans="14:22" ht="15" customHeight="1" x14ac:dyDescent="0.2">
      <c r="N69" s="43">
        <f t="shared" si="7"/>
        <v>0</v>
      </c>
      <c r="O69" s="180"/>
      <c r="P69" s="214" t="str">
        <f>CountyStateRegions_21!K67</f>
        <v/>
      </c>
      <c r="Q69" s="304" t="str">
        <f t="shared" ref="Q69:Q132" si="11">IFERROR(MID(P70, FIND(",",P70)+1,99),"")</f>
        <v/>
      </c>
      <c r="R69" s="305" t="str">
        <f t="shared" ref="R69:R132" si="12">IFERROR(LEFT(P70, FIND(",",P70)-1),"")</f>
        <v/>
      </c>
      <c r="S69" s="305" t="str">
        <f t="shared" si="10"/>
        <v/>
      </c>
      <c r="T69" s="186">
        <v>65</v>
      </c>
      <c r="U69" s="216" t="str">
        <f t="shared" si="8"/>
        <v/>
      </c>
      <c r="V69" s="216" t="str">
        <f>IFERROR(INDEX(CountyStateRegions_21!$B:$B,MATCH('Start Here Statistics'!$U69,CountyStateRegions_21!$D:$D,0)),"")</f>
        <v/>
      </c>
    </row>
    <row r="70" spans="14:22" ht="15" customHeight="1" x14ac:dyDescent="0.2">
      <c r="N70" s="43">
        <f t="shared" ref="N70:N133" si="13">SUM(N69,$O70&lt;&gt;"")</f>
        <v>0</v>
      </c>
      <c r="O70" s="180"/>
      <c r="P70" s="214" t="str">
        <f>CountyStateRegions_21!K68</f>
        <v/>
      </c>
      <c r="Q70" s="304" t="str">
        <f t="shared" si="11"/>
        <v/>
      </c>
      <c r="R70" s="305" t="str">
        <f t="shared" si="12"/>
        <v/>
      </c>
      <c r="S70" s="305" t="str">
        <f t="shared" si="10"/>
        <v/>
      </c>
      <c r="T70" s="186">
        <v>66</v>
      </c>
      <c r="U70" s="216" t="str">
        <f t="shared" ref="U70:U133" si="14">IFERROR(INDEX($P:$P,MATCH($T70,$N:$N,0)),"")</f>
        <v/>
      </c>
      <c r="V70" s="216" t="str">
        <f>IFERROR(INDEX(CountyStateRegions_21!$B:$B,MATCH('Start Here Statistics'!$U70,CountyStateRegions_21!$D:$D,0)),"")</f>
        <v/>
      </c>
    </row>
    <row r="71" spans="14:22" ht="15" customHeight="1" x14ac:dyDescent="0.2">
      <c r="N71" s="43">
        <f t="shared" si="13"/>
        <v>0</v>
      </c>
      <c r="O71" s="180"/>
      <c r="P71" s="214" t="str">
        <f>CountyStateRegions_21!K69</f>
        <v/>
      </c>
      <c r="Q71" s="304" t="str">
        <f t="shared" si="11"/>
        <v/>
      </c>
      <c r="R71" s="305" t="str">
        <f t="shared" si="12"/>
        <v/>
      </c>
      <c r="S71" s="305" t="str">
        <f t="shared" si="10"/>
        <v/>
      </c>
      <c r="T71" s="186">
        <v>67</v>
      </c>
      <c r="U71" s="216" t="str">
        <f t="shared" si="14"/>
        <v/>
      </c>
      <c r="V71" s="216" t="str">
        <f>IFERROR(INDEX(CountyStateRegions_21!$B:$B,MATCH('Start Here Statistics'!$U71,CountyStateRegions_21!$D:$D,0)),"")</f>
        <v/>
      </c>
    </row>
    <row r="72" spans="14:22" ht="15" customHeight="1" x14ac:dyDescent="0.2">
      <c r="N72" s="43">
        <f t="shared" si="13"/>
        <v>0</v>
      </c>
      <c r="O72" s="180"/>
      <c r="P72" s="214" t="str">
        <f>CountyStateRegions_21!K70</f>
        <v/>
      </c>
      <c r="Q72" s="304" t="str">
        <f t="shared" si="11"/>
        <v/>
      </c>
      <c r="R72" s="305" t="str">
        <f t="shared" si="12"/>
        <v/>
      </c>
      <c r="S72" s="305" t="str">
        <f t="shared" si="10"/>
        <v/>
      </c>
      <c r="T72" s="186">
        <v>68</v>
      </c>
      <c r="U72" s="216" t="str">
        <f t="shared" si="14"/>
        <v/>
      </c>
      <c r="V72" s="216" t="str">
        <f>IFERROR(INDEX(CountyStateRegions_21!$B:$B,MATCH('Start Here Statistics'!$U72,CountyStateRegions_21!$D:$D,0)),"")</f>
        <v/>
      </c>
    </row>
    <row r="73" spans="14:22" ht="15" customHeight="1" x14ac:dyDescent="0.2">
      <c r="N73" s="43">
        <f t="shared" si="13"/>
        <v>0</v>
      </c>
      <c r="O73" s="180"/>
      <c r="P73" s="214" t="str">
        <f>CountyStateRegions_21!K71</f>
        <v/>
      </c>
      <c r="Q73" s="304" t="str">
        <f t="shared" si="11"/>
        <v/>
      </c>
      <c r="R73" s="305" t="str">
        <f t="shared" si="12"/>
        <v/>
      </c>
      <c r="S73" s="305" t="str">
        <f t="shared" si="10"/>
        <v/>
      </c>
      <c r="T73" s="186">
        <v>69</v>
      </c>
      <c r="U73" s="216" t="str">
        <f t="shared" si="14"/>
        <v/>
      </c>
      <c r="V73" s="216" t="str">
        <f>IFERROR(INDEX(CountyStateRegions_21!$B:$B,MATCH('Start Here Statistics'!$U73,CountyStateRegions_21!$D:$D,0)),"")</f>
        <v/>
      </c>
    </row>
    <row r="74" spans="14:22" ht="15" customHeight="1" x14ac:dyDescent="0.2">
      <c r="N74" s="43">
        <f t="shared" si="13"/>
        <v>0</v>
      </c>
      <c r="O74" s="180"/>
      <c r="P74" s="214" t="str">
        <f>CountyStateRegions_21!K72</f>
        <v/>
      </c>
      <c r="Q74" s="304" t="str">
        <f t="shared" si="11"/>
        <v/>
      </c>
      <c r="R74" s="305" t="str">
        <f t="shared" si="12"/>
        <v/>
      </c>
      <c r="S74" s="305" t="str">
        <f t="shared" si="10"/>
        <v/>
      </c>
      <c r="T74" s="186">
        <v>70</v>
      </c>
      <c r="U74" s="216" t="str">
        <f t="shared" si="14"/>
        <v/>
      </c>
      <c r="V74" s="216" t="str">
        <f>IFERROR(INDEX(CountyStateRegions_21!$B:$B,MATCH('Start Here Statistics'!$U74,CountyStateRegions_21!$D:$D,0)),"")</f>
        <v/>
      </c>
    </row>
    <row r="75" spans="14:22" ht="15" customHeight="1" x14ac:dyDescent="0.2">
      <c r="N75" s="43">
        <f t="shared" si="13"/>
        <v>0</v>
      </c>
      <c r="O75" s="180"/>
      <c r="P75" s="214" t="str">
        <f>CountyStateRegions_21!K73</f>
        <v/>
      </c>
      <c r="Q75" s="304" t="str">
        <f t="shared" si="11"/>
        <v/>
      </c>
      <c r="R75" s="305" t="str">
        <f t="shared" si="12"/>
        <v/>
      </c>
      <c r="S75" s="305" t="str">
        <f t="shared" si="10"/>
        <v/>
      </c>
      <c r="T75" s="186">
        <v>71</v>
      </c>
      <c r="U75" s="216" t="str">
        <f t="shared" si="14"/>
        <v/>
      </c>
      <c r="V75" s="216" t="str">
        <f>IFERROR(INDEX(CountyStateRegions_21!$B:$B,MATCH('Start Here Statistics'!$U75,CountyStateRegions_21!$D:$D,0)),"")</f>
        <v/>
      </c>
    </row>
    <row r="76" spans="14:22" ht="15" customHeight="1" x14ac:dyDescent="0.2">
      <c r="N76" s="43">
        <f t="shared" si="13"/>
        <v>0</v>
      </c>
      <c r="O76" s="180"/>
      <c r="P76" s="214" t="str">
        <f>CountyStateRegions_21!K74</f>
        <v/>
      </c>
      <c r="Q76" s="304" t="str">
        <f t="shared" si="11"/>
        <v/>
      </c>
      <c r="R76" s="305" t="str">
        <f t="shared" si="12"/>
        <v/>
      </c>
      <c r="S76" s="305" t="str">
        <f t="shared" si="10"/>
        <v/>
      </c>
      <c r="T76" s="186">
        <v>72</v>
      </c>
      <c r="U76" s="216" t="str">
        <f t="shared" si="14"/>
        <v/>
      </c>
      <c r="V76" s="216" t="str">
        <f>IFERROR(INDEX(CountyStateRegions_21!$B:$B,MATCH('Start Here Statistics'!$U76,CountyStateRegions_21!$D:$D,0)),"")</f>
        <v/>
      </c>
    </row>
    <row r="77" spans="14:22" ht="15" customHeight="1" x14ac:dyDescent="0.2">
      <c r="N77" s="43">
        <f t="shared" si="13"/>
        <v>0</v>
      </c>
      <c r="O77" s="180"/>
      <c r="P77" s="214" t="str">
        <f>CountyStateRegions_21!K75</f>
        <v/>
      </c>
      <c r="Q77" s="304" t="str">
        <f t="shared" si="11"/>
        <v/>
      </c>
      <c r="R77" s="305" t="str">
        <f t="shared" si="12"/>
        <v/>
      </c>
      <c r="S77" s="305" t="str">
        <f t="shared" si="10"/>
        <v/>
      </c>
      <c r="T77" s="186">
        <v>73</v>
      </c>
      <c r="U77" s="216" t="str">
        <f t="shared" si="14"/>
        <v/>
      </c>
      <c r="V77" s="216" t="str">
        <f>IFERROR(INDEX(CountyStateRegions_21!$B:$B,MATCH('Start Here Statistics'!$U77,CountyStateRegions_21!$D:$D,0)),"")</f>
        <v/>
      </c>
    </row>
    <row r="78" spans="14:22" ht="15" customHeight="1" x14ac:dyDescent="0.2">
      <c r="N78" s="43">
        <f t="shared" si="13"/>
        <v>0</v>
      </c>
      <c r="O78" s="180"/>
      <c r="P78" s="214" t="str">
        <f>CountyStateRegions_21!K76</f>
        <v/>
      </c>
      <c r="Q78" s="304" t="str">
        <f t="shared" si="11"/>
        <v/>
      </c>
      <c r="R78" s="305" t="str">
        <f t="shared" si="12"/>
        <v/>
      </c>
      <c r="S78" s="305" t="str">
        <f t="shared" si="10"/>
        <v/>
      </c>
      <c r="T78" s="186">
        <v>74</v>
      </c>
      <c r="U78" s="216" t="str">
        <f t="shared" si="14"/>
        <v/>
      </c>
      <c r="V78" s="216" t="str">
        <f>IFERROR(INDEX(CountyStateRegions_21!$B:$B,MATCH('Start Here Statistics'!$U78,CountyStateRegions_21!$D:$D,0)),"")</f>
        <v/>
      </c>
    </row>
    <row r="79" spans="14:22" ht="15" customHeight="1" x14ac:dyDescent="0.2">
      <c r="N79" s="43">
        <f t="shared" si="13"/>
        <v>0</v>
      </c>
      <c r="O79" s="180"/>
      <c r="P79" s="214" t="str">
        <f>CountyStateRegions_21!K77</f>
        <v/>
      </c>
      <c r="Q79" s="304" t="str">
        <f t="shared" si="11"/>
        <v/>
      </c>
      <c r="R79" s="305" t="str">
        <f t="shared" si="12"/>
        <v/>
      </c>
      <c r="S79" s="305" t="str">
        <f t="shared" si="10"/>
        <v/>
      </c>
      <c r="T79" s="186">
        <v>75</v>
      </c>
      <c r="U79" s="216" t="str">
        <f t="shared" si="14"/>
        <v/>
      </c>
      <c r="V79" s="216" t="str">
        <f>IFERROR(INDEX(CountyStateRegions_21!$B:$B,MATCH('Start Here Statistics'!$U79,CountyStateRegions_21!$D:$D,0)),"")</f>
        <v/>
      </c>
    </row>
    <row r="80" spans="14:22" ht="15" customHeight="1" x14ac:dyDescent="0.2">
      <c r="N80" s="43">
        <f t="shared" si="13"/>
        <v>0</v>
      </c>
      <c r="O80" s="180"/>
      <c r="P80" s="214" t="str">
        <f>CountyStateRegions_21!K78</f>
        <v/>
      </c>
      <c r="Q80" s="304" t="str">
        <f t="shared" si="11"/>
        <v/>
      </c>
      <c r="R80" s="305" t="str">
        <f t="shared" si="12"/>
        <v/>
      </c>
      <c r="S80" s="305" t="str">
        <f t="shared" si="10"/>
        <v/>
      </c>
      <c r="T80" s="186">
        <v>76</v>
      </c>
      <c r="U80" s="216" t="str">
        <f t="shared" si="14"/>
        <v/>
      </c>
      <c r="V80" s="216" t="str">
        <f>IFERROR(INDEX(CountyStateRegions_21!$B:$B,MATCH('Start Here Statistics'!$U80,CountyStateRegions_21!$D:$D,0)),"")</f>
        <v/>
      </c>
    </row>
    <row r="81" spans="14:22" ht="15" customHeight="1" x14ac:dyDescent="0.2">
      <c r="N81" s="43">
        <f t="shared" si="13"/>
        <v>0</v>
      </c>
      <c r="O81" s="180"/>
      <c r="P81" s="214" t="str">
        <f>CountyStateRegions_21!K79</f>
        <v/>
      </c>
      <c r="Q81" s="304" t="str">
        <f t="shared" si="11"/>
        <v/>
      </c>
      <c r="R81" s="305" t="str">
        <f t="shared" si="12"/>
        <v/>
      </c>
      <c r="S81" s="305" t="str">
        <f t="shared" si="10"/>
        <v/>
      </c>
      <c r="T81" s="186">
        <v>77</v>
      </c>
      <c r="U81" s="216" t="str">
        <f t="shared" si="14"/>
        <v/>
      </c>
      <c r="V81" s="216" t="str">
        <f>IFERROR(INDEX(CountyStateRegions_21!$B:$B,MATCH('Start Here Statistics'!$U81,CountyStateRegions_21!$D:$D,0)),"")</f>
        <v/>
      </c>
    </row>
    <row r="82" spans="14:22" ht="15" customHeight="1" x14ac:dyDescent="0.2">
      <c r="N82" s="43">
        <f t="shared" si="13"/>
        <v>0</v>
      </c>
      <c r="O82" s="180"/>
      <c r="P82" s="214" t="str">
        <f>CountyStateRegions_21!K80</f>
        <v/>
      </c>
      <c r="Q82" s="304" t="str">
        <f t="shared" si="11"/>
        <v/>
      </c>
      <c r="R82" s="305" t="str">
        <f t="shared" si="12"/>
        <v/>
      </c>
      <c r="S82" s="305" t="str">
        <f t="shared" si="10"/>
        <v/>
      </c>
      <c r="T82" s="186">
        <v>78</v>
      </c>
      <c r="U82" s="216" t="str">
        <f t="shared" si="14"/>
        <v/>
      </c>
      <c r="V82" s="216" t="str">
        <f>IFERROR(INDEX(CountyStateRegions_21!$B:$B,MATCH('Start Here Statistics'!$U82,CountyStateRegions_21!$D:$D,0)),"")</f>
        <v/>
      </c>
    </row>
    <row r="83" spans="14:22" ht="15" customHeight="1" x14ac:dyDescent="0.2">
      <c r="N83" s="43">
        <f t="shared" si="13"/>
        <v>0</v>
      </c>
      <c r="O83" s="180"/>
      <c r="P83" s="214" t="str">
        <f>CountyStateRegions_21!K81</f>
        <v/>
      </c>
      <c r="Q83" s="304" t="str">
        <f t="shared" si="11"/>
        <v/>
      </c>
      <c r="R83" s="305" t="str">
        <f t="shared" si="12"/>
        <v/>
      </c>
      <c r="S83" s="305" t="str">
        <f t="shared" si="10"/>
        <v/>
      </c>
      <c r="T83" s="186">
        <v>79</v>
      </c>
      <c r="U83" s="216" t="str">
        <f t="shared" si="14"/>
        <v/>
      </c>
      <c r="V83" s="216" t="str">
        <f>IFERROR(INDEX(CountyStateRegions_21!$B:$B,MATCH('Start Here Statistics'!$U83,CountyStateRegions_21!$D:$D,0)),"")</f>
        <v/>
      </c>
    </row>
    <row r="84" spans="14:22" ht="15" customHeight="1" x14ac:dyDescent="0.2">
      <c r="N84" s="43">
        <f t="shared" si="13"/>
        <v>0</v>
      </c>
      <c r="O84" s="180"/>
      <c r="P84" s="214" t="str">
        <f>CountyStateRegions_21!K82</f>
        <v/>
      </c>
      <c r="Q84" s="304" t="str">
        <f t="shared" si="11"/>
        <v/>
      </c>
      <c r="R84" s="305" t="str">
        <f t="shared" si="12"/>
        <v/>
      </c>
      <c r="S84" s="305" t="str">
        <f t="shared" si="10"/>
        <v/>
      </c>
      <c r="T84" s="186">
        <v>80</v>
      </c>
      <c r="U84" s="216" t="str">
        <f t="shared" si="14"/>
        <v/>
      </c>
      <c r="V84" s="216" t="str">
        <f>IFERROR(INDEX(CountyStateRegions_21!$B:$B,MATCH('Start Here Statistics'!$U84,CountyStateRegions_21!$D:$D,0)),"")</f>
        <v/>
      </c>
    </row>
    <row r="85" spans="14:22" ht="15" customHeight="1" x14ac:dyDescent="0.2">
      <c r="N85" s="43">
        <f t="shared" si="13"/>
        <v>0</v>
      </c>
      <c r="O85" s="180"/>
      <c r="P85" s="214" t="str">
        <f>CountyStateRegions_21!K83</f>
        <v/>
      </c>
      <c r="Q85" s="304" t="str">
        <f t="shared" si="11"/>
        <v/>
      </c>
      <c r="R85" s="305" t="str">
        <f t="shared" si="12"/>
        <v/>
      </c>
      <c r="S85" s="305" t="str">
        <f t="shared" si="10"/>
        <v/>
      </c>
      <c r="T85" s="186">
        <v>81</v>
      </c>
      <c r="U85" s="216" t="str">
        <f t="shared" si="14"/>
        <v/>
      </c>
      <c r="V85" s="216" t="str">
        <f>IFERROR(INDEX(CountyStateRegions_21!$B:$B,MATCH('Start Here Statistics'!$U85,CountyStateRegions_21!$D:$D,0)),"")</f>
        <v/>
      </c>
    </row>
    <row r="86" spans="14:22" ht="15" customHeight="1" x14ac:dyDescent="0.2">
      <c r="N86" s="43">
        <f t="shared" si="13"/>
        <v>0</v>
      </c>
      <c r="O86" s="180"/>
      <c r="P86" s="214" t="str">
        <f>CountyStateRegions_21!K84</f>
        <v/>
      </c>
      <c r="Q86" s="304" t="str">
        <f t="shared" si="11"/>
        <v/>
      </c>
      <c r="R86" s="305" t="str">
        <f t="shared" si="12"/>
        <v/>
      </c>
      <c r="S86" s="305" t="str">
        <f t="shared" si="10"/>
        <v/>
      </c>
      <c r="T86" s="186">
        <v>82</v>
      </c>
      <c r="U86" s="216" t="str">
        <f t="shared" si="14"/>
        <v/>
      </c>
      <c r="V86" s="216" t="str">
        <f>IFERROR(INDEX(CountyStateRegions_21!$B:$B,MATCH('Start Here Statistics'!$U86,CountyStateRegions_21!$D:$D,0)),"")</f>
        <v/>
      </c>
    </row>
    <row r="87" spans="14:22" ht="15" customHeight="1" x14ac:dyDescent="0.2">
      <c r="N87" s="43">
        <f t="shared" si="13"/>
        <v>0</v>
      </c>
      <c r="O87" s="180"/>
      <c r="P87" s="214" t="str">
        <f>CountyStateRegions_21!K85</f>
        <v/>
      </c>
      <c r="Q87" s="304" t="str">
        <f t="shared" si="11"/>
        <v/>
      </c>
      <c r="R87" s="305" t="str">
        <f t="shared" si="12"/>
        <v/>
      </c>
      <c r="S87" s="305" t="str">
        <f t="shared" si="10"/>
        <v/>
      </c>
      <c r="T87" s="186">
        <v>83</v>
      </c>
      <c r="U87" s="216" t="str">
        <f t="shared" si="14"/>
        <v/>
      </c>
      <c r="V87" s="216" t="str">
        <f>IFERROR(INDEX(CountyStateRegions_21!$B:$B,MATCH('Start Here Statistics'!$U87,CountyStateRegions_21!$D:$D,0)),"")</f>
        <v/>
      </c>
    </row>
    <row r="88" spans="14:22" ht="15" customHeight="1" x14ac:dyDescent="0.2">
      <c r="N88" s="43">
        <f t="shared" si="13"/>
        <v>0</v>
      </c>
      <c r="O88" s="180"/>
      <c r="P88" s="214" t="str">
        <f>CountyStateRegions_21!K86</f>
        <v/>
      </c>
      <c r="Q88" s="304" t="str">
        <f t="shared" si="11"/>
        <v/>
      </c>
      <c r="R88" s="305" t="str">
        <f t="shared" si="12"/>
        <v/>
      </c>
      <c r="S88" s="305" t="str">
        <f t="shared" si="10"/>
        <v/>
      </c>
      <c r="T88" s="186">
        <v>84</v>
      </c>
      <c r="U88" s="216" t="str">
        <f t="shared" si="14"/>
        <v/>
      </c>
      <c r="V88" s="216" t="str">
        <f>IFERROR(INDEX(CountyStateRegions_21!$B:$B,MATCH('Start Here Statistics'!$U88,CountyStateRegions_21!$D:$D,0)),"")</f>
        <v/>
      </c>
    </row>
    <row r="89" spans="14:22" ht="15" customHeight="1" x14ac:dyDescent="0.2">
      <c r="N89" s="43">
        <f t="shared" si="13"/>
        <v>0</v>
      </c>
      <c r="O89" s="180"/>
      <c r="P89" s="214" t="str">
        <f>CountyStateRegions_21!K87</f>
        <v/>
      </c>
      <c r="Q89" s="304" t="str">
        <f t="shared" si="11"/>
        <v/>
      </c>
      <c r="R89" s="305" t="str">
        <f t="shared" si="12"/>
        <v/>
      </c>
      <c r="S89" s="305" t="str">
        <f t="shared" si="10"/>
        <v/>
      </c>
      <c r="T89" s="186">
        <v>85</v>
      </c>
      <c r="U89" s="216" t="str">
        <f t="shared" si="14"/>
        <v/>
      </c>
      <c r="V89" s="216" t="str">
        <f>IFERROR(INDEX(CountyStateRegions_21!$B:$B,MATCH('Start Here Statistics'!$U89,CountyStateRegions_21!$D:$D,0)),"")</f>
        <v/>
      </c>
    </row>
    <row r="90" spans="14:22" ht="15" customHeight="1" x14ac:dyDescent="0.2">
      <c r="N90" s="43">
        <f t="shared" si="13"/>
        <v>0</v>
      </c>
      <c r="O90" s="180"/>
      <c r="P90" s="214" t="str">
        <f>CountyStateRegions_21!K88</f>
        <v/>
      </c>
      <c r="Q90" s="304" t="str">
        <f t="shared" si="11"/>
        <v/>
      </c>
      <c r="R90" s="305" t="str">
        <f t="shared" si="12"/>
        <v/>
      </c>
      <c r="S90" s="305" t="str">
        <f t="shared" si="10"/>
        <v/>
      </c>
      <c r="T90" s="186">
        <v>86</v>
      </c>
      <c r="U90" s="216" t="str">
        <f t="shared" si="14"/>
        <v/>
      </c>
      <c r="V90" s="216" t="str">
        <f>IFERROR(INDEX(CountyStateRegions_21!$B:$B,MATCH('Start Here Statistics'!$U90,CountyStateRegions_21!$D:$D,0)),"")</f>
        <v/>
      </c>
    </row>
    <row r="91" spans="14:22" ht="15" customHeight="1" x14ac:dyDescent="0.2">
      <c r="N91" s="43">
        <f t="shared" si="13"/>
        <v>0</v>
      </c>
      <c r="O91" s="180"/>
      <c r="P91" s="214" t="str">
        <f>CountyStateRegions_21!K89</f>
        <v/>
      </c>
      <c r="Q91" s="304" t="str">
        <f t="shared" si="11"/>
        <v/>
      </c>
      <c r="R91" s="305" t="str">
        <f t="shared" si="12"/>
        <v/>
      </c>
      <c r="S91" s="305" t="str">
        <f t="shared" si="10"/>
        <v/>
      </c>
      <c r="T91" s="186">
        <v>87</v>
      </c>
      <c r="U91" s="216" t="str">
        <f t="shared" si="14"/>
        <v/>
      </c>
      <c r="V91" s="216" t="str">
        <f>IFERROR(INDEX(CountyStateRegions_21!$B:$B,MATCH('Start Here Statistics'!$U91,CountyStateRegions_21!$D:$D,0)),"")</f>
        <v/>
      </c>
    </row>
    <row r="92" spans="14:22" ht="15" customHeight="1" x14ac:dyDescent="0.2">
      <c r="N92" s="43">
        <f t="shared" si="13"/>
        <v>0</v>
      </c>
      <c r="O92" s="180"/>
      <c r="P92" s="214" t="str">
        <f>CountyStateRegions_21!K90</f>
        <v/>
      </c>
      <c r="Q92" s="304" t="str">
        <f t="shared" si="11"/>
        <v/>
      </c>
      <c r="R92" s="305" t="str">
        <f t="shared" si="12"/>
        <v/>
      </c>
      <c r="S92" s="305" t="str">
        <f t="shared" si="10"/>
        <v/>
      </c>
      <c r="T92" s="186">
        <v>88</v>
      </c>
      <c r="U92" s="216" t="str">
        <f t="shared" si="14"/>
        <v/>
      </c>
      <c r="V92" s="216" t="str">
        <f>IFERROR(INDEX(CountyStateRegions_21!$B:$B,MATCH('Start Here Statistics'!$U92,CountyStateRegions_21!$D:$D,0)),"")</f>
        <v/>
      </c>
    </row>
    <row r="93" spans="14:22" ht="15" customHeight="1" x14ac:dyDescent="0.2">
      <c r="N93" s="43">
        <f t="shared" si="13"/>
        <v>0</v>
      </c>
      <c r="O93" s="180"/>
      <c r="P93" s="214" t="str">
        <f>CountyStateRegions_21!K91</f>
        <v/>
      </c>
      <c r="Q93" s="304" t="str">
        <f t="shared" si="11"/>
        <v/>
      </c>
      <c r="R93" s="305" t="str">
        <f t="shared" si="12"/>
        <v/>
      </c>
      <c r="S93" s="305" t="str">
        <f t="shared" si="10"/>
        <v/>
      </c>
      <c r="T93" s="186">
        <v>89</v>
      </c>
      <c r="U93" s="216" t="str">
        <f t="shared" si="14"/>
        <v/>
      </c>
      <c r="V93" s="216" t="str">
        <f>IFERROR(INDEX(CountyStateRegions_21!$B:$B,MATCH('Start Here Statistics'!$U93,CountyStateRegions_21!$D:$D,0)),"")</f>
        <v/>
      </c>
    </row>
    <row r="94" spans="14:22" ht="15" customHeight="1" x14ac:dyDescent="0.2">
      <c r="N94" s="43">
        <f t="shared" si="13"/>
        <v>0</v>
      </c>
      <c r="O94" s="180"/>
      <c r="P94" s="214" t="str">
        <f>CountyStateRegions_21!K92</f>
        <v/>
      </c>
      <c r="Q94" s="304" t="str">
        <f t="shared" si="11"/>
        <v/>
      </c>
      <c r="R94" s="305" t="str">
        <f t="shared" si="12"/>
        <v/>
      </c>
      <c r="S94" s="305" t="str">
        <f t="shared" si="10"/>
        <v/>
      </c>
      <c r="T94" s="186">
        <v>90</v>
      </c>
      <c r="U94" s="216" t="str">
        <f t="shared" si="14"/>
        <v/>
      </c>
      <c r="V94" s="216" t="str">
        <f>IFERROR(INDEX(CountyStateRegions_21!$B:$B,MATCH('Start Here Statistics'!$U94,CountyStateRegions_21!$D:$D,0)),"")</f>
        <v/>
      </c>
    </row>
    <row r="95" spans="14:22" ht="15" customHeight="1" x14ac:dyDescent="0.2">
      <c r="N95" s="43">
        <f t="shared" si="13"/>
        <v>0</v>
      </c>
      <c r="O95" s="180"/>
      <c r="P95" s="214" t="str">
        <f>CountyStateRegions_21!K93</f>
        <v/>
      </c>
      <c r="Q95" s="304" t="str">
        <f t="shared" si="11"/>
        <v/>
      </c>
      <c r="R95" s="305" t="str">
        <f t="shared" si="12"/>
        <v/>
      </c>
      <c r="S95" s="305" t="str">
        <f t="shared" si="10"/>
        <v/>
      </c>
      <c r="T95" s="186">
        <v>91</v>
      </c>
      <c r="U95" s="216" t="str">
        <f t="shared" si="14"/>
        <v/>
      </c>
      <c r="V95" s="216" t="str">
        <f>IFERROR(INDEX(CountyStateRegions_21!$B:$B,MATCH('Start Here Statistics'!$U95,CountyStateRegions_21!$D:$D,0)),"")</f>
        <v/>
      </c>
    </row>
    <row r="96" spans="14:22" ht="15" customHeight="1" x14ac:dyDescent="0.2">
      <c r="N96" s="43">
        <f t="shared" si="13"/>
        <v>0</v>
      </c>
      <c r="O96" s="180"/>
      <c r="P96" s="214" t="str">
        <f>CountyStateRegions_21!K94</f>
        <v/>
      </c>
      <c r="Q96" s="304" t="str">
        <f t="shared" si="11"/>
        <v/>
      </c>
      <c r="R96" s="305" t="str">
        <f t="shared" si="12"/>
        <v/>
      </c>
      <c r="S96" s="305" t="str">
        <f t="shared" si="10"/>
        <v/>
      </c>
      <c r="T96" s="186">
        <v>92</v>
      </c>
      <c r="U96" s="216" t="str">
        <f t="shared" si="14"/>
        <v/>
      </c>
      <c r="V96" s="216" t="str">
        <f>IFERROR(INDEX(CountyStateRegions_21!$B:$B,MATCH('Start Here Statistics'!$U96,CountyStateRegions_21!$D:$D,0)),"")</f>
        <v/>
      </c>
    </row>
    <row r="97" spans="14:22" ht="15" customHeight="1" x14ac:dyDescent="0.2">
      <c r="N97" s="43">
        <f t="shared" si="13"/>
        <v>0</v>
      </c>
      <c r="O97" s="180"/>
      <c r="P97" s="214" t="str">
        <f>CountyStateRegions_21!K95</f>
        <v/>
      </c>
      <c r="Q97" s="304" t="str">
        <f t="shared" si="11"/>
        <v/>
      </c>
      <c r="R97" s="305" t="str">
        <f t="shared" si="12"/>
        <v/>
      </c>
      <c r="S97" s="305" t="str">
        <f t="shared" si="10"/>
        <v/>
      </c>
      <c r="T97" s="186">
        <v>93</v>
      </c>
      <c r="U97" s="216" t="str">
        <f t="shared" si="14"/>
        <v/>
      </c>
      <c r="V97" s="216" t="str">
        <f>IFERROR(INDEX(CountyStateRegions_21!$B:$B,MATCH('Start Here Statistics'!$U97,CountyStateRegions_21!$D:$D,0)),"")</f>
        <v/>
      </c>
    </row>
    <row r="98" spans="14:22" ht="15" customHeight="1" x14ac:dyDescent="0.2">
      <c r="N98" s="43">
        <f t="shared" si="13"/>
        <v>0</v>
      </c>
      <c r="O98" s="180"/>
      <c r="P98" s="214" t="str">
        <f>CountyStateRegions_21!K96</f>
        <v/>
      </c>
      <c r="Q98" s="304" t="str">
        <f t="shared" si="11"/>
        <v/>
      </c>
      <c r="R98" s="305" t="str">
        <f t="shared" si="12"/>
        <v/>
      </c>
      <c r="S98" s="305" t="str">
        <f t="shared" si="10"/>
        <v/>
      </c>
      <c r="T98" s="186">
        <v>94</v>
      </c>
      <c r="U98" s="216" t="str">
        <f t="shared" si="14"/>
        <v/>
      </c>
      <c r="V98" s="216" t="str">
        <f>IFERROR(INDEX(CountyStateRegions_21!$B:$B,MATCH('Start Here Statistics'!$U98,CountyStateRegions_21!$D:$D,0)),"")</f>
        <v/>
      </c>
    </row>
    <row r="99" spans="14:22" ht="15" customHeight="1" x14ac:dyDescent="0.2">
      <c r="N99" s="43">
        <f t="shared" si="13"/>
        <v>0</v>
      </c>
      <c r="O99" s="180"/>
      <c r="P99" s="214" t="str">
        <f>CountyStateRegions_21!K97</f>
        <v/>
      </c>
      <c r="Q99" s="304" t="str">
        <f t="shared" si="11"/>
        <v/>
      </c>
      <c r="R99" s="305" t="str">
        <f t="shared" si="12"/>
        <v/>
      </c>
      <c r="S99" s="305" t="str">
        <f t="shared" si="10"/>
        <v/>
      </c>
      <c r="T99" s="186">
        <v>95</v>
      </c>
      <c r="U99" s="216" t="str">
        <f t="shared" si="14"/>
        <v/>
      </c>
      <c r="V99" s="216" t="str">
        <f>IFERROR(INDEX(CountyStateRegions_21!$B:$B,MATCH('Start Here Statistics'!$U99,CountyStateRegions_21!$D:$D,0)),"")</f>
        <v/>
      </c>
    </row>
    <row r="100" spans="14:22" ht="15" customHeight="1" x14ac:dyDescent="0.2">
      <c r="N100" s="43">
        <f t="shared" si="13"/>
        <v>0</v>
      </c>
      <c r="O100" s="180"/>
      <c r="P100" s="214" t="str">
        <f>CountyStateRegions_21!K98</f>
        <v/>
      </c>
      <c r="Q100" s="304" t="str">
        <f t="shared" si="11"/>
        <v/>
      </c>
      <c r="R100" s="305" t="str">
        <f t="shared" si="12"/>
        <v/>
      </c>
      <c r="S100" s="305" t="str">
        <f t="shared" si="10"/>
        <v/>
      </c>
      <c r="T100" s="186">
        <v>96</v>
      </c>
      <c r="U100" s="216" t="str">
        <f t="shared" si="14"/>
        <v/>
      </c>
      <c r="V100" s="216" t="str">
        <f>IFERROR(INDEX(CountyStateRegions_21!$B:$B,MATCH('Start Here Statistics'!$U100,CountyStateRegions_21!$D:$D,0)),"")</f>
        <v/>
      </c>
    </row>
    <row r="101" spans="14:22" ht="15" customHeight="1" x14ac:dyDescent="0.2">
      <c r="N101" s="43">
        <f t="shared" si="13"/>
        <v>0</v>
      </c>
      <c r="O101" s="180"/>
      <c r="P101" s="214" t="str">
        <f>CountyStateRegions_21!K99</f>
        <v/>
      </c>
      <c r="Q101" s="304" t="str">
        <f t="shared" si="11"/>
        <v/>
      </c>
      <c r="R101" s="305" t="str">
        <f t="shared" si="12"/>
        <v/>
      </c>
      <c r="S101" s="305" t="str">
        <f t="shared" si="10"/>
        <v/>
      </c>
      <c r="T101" s="186">
        <v>97</v>
      </c>
      <c r="U101" s="216" t="str">
        <f t="shared" si="14"/>
        <v/>
      </c>
      <c r="V101" s="216" t="str">
        <f>IFERROR(INDEX(CountyStateRegions_21!$B:$B,MATCH('Start Here Statistics'!$U101,CountyStateRegions_21!$D:$D,0)),"")</f>
        <v/>
      </c>
    </row>
    <row r="102" spans="14:22" ht="15" customHeight="1" x14ac:dyDescent="0.2">
      <c r="N102" s="43">
        <f t="shared" si="13"/>
        <v>0</v>
      </c>
      <c r="O102" s="180"/>
      <c r="P102" s="214" t="str">
        <f>CountyStateRegions_21!K100</f>
        <v/>
      </c>
      <c r="Q102" s="304" t="str">
        <f t="shared" si="11"/>
        <v/>
      </c>
      <c r="R102" s="305" t="str">
        <f t="shared" si="12"/>
        <v/>
      </c>
      <c r="S102" s="305" t="str">
        <f t="shared" si="10"/>
        <v/>
      </c>
      <c r="T102" s="186">
        <v>98</v>
      </c>
      <c r="U102" s="216" t="str">
        <f t="shared" si="14"/>
        <v/>
      </c>
      <c r="V102" s="216" t="str">
        <f>IFERROR(INDEX(CountyStateRegions_21!$B:$B,MATCH('Start Here Statistics'!$U102,CountyStateRegions_21!$D:$D,0)),"")</f>
        <v/>
      </c>
    </row>
    <row r="103" spans="14:22" ht="15" customHeight="1" x14ac:dyDescent="0.2">
      <c r="N103" s="43">
        <f t="shared" si="13"/>
        <v>0</v>
      </c>
      <c r="O103" s="180"/>
      <c r="P103" s="214" t="str">
        <f>CountyStateRegions_21!K101</f>
        <v/>
      </c>
      <c r="Q103" s="304" t="str">
        <f t="shared" si="11"/>
        <v/>
      </c>
      <c r="R103" s="305" t="str">
        <f t="shared" si="12"/>
        <v/>
      </c>
      <c r="S103" s="305" t="str">
        <f t="shared" si="10"/>
        <v/>
      </c>
      <c r="T103" s="186">
        <v>99</v>
      </c>
      <c r="U103" s="216" t="str">
        <f t="shared" si="14"/>
        <v/>
      </c>
      <c r="V103" s="216" t="str">
        <f>IFERROR(INDEX(CountyStateRegions_21!$B:$B,MATCH('Start Here Statistics'!$U103,CountyStateRegions_21!$D:$D,0)),"")</f>
        <v/>
      </c>
    </row>
    <row r="104" spans="14:22" ht="15" customHeight="1" x14ac:dyDescent="0.2">
      <c r="N104" s="43">
        <f t="shared" si="13"/>
        <v>0</v>
      </c>
      <c r="O104" s="180"/>
      <c r="P104" s="214" t="str">
        <f>CountyStateRegions_21!K102</f>
        <v/>
      </c>
      <c r="Q104" s="304" t="str">
        <f t="shared" si="11"/>
        <v/>
      </c>
      <c r="R104" s="305" t="str">
        <f t="shared" si="12"/>
        <v/>
      </c>
      <c r="S104" s="305" t="str">
        <f t="shared" si="10"/>
        <v/>
      </c>
      <c r="T104" s="186">
        <v>100</v>
      </c>
      <c r="U104" s="216" t="str">
        <f t="shared" si="14"/>
        <v/>
      </c>
      <c r="V104" s="216" t="str">
        <f>IFERROR(INDEX(CountyStateRegions_21!$B:$B,MATCH('Start Here Statistics'!$U104,CountyStateRegions_21!$D:$D,0)),"")</f>
        <v/>
      </c>
    </row>
    <row r="105" spans="14:22" ht="15" customHeight="1" x14ac:dyDescent="0.2">
      <c r="N105" s="43">
        <f t="shared" si="13"/>
        <v>0</v>
      </c>
      <c r="O105" s="180"/>
      <c r="P105" s="214" t="str">
        <f>CountyStateRegions_21!K103</f>
        <v/>
      </c>
      <c r="Q105" s="304" t="str">
        <f t="shared" si="11"/>
        <v/>
      </c>
      <c r="R105" s="305" t="str">
        <f t="shared" si="12"/>
        <v/>
      </c>
      <c r="S105" s="305" t="str">
        <f t="shared" si="10"/>
        <v/>
      </c>
      <c r="T105" s="186">
        <v>101</v>
      </c>
      <c r="U105" s="216" t="str">
        <f t="shared" si="14"/>
        <v/>
      </c>
      <c r="V105" s="216" t="str">
        <f>IFERROR(INDEX(CountyStateRegions_21!$B:$B,MATCH('Start Here Statistics'!$U105,CountyStateRegions_21!$D:$D,0)),"")</f>
        <v/>
      </c>
    </row>
    <row r="106" spans="14:22" ht="15" customHeight="1" x14ac:dyDescent="0.2">
      <c r="N106" s="43">
        <f t="shared" si="13"/>
        <v>0</v>
      </c>
      <c r="O106" s="180"/>
      <c r="P106" s="214" t="str">
        <f>CountyStateRegions_21!K104</f>
        <v/>
      </c>
      <c r="Q106" s="304" t="str">
        <f t="shared" si="11"/>
        <v/>
      </c>
      <c r="R106" s="305" t="str">
        <f t="shared" si="12"/>
        <v/>
      </c>
      <c r="S106" s="305" t="str">
        <f t="shared" si="10"/>
        <v/>
      </c>
      <c r="T106" s="186">
        <v>102</v>
      </c>
      <c r="U106" s="216" t="str">
        <f t="shared" si="14"/>
        <v/>
      </c>
      <c r="V106" s="216" t="str">
        <f>IFERROR(INDEX(CountyStateRegions_21!$B:$B,MATCH('Start Here Statistics'!$U106,CountyStateRegions_21!$D:$D,0)),"")</f>
        <v/>
      </c>
    </row>
    <row r="107" spans="14:22" ht="15" customHeight="1" x14ac:dyDescent="0.2">
      <c r="N107" s="43">
        <f t="shared" si="13"/>
        <v>0</v>
      </c>
      <c r="O107" s="180"/>
      <c r="P107" s="214" t="str">
        <f>CountyStateRegions_21!K105</f>
        <v/>
      </c>
      <c r="Q107" s="304" t="str">
        <f t="shared" si="11"/>
        <v/>
      </c>
      <c r="R107" s="305" t="str">
        <f t="shared" si="12"/>
        <v/>
      </c>
      <c r="S107" s="305" t="str">
        <f t="shared" si="10"/>
        <v/>
      </c>
      <c r="T107" s="186">
        <v>103</v>
      </c>
      <c r="U107" s="216" t="str">
        <f t="shared" si="14"/>
        <v/>
      </c>
      <c r="V107" s="216" t="str">
        <f>IFERROR(INDEX(CountyStateRegions_21!$B:$B,MATCH('Start Here Statistics'!$U107,CountyStateRegions_21!$D:$D,0)),"")</f>
        <v/>
      </c>
    </row>
    <row r="108" spans="14:22" ht="15" customHeight="1" x14ac:dyDescent="0.2">
      <c r="N108" s="43">
        <f t="shared" si="13"/>
        <v>0</v>
      </c>
      <c r="O108" s="180"/>
      <c r="P108" s="214" t="str">
        <f>CountyStateRegions_21!K106</f>
        <v/>
      </c>
      <c r="Q108" s="304" t="str">
        <f t="shared" si="11"/>
        <v/>
      </c>
      <c r="R108" s="305" t="str">
        <f t="shared" si="12"/>
        <v/>
      </c>
      <c r="S108" s="305" t="str">
        <f t="shared" si="10"/>
        <v/>
      </c>
      <c r="T108" s="186">
        <v>104</v>
      </c>
      <c r="U108" s="216" t="str">
        <f t="shared" si="14"/>
        <v/>
      </c>
      <c r="V108" s="216" t="str">
        <f>IFERROR(INDEX(CountyStateRegions_21!$B:$B,MATCH('Start Here Statistics'!$U108,CountyStateRegions_21!$D:$D,0)),"")</f>
        <v/>
      </c>
    </row>
    <row r="109" spans="14:22" ht="15" customHeight="1" x14ac:dyDescent="0.2">
      <c r="N109" s="43">
        <f t="shared" si="13"/>
        <v>0</v>
      </c>
      <c r="O109" s="180"/>
      <c r="P109" s="214" t="str">
        <f>CountyStateRegions_21!K107</f>
        <v/>
      </c>
      <c r="Q109" s="304" t="str">
        <f t="shared" si="11"/>
        <v/>
      </c>
      <c r="R109" s="305" t="str">
        <f t="shared" si="12"/>
        <v/>
      </c>
      <c r="S109" s="305" t="str">
        <f t="shared" si="10"/>
        <v/>
      </c>
      <c r="T109" s="186">
        <v>105</v>
      </c>
      <c r="U109" s="216" t="str">
        <f t="shared" si="14"/>
        <v/>
      </c>
      <c r="V109" s="216" t="str">
        <f>IFERROR(INDEX(CountyStateRegions_21!$B:$B,MATCH('Start Here Statistics'!$U109,CountyStateRegions_21!$D:$D,0)),"")</f>
        <v/>
      </c>
    </row>
    <row r="110" spans="14:22" ht="15" customHeight="1" x14ac:dyDescent="0.2">
      <c r="N110" s="43">
        <f t="shared" si="13"/>
        <v>0</v>
      </c>
      <c r="O110" s="180"/>
      <c r="P110" s="214" t="str">
        <f>CountyStateRegions_21!K108</f>
        <v/>
      </c>
      <c r="Q110" s="304" t="str">
        <f t="shared" si="11"/>
        <v/>
      </c>
      <c r="R110" s="305" t="str">
        <f t="shared" si="12"/>
        <v/>
      </c>
      <c r="S110" s="305" t="str">
        <f t="shared" si="10"/>
        <v/>
      </c>
      <c r="T110" s="186">
        <v>106</v>
      </c>
      <c r="U110" s="216" t="str">
        <f t="shared" si="14"/>
        <v/>
      </c>
      <c r="V110" s="216" t="str">
        <f>IFERROR(INDEX(CountyStateRegions_21!$B:$B,MATCH('Start Here Statistics'!$U110,CountyStateRegions_21!$D:$D,0)),"")</f>
        <v/>
      </c>
    </row>
    <row r="111" spans="14:22" ht="15" customHeight="1" x14ac:dyDescent="0.2">
      <c r="N111" s="43">
        <f t="shared" si="13"/>
        <v>0</v>
      </c>
      <c r="O111" s="180"/>
      <c r="P111" s="214" t="str">
        <f>CountyStateRegions_21!K109</f>
        <v/>
      </c>
      <c r="Q111" s="304" t="str">
        <f t="shared" si="11"/>
        <v/>
      </c>
      <c r="R111" s="305" t="str">
        <f t="shared" si="12"/>
        <v/>
      </c>
      <c r="S111" s="305" t="str">
        <f t="shared" si="10"/>
        <v/>
      </c>
      <c r="T111" s="186">
        <v>107</v>
      </c>
      <c r="U111" s="216" t="str">
        <f t="shared" si="14"/>
        <v/>
      </c>
      <c r="V111" s="216" t="str">
        <f>IFERROR(INDEX(CountyStateRegions_21!$B:$B,MATCH('Start Here Statistics'!$U111,CountyStateRegions_21!$D:$D,0)),"")</f>
        <v/>
      </c>
    </row>
    <row r="112" spans="14:22" ht="15" customHeight="1" x14ac:dyDescent="0.2">
      <c r="N112" s="43">
        <f t="shared" si="13"/>
        <v>0</v>
      </c>
      <c r="O112" s="180"/>
      <c r="P112" s="214" t="str">
        <f>CountyStateRegions_21!K110</f>
        <v/>
      </c>
      <c r="Q112" s="304" t="str">
        <f t="shared" si="11"/>
        <v/>
      </c>
      <c r="R112" s="305" t="str">
        <f t="shared" si="12"/>
        <v/>
      </c>
      <c r="S112" s="305" t="str">
        <f t="shared" si="10"/>
        <v/>
      </c>
      <c r="T112" s="186">
        <v>108</v>
      </c>
      <c r="U112" s="216" t="str">
        <f t="shared" si="14"/>
        <v/>
      </c>
      <c r="V112" s="216" t="str">
        <f>IFERROR(INDEX(CountyStateRegions_21!$B:$B,MATCH('Start Here Statistics'!$U112,CountyStateRegions_21!$D:$D,0)),"")</f>
        <v/>
      </c>
    </row>
    <row r="113" spans="14:22" ht="15" customHeight="1" x14ac:dyDescent="0.2">
      <c r="N113" s="43">
        <f t="shared" si="13"/>
        <v>0</v>
      </c>
      <c r="O113" s="180"/>
      <c r="P113" s="214" t="str">
        <f>CountyStateRegions_21!K111</f>
        <v/>
      </c>
      <c r="Q113" s="304" t="str">
        <f t="shared" si="11"/>
        <v/>
      </c>
      <c r="R113" s="305" t="str">
        <f t="shared" si="12"/>
        <v/>
      </c>
      <c r="S113" s="305" t="str">
        <f t="shared" si="10"/>
        <v/>
      </c>
      <c r="T113" s="186">
        <v>109</v>
      </c>
      <c r="U113" s="216" t="str">
        <f t="shared" si="14"/>
        <v/>
      </c>
      <c r="V113" s="216" t="str">
        <f>IFERROR(INDEX(CountyStateRegions_21!$B:$B,MATCH('Start Here Statistics'!$U113,CountyStateRegions_21!$D:$D,0)),"")</f>
        <v/>
      </c>
    </row>
    <row r="114" spans="14:22" ht="15" customHeight="1" x14ac:dyDescent="0.2">
      <c r="N114" s="43">
        <f t="shared" si="13"/>
        <v>0</v>
      </c>
      <c r="O114" s="180"/>
      <c r="P114" s="214" t="str">
        <f>CountyStateRegions_21!K112</f>
        <v/>
      </c>
      <c r="Q114" s="304" t="str">
        <f t="shared" si="11"/>
        <v/>
      </c>
      <c r="R114" s="305" t="str">
        <f t="shared" si="12"/>
        <v/>
      </c>
      <c r="S114" s="305" t="str">
        <f t="shared" si="10"/>
        <v/>
      </c>
      <c r="T114" s="186">
        <v>110</v>
      </c>
      <c r="U114" s="216" t="str">
        <f t="shared" si="14"/>
        <v/>
      </c>
      <c r="V114" s="216" t="str">
        <f>IFERROR(INDEX(CountyStateRegions_21!$B:$B,MATCH('Start Here Statistics'!$U114,CountyStateRegions_21!$D:$D,0)),"")</f>
        <v/>
      </c>
    </row>
    <row r="115" spans="14:22" ht="15" customHeight="1" x14ac:dyDescent="0.2">
      <c r="N115" s="43">
        <f t="shared" si="13"/>
        <v>0</v>
      </c>
      <c r="O115" s="180"/>
      <c r="P115" s="214" t="str">
        <f>CountyStateRegions_21!K113</f>
        <v/>
      </c>
      <c r="Q115" s="304" t="str">
        <f t="shared" si="11"/>
        <v/>
      </c>
      <c r="R115" s="305" t="str">
        <f t="shared" si="12"/>
        <v/>
      </c>
      <c r="S115" s="305" t="str">
        <f t="shared" si="10"/>
        <v/>
      </c>
      <c r="T115" s="186">
        <v>111</v>
      </c>
      <c r="U115" s="216" t="str">
        <f t="shared" si="14"/>
        <v/>
      </c>
      <c r="V115" s="216" t="str">
        <f>IFERROR(INDEX(CountyStateRegions_21!$B:$B,MATCH('Start Here Statistics'!$U115,CountyStateRegions_21!$D:$D,0)),"")</f>
        <v/>
      </c>
    </row>
    <row r="116" spans="14:22" ht="15" customHeight="1" x14ac:dyDescent="0.2">
      <c r="N116" s="43">
        <f t="shared" si="13"/>
        <v>0</v>
      </c>
      <c r="O116" s="180"/>
      <c r="P116" s="214" t="str">
        <f>CountyStateRegions_21!K114</f>
        <v/>
      </c>
      <c r="Q116" s="304" t="str">
        <f t="shared" si="11"/>
        <v/>
      </c>
      <c r="R116" s="305" t="str">
        <f t="shared" si="12"/>
        <v/>
      </c>
      <c r="S116" s="305" t="str">
        <f t="shared" si="10"/>
        <v/>
      </c>
      <c r="T116" s="186">
        <v>112</v>
      </c>
      <c r="U116" s="216" t="str">
        <f t="shared" si="14"/>
        <v/>
      </c>
      <c r="V116" s="216" t="str">
        <f>IFERROR(INDEX(CountyStateRegions_21!$B:$B,MATCH('Start Here Statistics'!$U116,CountyStateRegions_21!$D:$D,0)),"")</f>
        <v/>
      </c>
    </row>
    <row r="117" spans="14:22" ht="15" customHeight="1" x14ac:dyDescent="0.2">
      <c r="N117" s="43">
        <f t="shared" si="13"/>
        <v>0</v>
      </c>
      <c r="O117" s="180"/>
      <c r="P117" s="214" t="str">
        <f>CountyStateRegions_21!K115</f>
        <v/>
      </c>
      <c r="Q117" s="304" t="str">
        <f t="shared" si="11"/>
        <v/>
      </c>
      <c r="R117" s="305" t="str">
        <f t="shared" si="12"/>
        <v/>
      </c>
      <c r="S117" s="305" t="str">
        <f t="shared" si="10"/>
        <v/>
      </c>
      <c r="T117" s="186">
        <v>113</v>
      </c>
      <c r="U117" s="216" t="str">
        <f t="shared" si="14"/>
        <v/>
      </c>
      <c r="V117" s="216" t="str">
        <f>IFERROR(INDEX(CountyStateRegions_21!$B:$B,MATCH('Start Here Statistics'!$U117,CountyStateRegions_21!$D:$D,0)),"")</f>
        <v/>
      </c>
    </row>
    <row r="118" spans="14:22" ht="15" customHeight="1" x14ac:dyDescent="0.2">
      <c r="N118" s="43">
        <f t="shared" si="13"/>
        <v>0</v>
      </c>
      <c r="O118" s="180"/>
      <c r="P118" s="214" t="str">
        <f>CountyStateRegions_21!K116</f>
        <v/>
      </c>
      <c r="Q118" s="304" t="str">
        <f t="shared" si="11"/>
        <v/>
      </c>
      <c r="R118" s="305" t="str">
        <f t="shared" si="12"/>
        <v/>
      </c>
      <c r="S118" s="305" t="str">
        <f t="shared" si="10"/>
        <v/>
      </c>
      <c r="T118" s="186">
        <v>114</v>
      </c>
      <c r="U118" s="216" t="str">
        <f t="shared" si="14"/>
        <v/>
      </c>
      <c r="V118" s="216" t="str">
        <f>IFERROR(INDEX(CountyStateRegions_21!$B:$B,MATCH('Start Here Statistics'!$U118,CountyStateRegions_21!$D:$D,0)),"")</f>
        <v/>
      </c>
    </row>
    <row r="119" spans="14:22" ht="15" customHeight="1" x14ac:dyDescent="0.2">
      <c r="N119" s="43">
        <f t="shared" si="13"/>
        <v>0</v>
      </c>
      <c r="O119" s="180"/>
      <c r="P119" s="214" t="str">
        <f>CountyStateRegions_21!K117</f>
        <v/>
      </c>
      <c r="Q119" s="304" t="str">
        <f t="shared" si="11"/>
        <v/>
      </c>
      <c r="R119" s="305" t="str">
        <f t="shared" si="12"/>
        <v/>
      </c>
      <c r="S119" s="305" t="str">
        <f t="shared" si="10"/>
        <v/>
      </c>
      <c r="T119" s="186">
        <v>115</v>
      </c>
      <c r="U119" s="216" t="str">
        <f t="shared" si="14"/>
        <v/>
      </c>
      <c r="V119" s="216" t="str">
        <f>IFERROR(INDEX(CountyStateRegions_21!$B:$B,MATCH('Start Here Statistics'!$U119,CountyStateRegions_21!$D:$D,0)),"")</f>
        <v/>
      </c>
    </row>
    <row r="120" spans="14:22" ht="15" customHeight="1" x14ac:dyDescent="0.2">
      <c r="N120" s="43">
        <f t="shared" si="13"/>
        <v>0</v>
      </c>
      <c r="O120" s="180"/>
      <c r="P120" s="214" t="str">
        <f>CountyStateRegions_21!K118</f>
        <v/>
      </c>
      <c r="Q120" s="304" t="str">
        <f t="shared" si="11"/>
        <v/>
      </c>
      <c r="R120" s="305" t="str">
        <f t="shared" si="12"/>
        <v/>
      </c>
      <c r="S120" s="305" t="str">
        <f t="shared" si="10"/>
        <v/>
      </c>
      <c r="T120" s="186">
        <v>116</v>
      </c>
      <c r="U120" s="216" t="str">
        <f t="shared" si="14"/>
        <v/>
      </c>
      <c r="V120" s="216" t="str">
        <f>IFERROR(INDEX(CountyStateRegions_21!$B:$B,MATCH('Start Here Statistics'!$U120,CountyStateRegions_21!$D:$D,0)),"")</f>
        <v/>
      </c>
    </row>
    <row r="121" spans="14:22" ht="15" customHeight="1" x14ac:dyDescent="0.2">
      <c r="N121" s="43">
        <f t="shared" si="13"/>
        <v>0</v>
      </c>
      <c r="O121" s="180"/>
      <c r="P121" s="214" t="str">
        <f>CountyStateRegions_21!K119</f>
        <v/>
      </c>
      <c r="Q121" s="304" t="str">
        <f t="shared" si="11"/>
        <v/>
      </c>
      <c r="R121" s="305" t="str">
        <f t="shared" si="12"/>
        <v/>
      </c>
      <c r="S121" s="305" t="str">
        <f t="shared" si="10"/>
        <v/>
      </c>
      <c r="T121" s="186">
        <v>117</v>
      </c>
      <c r="U121" s="216" t="str">
        <f t="shared" si="14"/>
        <v/>
      </c>
      <c r="V121" s="216" t="str">
        <f>IFERROR(INDEX(CountyStateRegions_21!$B:$B,MATCH('Start Here Statistics'!$U121,CountyStateRegions_21!$D:$D,0)),"")</f>
        <v/>
      </c>
    </row>
    <row r="122" spans="14:22" ht="15" customHeight="1" x14ac:dyDescent="0.2">
      <c r="N122" s="43">
        <f t="shared" si="13"/>
        <v>0</v>
      </c>
      <c r="O122" s="180"/>
      <c r="P122" s="214" t="str">
        <f>CountyStateRegions_21!K120</f>
        <v/>
      </c>
      <c r="Q122" s="304" t="str">
        <f t="shared" si="11"/>
        <v/>
      </c>
      <c r="R122" s="305" t="str">
        <f t="shared" si="12"/>
        <v/>
      </c>
      <c r="S122" s="305" t="str">
        <f t="shared" si="10"/>
        <v/>
      </c>
      <c r="T122" s="186">
        <v>118</v>
      </c>
      <c r="U122" s="216" t="str">
        <f t="shared" si="14"/>
        <v/>
      </c>
      <c r="V122" s="216" t="str">
        <f>IFERROR(INDEX(CountyStateRegions_21!$B:$B,MATCH('Start Here Statistics'!$U122,CountyStateRegions_21!$D:$D,0)),"")</f>
        <v/>
      </c>
    </row>
    <row r="123" spans="14:22" ht="15" customHeight="1" x14ac:dyDescent="0.2">
      <c r="N123" s="43">
        <f t="shared" si="13"/>
        <v>0</v>
      </c>
      <c r="O123" s="180"/>
      <c r="P123" s="214" t="str">
        <f>CountyStateRegions_21!K121</f>
        <v/>
      </c>
      <c r="Q123" s="304" t="str">
        <f t="shared" si="11"/>
        <v/>
      </c>
      <c r="R123" s="305" t="str">
        <f t="shared" si="12"/>
        <v/>
      </c>
      <c r="S123" s="305" t="str">
        <f t="shared" si="10"/>
        <v/>
      </c>
      <c r="T123" s="186">
        <v>119</v>
      </c>
      <c r="U123" s="216" t="str">
        <f t="shared" si="14"/>
        <v/>
      </c>
      <c r="V123" s="216" t="str">
        <f>IFERROR(INDEX(CountyStateRegions_21!$B:$B,MATCH('Start Here Statistics'!$U123,CountyStateRegions_21!$D:$D,0)),"")</f>
        <v/>
      </c>
    </row>
    <row r="124" spans="14:22" ht="15" customHeight="1" x14ac:dyDescent="0.2">
      <c r="N124" s="43">
        <f t="shared" si="13"/>
        <v>0</v>
      </c>
      <c r="O124" s="180"/>
      <c r="P124" s="214" t="str">
        <f>CountyStateRegions_21!K122</f>
        <v/>
      </c>
      <c r="Q124" s="304" t="str">
        <f t="shared" si="11"/>
        <v/>
      </c>
      <c r="R124" s="305" t="str">
        <f t="shared" si="12"/>
        <v/>
      </c>
      <c r="S124" s="305" t="str">
        <f t="shared" si="10"/>
        <v/>
      </c>
      <c r="T124" s="186">
        <v>120</v>
      </c>
      <c r="U124" s="216" t="str">
        <f t="shared" si="14"/>
        <v/>
      </c>
      <c r="V124" s="216" t="str">
        <f>IFERROR(INDEX(CountyStateRegions_21!$B:$B,MATCH('Start Here Statistics'!$U124,CountyStateRegions_21!$D:$D,0)),"")</f>
        <v/>
      </c>
    </row>
    <row r="125" spans="14:22" ht="15" customHeight="1" x14ac:dyDescent="0.2">
      <c r="N125" s="43">
        <f t="shared" si="13"/>
        <v>0</v>
      </c>
      <c r="O125" s="180"/>
      <c r="P125" s="214" t="str">
        <f>CountyStateRegions_21!K123</f>
        <v/>
      </c>
      <c r="Q125" s="304" t="str">
        <f t="shared" si="11"/>
        <v/>
      </c>
      <c r="R125" s="305" t="str">
        <f t="shared" si="12"/>
        <v/>
      </c>
      <c r="S125" s="305" t="str">
        <f t="shared" si="10"/>
        <v/>
      </c>
      <c r="T125" s="186">
        <v>121</v>
      </c>
      <c r="U125" s="216" t="str">
        <f t="shared" si="14"/>
        <v/>
      </c>
      <c r="V125" s="216" t="str">
        <f>IFERROR(INDEX(CountyStateRegions_21!$B:$B,MATCH('Start Here Statistics'!$U125,CountyStateRegions_21!$D:$D,0)),"")</f>
        <v/>
      </c>
    </row>
    <row r="126" spans="14:22" ht="15" customHeight="1" x14ac:dyDescent="0.2">
      <c r="N126" s="43">
        <f t="shared" si="13"/>
        <v>0</v>
      </c>
      <c r="O126" s="180"/>
      <c r="P126" s="214" t="str">
        <f>CountyStateRegions_21!K124</f>
        <v/>
      </c>
      <c r="Q126" s="304" t="str">
        <f t="shared" si="11"/>
        <v/>
      </c>
      <c r="R126" s="305" t="str">
        <f t="shared" si="12"/>
        <v/>
      </c>
      <c r="S126" s="305" t="str">
        <f t="shared" si="10"/>
        <v/>
      </c>
      <c r="T126" s="186">
        <v>122</v>
      </c>
      <c r="U126" s="216" t="str">
        <f t="shared" si="14"/>
        <v/>
      </c>
      <c r="V126" s="216" t="str">
        <f>IFERROR(INDEX(CountyStateRegions_21!$B:$B,MATCH('Start Here Statistics'!$U126,CountyStateRegions_21!$D:$D,0)),"")</f>
        <v/>
      </c>
    </row>
    <row r="127" spans="14:22" ht="15" customHeight="1" x14ac:dyDescent="0.2">
      <c r="N127" s="43">
        <f t="shared" si="13"/>
        <v>0</v>
      </c>
      <c r="O127" s="180"/>
      <c r="P127" s="214" t="str">
        <f>CountyStateRegions_21!K125</f>
        <v/>
      </c>
      <c r="Q127" s="304" t="str">
        <f t="shared" si="11"/>
        <v/>
      </c>
      <c r="R127" s="305" t="str">
        <f t="shared" si="12"/>
        <v/>
      </c>
      <c r="S127" s="305" t="str">
        <f t="shared" si="10"/>
        <v/>
      </c>
      <c r="T127" s="186">
        <v>123</v>
      </c>
      <c r="U127" s="216" t="str">
        <f t="shared" si="14"/>
        <v/>
      </c>
      <c r="V127" s="216" t="str">
        <f>IFERROR(INDEX(CountyStateRegions_21!$B:$B,MATCH('Start Here Statistics'!$U127,CountyStateRegions_21!$D:$D,0)),"")</f>
        <v/>
      </c>
    </row>
    <row r="128" spans="14:22" ht="15" customHeight="1" x14ac:dyDescent="0.2">
      <c r="N128" s="43">
        <f t="shared" si="13"/>
        <v>0</v>
      </c>
      <c r="O128" s="180"/>
      <c r="P128" s="214" t="str">
        <f>CountyStateRegions_21!K126</f>
        <v/>
      </c>
      <c r="Q128" s="304" t="str">
        <f t="shared" si="11"/>
        <v/>
      </c>
      <c r="R128" s="305" t="str">
        <f t="shared" si="12"/>
        <v/>
      </c>
      <c r="S128" s="305" t="str">
        <f t="shared" si="10"/>
        <v/>
      </c>
      <c r="T128" s="186">
        <v>124</v>
      </c>
      <c r="U128" s="216" t="str">
        <f t="shared" si="14"/>
        <v/>
      </c>
      <c r="V128" s="216" t="str">
        <f>IFERROR(INDEX(CountyStateRegions_21!$B:$B,MATCH('Start Here Statistics'!$U128,CountyStateRegions_21!$D:$D,0)),"")</f>
        <v/>
      </c>
    </row>
    <row r="129" spans="14:22" ht="15" customHeight="1" x14ac:dyDescent="0.2">
      <c r="N129" s="43">
        <f t="shared" si="13"/>
        <v>0</v>
      </c>
      <c r="O129" s="180"/>
      <c r="P129" s="214" t="str">
        <f>CountyStateRegions_21!K127</f>
        <v/>
      </c>
      <c r="Q129" s="304" t="str">
        <f t="shared" si="11"/>
        <v/>
      </c>
      <c r="R129" s="305" t="str">
        <f t="shared" si="12"/>
        <v/>
      </c>
      <c r="S129" s="305" t="str">
        <f t="shared" si="10"/>
        <v/>
      </c>
      <c r="T129" s="186">
        <v>125</v>
      </c>
      <c r="U129" s="216" t="str">
        <f t="shared" si="14"/>
        <v/>
      </c>
      <c r="V129" s="216" t="str">
        <f>IFERROR(INDEX(CountyStateRegions_21!$B:$B,MATCH('Start Here Statistics'!$U129,CountyStateRegions_21!$D:$D,0)),"")</f>
        <v/>
      </c>
    </row>
    <row r="130" spans="14:22" ht="15" customHeight="1" x14ac:dyDescent="0.2">
      <c r="N130" s="43">
        <f t="shared" si="13"/>
        <v>0</v>
      </c>
      <c r="O130" s="180"/>
      <c r="P130" s="214" t="str">
        <f>CountyStateRegions_21!K128</f>
        <v/>
      </c>
      <c r="Q130" s="304" t="str">
        <f t="shared" si="11"/>
        <v/>
      </c>
      <c r="R130" s="305" t="str">
        <f t="shared" si="12"/>
        <v/>
      </c>
      <c r="S130" s="305" t="str">
        <f t="shared" si="10"/>
        <v/>
      </c>
      <c r="T130" s="186">
        <v>126</v>
      </c>
      <c r="U130" s="216" t="str">
        <f t="shared" si="14"/>
        <v/>
      </c>
      <c r="V130" s="216" t="str">
        <f>IFERROR(INDEX(CountyStateRegions_21!$B:$B,MATCH('Start Here Statistics'!$U130,CountyStateRegions_21!$D:$D,0)),"")</f>
        <v/>
      </c>
    </row>
    <row r="131" spans="14:22" ht="15" customHeight="1" x14ac:dyDescent="0.2">
      <c r="N131" s="43">
        <f t="shared" si="13"/>
        <v>0</v>
      </c>
      <c r="O131" s="180"/>
      <c r="P131" s="214" t="str">
        <f>CountyStateRegions_21!K129</f>
        <v/>
      </c>
      <c r="Q131" s="304" t="str">
        <f t="shared" si="11"/>
        <v/>
      </c>
      <c r="R131" s="305" t="str">
        <f t="shared" si="12"/>
        <v/>
      </c>
      <c r="S131" s="305" t="str">
        <f t="shared" si="10"/>
        <v/>
      </c>
      <c r="T131" s="186">
        <v>127</v>
      </c>
      <c r="U131" s="216" t="str">
        <f t="shared" si="14"/>
        <v/>
      </c>
      <c r="V131" s="216" t="str">
        <f>IFERROR(INDEX(CountyStateRegions_21!$B:$B,MATCH('Start Here Statistics'!$U131,CountyStateRegions_21!$D:$D,0)),"")</f>
        <v/>
      </c>
    </row>
    <row r="132" spans="14:22" ht="15" customHeight="1" x14ac:dyDescent="0.2">
      <c r="N132" s="43">
        <f t="shared" si="13"/>
        <v>0</v>
      </c>
      <c r="O132" s="180"/>
      <c r="P132" s="214" t="str">
        <f>CountyStateRegions_21!K130</f>
        <v/>
      </c>
      <c r="Q132" s="304" t="str">
        <f t="shared" si="11"/>
        <v/>
      </c>
      <c r="R132" s="305" t="str">
        <f t="shared" si="12"/>
        <v/>
      </c>
      <c r="S132" s="305" t="str">
        <f t="shared" ref="S132:S195" si="15">IF(P133="", "", IF(O133&lt;&gt;"", 1, 0))</f>
        <v/>
      </c>
      <c r="T132" s="186">
        <v>128</v>
      </c>
      <c r="U132" s="216" t="str">
        <f t="shared" si="14"/>
        <v/>
      </c>
      <c r="V132" s="216" t="str">
        <f>IFERROR(INDEX(CountyStateRegions_21!$B:$B,MATCH('Start Here Statistics'!$U132,CountyStateRegions_21!$D:$D,0)),"")</f>
        <v/>
      </c>
    </row>
    <row r="133" spans="14:22" ht="15" customHeight="1" x14ac:dyDescent="0.2">
      <c r="N133" s="43">
        <f t="shared" si="13"/>
        <v>0</v>
      </c>
      <c r="O133" s="180"/>
      <c r="P133" s="214" t="str">
        <f>CountyStateRegions_21!K131</f>
        <v/>
      </c>
      <c r="Q133" s="304" t="str">
        <f t="shared" ref="Q133:Q196" si="16">IFERROR(MID(P134, FIND(",",P134)+1,99),"")</f>
        <v/>
      </c>
      <c r="R133" s="305" t="str">
        <f t="shared" ref="R133:R196" si="17">IFERROR(LEFT(P134, FIND(",",P134)-1),"")</f>
        <v/>
      </c>
      <c r="S133" s="305" t="str">
        <f t="shared" si="15"/>
        <v/>
      </c>
      <c r="T133" s="186">
        <v>129</v>
      </c>
      <c r="U133" s="216" t="str">
        <f t="shared" si="14"/>
        <v/>
      </c>
      <c r="V133" s="216" t="str">
        <f>IFERROR(INDEX(CountyStateRegions_21!$B:$B,MATCH('Start Here Statistics'!$U133,CountyStateRegions_21!$D:$D,0)),"")</f>
        <v/>
      </c>
    </row>
    <row r="134" spans="14:22" ht="15" customHeight="1" x14ac:dyDescent="0.2">
      <c r="N134" s="43">
        <f t="shared" ref="N134:N197" si="18">SUM(N133,$O134&lt;&gt;"")</f>
        <v>0</v>
      </c>
      <c r="O134" s="180"/>
      <c r="P134" s="214" t="str">
        <f>CountyStateRegions_21!K132</f>
        <v/>
      </c>
      <c r="Q134" s="304" t="str">
        <f t="shared" si="16"/>
        <v/>
      </c>
      <c r="R134" s="305" t="str">
        <f t="shared" si="17"/>
        <v/>
      </c>
      <c r="S134" s="305" t="str">
        <f t="shared" si="15"/>
        <v/>
      </c>
      <c r="T134" s="186">
        <v>130</v>
      </c>
      <c r="U134" s="216" t="str">
        <f t="shared" ref="U134:U197" si="19">IFERROR(INDEX($P:$P,MATCH($T134,$N:$N,0)),"")</f>
        <v/>
      </c>
      <c r="V134" s="216" t="str">
        <f>IFERROR(INDEX(CountyStateRegions_21!$B:$B,MATCH('Start Here Statistics'!$U134,CountyStateRegions_21!$D:$D,0)),"")</f>
        <v/>
      </c>
    </row>
    <row r="135" spans="14:22" ht="15" customHeight="1" x14ac:dyDescent="0.2">
      <c r="N135" s="43">
        <f t="shared" si="18"/>
        <v>0</v>
      </c>
      <c r="O135" s="180"/>
      <c r="P135" s="214" t="str">
        <f>CountyStateRegions_21!K133</f>
        <v/>
      </c>
      <c r="Q135" s="304" t="str">
        <f t="shared" si="16"/>
        <v/>
      </c>
      <c r="R135" s="305" t="str">
        <f t="shared" si="17"/>
        <v/>
      </c>
      <c r="S135" s="305" t="str">
        <f t="shared" si="15"/>
        <v/>
      </c>
      <c r="T135" s="186">
        <v>131</v>
      </c>
      <c r="U135" s="216" t="str">
        <f t="shared" si="19"/>
        <v/>
      </c>
      <c r="V135" s="216" t="str">
        <f>IFERROR(INDEX(CountyStateRegions_21!$B:$B,MATCH('Start Here Statistics'!$U135,CountyStateRegions_21!$D:$D,0)),"")</f>
        <v/>
      </c>
    </row>
    <row r="136" spans="14:22" ht="15" customHeight="1" x14ac:dyDescent="0.2">
      <c r="N136" s="43">
        <f t="shared" si="18"/>
        <v>0</v>
      </c>
      <c r="O136" s="180"/>
      <c r="P136" s="214" t="str">
        <f>CountyStateRegions_21!K134</f>
        <v/>
      </c>
      <c r="Q136" s="304" t="str">
        <f t="shared" si="16"/>
        <v/>
      </c>
      <c r="R136" s="305" t="str">
        <f t="shared" si="17"/>
        <v/>
      </c>
      <c r="S136" s="305" t="str">
        <f t="shared" si="15"/>
        <v/>
      </c>
      <c r="T136" s="186">
        <v>132</v>
      </c>
      <c r="U136" s="216" t="str">
        <f t="shared" si="19"/>
        <v/>
      </c>
      <c r="V136" s="216" t="str">
        <f>IFERROR(INDEX(CountyStateRegions_21!$B:$B,MATCH('Start Here Statistics'!$U136,CountyStateRegions_21!$D:$D,0)),"")</f>
        <v/>
      </c>
    </row>
    <row r="137" spans="14:22" ht="15" customHeight="1" x14ac:dyDescent="0.2">
      <c r="N137" s="43">
        <f t="shared" si="18"/>
        <v>0</v>
      </c>
      <c r="O137" s="180"/>
      <c r="P137" s="214" t="str">
        <f>CountyStateRegions_21!K135</f>
        <v/>
      </c>
      <c r="Q137" s="304" t="str">
        <f t="shared" si="16"/>
        <v/>
      </c>
      <c r="R137" s="305" t="str">
        <f t="shared" si="17"/>
        <v/>
      </c>
      <c r="S137" s="305" t="str">
        <f t="shared" si="15"/>
        <v/>
      </c>
      <c r="T137" s="186">
        <v>133</v>
      </c>
      <c r="U137" s="216" t="str">
        <f t="shared" si="19"/>
        <v/>
      </c>
      <c r="V137" s="216" t="str">
        <f>IFERROR(INDEX(CountyStateRegions_21!$B:$B,MATCH('Start Here Statistics'!$U137,CountyStateRegions_21!$D:$D,0)),"")</f>
        <v/>
      </c>
    </row>
    <row r="138" spans="14:22" ht="15" customHeight="1" x14ac:dyDescent="0.2">
      <c r="N138" s="43">
        <f t="shared" si="18"/>
        <v>0</v>
      </c>
      <c r="O138" s="180"/>
      <c r="P138" s="214" t="str">
        <f>CountyStateRegions_21!K136</f>
        <v/>
      </c>
      <c r="Q138" s="304" t="str">
        <f t="shared" si="16"/>
        <v/>
      </c>
      <c r="R138" s="305" t="str">
        <f t="shared" si="17"/>
        <v/>
      </c>
      <c r="S138" s="305" t="str">
        <f t="shared" si="15"/>
        <v/>
      </c>
      <c r="T138" s="186">
        <v>134</v>
      </c>
      <c r="U138" s="216" t="str">
        <f t="shared" si="19"/>
        <v/>
      </c>
      <c r="V138" s="216" t="str">
        <f>IFERROR(INDEX(CountyStateRegions_21!$B:$B,MATCH('Start Here Statistics'!$U138,CountyStateRegions_21!$D:$D,0)),"")</f>
        <v/>
      </c>
    </row>
    <row r="139" spans="14:22" ht="15" customHeight="1" x14ac:dyDescent="0.2">
      <c r="N139" s="43">
        <f t="shared" si="18"/>
        <v>0</v>
      </c>
      <c r="O139" s="180"/>
      <c r="P139" s="214" t="str">
        <f>CountyStateRegions_21!K137</f>
        <v/>
      </c>
      <c r="Q139" s="304" t="str">
        <f t="shared" si="16"/>
        <v/>
      </c>
      <c r="R139" s="305" t="str">
        <f t="shared" si="17"/>
        <v/>
      </c>
      <c r="S139" s="305" t="str">
        <f t="shared" si="15"/>
        <v/>
      </c>
      <c r="T139" s="186">
        <v>135</v>
      </c>
      <c r="U139" s="216" t="str">
        <f t="shared" si="19"/>
        <v/>
      </c>
      <c r="V139" s="216" t="str">
        <f>IFERROR(INDEX(CountyStateRegions_21!$B:$B,MATCH('Start Here Statistics'!$U139,CountyStateRegions_21!$D:$D,0)),"")</f>
        <v/>
      </c>
    </row>
    <row r="140" spans="14:22" ht="15" customHeight="1" x14ac:dyDescent="0.2">
      <c r="N140" s="43">
        <f t="shared" si="18"/>
        <v>0</v>
      </c>
      <c r="O140" s="180"/>
      <c r="P140" s="214" t="str">
        <f>CountyStateRegions_21!K138</f>
        <v/>
      </c>
      <c r="Q140" s="304" t="str">
        <f t="shared" si="16"/>
        <v/>
      </c>
      <c r="R140" s="305" t="str">
        <f t="shared" si="17"/>
        <v/>
      </c>
      <c r="S140" s="305" t="str">
        <f t="shared" si="15"/>
        <v/>
      </c>
      <c r="T140" s="186">
        <v>136</v>
      </c>
      <c r="U140" s="216" t="str">
        <f t="shared" si="19"/>
        <v/>
      </c>
      <c r="V140" s="216" t="str">
        <f>IFERROR(INDEX(CountyStateRegions_21!$B:$B,MATCH('Start Here Statistics'!$U140,CountyStateRegions_21!$D:$D,0)),"")</f>
        <v/>
      </c>
    </row>
    <row r="141" spans="14:22" ht="15" customHeight="1" x14ac:dyDescent="0.2">
      <c r="N141" s="43">
        <f t="shared" si="18"/>
        <v>0</v>
      </c>
      <c r="O141" s="180"/>
      <c r="P141" s="214" t="str">
        <f>CountyStateRegions_21!K139</f>
        <v/>
      </c>
      <c r="Q141" s="304" t="str">
        <f t="shared" si="16"/>
        <v/>
      </c>
      <c r="R141" s="305" t="str">
        <f t="shared" si="17"/>
        <v/>
      </c>
      <c r="S141" s="305" t="str">
        <f t="shared" si="15"/>
        <v/>
      </c>
      <c r="T141" s="186">
        <v>137</v>
      </c>
      <c r="U141" s="216" t="str">
        <f t="shared" si="19"/>
        <v/>
      </c>
      <c r="V141" s="216" t="str">
        <f>IFERROR(INDEX(CountyStateRegions_21!$B:$B,MATCH('Start Here Statistics'!$U141,CountyStateRegions_21!$D:$D,0)),"")</f>
        <v/>
      </c>
    </row>
    <row r="142" spans="14:22" ht="15" customHeight="1" x14ac:dyDescent="0.2">
      <c r="N142" s="43">
        <f t="shared" si="18"/>
        <v>0</v>
      </c>
      <c r="O142" s="180"/>
      <c r="P142" s="214" t="str">
        <f>CountyStateRegions_21!K140</f>
        <v/>
      </c>
      <c r="Q142" s="304" t="str">
        <f t="shared" si="16"/>
        <v/>
      </c>
      <c r="R142" s="305" t="str">
        <f t="shared" si="17"/>
        <v/>
      </c>
      <c r="S142" s="305" t="str">
        <f t="shared" si="15"/>
        <v/>
      </c>
      <c r="T142" s="186">
        <v>138</v>
      </c>
      <c r="U142" s="216" t="str">
        <f t="shared" si="19"/>
        <v/>
      </c>
      <c r="V142" s="216" t="str">
        <f>IFERROR(INDEX(CountyStateRegions_21!$B:$B,MATCH('Start Here Statistics'!$U142,CountyStateRegions_21!$D:$D,0)),"")</f>
        <v/>
      </c>
    </row>
    <row r="143" spans="14:22" ht="15" customHeight="1" x14ac:dyDescent="0.2">
      <c r="N143" s="43">
        <f t="shared" si="18"/>
        <v>0</v>
      </c>
      <c r="O143" s="180"/>
      <c r="P143" s="214" t="str">
        <f>CountyStateRegions_21!K141</f>
        <v/>
      </c>
      <c r="Q143" s="304" t="str">
        <f t="shared" si="16"/>
        <v/>
      </c>
      <c r="R143" s="305" t="str">
        <f t="shared" si="17"/>
        <v/>
      </c>
      <c r="S143" s="305" t="str">
        <f t="shared" si="15"/>
        <v/>
      </c>
      <c r="T143" s="186">
        <v>139</v>
      </c>
      <c r="U143" s="216" t="str">
        <f t="shared" si="19"/>
        <v/>
      </c>
      <c r="V143" s="216" t="str">
        <f>IFERROR(INDEX(CountyStateRegions_21!$B:$B,MATCH('Start Here Statistics'!$U143,CountyStateRegions_21!$D:$D,0)),"")</f>
        <v/>
      </c>
    </row>
    <row r="144" spans="14:22" ht="15" customHeight="1" x14ac:dyDescent="0.2">
      <c r="N144" s="43">
        <f t="shared" si="18"/>
        <v>0</v>
      </c>
      <c r="O144" s="180"/>
      <c r="P144" s="214" t="str">
        <f>CountyStateRegions_21!K142</f>
        <v/>
      </c>
      <c r="Q144" s="304" t="str">
        <f t="shared" si="16"/>
        <v/>
      </c>
      <c r="R144" s="305" t="str">
        <f t="shared" si="17"/>
        <v/>
      </c>
      <c r="S144" s="305" t="str">
        <f t="shared" si="15"/>
        <v/>
      </c>
      <c r="T144" s="186">
        <v>140</v>
      </c>
      <c r="U144" s="216" t="str">
        <f t="shared" si="19"/>
        <v/>
      </c>
      <c r="V144" s="216" t="str">
        <f>IFERROR(INDEX(CountyStateRegions_21!$B:$B,MATCH('Start Here Statistics'!$U144,CountyStateRegions_21!$D:$D,0)),"")</f>
        <v/>
      </c>
    </row>
    <row r="145" spans="14:22" ht="15" customHeight="1" x14ac:dyDescent="0.2">
      <c r="N145" s="43">
        <f t="shared" si="18"/>
        <v>0</v>
      </c>
      <c r="O145" s="180"/>
      <c r="P145" s="214" t="str">
        <f>CountyStateRegions_21!K143</f>
        <v/>
      </c>
      <c r="Q145" s="304" t="str">
        <f t="shared" si="16"/>
        <v/>
      </c>
      <c r="R145" s="305" t="str">
        <f t="shared" si="17"/>
        <v/>
      </c>
      <c r="S145" s="305" t="str">
        <f t="shared" si="15"/>
        <v/>
      </c>
      <c r="T145" s="186">
        <v>141</v>
      </c>
      <c r="U145" s="216" t="str">
        <f t="shared" si="19"/>
        <v/>
      </c>
      <c r="V145" s="216" t="str">
        <f>IFERROR(INDEX(CountyStateRegions_21!$B:$B,MATCH('Start Here Statistics'!$U145,CountyStateRegions_21!$D:$D,0)),"")</f>
        <v/>
      </c>
    </row>
    <row r="146" spans="14:22" ht="15" customHeight="1" x14ac:dyDescent="0.2">
      <c r="N146" s="43">
        <f t="shared" si="18"/>
        <v>0</v>
      </c>
      <c r="O146" s="180"/>
      <c r="P146" s="214" t="str">
        <f>CountyStateRegions_21!K144</f>
        <v/>
      </c>
      <c r="Q146" s="304" t="str">
        <f t="shared" si="16"/>
        <v/>
      </c>
      <c r="R146" s="305" t="str">
        <f t="shared" si="17"/>
        <v/>
      </c>
      <c r="S146" s="305" t="str">
        <f t="shared" si="15"/>
        <v/>
      </c>
      <c r="T146" s="186">
        <v>142</v>
      </c>
      <c r="U146" s="216" t="str">
        <f t="shared" si="19"/>
        <v/>
      </c>
      <c r="V146" s="216" t="str">
        <f>IFERROR(INDEX(CountyStateRegions_21!$B:$B,MATCH('Start Here Statistics'!$U146,CountyStateRegions_21!$D:$D,0)),"")</f>
        <v/>
      </c>
    </row>
    <row r="147" spans="14:22" ht="15" customHeight="1" x14ac:dyDescent="0.2">
      <c r="N147" s="43">
        <f t="shared" si="18"/>
        <v>0</v>
      </c>
      <c r="O147" s="180"/>
      <c r="P147" s="214" t="str">
        <f>CountyStateRegions_21!K145</f>
        <v/>
      </c>
      <c r="Q147" s="304" t="str">
        <f t="shared" si="16"/>
        <v/>
      </c>
      <c r="R147" s="305" t="str">
        <f t="shared" si="17"/>
        <v/>
      </c>
      <c r="S147" s="305" t="str">
        <f t="shared" si="15"/>
        <v/>
      </c>
      <c r="T147" s="186">
        <v>143</v>
      </c>
      <c r="U147" s="216" t="str">
        <f t="shared" si="19"/>
        <v/>
      </c>
      <c r="V147" s="216" t="str">
        <f>IFERROR(INDEX(CountyStateRegions_21!$B:$B,MATCH('Start Here Statistics'!$U147,CountyStateRegions_21!$D:$D,0)),"")</f>
        <v/>
      </c>
    </row>
    <row r="148" spans="14:22" ht="15" customHeight="1" x14ac:dyDescent="0.2">
      <c r="N148" s="43">
        <f t="shared" si="18"/>
        <v>0</v>
      </c>
      <c r="O148" s="180"/>
      <c r="P148" s="214" t="str">
        <f>CountyStateRegions_21!K146</f>
        <v/>
      </c>
      <c r="Q148" s="304" t="str">
        <f t="shared" si="16"/>
        <v/>
      </c>
      <c r="R148" s="305" t="str">
        <f t="shared" si="17"/>
        <v/>
      </c>
      <c r="S148" s="305" t="str">
        <f t="shared" si="15"/>
        <v/>
      </c>
      <c r="T148" s="186">
        <v>144</v>
      </c>
      <c r="U148" s="216" t="str">
        <f t="shared" si="19"/>
        <v/>
      </c>
      <c r="V148" s="216" t="str">
        <f>IFERROR(INDEX(CountyStateRegions_21!$B:$B,MATCH('Start Here Statistics'!$U148,CountyStateRegions_21!$D:$D,0)),"")</f>
        <v/>
      </c>
    </row>
    <row r="149" spans="14:22" ht="15" customHeight="1" x14ac:dyDescent="0.2">
      <c r="N149" s="43">
        <f t="shared" si="18"/>
        <v>0</v>
      </c>
      <c r="O149" s="180"/>
      <c r="P149" s="214" t="str">
        <f>CountyStateRegions_21!K147</f>
        <v/>
      </c>
      <c r="Q149" s="304" t="str">
        <f t="shared" si="16"/>
        <v/>
      </c>
      <c r="R149" s="305" t="str">
        <f t="shared" si="17"/>
        <v/>
      </c>
      <c r="S149" s="305" t="str">
        <f t="shared" si="15"/>
        <v/>
      </c>
      <c r="T149" s="186">
        <v>145</v>
      </c>
      <c r="U149" s="216" t="str">
        <f t="shared" si="19"/>
        <v/>
      </c>
      <c r="V149" s="216" t="str">
        <f>IFERROR(INDEX(CountyStateRegions_21!$B:$B,MATCH('Start Here Statistics'!$U149,CountyStateRegions_21!$D:$D,0)),"")</f>
        <v/>
      </c>
    </row>
    <row r="150" spans="14:22" ht="15" customHeight="1" x14ac:dyDescent="0.2">
      <c r="N150" s="43">
        <f t="shared" si="18"/>
        <v>0</v>
      </c>
      <c r="O150" s="180"/>
      <c r="P150" s="214" t="str">
        <f>CountyStateRegions_21!K148</f>
        <v/>
      </c>
      <c r="Q150" s="304" t="str">
        <f t="shared" si="16"/>
        <v/>
      </c>
      <c r="R150" s="305" t="str">
        <f t="shared" si="17"/>
        <v/>
      </c>
      <c r="S150" s="305" t="str">
        <f t="shared" si="15"/>
        <v/>
      </c>
      <c r="T150" s="186">
        <v>146</v>
      </c>
      <c r="U150" s="216" t="str">
        <f t="shared" si="19"/>
        <v/>
      </c>
      <c r="V150" s="216" t="str">
        <f>IFERROR(INDEX(CountyStateRegions_21!$B:$B,MATCH('Start Here Statistics'!$U150,CountyStateRegions_21!$D:$D,0)),"")</f>
        <v/>
      </c>
    </row>
    <row r="151" spans="14:22" ht="15" customHeight="1" x14ac:dyDescent="0.2">
      <c r="N151" s="43">
        <f t="shared" si="18"/>
        <v>0</v>
      </c>
      <c r="O151" s="180"/>
      <c r="P151" s="214" t="str">
        <f>CountyStateRegions_21!K149</f>
        <v/>
      </c>
      <c r="Q151" s="304" t="str">
        <f t="shared" si="16"/>
        <v/>
      </c>
      <c r="R151" s="305" t="str">
        <f t="shared" si="17"/>
        <v/>
      </c>
      <c r="S151" s="305" t="str">
        <f t="shared" si="15"/>
        <v/>
      </c>
      <c r="T151" s="186">
        <v>147</v>
      </c>
      <c r="U151" s="216" t="str">
        <f t="shared" si="19"/>
        <v/>
      </c>
      <c r="V151" s="216" t="str">
        <f>IFERROR(INDEX(CountyStateRegions_21!$B:$B,MATCH('Start Here Statistics'!$U151,CountyStateRegions_21!$D:$D,0)),"")</f>
        <v/>
      </c>
    </row>
    <row r="152" spans="14:22" ht="15" customHeight="1" x14ac:dyDescent="0.2">
      <c r="N152" s="43">
        <f t="shared" si="18"/>
        <v>0</v>
      </c>
      <c r="O152" s="180"/>
      <c r="P152" s="214" t="str">
        <f>CountyStateRegions_21!K150</f>
        <v/>
      </c>
      <c r="Q152" s="304" t="str">
        <f t="shared" si="16"/>
        <v/>
      </c>
      <c r="R152" s="305" t="str">
        <f t="shared" si="17"/>
        <v/>
      </c>
      <c r="S152" s="305" t="str">
        <f t="shared" si="15"/>
        <v/>
      </c>
      <c r="T152" s="186">
        <v>148</v>
      </c>
      <c r="U152" s="216" t="str">
        <f t="shared" si="19"/>
        <v/>
      </c>
      <c r="V152" s="216" t="str">
        <f>IFERROR(INDEX(CountyStateRegions_21!$B:$B,MATCH('Start Here Statistics'!$U152,CountyStateRegions_21!$D:$D,0)),"")</f>
        <v/>
      </c>
    </row>
    <row r="153" spans="14:22" ht="15" customHeight="1" x14ac:dyDescent="0.2">
      <c r="N153" s="43">
        <f t="shared" si="18"/>
        <v>0</v>
      </c>
      <c r="O153" s="180"/>
      <c r="P153" s="214" t="str">
        <f>CountyStateRegions_21!K151</f>
        <v/>
      </c>
      <c r="Q153" s="304" t="str">
        <f t="shared" si="16"/>
        <v/>
      </c>
      <c r="R153" s="305" t="str">
        <f t="shared" si="17"/>
        <v/>
      </c>
      <c r="S153" s="305" t="str">
        <f t="shared" si="15"/>
        <v/>
      </c>
      <c r="T153" s="186">
        <v>149</v>
      </c>
      <c r="U153" s="216" t="str">
        <f t="shared" si="19"/>
        <v/>
      </c>
      <c r="V153" s="216" t="str">
        <f>IFERROR(INDEX(CountyStateRegions_21!$B:$B,MATCH('Start Here Statistics'!$U153,CountyStateRegions_21!$D:$D,0)),"")</f>
        <v/>
      </c>
    </row>
    <row r="154" spans="14:22" ht="15" customHeight="1" x14ac:dyDescent="0.2">
      <c r="N154" s="43">
        <f t="shared" si="18"/>
        <v>0</v>
      </c>
      <c r="O154" s="180"/>
      <c r="P154" s="214" t="str">
        <f>CountyStateRegions_21!K152</f>
        <v/>
      </c>
      <c r="Q154" s="304" t="str">
        <f t="shared" si="16"/>
        <v/>
      </c>
      <c r="R154" s="305" t="str">
        <f t="shared" si="17"/>
        <v/>
      </c>
      <c r="S154" s="305" t="str">
        <f t="shared" si="15"/>
        <v/>
      </c>
      <c r="T154" s="186">
        <v>150</v>
      </c>
      <c r="U154" s="216" t="str">
        <f t="shared" si="19"/>
        <v/>
      </c>
      <c r="V154" s="216" t="str">
        <f>IFERROR(INDEX(CountyStateRegions_21!$B:$B,MATCH('Start Here Statistics'!$U154,CountyStateRegions_21!$D:$D,0)),"")</f>
        <v/>
      </c>
    </row>
    <row r="155" spans="14:22" ht="15" customHeight="1" x14ac:dyDescent="0.2">
      <c r="N155" s="43">
        <f t="shared" si="18"/>
        <v>0</v>
      </c>
      <c r="O155" s="180"/>
      <c r="P155" s="214" t="str">
        <f>CountyStateRegions_21!K153</f>
        <v/>
      </c>
      <c r="Q155" s="304" t="str">
        <f t="shared" si="16"/>
        <v/>
      </c>
      <c r="R155" s="305" t="str">
        <f t="shared" si="17"/>
        <v/>
      </c>
      <c r="S155" s="305" t="str">
        <f t="shared" si="15"/>
        <v/>
      </c>
      <c r="T155" s="186">
        <v>151</v>
      </c>
      <c r="U155" s="216" t="str">
        <f t="shared" si="19"/>
        <v/>
      </c>
      <c r="V155" s="216" t="str">
        <f>IFERROR(INDEX(CountyStateRegions_21!$B:$B,MATCH('Start Here Statistics'!$U155,CountyStateRegions_21!$D:$D,0)),"")</f>
        <v/>
      </c>
    </row>
    <row r="156" spans="14:22" ht="15" customHeight="1" x14ac:dyDescent="0.2">
      <c r="N156" s="43">
        <f t="shared" si="18"/>
        <v>0</v>
      </c>
      <c r="O156" s="180"/>
      <c r="P156" s="214" t="str">
        <f>CountyStateRegions_21!K154</f>
        <v/>
      </c>
      <c r="Q156" s="304" t="str">
        <f t="shared" si="16"/>
        <v/>
      </c>
      <c r="R156" s="305" t="str">
        <f t="shared" si="17"/>
        <v/>
      </c>
      <c r="S156" s="305" t="str">
        <f t="shared" si="15"/>
        <v/>
      </c>
      <c r="T156" s="186">
        <v>152</v>
      </c>
      <c r="U156" s="216" t="str">
        <f t="shared" si="19"/>
        <v/>
      </c>
      <c r="V156" s="216" t="str">
        <f>IFERROR(INDEX(CountyStateRegions_21!$B:$B,MATCH('Start Here Statistics'!$U156,CountyStateRegions_21!$D:$D,0)),"")</f>
        <v/>
      </c>
    </row>
    <row r="157" spans="14:22" ht="15" customHeight="1" x14ac:dyDescent="0.2">
      <c r="N157" s="43">
        <f t="shared" si="18"/>
        <v>0</v>
      </c>
      <c r="O157" s="180"/>
      <c r="P157" s="214" t="str">
        <f>CountyStateRegions_21!K155</f>
        <v/>
      </c>
      <c r="Q157" s="304" t="str">
        <f t="shared" si="16"/>
        <v/>
      </c>
      <c r="R157" s="305" t="str">
        <f t="shared" si="17"/>
        <v/>
      </c>
      <c r="S157" s="305" t="str">
        <f t="shared" si="15"/>
        <v/>
      </c>
      <c r="T157" s="186">
        <v>153</v>
      </c>
      <c r="U157" s="216" t="str">
        <f t="shared" si="19"/>
        <v/>
      </c>
      <c r="V157" s="216" t="str">
        <f>IFERROR(INDEX(CountyStateRegions_21!$B:$B,MATCH('Start Here Statistics'!$U157,CountyStateRegions_21!$D:$D,0)),"")</f>
        <v/>
      </c>
    </row>
    <row r="158" spans="14:22" ht="15" customHeight="1" x14ac:dyDescent="0.2">
      <c r="N158" s="43">
        <f t="shared" si="18"/>
        <v>0</v>
      </c>
      <c r="O158" s="180"/>
      <c r="P158" s="214" t="str">
        <f>CountyStateRegions_21!K156</f>
        <v/>
      </c>
      <c r="Q158" s="304" t="str">
        <f t="shared" si="16"/>
        <v/>
      </c>
      <c r="R158" s="305" t="str">
        <f t="shared" si="17"/>
        <v/>
      </c>
      <c r="S158" s="305" t="str">
        <f t="shared" si="15"/>
        <v/>
      </c>
      <c r="T158" s="186">
        <v>154</v>
      </c>
      <c r="U158" s="216" t="str">
        <f t="shared" si="19"/>
        <v/>
      </c>
      <c r="V158" s="216" t="str">
        <f>IFERROR(INDEX(CountyStateRegions_21!$B:$B,MATCH('Start Here Statistics'!$U158,CountyStateRegions_21!$D:$D,0)),"")</f>
        <v/>
      </c>
    </row>
    <row r="159" spans="14:22" ht="15" customHeight="1" x14ac:dyDescent="0.2">
      <c r="N159" s="43">
        <f t="shared" si="18"/>
        <v>0</v>
      </c>
      <c r="O159" s="180"/>
      <c r="P159" s="214" t="str">
        <f>CountyStateRegions_21!K157</f>
        <v/>
      </c>
      <c r="Q159" s="304" t="str">
        <f t="shared" si="16"/>
        <v/>
      </c>
      <c r="R159" s="305" t="str">
        <f t="shared" si="17"/>
        <v/>
      </c>
      <c r="S159" s="305" t="str">
        <f t="shared" si="15"/>
        <v/>
      </c>
      <c r="T159" s="186">
        <v>155</v>
      </c>
      <c r="U159" s="216" t="str">
        <f t="shared" si="19"/>
        <v/>
      </c>
      <c r="V159" s="216" t="str">
        <f>IFERROR(INDEX(CountyStateRegions_21!$B:$B,MATCH('Start Here Statistics'!$U159,CountyStateRegions_21!$D:$D,0)),"")</f>
        <v/>
      </c>
    </row>
    <row r="160" spans="14:22" ht="15" customHeight="1" x14ac:dyDescent="0.2">
      <c r="N160" s="43">
        <f t="shared" si="18"/>
        <v>0</v>
      </c>
      <c r="O160" s="180"/>
      <c r="P160" s="214" t="str">
        <f>CountyStateRegions_21!K158</f>
        <v/>
      </c>
      <c r="Q160" s="304" t="str">
        <f t="shared" si="16"/>
        <v/>
      </c>
      <c r="R160" s="305" t="str">
        <f t="shared" si="17"/>
        <v/>
      </c>
      <c r="S160" s="305" t="str">
        <f t="shared" si="15"/>
        <v/>
      </c>
      <c r="T160" s="186">
        <v>156</v>
      </c>
      <c r="U160" s="216" t="str">
        <f t="shared" si="19"/>
        <v/>
      </c>
      <c r="V160" s="216" t="str">
        <f>IFERROR(INDEX(CountyStateRegions_21!$B:$B,MATCH('Start Here Statistics'!$U160,CountyStateRegions_21!$D:$D,0)),"")</f>
        <v/>
      </c>
    </row>
    <row r="161" spans="14:22" ht="15" customHeight="1" x14ac:dyDescent="0.2">
      <c r="N161" s="43">
        <f t="shared" si="18"/>
        <v>0</v>
      </c>
      <c r="O161" s="180"/>
      <c r="P161" s="214" t="str">
        <f>CountyStateRegions_21!K159</f>
        <v/>
      </c>
      <c r="Q161" s="304" t="str">
        <f t="shared" si="16"/>
        <v/>
      </c>
      <c r="R161" s="305" t="str">
        <f t="shared" si="17"/>
        <v/>
      </c>
      <c r="S161" s="305" t="str">
        <f t="shared" si="15"/>
        <v/>
      </c>
      <c r="T161" s="186">
        <v>157</v>
      </c>
      <c r="U161" s="216" t="str">
        <f t="shared" si="19"/>
        <v/>
      </c>
      <c r="V161" s="216" t="str">
        <f>IFERROR(INDEX(CountyStateRegions_21!$B:$B,MATCH('Start Here Statistics'!$U161,CountyStateRegions_21!$D:$D,0)),"")</f>
        <v/>
      </c>
    </row>
    <row r="162" spans="14:22" ht="15" customHeight="1" x14ac:dyDescent="0.2">
      <c r="N162" s="43">
        <f t="shared" si="18"/>
        <v>0</v>
      </c>
      <c r="O162" s="180"/>
      <c r="P162" s="214" t="str">
        <f>CountyStateRegions_21!K160</f>
        <v/>
      </c>
      <c r="Q162" s="304" t="str">
        <f t="shared" si="16"/>
        <v/>
      </c>
      <c r="R162" s="305" t="str">
        <f t="shared" si="17"/>
        <v/>
      </c>
      <c r="S162" s="305" t="str">
        <f t="shared" si="15"/>
        <v/>
      </c>
      <c r="T162" s="186">
        <v>158</v>
      </c>
      <c r="U162" s="216" t="str">
        <f t="shared" si="19"/>
        <v/>
      </c>
      <c r="V162" s="216" t="str">
        <f>IFERROR(INDEX(CountyStateRegions_21!$B:$B,MATCH('Start Here Statistics'!$U162,CountyStateRegions_21!$D:$D,0)),"")</f>
        <v/>
      </c>
    </row>
    <row r="163" spans="14:22" ht="15" customHeight="1" x14ac:dyDescent="0.2">
      <c r="N163" s="43">
        <f t="shared" si="18"/>
        <v>0</v>
      </c>
      <c r="O163" s="180"/>
      <c r="P163" s="214" t="str">
        <f>CountyStateRegions_21!K161</f>
        <v/>
      </c>
      <c r="Q163" s="304" t="str">
        <f t="shared" si="16"/>
        <v/>
      </c>
      <c r="R163" s="305" t="str">
        <f t="shared" si="17"/>
        <v/>
      </c>
      <c r="S163" s="305" t="str">
        <f t="shared" si="15"/>
        <v/>
      </c>
      <c r="T163" s="186">
        <v>159</v>
      </c>
      <c r="U163" s="216" t="str">
        <f t="shared" si="19"/>
        <v/>
      </c>
      <c r="V163" s="216" t="str">
        <f>IFERROR(INDEX(CountyStateRegions_21!$B:$B,MATCH('Start Here Statistics'!$U163,CountyStateRegions_21!$D:$D,0)),"")</f>
        <v/>
      </c>
    </row>
    <row r="164" spans="14:22" ht="15" customHeight="1" x14ac:dyDescent="0.2">
      <c r="N164" s="43">
        <f t="shared" si="18"/>
        <v>0</v>
      </c>
      <c r="O164" s="180"/>
      <c r="P164" s="214" t="str">
        <f>CountyStateRegions_21!K162</f>
        <v/>
      </c>
      <c r="Q164" s="304" t="str">
        <f t="shared" si="16"/>
        <v/>
      </c>
      <c r="R164" s="305" t="str">
        <f t="shared" si="17"/>
        <v/>
      </c>
      <c r="S164" s="305" t="str">
        <f t="shared" si="15"/>
        <v/>
      </c>
      <c r="T164" s="186">
        <v>160</v>
      </c>
      <c r="U164" s="216" t="str">
        <f t="shared" si="19"/>
        <v/>
      </c>
      <c r="V164" s="216" t="str">
        <f>IFERROR(INDEX(CountyStateRegions_21!$B:$B,MATCH('Start Here Statistics'!$U164,CountyStateRegions_21!$D:$D,0)),"")</f>
        <v/>
      </c>
    </row>
    <row r="165" spans="14:22" ht="15" customHeight="1" x14ac:dyDescent="0.2">
      <c r="N165" s="43">
        <f t="shared" si="18"/>
        <v>0</v>
      </c>
      <c r="O165" s="180"/>
      <c r="P165" s="214" t="str">
        <f>CountyStateRegions_21!K163</f>
        <v/>
      </c>
      <c r="Q165" s="304" t="str">
        <f t="shared" si="16"/>
        <v/>
      </c>
      <c r="R165" s="305" t="str">
        <f t="shared" si="17"/>
        <v/>
      </c>
      <c r="S165" s="305" t="str">
        <f t="shared" si="15"/>
        <v/>
      </c>
      <c r="T165" s="186">
        <v>161</v>
      </c>
      <c r="U165" s="216" t="str">
        <f t="shared" si="19"/>
        <v/>
      </c>
      <c r="V165" s="216" t="str">
        <f>IFERROR(INDEX(CountyStateRegions_21!$B:$B,MATCH('Start Here Statistics'!$U165,CountyStateRegions_21!$D:$D,0)),"")</f>
        <v/>
      </c>
    </row>
    <row r="166" spans="14:22" ht="15" customHeight="1" x14ac:dyDescent="0.2">
      <c r="N166" s="43">
        <f t="shared" si="18"/>
        <v>0</v>
      </c>
      <c r="O166" s="180"/>
      <c r="P166" s="214" t="str">
        <f>CountyStateRegions_21!K164</f>
        <v/>
      </c>
      <c r="Q166" s="304" t="str">
        <f t="shared" si="16"/>
        <v/>
      </c>
      <c r="R166" s="305" t="str">
        <f t="shared" si="17"/>
        <v/>
      </c>
      <c r="S166" s="305" t="str">
        <f t="shared" si="15"/>
        <v/>
      </c>
      <c r="T166" s="186">
        <v>162</v>
      </c>
      <c r="U166" s="216" t="str">
        <f t="shared" si="19"/>
        <v/>
      </c>
      <c r="V166" s="216" t="str">
        <f>IFERROR(INDEX(CountyStateRegions_21!$B:$B,MATCH('Start Here Statistics'!$U166,CountyStateRegions_21!$D:$D,0)),"")</f>
        <v/>
      </c>
    </row>
    <row r="167" spans="14:22" ht="15" customHeight="1" x14ac:dyDescent="0.2">
      <c r="N167" s="43">
        <f t="shared" si="18"/>
        <v>0</v>
      </c>
      <c r="O167" s="180"/>
      <c r="P167" s="214" t="str">
        <f>CountyStateRegions_21!K165</f>
        <v/>
      </c>
      <c r="Q167" s="304" t="str">
        <f t="shared" si="16"/>
        <v/>
      </c>
      <c r="R167" s="305" t="str">
        <f t="shared" si="17"/>
        <v/>
      </c>
      <c r="S167" s="305" t="str">
        <f t="shared" si="15"/>
        <v/>
      </c>
      <c r="T167" s="186">
        <v>163</v>
      </c>
      <c r="U167" s="216" t="str">
        <f t="shared" si="19"/>
        <v/>
      </c>
      <c r="V167" s="216" t="str">
        <f>IFERROR(INDEX(CountyStateRegions_21!$B:$B,MATCH('Start Here Statistics'!$U167,CountyStateRegions_21!$D:$D,0)),"")</f>
        <v/>
      </c>
    </row>
    <row r="168" spans="14:22" ht="15" customHeight="1" x14ac:dyDescent="0.2">
      <c r="N168" s="43">
        <f t="shared" si="18"/>
        <v>0</v>
      </c>
      <c r="O168" s="180"/>
      <c r="P168" s="214" t="str">
        <f>CountyStateRegions_21!K166</f>
        <v/>
      </c>
      <c r="Q168" s="304" t="str">
        <f t="shared" si="16"/>
        <v/>
      </c>
      <c r="R168" s="305" t="str">
        <f t="shared" si="17"/>
        <v/>
      </c>
      <c r="S168" s="305" t="str">
        <f t="shared" si="15"/>
        <v/>
      </c>
      <c r="T168" s="186">
        <v>164</v>
      </c>
      <c r="U168" s="216" t="str">
        <f t="shared" si="19"/>
        <v/>
      </c>
      <c r="V168" s="216" t="str">
        <f>IFERROR(INDEX(CountyStateRegions_21!$B:$B,MATCH('Start Here Statistics'!$U168,CountyStateRegions_21!$D:$D,0)),"")</f>
        <v/>
      </c>
    </row>
    <row r="169" spans="14:22" ht="15" customHeight="1" x14ac:dyDescent="0.2">
      <c r="N169" s="43">
        <f t="shared" si="18"/>
        <v>0</v>
      </c>
      <c r="O169" s="180"/>
      <c r="P169" s="214" t="str">
        <f>CountyStateRegions_21!K167</f>
        <v/>
      </c>
      <c r="Q169" s="304" t="str">
        <f t="shared" si="16"/>
        <v/>
      </c>
      <c r="R169" s="305" t="str">
        <f t="shared" si="17"/>
        <v/>
      </c>
      <c r="S169" s="305" t="str">
        <f t="shared" si="15"/>
        <v/>
      </c>
      <c r="T169" s="186">
        <v>165</v>
      </c>
      <c r="U169" s="216" t="str">
        <f t="shared" si="19"/>
        <v/>
      </c>
      <c r="V169" s="216" t="str">
        <f>IFERROR(INDEX(CountyStateRegions_21!$B:$B,MATCH('Start Here Statistics'!$U169,CountyStateRegions_21!$D:$D,0)),"")</f>
        <v/>
      </c>
    </row>
    <row r="170" spans="14:22" ht="15" customHeight="1" x14ac:dyDescent="0.2">
      <c r="N170" s="43">
        <f t="shared" si="18"/>
        <v>0</v>
      </c>
      <c r="O170" s="180"/>
      <c r="P170" s="214" t="str">
        <f>CountyStateRegions_21!K168</f>
        <v/>
      </c>
      <c r="Q170" s="304" t="str">
        <f t="shared" si="16"/>
        <v/>
      </c>
      <c r="R170" s="305" t="str">
        <f t="shared" si="17"/>
        <v/>
      </c>
      <c r="S170" s="305" t="str">
        <f t="shared" si="15"/>
        <v/>
      </c>
      <c r="T170" s="186">
        <v>166</v>
      </c>
      <c r="U170" s="216" t="str">
        <f t="shared" si="19"/>
        <v/>
      </c>
      <c r="V170" s="216" t="str">
        <f>IFERROR(INDEX(CountyStateRegions_21!$B:$B,MATCH('Start Here Statistics'!$U170,CountyStateRegions_21!$D:$D,0)),"")</f>
        <v/>
      </c>
    </row>
    <row r="171" spans="14:22" ht="15" customHeight="1" x14ac:dyDescent="0.2">
      <c r="N171" s="43">
        <f t="shared" si="18"/>
        <v>0</v>
      </c>
      <c r="O171" s="180"/>
      <c r="P171" s="214" t="str">
        <f>CountyStateRegions_21!K169</f>
        <v/>
      </c>
      <c r="Q171" s="304" t="str">
        <f t="shared" si="16"/>
        <v/>
      </c>
      <c r="R171" s="305" t="str">
        <f t="shared" si="17"/>
        <v/>
      </c>
      <c r="S171" s="305" t="str">
        <f t="shared" si="15"/>
        <v/>
      </c>
      <c r="T171" s="186">
        <v>167</v>
      </c>
      <c r="U171" s="216" t="str">
        <f t="shared" si="19"/>
        <v/>
      </c>
      <c r="V171" s="216" t="str">
        <f>IFERROR(INDEX(CountyStateRegions_21!$B:$B,MATCH('Start Here Statistics'!$U171,CountyStateRegions_21!$D:$D,0)),"")</f>
        <v/>
      </c>
    </row>
    <row r="172" spans="14:22" ht="15" customHeight="1" x14ac:dyDescent="0.2">
      <c r="N172" s="43">
        <f t="shared" si="18"/>
        <v>0</v>
      </c>
      <c r="O172" s="180"/>
      <c r="P172" s="214" t="str">
        <f>CountyStateRegions_21!K170</f>
        <v/>
      </c>
      <c r="Q172" s="304" t="str">
        <f t="shared" si="16"/>
        <v/>
      </c>
      <c r="R172" s="305" t="str">
        <f t="shared" si="17"/>
        <v/>
      </c>
      <c r="S172" s="305" t="str">
        <f t="shared" si="15"/>
        <v/>
      </c>
      <c r="T172" s="186">
        <v>168</v>
      </c>
      <c r="U172" s="216" t="str">
        <f t="shared" si="19"/>
        <v/>
      </c>
      <c r="V172" s="216" t="str">
        <f>IFERROR(INDEX(CountyStateRegions_21!$B:$B,MATCH('Start Here Statistics'!$U172,CountyStateRegions_21!$D:$D,0)),"")</f>
        <v/>
      </c>
    </row>
    <row r="173" spans="14:22" ht="15" customHeight="1" x14ac:dyDescent="0.2">
      <c r="N173" s="43">
        <f t="shared" si="18"/>
        <v>0</v>
      </c>
      <c r="O173" s="180"/>
      <c r="P173" s="214" t="str">
        <f>CountyStateRegions_21!K171</f>
        <v/>
      </c>
      <c r="Q173" s="304" t="str">
        <f t="shared" si="16"/>
        <v/>
      </c>
      <c r="R173" s="305" t="str">
        <f t="shared" si="17"/>
        <v/>
      </c>
      <c r="S173" s="305" t="str">
        <f t="shared" si="15"/>
        <v/>
      </c>
      <c r="T173" s="186">
        <v>169</v>
      </c>
      <c r="U173" s="216" t="str">
        <f t="shared" si="19"/>
        <v/>
      </c>
      <c r="V173" s="216" t="str">
        <f>IFERROR(INDEX(CountyStateRegions_21!$B:$B,MATCH('Start Here Statistics'!$U173,CountyStateRegions_21!$D:$D,0)),"")</f>
        <v/>
      </c>
    </row>
    <row r="174" spans="14:22" ht="15" customHeight="1" x14ac:dyDescent="0.2">
      <c r="N174" s="43">
        <f t="shared" si="18"/>
        <v>0</v>
      </c>
      <c r="O174" s="180"/>
      <c r="P174" s="214" t="str">
        <f>CountyStateRegions_21!K172</f>
        <v/>
      </c>
      <c r="Q174" s="304" t="str">
        <f t="shared" si="16"/>
        <v/>
      </c>
      <c r="R174" s="305" t="str">
        <f t="shared" si="17"/>
        <v/>
      </c>
      <c r="S174" s="305" t="str">
        <f t="shared" si="15"/>
        <v/>
      </c>
      <c r="T174" s="186">
        <v>170</v>
      </c>
      <c r="U174" s="216" t="str">
        <f t="shared" si="19"/>
        <v/>
      </c>
      <c r="V174" s="216" t="str">
        <f>IFERROR(INDEX(CountyStateRegions_21!$B:$B,MATCH('Start Here Statistics'!$U174,CountyStateRegions_21!$D:$D,0)),"")</f>
        <v/>
      </c>
    </row>
    <row r="175" spans="14:22" ht="15" customHeight="1" x14ac:dyDescent="0.2">
      <c r="N175" s="43">
        <f t="shared" si="18"/>
        <v>0</v>
      </c>
      <c r="O175" s="180"/>
      <c r="P175" s="214" t="str">
        <f>CountyStateRegions_21!K173</f>
        <v/>
      </c>
      <c r="Q175" s="304" t="str">
        <f t="shared" si="16"/>
        <v/>
      </c>
      <c r="R175" s="305" t="str">
        <f t="shared" si="17"/>
        <v/>
      </c>
      <c r="S175" s="305" t="str">
        <f t="shared" si="15"/>
        <v/>
      </c>
      <c r="T175" s="186">
        <v>171</v>
      </c>
      <c r="U175" s="216" t="str">
        <f t="shared" si="19"/>
        <v/>
      </c>
      <c r="V175" s="216" t="str">
        <f>IFERROR(INDEX(CountyStateRegions_21!$B:$B,MATCH('Start Here Statistics'!$U175,CountyStateRegions_21!$D:$D,0)),"")</f>
        <v/>
      </c>
    </row>
    <row r="176" spans="14:22" ht="15" customHeight="1" x14ac:dyDescent="0.2">
      <c r="N176" s="43">
        <f t="shared" si="18"/>
        <v>0</v>
      </c>
      <c r="O176" s="180"/>
      <c r="P176" s="214" t="str">
        <f>CountyStateRegions_21!K174</f>
        <v/>
      </c>
      <c r="Q176" s="304" t="str">
        <f t="shared" si="16"/>
        <v/>
      </c>
      <c r="R176" s="305" t="str">
        <f t="shared" si="17"/>
        <v/>
      </c>
      <c r="S176" s="305" t="str">
        <f t="shared" si="15"/>
        <v/>
      </c>
      <c r="T176" s="186">
        <v>172</v>
      </c>
      <c r="U176" s="216" t="str">
        <f t="shared" si="19"/>
        <v/>
      </c>
      <c r="V176" s="216" t="str">
        <f>IFERROR(INDEX(CountyStateRegions_21!$B:$B,MATCH('Start Here Statistics'!$U176,CountyStateRegions_21!$D:$D,0)),"")</f>
        <v/>
      </c>
    </row>
    <row r="177" spans="14:22" ht="15" customHeight="1" x14ac:dyDescent="0.2">
      <c r="N177" s="43">
        <f t="shared" si="18"/>
        <v>0</v>
      </c>
      <c r="O177" s="180"/>
      <c r="P177" s="214" t="str">
        <f>CountyStateRegions_21!K175</f>
        <v/>
      </c>
      <c r="Q177" s="304" t="str">
        <f t="shared" si="16"/>
        <v/>
      </c>
      <c r="R177" s="305" t="str">
        <f t="shared" si="17"/>
        <v/>
      </c>
      <c r="S177" s="305" t="str">
        <f t="shared" si="15"/>
        <v/>
      </c>
      <c r="T177" s="186">
        <v>173</v>
      </c>
      <c r="U177" s="216" t="str">
        <f t="shared" si="19"/>
        <v/>
      </c>
      <c r="V177" s="216" t="str">
        <f>IFERROR(INDEX(CountyStateRegions_21!$B:$B,MATCH('Start Here Statistics'!$U177,CountyStateRegions_21!$D:$D,0)),"")</f>
        <v/>
      </c>
    </row>
    <row r="178" spans="14:22" ht="15" customHeight="1" x14ac:dyDescent="0.2">
      <c r="N178" s="43">
        <f t="shared" si="18"/>
        <v>0</v>
      </c>
      <c r="O178" s="180"/>
      <c r="P178" s="214" t="str">
        <f>CountyStateRegions_21!K176</f>
        <v/>
      </c>
      <c r="Q178" s="304" t="str">
        <f t="shared" si="16"/>
        <v/>
      </c>
      <c r="R178" s="305" t="str">
        <f t="shared" si="17"/>
        <v/>
      </c>
      <c r="S178" s="305" t="str">
        <f t="shared" si="15"/>
        <v/>
      </c>
      <c r="T178" s="186">
        <v>174</v>
      </c>
      <c r="U178" s="216" t="str">
        <f t="shared" si="19"/>
        <v/>
      </c>
      <c r="V178" s="216" t="str">
        <f>IFERROR(INDEX(CountyStateRegions_21!$B:$B,MATCH('Start Here Statistics'!$U178,CountyStateRegions_21!$D:$D,0)),"")</f>
        <v/>
      </c>
    </row>
    <row r="179" spans="14:22" ht="15" customHeight="1" x14ac:dyDescent="0.2">
      <c r="N179" s="43">
        <f t="shared" si="18"/>
        <v>0</v>
      </c>
      <c r="O179" s="180"/>
      <c r="P179" s="214" t="str">
        <f>CountyStateRegions_21!K177</f>
        <v/>
      </c>
      <c r="Q179" s="304" t="str">
        <f t="shared" si="16"/>
        <v/>
      </c>
      <c r="R179" s="305" t="str">
        <f t="shared" si="17"/>
        <v/>
      </c>
      <c r="S179" s="305" t="str">
        <f t="shared" si="15"/>
        <v/>
      </c>
      <c r="T179" s="186">
        <v>175</v>
      </c>
      <c r="U179" s="216" t="str">
        <f t="shared" si="19"/>
        <v/>
      </c>
      <c r="V179" s="216" t="str">
        <f>IFERROR(INDEX(CountyStateRegions_21!$B:$B,MATCH('Start Here Statistics'!$U179,CountyStateRegions_21!$D:$D,0)),"")</f>
        <v/>
      </c>
    </row>
    <row r="180" spans="14:22" ht="15" customHeight="1" x14ac:dyDescent="0.2">
      <c r="N180" s="43">
        <f t="shared" si="18"/>
        <v>0</v>
      </c>
      <c r="O180" s="180"/>
      <c r="P180" s="214" t="str">
        <f>CountyStateRegions_21!K178</f>
        <v/>
      </c>
      <c r="Q180" s="304" t="str">
        <f t="shared" si="16"/>
        <v/>
      </c>
      <c r="R180" s="305" t="str">
        <f t="shared" si="17"/>
        <v/>
      </c>
      <c r="S180" s="305" t="str">
        <f t="shared" si="15"/>
        <v/>
      </c>
      <c r="T180" s="186">
        <v>176</v>
      </c>
      <c r="U180" s="216" t="str">
        <f t="shared" si="19"/>
        <v/>
      </c>
      <c r="V180" s="216" t="str">
        <f>IFERROR(INDEX(CountyStateRegions_21!$B:$B,MATCH('Start Here Statistics'!$U180,CountyStateRegions_21!$D:$D,0)),"")</f>
        <v/>
      </c>
    </row>
    <row r="181" spans="14:22" ht="15" customHeight="1" x14ac:dyDescent="0.2">
      <c r="N181" s="43">
        <f t="shared" si="18"/>
        <v>0</v>
      </c>
      <c r="O181" s="180"/>
      <c r="P181" s="214" t="str">
        <f>CountyStateRegions_21!K179</f>
        <v/>
      </c>
      <c r="Q181" s="304" t="str">
        <f t="shared" si="16"/>
        <v/>
      </c>
      <c r="R181" s="305" t="str">
        <f t="shared" si="17"/>
        <v/>
      </c>
      <c r="S181" s="305" t="str">
        <f t="shared" si="15"/>
        <v/>
      </c>
      <c r="T181" s="186">
        <v>177</v>
      </c>
      <c r="U181" s="216" t="str">
        <f t="shared" si="19"/>
        <v/>
      </c>
      <c r="V181" s="216" t="str">
        <f>IFERROR(INDEX(CountyStateRegions_21!$B:$B,MATCH('Start Here Statistics'!$U181,CountyStateRegions_21!$D:$D,0)),"")</f>
        <v/>
      </c>
    </row>
    <row r="182" spans="14:22" ht="15" customHeight="1" x14ac:dyDescent="0.2">
      <c r="N182" s="43">
        <f t="shared" si="18"/>
        <v>0</v>
      </c>
      <c r="O182" s="180"/>
      <c r="P182" s="214" t="str">
        <f>CountyStateRegions_21!K180</f>
        <v/>
      </c>
      <c r="Q182" s="304" t="str">
        <f t="shared" si="16"/>
        <v/>
      </c>
      <c r="R182" s="305" t="str">
        <f t="shared" si="17"/>
        <v/>
      </c>
      <c r="S182" s="305" t="str">
        <f t="shared" si="15"/>
        <v/>
      </c>
      <c r="T182" s="186">
        <v>178</v>
      </c>
      <c r="U182" s="216" t="str">
        <f t="shared" si="19"/>
        <v/>
      </c>
      <c r="V182" s="216" t="str">
        <f>IFERROR(INDEX(CountyStateRegions_21!$B:$B,MATCH('Start Here Statistics'!$U182,CountyStateRegions_21!$D:$D,0)),"")</f>
        <v/>
      </c>
    </row>
    <row r="183" spans="14:22" ht="15" customHeight="1" x14ac:dyDescent="0.2">
      <c r="N183" s="43">
        <f t="shared" si="18"/>
        <v>0</v>
      </c>
      <c r="O183" s="180"/>
      <c r="P183" s="214" t="str">
        <f>CountyStateRegions_21!K181</f>
        <v/>
      </c>
      <c r="Q183" s="304" t="str">
        <f t="shared" si="16"/>
        <v/>
      </c>
      <c r="R183" s="305" t="str">
        <f t="shared" si="17"/>
        <v/>
      </c>
      <c r="S183" s="305" t="str">
        <f t="shared" si="15"/>
        <v/>
      </c>
      <c r="T183" s="186">
        <v>179</v>
      </c>
      <c r="U183" s="216" t="str">
        <f t="shared" si="19"/>
        <v/>
      </c>
      <c r="V183" s="216" t="str">
        <f>IFERROR(INDEX(CountyStateRegions_21!$B:$B,MATCH('Start Here Statistics'!$U183,CountyStateRegions_21!$D:$D,0)),"")</f>
        <v/>
      </c>
    </row>
    <row r="184" spans="14:22" ht="15" customHeight="1" x14ac:dyDescent="0.2">
      <c r="N184" s="43">
        <f t="shared" si="18"/>
        <v>0</v>
      </c>
      <c r="O184" s="180"/>
      <c r="P184" s="214" t="str">
        <f>CountyStateRegions_21!K182</f>
        <v/>
      </c>
      <c r="Q184" s="304" t="str">
        <f t="shared" si="16"/>
        <v/>
      </c>
      <c r="R184" s="305" t="str">
        <f t="shared" si="17"/>
        <v/>
      </c>
      <c r="S184" s="305" t="str">
        <f t="shared" si="15"/>
        <v/>
      </c>
      <c r="T184" s="186">
        <v>180</v>
      </c>
      <c r="U184" s="216" t="str">
        <f t="shared" si="19"/>
        <v/>
      </c>
      <c r="V184" s="216" t="str">
        <f>IFERROR(INDEX(CountyStateRegions_21!$B:$B,MATCH('Start Here Statistics'!$U184,CountyStateRegions_21!$D:$D,0)),"")</f>
        <v/>
      </c>
    </row>
    <row r="185" spans="14:22" ht="15" customHeight="1" x14ac:dyDescent="0.2">
      <c r="N185" s="43">
        <f t="shared" si="18"/>
        <v>0</v>
      </c>
      <c r="O185" s="180"/>
      <c r="P185" s="214" t="str">
        <f>CountyStateRegions_21!K183</f>
        <v/>
      </c>
      <c r="Q185" s="304" t="str">
        <f t="shared" si="16"/>
        <v/>
      </c>
      <c r="R185" s="305" t="str">
        <f t="shared" si="17"/>
        <v/>
      </c>
      <c r="S185" s="305" t="str">
        <f t="shared" si="15"/>
        <v/>
      </c>
      <c r="T185" s="186">
        <v>181</v>
      </c>
      <c r="U185" s="216" t="str">
        <f t="shared" si="19"/>
        <v/>
      </c>
      <c r="V185" s="216" t="str">
        <f>IFERROR(INDEX(CountyStateRegions_21!$B:$B,MATCH('Start Here Statistics'!$U185,CountyStateRegions_21!$D:$D,0)),"")</f>
        <v/>
      </c>
    </row>
    <row r="186" spans="14:22" ht="15" customHeight="1" x14ac:dyDescent="0.2">
      <c r="N186" s="43">
        <f t="shared" si="18"/>
        <v>0</v>
      </c>
      <c r="O186" s="180"/>
      <c r="P186" s="214" t="str">
        <f>CountyStateRegions_21!K184</f>
        <v/>
      </c>
      <c r="Q186" s="304" t="str">
        <f t="shared" si="16"/>
        <v/>
      </c>
      <c r="R186" s="305" t="str">
        <f t="shared" si="17"/>
        <v/>
      </c>
      <c r="S186" s="305" t="str">
        <f t="shared" si="15"/>
        <v/>
      </c>
      <c r="T186" s="186">
        <v>182</v>
      </c>
      <c r="U186" s="216" t="str">
        <f t="shared" si="19"/>
        <v/>
      </c>
      <c r="V186" s="216" t="str">
        <f>IFERROR(INDEX(CountyStateRegions_21!$B:$B,MATCH('Start Here Statistics'!$U186,CountyStateRegions_21!$D:$D,0)),"")</f>
        <v/>
      </c>
    </row>
    <row r="187" spans="14:22" ht="15" customHeight="1" x14ac:dyDescent="0.2">
      <c r="N187" s="43">
        <f t="shared" si="18"/>
        <v>0</v>
      </c>
      <c r="O187" s="180"/>
      <c r="P187" s="214" t="str">
        <f>CountyStateRegions_21!K185</f>
        <v/>
      </c>
      <c r="Q187" s="304" t="str">
        <f t="shared" si="16"/>
        <v/>
      </c>
      <c r="R187" s="305" t="str">
        <f t="shared" si="17"/>
        <v/>
      </c>
      <c r="S187" s="305" t="str">
        <f t="shared" si="15"/>
        <v/>
      </c>
      <c r="T187" s="186">
        <v>183</v>
      </c>
      <c r="U187" s="216" t="str">
        <f t="shared" si="19"/>
        <v/>
      </c>
      <c r="V187" s="216" t="str">
        <f>IFERROR(INDEX(CountyStateRegions_21!$B:$B,MATCH('Start Here Statistics'!$U187,CountyStateRegions_21!$D:$D,0)),"")</f>
        <v/>
      </c>
    </row>
    <row r="188" spans="14:22" ht="15" customHeight="1" x14ac:dyDescent="0.2">
      <c r="N188" s="43">
        <f t="shared" si="18"/>
        <v>0</v>
      </c>
      <c r="O188" s="180"/>
      <c r="P188" s="214" t="str">
        <f>CountyStateRegions_21!K186</f>
        <v/>
      </c>
      <c r="Q188" s="304" t="str">
        <f t="shared" si="16"/>
        <v/>
      </c>
      <c r="R188" s="305" t="str">
        <f t="shared" si="17"/>
        <v/>
      </c>
      <c r="S188" s="305" t="str">
        <f t="shared" si="15"/>
        <v/>
      </c>
      <c r="T188" s="186">
        <v>184</v>
      </c>
      <c r="U188" s="216" t="str">
        <f t="shared" si="19"/>
        <v/>
      </c>
      <c r="V188" s="216" t="str">
        <f>IFERROR(INDEX(CountyStateRegions_21!$B:$B,MATCH('Start Here Statistics'!$U188,CountyStateRegions_21!$D:$D,0)),"")</f>
        <v/>
      </c>
    </row>
    <row r="189" spans="14:22" ht="15" customHeight="1" x14ac:dyDescent="0.2">
      <c r="N189" s="43">
        <f t="shared" si="18"/>
        <v>0</v>
      </c>
      <c r="O189" s="180"/>
      <c r="P189" s="214" t="str">
        <f>CountyStateRegions_21!K187</f>
        <v/>
      </c>
      <c r="Q189" s="304" t="str">
        <f t="shared" si="16"/>
        <v/>
      </c>
      <c r="R189" s="305" t="str">
        <f t="shared" si="17"/>
        <v/>
      </c>
      <c r="S189" s="305" t="str">
        <f t="shared" si="15"/>
        <v/>
      </c>
      <c r="T189" s="186">
        <v>185</v>
      </c>
      <c r="U189" s="216" t="str">
        <f t="shared" si="19"/>
        <v/>
      </c>
      <c r="V189" s="216" t="str">
        <f>IFERROR(INDEX(CountyStateRegions_21!$B:$B,MATCH('Start Here Statistics'!$U189,CountyStateRegions_21!$D:$D,0)),"")</f>
        <v/>
      </c>
    </row>
    <row r="190" spans="14:22" ht="15" customHeight="1" x14ac:dyDescent="0.2">
      <c r="N190" s="43">
        <f t="shared" si="18"/>
        <v>0</v>
      </c>
      <c r="O190" s="180"/>
      <c r="P190" s="214" t="str">
        <f>CountyStateRegions_21!K188</f>
        <v/>
      </c>
      <c r="Q190" s="304" t="str">
        <f t="shared" si="16"/>
        <v/>
      </c>
      <c r="R190" s="305" t="str">
        <f t="shared" si="17"/>
        <v/>
      </c>
      <c r="S190" s="305" t="str">
        <f t="shared" si="15"/>
        <v/>
      </c>
      <c r="T190" s="186">
        <v>186</v>
      </c>
      <c r="U190" s="216" t="str">
        <f t="shared" si="19"/>
        <v/>
      </c>
      <c r="V190" s="216" t="str">
        <f>IFERROR(INDEX(CountyStateRegions_21!$B:$B,MATCH('Start Here Statistics'!$U190,CountyStateRegions_21!$D:$D,0)),"")</f>
        <v/>
      </c>
    </row>
    <row r="191" spans="14:22" ht="15" customHeight="1" x14ac:dyDescent="0.2">
      <c r="N191" s="43">
        <f t="shared" si="18"/>
        <v>0</v>
      </c>
      <c r="O191" s="180"/>
      <c r="P191" s="214" t="str">
        <f>CountyStateRegions_21!K189</f>
        <v/>
      </c>
      <c r="Q191" s="304" t="str">
        <f t="shared" si="16"/>
        <v/>
      </c>
      <c r="R191" s="305" t="str">
        <f t="shared" si="17"/>
        <v/>
      </c>
      <c r="S191" s="305" t="str">
        <f t="shared" si="15"/>
        <v/>
      </c>
      <c r="T191" s="186">
        <v>187</v>
      </c>
      <c r="U191" s="216" t="str">
        <f t="shared" si="19"/>
        <v/>
      </c>
      <c r="V191" s="216" t="str">
        <f>IFERROR(INDEX(CountyStateRegions_21!$B:$B,MATCH('Start Here Statistics'!$U191,CountyStateRegions_21!$D:$D,0)),"")</f>
        <v/>
      </c>
    </row>
    <row r="192" spans="14:22" ht="15" customHeight="1" x14ac:dyDescent="0.2">
      <c r="N192" s="43">
        <f t="shared" si="18"/>
        <v>0</v>
      </c>
      <c r="O192" s="180"/>
      <c r="P192" s="214" t="str">
        <f>CountyStateRegions_21!K190</f>
        <v/>
      </c>
      <c r="Q192" s="304" t="str">
        <f t="shared" si="16"/>
        <v/>
      </c>
      <c r="R192" s="305" t="str">
        <f t="shared" si="17"/>
        <v/>
      </c>
      <c r="S192" s="305" t="str">
        <f t="shared" si="15"/>
        <v/>
      </c>
      <c r="T192" s="186">
        <v>188</v>
      </c>
      <c r="U192" s="216" t="str">
        <f t="shared" si="19"/>
        <v/>
      </c>
      <c r="V192" s="216" t="str">
        <f>IFERROR(INDEX(CountyStateRegions_21!$B:$B,MATCH('Start Here Statistics'!$U192,CountyStateRegions_21!$D:$D,0)),"")</f>
        <v/>
      </c>
    </row>
    <row r="193" spans="14:22" ht="15" customHeight="1" x14ac:dyDescent="0.2">
      <c r="N193" s="43">
        <f t="shared" si="18"/>
        <v>0</v>
      </c>
      <c r="O193" s="180"/>
      <c r="P193" s="214" t="str">
        <f>CountyStateRegions_21!K191</f>
        <v/>
      </c>
      <c r="Q193" s="304" t="str">
        <f t="shared" si="16"/>
        <v/>
      </c>
      <c r="R193" s="305" t="str">
        <f t="shared" si="17"/>
        <v/>
      </c>
      <c r="S193" s="305" t="str">
        <f t="shared" si="15"/>
        <v/>
      </c>
      <c r="T193" s="186">
        <v>189</v>
      </c>
      <c r="U193" s="216" t="str">
        <f t="shared" si="19"/>
        <v/>
      </c>
      <c r="V193" s="216" t="str">
        <f>IFERROR(INDEX(CountyStateRegions_21!$B:$B,MATCH('Start Here Statistics'!$U193,CountyStateRegions_21!$D:$D,0)),"")</f>
        <v/>
      </c>
    </row>
    <row r="194" spans="14:22" ht="15" customHeight="1" x14ac:dyDescent="0.2">
      <c r="N194" s="43">
        <f t="shared" si="18"/>
        <v>0</v>
      </c>
      <c r="O194" s="180"/>
      <c r="P194" s="214" t="str">
        <f>CountyStateRegions_21!K192</f>
        <v/>
      </c>
      <c r="Q194" s="304" t="str">
        <f t="shared" si="16"/>
        <v/>
      </c>
      <c r="R194" s="305" t="str">
        <f t="shared" si="17"/>
        <v/>
      </c>
      <c r="S194" s="305" t="str">
        <f t="shared" si="15"/>
        <v/>
      </c>
      <c r="T194" s="186">
        <v>190</v>
      </c>
      <c r="U194" s="216" t="str">
        <f t="shared" si="19"/>
        <v/>
      </c>
      <c r="V194" s="216" t="str">
        <f>IFERROR(INDEX(CountyStateRegions_21!$B:$B,MATCH('Start Here Statistics'!$U194,CountyStateRegions_21!$D:$D,0)),"")</f>
        <v/>
      </c>
    </row>
    <row r="195" spans="14:22" ht="15" customHeight="1" x14ac:dyDescent="0.2">
      <c r="N195" s="43">
        <f t="shared" si="18"/>
        <v>0</v>
      </c>
      <c r="O195" s="180"/>
      <c r="P195" s="214" t="str">
        <f>CountyStateRegions_21!K193</f>
        <v/>
      </c>
      <c r="Q195" s="304" t="str">
        <f t="shared" si="16"/>
        <v/>
      </c>
      <c r="R195" s="305" t="str">
        <f t="shared" si="17"/>
        <v/>
      </c>
      <c r="S195" s="305" t="str">
        <f t="shared" si="15"/>
        <v/>
      </c>
      <c r="T195" s="186">
        <v>191</v>
      </c>
      <c r="U195" s="216" t="str">
        <f t="shared" si="19"/>
        <v/>
      </c>
      <c r="V195" s="216" t="str">
        <f>IFERROR(INDEX(CountyStateRegions_21!$B:$B,MATCH('Start Here Statistics'!$U195,CountyStateRegions_21!$D:$D,0)),"")</f>
        <v/>
      </c>
    </row>
    <row r="196" spans="14:22" ht="15" customHeight="1" x14ac:dyDescent="0.2">
      <c r="N196" s="43">
        <f t="shared" si="18"/>
        <v>0</v>
      </c>
      <c r="O196" s="180"/>
      <c r="P196" s="214" t="str">
        <f>CountyStateRegions_21!K194</f>
        <v/>
      </c>
      <c r="Q196" s="304" t="str">
        <f t="shared" si="16"/>
        <v/>
      </c>
      <c r="R196" s="305" t="str">
        <f t="shared" si="17"/>
        <v/>
      </c>
      <c r="S196" s="305" t="str">
        <f t="shared" ref="S196:S211" si="20">IF(P197="", "", IF(O197&lt;&gt;"", 1, 0))</f>
        <v/>
      </c>
      <c r="T196" s="186">
        <v>192</v>
      </c>
      <c r="U196" s="216" t="str">
        <f t="shared" si="19"/>
        <v/>
      </c>
      <c r="V196" s="216" t="str">
        <f>IFERROR(INDEX(CountyStateRegions_21!$B:$B,MATCH('Start Here Statistics'!$U196,CountyStateRegions_21!$D:$D,0)),"")</f>
        <v/>
      </c>
    </row>
    <row r="197" spans="14:22" ht="15" customHeight="1" x14ac:dyDescent="0.2">
      <c r="N197" s="43">
        <f t="shared" si="18"/>
        <v>0</v>
      </c>
      <c r="O197" s="180"/>
      <c r="P197" s="214" t="str">
        <f>CountyStateRegions_21!K195</f>
        <v/>
      </c>
      <c r="Q197" s="304" t="str">
        <f t="shared" ref="Q197:Q211" si="21">IFERROR(MID(P198, FIND(",",P198)+1,99),"")</f>
        <v/>
      </c>
      <c r="R197" s="305" t="str">
        <f t="shared" ref="R197:R211" si="22">IFERROR(LEFT(P198, FIND(",",P198)-1),"")</f>
        <v/>
      </c>
      <c r="S197" s="305" t="str">
        <f t="shared" si="20"/>
        <v/>
      </c>
      <c r="T197" s="186">
        <v>193</v>
      </c>
      <c r="U197" s="216" t="str">
        <f t="shared" si="19"/>
        <v/>
      </c>
      <c r="V197" s="216" t="str">
        <f>IFERROR(INDEX(CountyStateRegions_21!$B:$B,MATCH('Start Here Statistics'!$U197,CountyStateRegions_21!$D:$D,0)),"")</f>
        <v/>
      </c>
    </row>
    <row r="198" spans="14:22" ht="15" customHeight="1" x14ac:dyDescent="0.2">
      <c r="N198" s="43">
        <f t="shared" ref="N198:N261" si="23">SUM(N197,$O198&lt;&gt;"")</f>
        <v>0</v>
      </c>
      <c r="O198" s="180"/>
      <c r="P198" s="214" t="str">
        <f>CountyStateRegions_21!K196</f>
        <v/>
      </c>
      <c r="Q198" s="304" t="str">
        <f t="shared" si="21"/>
        <v/>
      </c>
      <c r="R198" s="305" t="str">
        <f t="shared" si="22"/>
        <v/>
      </c>
      <c r="S198" s="305" t="str">
        <f t="shared" si="20"/>
        <v/>
      </c>
      <c r="T198" s="186">
        <v>194</v>
      </c>
      <c r="U198" s="216" t="str">
        <f t="shared" ref="U198:U261" si="24">IFERROR(INDEX($P:$P,MATCH($T198,$N:$N,0)),"")</f>
        <v/>
      </c>
      <c r="V198" s="216" t="str">
        <f>IFERROR(INDEX(CountyStateRegions_21!$B:$B,MATCH('Start Here Statistics'!$U198,CountyStateRegions_21!$D:$D,0)),"")</f>
        <v/>
      </c>
    </row>
    <row r="199" spans="14:22" ht="15" customHeight="1" x14ac:dyDescent="0.2">
      <c r="N199" s="43">
        <f t="shared" si="23"/>
        <v>0</v>
      </c>
      <c r="O199" s="180"/>
      <c r="P199" s="214" t="str">
        <f>CountyStateRegions_21!K197</f>
        <v/>
      </c>
      <c r="Q199" s="304" t="str">
        <f t="shared" si="21"/>
        <v/>
      </c>
      <c r="R199" s="305" t="str">
        <f t="shared" si="22"/>
        <v/>
      </c>
      <c r="S199" s="305" t="str">
        <f t="shared" si="20"/>
        <v/>
      </c>
      <c r="T199" s="186">
        <v>195</v>
      </c>
      <c r="U199" s="216" t="str">
        <f t="shared" si="24"/>
        <v/>
      </c>
      <c r="V199" s="216" t="str">
        <f>IFERROR(INDEX(CountyStateRegions_21!$B:$B,MATCH('Start Here Statistics'!$U199,CountyStateRegions_21!$D:$D,0)),"")</f>
        <v/>
      </c>
    </row>
    <row r="200" spans="14:22" ht="15" customHeight="1" x14ac:dyDescent="0.2">
      <c r="N200" s="43">
        <f t="shared" si="23"/>
        <v>0</v>
      </c>
      <c r="O200" s="180"/>
      <c r="P200" s="214" t="str">
        <f>CountyStateRegions_21!K198</f>
        <v/>
      </c>
      <c r="Q200" s="304" t="str">
        <f t="shared" si="21"/>
        <v/>
      </c>
      <c r="R200" s="305" t="str">
        <f t="shared" si="22"/>
        <v/>
      </c>
      <c r="S200" s="305" t="str">
        <f t="shared" si="20"/>
        <v/>
      </c>
      <c r="T200" s="186">
        <v>196</v>
      </c>
      <c r="U200" s="216" t="str">
        <f t="shared" si="24"/>
        <v/>
      </c>
      <c r="V200" s="216" t="str">
        <f>IFERROR(INDEX(CountyStateRegions_21!$B:$B,MATCH('Start Here Statistics'!$U200,CountyStateRegions_21!$D:$D,0)),"")</f>
        <v/>
      </c>
    </row>
    <row r="201" spans="14:22" ht="15" customHeight="1" x14ac:dyDescent="0.2">
      <c r="N201" s="43">
        <f t="shared" si="23"/>
        <v>0</v>
      </c>
      <c r="O201" s="180"/>
      <c r="P201" s="214" t="str">
        <f>CountyStateRegions_21!K199</f>
        <v/>
      </c>
      <c r="Q201" s="304" t="str">
        <f t="shared" si="21"/>
        <v/>
      </c>
      <c r="R201" s="305" t="str">
        <f t="shared" si="22"/>
        <v/>
      </c>
      <c r="S201" s="305" t="str">
        <f t="shared" si="20"/>
        <v/>
      </c>
      <c r="T201" s="186">
        <v>197</v>
      </c>
      <c r="U201" s="216" t="str">
        <f t="shared" si="24"/>
        <v/>
      </c>
      <c r="V201" s="216" t="str">
        <f>IFERROR(INDEX(CountyStateRegions_21!$B:$B,MATCH('Start Here Statistics'!$U201,CountyStateRegions_21!$D:$D,0)),"")</f>
        <v/>
      </c>
    </row>
    <row r="202" spans="14:22" ht="15" customHeight="1" x14ac:dyDescent="0.2">
      <c r="N202" s="43">
        <f t="shared" si="23"/>
        <v>0</v>
      </c>
      <c r="O202" s="180"/>
      <c r="P202" s="214" t="str">
        <f>CountyStateRegions_21!K200</f>
        <v/>
      </c>
      <c r="Q202" s="304" t="str">
        <f t="shared" si="21"/>
        <v/>
      </c>
      <c r="R202" s="305" t="str">
        <f t="shared" si="22"/>
        <v/>
      </c>
      <c r="S202" s="305" t="str">
        <f t="shared" si="20"/>
        <v/>
      </c>
      <c r="T202" s="186">
        <v>198</v>
      </c>
      <c r="U202" s="216" t="str">
        <f t="shared" si="24"/>
        <v/>
      </c>
      <c r="V202" s="216" t="str">
        <f>IFERROR(INDEX(CountyStateRegions_21!$B:$B,MATCH('Start Here Statistics'!$U202,CountyStateRegions_21!$D:$D,0)),"")</f>
        <v/>
      </c>
    </row>
    <row r="203" spans="14:22" ht="15" customHeight="1" x14ac:dyDescent="0.2">
      <c r="N203" s="43">
        <f t="shared" si="23"/>
        <v>0</v>
      </c>
      <c r="O203" s="180"/>
      <c r="P203" s="214" t="str">
        <f>CountyStateRegions_21!K201</f>
        <v/>
      </c>
      <c r="Q203" s="304" t="str">
        <f t="shared" si="21"/>
        <v/>
      </c>
      <c r="R203" s="305" t="str">
        <f t="shared" si="22"/>
        <v/>
      </c>
      <c r="S203" s="305" t="str">
        <f t="shared" si="20"/>
        <v/>
      </c>
      <c r="T203" s="186">
        <v>199</v>
      </c>
      <c r="U203" s="216" t="str">
        <f t="shared" si="24"/>
        <v/>
      </c>
      <c r="V203" s="216" t="str">
        <f>IFERROR(INDEX(CountyStateRegions_21!$B:$B,MATCH('Start Here Statistics'!$U203,CountyStateRegions_21!$D:$D,0)),"")</f>
        <v/>
      </c>
    </row>
    <row r="204" spans="14:22" ht="15" customHeight="1" x14ac:dyDescent="0.2">
      <c r="N204" s="43">
        <f t="shared" si="23"/>
        <v>0</v>
      </c>
      <c r="O204" s="180"/>
      <c r="P204" s="214" t="str">
        <f>CountyStateRegions_21!K202</f>
        <v/>
      </c>
      <c r="Q204" s="304" t="str">
        <f t="shared" si="21"/>
        <v/>
      </c>
      <c r="R204" s="305" t="str">
        <f t="shared" si="22"/>
        <v/>
      </c>
      <c r="S204" s="305" t="str">
        <f t="shared" si="20"/>
        <v/>
      </c>
      <c r="T204" s="186">
        <v>200</v>
      </c>
      <c r="U204" s="216" t="str">
        <f t="shared" si="24"/>
        <v/>
      </c>
      <c r="V204" s="216" t="str">
        <f>IFERROR(INDEX(CountyStateRegions_21!$B:$B,MATCH('Start Here Statistics'!$U204,CountyStateRegions_21!$D:$D,0)),"")</f>
        <v/>
      </c>
    </row>
    <row r="205" spans="14:22" ht="15" customHeight="1" x14ac:dyDescent="0.2">
      <c r="N205" s="43">
        <f t="shared" si="23"/>
        <v>0</v>
      </c>
      <c r="O205" s="180"/>
      <c r="P205" s="214" t="str">
        <f>CountyStateRegions_21!K203</f>
        <v/>
      </c>
      <c r="Q205" s="304" t="str">
        <f t="shared" si="21"/>
        <v/>
      </c>
      <c r="R205" s="305" t="str">
        <f t="shared" si="22"/>
        <v/>
      </c>
      <c r="S205" s="305" t="str">
        <f t="shared" si="20"/>
        <v/>
      </c>
      <c r="T205" s="186">
        <v>201</v>
      </c>
      <c r="U205" s="216" t="str">
        <f t="shared" si="24"/>
        <v/>
      </c>
      <c r="V205" s="216" t="str">
        <f>IFERROR(INDEX(CountyStateRegions_21!$B:$B,MATCH('Start Here Statistics'!$U205,CountyStateRegions_21!$D:$D,0)),"")</f>
        <v/>
      </c>
    </row>
    <row r="206" spans="14:22" ht="15" customHeight="1" x14ac:dyDescent="0.2">
      <c r="N206" s="43">
        <f t="shared" si="23"/>
        <v>0</v>
      </c>
      <c r="O206" s="180"/>
      <c r="P206" s="214" t="str">
        <f>CountyStateRegions_21!K204</f>
        <v/>
      </c>
      <c r="Q206" s="304" t="str">
        <f t="shared" si="21"/>
        <v/>
      </c>
      <c r="R206" s="305" t="str">
        <f t="shared" si="22"/>
        <v/>
      </c>
      <c r="S206" s="305" t="str">
        <f t="shared" si="20"/>
        <v/>
      </c>
      <c r="T206" s="186">
        <v>202</v>
      </c>
      <c r="U206" s="216" t="str">
        <f t="shared" si="24"/>
        <v/>
      </c>
      <c r="V206" s="216" t="str">
        <f>IFERROR(INDEX(CountyStateRegions_21!$B:$B,MATCH('Start Here Statistics'!$U206,CountyStateRegions_21!$D:$D,0)),"")</f>
        <v/>
      </c>
    </row>
    <row r="207" spans="14:22" ht="15" customHeight="1" x14ac:dyDescent="0.2">
      <c r="N207" s="43">
        <f t="shared" si="23"/>
        <v>0</v>
      </c>
      <c r="O207" s="180"/>
      <c r="P207" s="214" t="str">
        <f>CountyStateRegions_21!K205</f>
        <v/>
      </c>
      <c r="Q207" s="304" t="str">
        <f t="shared" si="21"/>
        <v/>
      </c>
      <c r="R207" s="305" t="str">
        <f t="shared" si="22"/>
        <v/>
      </c>
      <c r="S207" s="305" t="str">
        <f t="shared" si="20"/>
        <v/>
      </c>
      <c r="T207" s="186">
        <v>203</v>
      </c>
      <c r="U207" s="216" t="str">
        <f t="shared" si="24"/>
        <v/>
      </c>
      <c r="V207" s="216" t="str">
        <f>IFERROR(INDEX(CountyStateRegions_21!$B:$B,MATCH('Start Here Statistics'!$U207,CountyStateRegions_21!$D:$D,0)),"")</f>
        <v/>
      </c>
    </row>
    <row r="208" spans="14:22" ht="15" customHeight="1" x14ac:dyDescent="0.2">
      <c r="N208" s="43">
        <f t="shared" si="23"/>
        <v>0</v>
      </c>
      <c r="O208" s="180"/>
      <c r="P208" s="214" t="str">
        <f>CountyStateRegions_21!K206</f>
        <v/>
      </c>
      <c r="Q208" s="304" t="str">
        <f t="shared" si="21"/>
        <v/>
      </c>
      <c r="R208" s="305" t="str">
        <f t="shared" si="22"/>
        <v/>
      </c>
      <c r="S208" s="305" t="str">
        <f t="shared" si="20"/>
        <v/>
      </c>
      <c r="T208" s="186">
        <v>204</v>
      </c>
      <c r="U208" s="216" t="str">
        <f t="shared" si="24"/>
        <v/>
      </c>
      <c r="V208" s="216" t="str">
        <f>IFERROR(INDEX(CountyStateRegions_21!$B:$B,MATCH('Start Here Statistics'!$U208,CountyStateRegions_21!$D:$D,0)),"")</f>
        <v/>
      </c>
    </row>
    <row r="209" spans="14:22" ht="15" customHeight="1" x14ac:dyDescent="0.2">
      <c r="N209" s="43">
        <f t="shared" si="23"/>
        <v>0</v>
      </c>
      <c r="O209" s="180"/>
      <c r="P209" s="214" t="str">
        <f>CountyStateRegions_21!K207</f>
        <v/>
      </c>
      <c r="Q209" s="304" t="str">
        <f t="shared" si="21"/>
        <v/>
      </c>
      <c r="R209" s="305" t="str">
        <f t="shared" si="22"/>
        <v/>
      </c>
      <c r="S209" s="305" t="str">
        <f t="shared" si="20"/>
        <v/>
      </c>
      <c r="T209" s="186">
        <v>205</v>
      </c>
      <c r="U209" s="216" t="str">
        <f t="shared" si="24"/>
        <v/>
      </c>
      <c r="V209" s="216" t="str">
        <f>IFERROR(INDEX(CountyStateRegions_21!$B:$B,MATCH('Start Here Statistics'!$U209,CountyStateRegions_21!$D:$D,0)),"")</f>
        <v/>
      </c>
    </row>
    <row r="210" spans="14:22" ht="15" customHeight="1" x14ac:dyDescent="0.2">
      <c r="N210" s="43">
        <f t="shared" si="23"/>
        <v>0</v>
      </c>
      <c r="O210" s="180"/>
      <c r="P210" s="214" t="str">
        <f>CountyStateRegions_21!K208</f>
        <v/>
      </c>
      <c r="Q210" s="304" t="str">
        <f t="shared" si="21"/>
        <v/>
      </c>
      <c r="R210" s="305" t="str">
        <f t="shared" si="22"/>
        <v/>
      </c>
      <c r="S210" s="305" t="str">
        <f t="shared" si="20"/>
        <v/>
      </c>
      <c r="T210" s="186">
        <v>206</v>
      </c>
      <c r="U210" s="216" t="str">
        <f t="shared" si="24"/>
        <v/>
      </c>
      <c r="V210" s="216" t="str">
        <f>IFERROR(INDEX(CountyStateRegions_21!$B:$B,MATCH('Start Here Statistics'!$U210,CountyStateRegions_21!$D:$D,0)),"")</f>
        <v/>
      </c>
    </row>
    <row r="211" spans="14:22" ht="15" customHeight="1" x14ac:dyDescent="0.2">
      <c r="N211" s="43">
        <f t="shared" si="23"/>
        <v>0</v>
      </c>
      <c r="O211" s="180"/>
      <c r="P211" s="214" t="str">
        <f>CountyStateRegions_21!K209</f>
        <v/>
      </c>
      <c r="Q211" s="304" t="str">
        <f t="shared" si="21"/>
        <v/>
      </c>
      <c r="R211" s="305" t="str">
        <f t="shared" si="22"/>
        <v/>
      </c>
      <c r="S211" s="305" t="str">
        <f t="shared" si="20"/>
        <v/>
      </c>
      <c r="T211" s="186">
        <v>207</v>
      </c>
      <c r="U211" s="216" t="str">
        <f t="shared" si="24"/>
        <v/>
      </c>
      <c r="V211" s="216" t="str">
        <f>IFERROR(INDEX(CountyStateRegions_21!$B:$B,MATCH('Start Here Statistics'!$U211,CountyStateRegions_21!$D:$D,0)),"")</f>
        <v/>
      </c>
    </row>
    <row r="212" spans="14:22" ht="15" customHeight="1" x14ac:dyDescent="0.2">
      <c r="N212" s="43">
        <f t="shared" si="23"/>
        <v>0</v>
      </c>
      <c r="O212" s="180"/>
      <c r="P212" s="214" t="str">
        <f>CountyStateRegions_21!K210</f>
        <v/>
      </c>
      <c r="Q212" s="304" t="str">
        <f t="shared" ref="Q212:Q221" si="25">IFERROR(MID(P213, FIND(",",P213)+1,99),"")</f>
        <v/>
      </c>
      <c r="R212" s="305" t="str">
        <f t="shared" ref="R212:R221" si="26">IFERROR(LEFT(P213, FIND(",",P213)-1),"")</f>
        <v/>
      </c>
      <c r="S212" s="305" t="str">
        <f t="shared" ref="S212:S221" si="27">IF(P213="", "", IF(O213&lt;&gt;"", 1, 0))</f>
        <v/>
      </c>
      <c r="T212" s="186">
        <v>208</v>
      </c>
      <c r="U212" s="216" t="str">
        <f t="shared" si="24"/>
        <v/>
      </c>
      <c r="V212" s="216" t="str">
        <f>IFERROR(INDEX(CountyStateRegions_21!$B:$B,MATCH('Start Here Statistics'!$U212,CountyStateRegions_21!$D:$D,0)),"")</f>
        <v/>
      </c>
    </row>
    <row r="213" spans="14:22" ht="15" customHeight="1" x14ac:dyDescent="0.2">
      <c r="N213" s="43">
        <f t="shared" si="23"/>
        <v>0</v>
      </c>
      <c r="O213" s="180"/>
      <c r="P213" s="214" t="str">
        <f>CountyStateRegions_21!K211</f>
        <v/>
      </c>
      <c r="Q213" s="304" t="str">
        <f t="shared" si="25"/>
        <v/>
      </c>
      <c r="R213" s="305" t="str">
        <f t="shared" si="26"/>
        <v/>
      </c>
      <c r="S213" s="305" t="str">
        <f t="shared" si="27"/>
        <v/>
      </c>
      <c r="T213" s="186">
        <v>209</v>
      </c>
      <c r="U213" s="216" t="str">
        <f t="shared" si="24"/>
        <v/>
      </c>
      <c r="V213" s="216" t="str">
        <f>IFERROR(INDEX(CountyStateRegions_21!$B:$B,MATCH('Start Here Statistics'!$U213,CountyStateRegions_21!$D:$D,0)),"")</f>
        <v/>
      </c>
    </row>
    <row r="214" spans="14:22" ht="15" customHeight="1" x14ac:dyDescent="0.2">
      <c r="N214" s="43">
        <f t="shared" si="23"/>
        <v>0</v>
      </c>
      <c r="O214" s="180"/>
      <c r="P214" s="214" t="str">
        <f>CountyStateRegions_21!K212</f>
        <v/>
      </c>
      <c r="Q214" s="304" t="str">
        <f t="shared" si="25"/>
        <v/>
      </c>
      <c r="R214" s="305" t="str">
        <f t="shared" si="26"/>
        <v/>
      </c>
      <c r="S214" s="305" t="str">
        <f t="shared" si="27"/>
        <v/>
      </c>
      <c r="T214" s="186">
        <v>210</v>
      </c>
      <c r="U214" s="216" t="str">
        <f t="shared" si="24"/>
        <v/>
      </c>
      <c r="V214" s="216" t="str">
        <f>IFERROR(INDEX(CountyStateRegions_21!$B:$B,MATCH('Start Here Statistics'!$U214,CountyStateRegions_21!$D:$D,0)),"")</f>
        <v/>
      </c>
    </row>
    <row r="215" spans="14:22" ht="15" customHeight="1" x14ac:dyDescent="0.2">
      <c r="N215" s="43">
        <f t="shared" si="23"/>
        <v>0</v>
      </c>
      <c r="O215" s="180"/>
      <c r="P215" s="214" t="str">
        <f>CountyStateRegions_21!K213</f>
        <v/>
      </c>
      <c r="Q215" s="304" t="str">
        <f t="shared" si="25"/>
        <v/>
      </c>
      <c r="R215" s="305" t="str">
        <f t="shared" si="26"/>
        <v/>
      </c>
      <c r="S215" s="305" t="str">
        <f t="shared" si="27"/>
        <v/>
      </c>
      <c r="T215" s="186">
        <v>211</v>
      </c>
      <c r="U215" s="216" t="str">
        <f t="shared" si="24"/>
        <v/>
      </c>
      <c r="V215" s="216" t="str">
        <f>IFERROR(INDEX(CountyStateRegions_21!$B:$B,MATCH('Start Here Statistics'!$U215,CountyStateRegions_21!$D:$D,0)),"")</f>
        <v/>
      </c>
    </row>
    <row r="216" spans="14:22" ht="15" customHeight="1" x14ac:dyDescent="0.2">
      <c r="N216" s="43">
        <f t="shared" si="23"/>
        <v>0</v>
      </c>
      <c r="O216" s="180"/>
      <c r="P216" s="214" t="str">
        <f>CountyStateRegions_21!K214</f>
        <v/>
      </c>
      <c r="Q216" s="304" t="str">
        <f t="shared" si="25"/>
        <v/>
      </c>
      <c r="R216" s="305" t="str">
        <f t="shared" si="26"/>
        <v/>
      </c>
      <c r="S216" s="305" t="str">
        <f t="shared" si="27"/>
        <v/>
      </c>
      <c r="T216" s="186">
        <v>212</v>
      </c>
      <c r="U216" s="216" t="str">
        <f t="shared" si="24"/>
        <v/>
      </c>
      <c r="V216" s="216" t="str">
        <f>IFERROR(INDEX(CountyStateRegions_21!$B:$B,MATCH('Start Here Statistics'!$U216,CountyStateRegions_21!$D:$D,0)),"")</f>
        <v/>
      </c>
    </row>
    <row r="217" spans="14:22" ht="15" customHeight="1" x14ac:dyDescent="0.2">
      <c r="N217" s="43">
        <f t="shared" si="23"/>
        <v>0</v>
      </c>
      <c r="O217" s="180"/>
      <c r="P217" s="214" t="str">
        <f>CountyStateRegions_21!K215</f>
        <v/>
      </c>
      <c r="Q217" s="304" t="str">
        <f t="shared" si="25"/>
        <v/>
      </c>
      <c r="R217" s="305" t="str">
        <f t="shared" si="26"/>
        <v/>
      </c>
      <c r="S217" s="305" t="str">
        <f t="shared" si="27"/>
        <v/>
      </c>
      <c r="T217" s="186">
        <v>213</v>
      </c>
      <c r="U217" s="216" t="str">
        <f t="shared" si="24"/>
        <v/>
      </c>
      <c r="V217" s="216" t="str">
        <f>IFERROR(INDEX(CountyStateRegions_21!$B:$B,MATCH('Start Here Statistics'!$U217,CountyStateRegions_21!$D:$D,0)),"")</f>
        <v/>
      </c>
    </row>
    <row r="218" spans="14:22" ht="15" customHeight="1" x14ac:dyDescent="0.2">
      <c r="N218" s="43">
        <f t="shared" si="23"/>
        <v>0</v>
      </c>
      <c r="O218" s="180"/>
      <c r="P218" s="214" t="str">
        <f>CountyStateRegions_21!K216</f>
        <v/>
      </c>
      <c r="Q218" s="304" t="str">
        <f t="shared" si="25"/>
        <v/>
      </c>
      <c r="R218" s="305" t="str">
        <f t="shared" si="26"/>
        <v/>
      </c>
      <c r="S218" s="305" t="str">
        <f t="shared" si="27"/>
        <v/>
      </c>
      <c r="T218" s="186">
        <v>214</v>
      </c>
      <c r="U218" s="216" t="str">
        <f t="shared" si="24"/>
        <v/>
      </c>
      <c r="V218" s="216" t="str">
        <f>IFERROR(INDEX(CountyStateRegions_21!$B:$B,MATCH('Start Here Statistics'!$U218,CountyStateRegions_21!$D:$D,0)),"")</f>
        <v/>
      </c>
    </row>
    <row r="219" spans="14:22" ht="15" customHeight="1" x14ac:dyDescent="0.2">
      <c r="N219" s="43">
        <f t="shared" si="23"/>
        <v>0</v>
      </c>
      <c r="O219" s="180"/>
      <c r="P219" s="214" t="str">
        <f>CountyStateRegions_21!K217</f>
        <v/>
      </c>
      <c r="Q219" s="304" t="str">
        <f t="shared" si="25"/>
        <v/>
      </c>
      <c r="R219" s="305" t="str">
        <f t="shared" si="26"/>
        <v/>
      </c>
      <c r="S219" s="305" t="str">
        <f t="shared" si="27"/>
        <v/>
      </c>
      <c r="T219" s="186">
        <v>215</v>
      </c>
      <c r="U219" s="216" t="str">
        <f t="shared" si="24"/>
        <v/>
      </c>
      <c r="V219" s="216" t="str">
        <f>IFERROR(INDEX(CountyStateRegions_21!$B:$B,MATCH('Start Here Statistics'!$U219,CountyStateRegions_21!$D:$D,0)),"")</f>
        <v/>
      </c>
    </row>
    <row r="220" spans="14:22" ht="15" customHeight="1" x14ac:dyDescent="0.2">
      <c r="N220" s="43">
        <f t="shared" si="23"/>
        <v>0</v>
      </c>
      <c r="O220" s="180"/>
      <c r="P220" s="214" t="str">
        <f>CountyStateRegions_21!K218</f>
        <v/>
      </c>
      <c r="Q220" s="304" t="str">
        <f t="shared" si="25"/>
        <v/>
      </c>
      <c r="R220" s="305" t="str">
        <f t="shared" si="26"/>
        <v/>
      </c>
      <c r="S220" s="305" t="str">
        <f t="shared" si="27"/>
        <v/>
      </c>
      <c r="T220" s="186">
        <v>216</v>
      </c>
      <c r="U220" s="216" t="str">
        <f t="shared" si="24"/>
        <v/>
      </c>
      <c r="V220" s="216" t="str">
        <f>IFERROR(INDEX(CountyStateRegions_21!$B:$B,MATCH('Start Here Statistics'!$U220,CountyStateRegions_21!$D:$D,0)),"")</f>
        <v/>
      </c>
    </row>
    <row r="221" spans="14:22" ht="15" customHeight="1" x14ac:dyDescent="0.2">
      <c r="N221" s="43">
        <f t="shared" si="23"/>
        <v>0</v>
      </c>
      <c r="O221" s="180"/>
      <c r="P221" s="214" t="str">
        <f>CountyStateRegions_21!K219</f>
        <v/>
      </c>
      <c r="Q221" s="304" t="str">
        <f t="shared" si="25"/>
        <v/>
      </c>
      <c r="R221" s="305" t="str">
        <f t="shared" si="26"/>
        <v/>
      </c>
      <c r="S221" s="305" t="str">
        <f t="shared" si="27"/>
        <v/>
      </c>
      <c r="T221" s="186">
        <v>217</v>
      </c>
      <c r="U221" s="216" t="str">
        <f t="shared" si="24"/>
        <v/>
      </c>
      <c r="V221" s="216" t="str">
        <f>IFERROR(INDEX(CountyStateRegions_21!$B:$B,MATCH('Start Here Statistics'!$U221,CountyStateRegions_21!$D:$D,0)),"")</f>
        <v/>
      </c>
    </row>
    <row r="222" spans="14:22" ht="15" customHeight="1" x14ac:dyDescent="0.2">
      <c r="N222" s="43">
        <f t="shared" si="23"/>
        <v>0</v>
      </c>
      <c r="O222" s="180"/>
      <c r="P222" s="214" t="str">
        <f>CountyStateRegions_21!K220</f>
        <v/>
      </c>
      <c r="Q222" s="304" t="str">
        <f t="shared" ref="Q222:Q285" si="28">IFERROR(MID(P223, FIND(",",P223)+1,99),"")</f>
        <v/>
      </c>
      <c r="R222" s="305" t="str">
        <f t="shared" ref="R222:R285" si="29">IFERROR(LEFT(P223, FIND(",",P223)-1),"")</f>
        <v/>
      </c>
      <c r="S222" s="305" t="str">
        <f t="shared" ref="S222:S285" si="30">IF(P223="", "", IF(O223&lt;&gt;"", 1, 0))</f>
        <v/>
      </c>
      <c r="T222" s="186">
        <v>218</v>
      </c>
      <c r="U222" s="216" t="str">
        <f t="shared" si="24"/>
        <v/>
      </c>
      <c r="V222" s="216" t="str">
        <f>IFERROR(INDEX(CountyStateRegions_21!$B:$B,MATCH('Start Here Statistics'!$U222,CountyStateRegions_21!$D:$D,0)),"")</f>
        <v/>
      </c>
    </row>
    <row r="223" spans="14:22" ht="15" customHeight="1" x14ac:dyDescent="0.2">
      <c r="N223" s="43">
        <f t="shared" si="23"/>
        <v>0</v>
      </c>
      <c r="O223" s="180"/>
      <c r="P223" s="214" t="str">
        <f>CountyStateRegions_21!K221</f>
        <v/>
      </c>
      <c r="Q223" s="304" t="str">
        <f t="shared" si="28"/>
        <v/>
      </c>
      <c r="R223" s="305" t="str">
        <f t="shared" si="29"/>
        <v/>
      </c>
      <c r="S223" s="305" t="str">
        <f t="shared" si="30"/>
        <v/>
      </c>
      <c r="T223" s="186">
        <v>219</v>
      </c>
      <c r="U223" s="216" t="str">
        <f t="shared" si="24"/>
        <v/>
      </c>
      <c r="V223" s="216" t="str">
        <f>IFERROR(INDEX(CountyStateRegions_21!$B:$B,MATCH('Start Here Statistics'!$U223,CountyStateRegions_21!$D:$D,0)),"")</f>
        <v/>
      </c>
    </row>
    <row r="224" spans="14:22" ht="15" customHeight="1" x14ac:dyDescent="0.2">
      <c r="N224" s="43">
        <f t="shared" si="23"/>
        <v>0</v>
      </c>
      <c r="O224" s="180"/>
      <c r="P224" s="214" t="str">
        <f>CountyStateRegions_21!K222</f>
        <v/>
      </c>
      <c r="Q224" s="304" t="str">
        <f t="shared" si="28"/>
        <v/>
      </c>
      <c r="R224" s="305" t="str">
        <f t="shared" si="29"/>
        <v/>
      </c>
      <c r="S224" s="305" t="str">
        <f t="shared" si="30"/>
        <v/>
      </c>
      <c r="T224" s="186">
        <v>220</v>
      </c>
      <c r="U224" s="216" t="str">
        <f t="shared" si="24"/>
        <v/>
      </c>
      <c r="V224" s="216" t="str">
        <f>IFERROR(INDEX(CountyStateRegions_21!$B:$B,MATCH('Start Here Statistics'!$U224,CountyStateRegions_21!$D:$D,0)),"")</f>
        <v/>
      </c>
    </row>
    <row r="225" spans="14:22" ht="15" customHeight="1" x14ac:dyDescent="0.2">
      <c r="N225" s="43">
        <f t="shared" si="23"/>
        <v>0</v>
      </c>
      <c r="O225" s="180"/>
      <c r="P225" s="214" t="str">
        <f>CountyStateRegions_21!K223</f>
        <v/>
      </c>
      <c r="Q225" s="304" t="str">
        <f t="shared" si="28"/>
        <v/>
      </c>
      <c r="R225" s="305" t="str">
        <f t="shared" si="29"/>
        <v/>
      </c>
      <c r="S225" s="305" t="str">
        <f t="shared" si="30"/>
        <v/>
      </c>
      <c r="T225" s="186">
        <v>221</v>
      </c>
      <c r="U225" s="216" t="str">
        <f t="shared" si="24"/>
        <v/>
      </c>
      <c r="V225" s="216" t="str">
        <f>IFERROR(INDEX(CountyStateRegions_21!$B:$B,MATCH('Start Here Statistics'!$U225,CountyStateRegions_21!$D:$D,0)),"")</f>
        <v/>
      </c>
    </row>
    <row r="226" spans="14:22" ht="15" customHeight="1" x14ac:dyDescent="0.2">
      <c r="N226" s="43">
        <f t="shared" si="23"/>
        <v>0</v>
      </c>
      <c r="O226" s="180"/>
      <c r="P226" s="214" t="str">
        <f>CountyStateRegions_21!K224</f>
        <v/>
      </c>
      <c r="Q226" s="304" t="str">
        <f t="shared" si="28"/>
        <v/>
      </c>
      <c r="R226" s="305" t="str">
        <f t="shared" si="29"/>
        <v/>
      </c>
      <c r="S226" s="305" t="str">
        <f t="shared" si="30"/>
        <v/>
      </c>
      <c r="T226" s="186">
        <v>222</v>
      </c>
      <c r="U226" s="216" t="str">
        <f t="shared" si="24"/>
        <v/>
      </c>
      <c r="V226" s="216" t="str">
        <f>IFERROR(INDEX(CountyStateRegions_21!$B:$B,MATCH('Start Here Statistics'!$U226,CountyStateRegions_21!$D:$D,0)),"")</f>
        <v/>
      </c>
    </row>
    <row r="227" spans="14:22" ht="15" customHeight="1" x14ac:dyDescent="0.2">
      <c r="N227" s="43">
        <f t="shared" si="23"/>
        <v>0</v>
      </c>
      <c r="O227" s="180"/>
      <c r="P227" s="214" t="str">
        <f>CountyStateRegions_21!K225</f>
        <v/>
      </c>
      <c r="Q227" s="304" t="str">
        <f t="shared" si="28"/>
        <v/>
      </c>
      <c r="R227" s="305" t="str">
        <f t="shared" si="29"/>
        <v/>
      </c>
      <c r="S227" s="305" t="str">
        <f t="shared" si="30"/>
        <v/>
      </c>
      <c r="T227" s="186">
        <v>223</v>
      </c>
      <c r="U227" s="216" t="str">
        <f t="shared" si="24"/>
        <v/>
      </c>
      <c r="V227" s="216" t="str">
        <f>IFERROR(INDEX(CountyStateRegions_21!$B:$B,MATCH('Start Here Statistics'!$U227,CountyStateRegions_21!$D:$D,0)),"")</f>
        <v/>
      </c>
    </row>
    <row r="228" spans="14:22" ht="15" customHeight="1" x14ac:dyDescent="0.2">
      <c r="N228" s="43">
        <f t="shared" si="23"/>
        <v>0</v>
      </c>
      <c r="O228" s="180"/>
      <c r="P228" s="214" t="str">
        <f>CountyStateRegions_21!K226</f>
        <v/>
      </c>
      <c r="Q228" s="304" t="str">
        <f t="shared" si="28"/>
        <v/>
      </c>
      <c r="R228" s="305" t="str">
        <f t="shared" si="29"/>
        <v/>
      </c>
      <c r="S228" s="305" t="str">
        <f t="shared" si="30"/>
        <v/>
      </c>
      <c r="T228" s="186">
        <v>224</v>
      </c>
      <c r="U228" s="216" t="str">
        <f t="shared" si="24"/>
        <v/>
      </c>
      <c r="V228" s="216" t="str">
        <f>IFERROR(INDEX(CountyStateRegions_21!$B:$B,MATCH('Start Here Statistics'!$U228,CountyStateRegions_21!$D:$D,0)),"")</f>
        <v/>
      </c>
    </row>
    <row r="229" spans="14:22" ht="15" customHeight="1" x14ac:dyDescent="0.2">
      <c r="N229" s="43">
        <f t="shared" si="23"/>
        <v>0</v>
      </c>
      <c r="O229" s="180"/>
      <c r="P229" s="214" t="str">
        <f>CountyStateRegions_21!K227</f>
        <v/>
      </c>
      <c r="Q229" s="304" t="str">
        <f t="shared" si="28"/>
        <v/>
      </c>
      <c r="R229" s="305" t="str">
        <f t="shared" si="29"/>
        <v/>
      </c>
      <c r="S229" s="305" t="str">
        <f t="shared" si="30"/>
        <v/>
      </c>
      <c r="T229" s="186">
        <v>225</v>
      </c>
      <c r="U229" s="216" t="str">
        <f t="shared" si="24"/>
        <v/>
      </c>
      <c r="V229" s="216" t="str">
        <f>IFERROR(INDEX(CountyStateRegions_21!$B:$B,MATCH('Start Here Statistics'!$U229,CountyStateRegions_21!$D:$D,0)),"")</f>
        <v/>
      </c>
    </row>
    <row r="230" spans="14:22" ht="15" customHeight="1" x14ac:dyDescent="0.2">
      <c r="N230" s="43">
        <f t="shared" si="23"/>
        <v>0</v>
      </c>
      <c r="O230" s="180"/>
      <c r="P230" s="214" t="str">
        <f>CountyStateRegions_21!K228</f>
        <v/>
      </c>
      <c r="Q230" s="304" t="str">
        <f t="shared" si="28"/>
        <v/>
      </c>
      <c r="R230" s="305" t="str">
        <f t="shared" si="29"/>
        <v/>
      </c>
      <c r="S230" s="305" t="str">
        <f t="shared" si="30"/>
        <v/>
      </c>
      <c r="T230" s="186">
        <v>226</v>
      </c>
      <c r="U230" s="216" t="str">
        <f t="shared" si="24"/>
        <v/>
      </c>
      <c r="V230" s="216" t="str">
        <f>IFERROR(INDEX(CountyStateRegions_21!$B:$B,MATCH('Start Here Statistics'!$U230,CountyStateRegions_21!$D:$D,0)),"")</f>
        <v/>
      </c>
    </row>
    <row r="231" spans="14:22" ht="15" customHeight="1" x14ac:dyDescent="0.2">
      <c r="N231" s="43">
        <f t="shared" si="23"/>
        <v>0</v>
      </c>
      <c r="O231" s="180"/>
      <c r="P231" s="214" t="str">
        <f>CountyStateRegions_21!K229</f>
        <v/>
      </c>
      <c r="Q231" s="304" t="str">
        <f t="shared" si="28"/>
        <v/>
      </c>
      <c r="R231" s="305" t="str">
        <f t="shared" si="29"/>
        <v/>
      </c>
      <c r="S231" s="305" t="str">
        <f t="shared" si="30"/>
        <v/>
      </c>
      <c r="T231" s="186">
        <v>227</v>
      </c>
      <c r="U231" s="216" t="str">
        <f t="shared" si="24"/>
        <v/>
      </c>
      <c r="V231" s="216" t="str">
        <f>IFERROR(INDEX(CountyStateRegions_21!$B:$B,MATCH('Start Here Statistics'!$U231,CountyStateRegions_21!$D:$D,0)),"")</f>
        <v/>
      </c>
    </row>
    <row r="232" spans="14:22" ht="15" customHeight="1" x14ac:dyDescent="0.2">
      <c r="N232" s="43">
        <f t="shared" si="23"/>
        <v>0</v>
      </c>
      <c r="O232" s="180"/>
      <c r="P232" s="214" t="str">
        <f>CountyStateRegions_21!K230</f>
        <v/>
      </c>
      <c r="Q232" s="304" t="str">
        <f t="shared" si="28"/>
        <v/>
      </c>
      <c r="R232" s="305" t="str">
        <f t="shared" si="29"/>
        <v/>
      </c>
      <c r="S232" s="305" t="str">
        <f t="shared" si="30"/>
        <v/>
      </c>
      <c r="T232" s="186">
        <v>228</v>
      </c>
      <c r="U232" s="216" t="str">
        <f t="shared" si="24"/>
        <v/>
      </c>
      <c r="V232" s="216" t="str">
        <f>IFERROR(INDEX(CountyStateRegions_21!$B:$B,MATCH('Start Here Statistics'!$U232,CountyStateRegions_21!$D:$D,0)),"")</f>
        <v/>
      </c>
    </row>
    <row r="233" spans="14:22" ht="15" customHeight="1" x14ac:dyDescent="0.2">
      <c r="N233" s="43">
        <f t="shared" si="23"/>
        <v>0</v>
      </c>
      <c r="O233" s="180"/>
      <c r="P233" s="214" t="str">
        <f>CountyStateRegions_21!K231</f>
        <v/>
      </c>
      <c r="Q233" s="304" t="str">
        <f t="shared" si="28"/>
        <v/>
      </c>
      <c r="R233" s="305" t="str">
        <f t="shared" si="29"/>
        <v/>
      </c>
      <c r="S233" s="305" t="str">
        <f t="shared" si="30"/>
        <v/>
      </c>
      <c r="T233" s="186">
        <v>229</v>
      </c>
      <c r="U233" s="216" t="str">
        <f t="shared" si="24"/>
        <v/>
      </c>
      <c r="V233" s="216" t="str">
        <f>IFERROR(INDEX(CountyStateRegions_21!$B:$B,MATCH('Start Here Statistics'!$U233,CountyStateRegions_21!$D:$D,0)),"")</f>
        <v/>
      </c>
    </row>
    <row r="234" spans="14:22" ht="15" customHeight="1" x14ac:dyDescent="0.2">
      <c r="N234" s="43">
        <f t="shared" si="23"/>
        <v>0</v>
      </c>
      <c r="O234" s="180"/>
      <c r="P234" s="214" t="str">
        <f>CountyStateRegions_21!K232</f>
        <v/>
      </c>
      <c r="Q234" s="304" t="str">
        <f t="shared" si="28"/>
        <v/>
      </c>
      <c r="R234" s="305" t="str">
        <f t="shared" si="29"/>
        <v/>
      </c>
      <c r="S234" s="305" t="str">
        <f t="shared" si="30"/>
        <v/>
      </c>
      <c r="T234" s="186">
        <v>230</v>
      </c>
      <c r="U234" s="216" t="str">
        <f t="shared" si="24"/>
        <v/>
      </c>
      <c r="V234" s="216" t="str">
        <f>IFERROR(INDEX(CountyStateRegions_21!$B:$B,MATCH('Start Here Statistics'!$U234,CountyStateRegions_21!$D:$D,0)),"")</f>
        <v/>
      </c>
    </row>
    <row r="235" spans="14:22" ht="15" customHeight="1" x14ac:dyDescent="0.2">
      <c r="N235" s="43">
        <f t="shared" si="23"/>
        <v>0</v>
      </c>
      <c r="O235" s="180"/>
      <c r="P235" s="214" t="str">
        <f>CountyStateRegions_21!K233</f>
        <v/>
      </c>
      <c r="Q235" s="304" t="str">
        <f t="shared" si="28"/>
        <v/>
      </c>
      <c r="R235" s="305" t="str">
        <f t="shared" si="29"/>
        <v/>
      </c>
      <c r="S235" s="305" t="str">
        <f t="shared" si="30"/>
        <v/>
      </c>
      <c r="T235" s="186">
        <v>231</v>
      </c>
      <c r="U235" s="216" t="str">
        <f t="shared" si="24"/>
        <v/>
      </c>
      <c r="V235" s="216" t="str">
        <f>IFERROR(INDEX(CountyStateRegions_21!$B:$B,MATCH('Start Here Statistics'!$U235,CountyStateRegions_21!$D:$D,0)),"")</f>
        <v/>
      </c>
    </row>
    <row r="236" spans="14:22" ht="15" customHeight="1" x14ac:dyDescent="0.2">
      <c r="N236" s="43">
        <f t="shared" si="23"/>
        <v>0</v>
      </c>
      <c r="O236" s="180"/>
      <c r="P236" s="214" t="str">
        <f>CountyStateRegions_21!K234</f>
        <v/>
      </c>
      <c r="Q236" s="304" t="str">
        <f t="shared" si="28"/>
        <v/>
      </c>
      <c r="R236" s="305" t="str">
        <f t="shared" si="29"/>
        <v/>
      </c>
      <c r="S236" s="305" t="str">
        <f t="shared" si="30"/>
        <v/>
      </c>
      <c r="T236" s="186">
        <v>232</v>
      </c>
      <c r="U236" s="216" t="str">
        <f t="shared" si="24"/>
        <v/>
      </c>
      <c r="V236" s="216" t="str">
        <f>IFERROR(INDEX(CountyStateRegions_21!$B:$B,MATCH('Start Here Statistics'!$U236,CountyStateRegions_21!$D:$D,0)),"")</f>
        <v/>
      </c>
    </row>
    <row r="237" spans="14:22" ht="15" customHeight="1" x14ac:dyDescent="0.2">
      <c r="N237" s="43">
        <f t="shared" si="23"/>
        <v>0</v>
      </c>
      <c r="O237" s="180"/>
      <c r="P237" s="214" t="str">
        <f>CountyStateRegions_21!K235</f>
        <v/>
      </c>
      <c r="Q237" s="304" t="str">
        <f t="shared" si="28"/>
        <v/>
      </c>
      <c r="R237" s="305" t="str">
        <f t="shared" si="29"/>
        <v/>
      </c>
      <c r="S237" s="305" t="str">
        <f t="shared" si="30"/>
        <v/>
      </c>
      <c r="T237" s="186">
        <v>233</v>
      </c>
      <c r="U237" s="216" t="str">
        <f t="shared" si="24"/>
        <v/>
      </c>
      <c r="V237" s="216" t="str">
        <f>IFERROR(INDEX(CountyStateRegions_21!$B:$B,MATCH('Start Here Statistics'!$U237,CountyStateRegions_21!$D:$D,0)),"")</f>
        <v/>
      </c>
    </row>
    <row r="238" spans="14:22" ht="15" customHeight="1" x14ac:dyDescent="0.2">
      <c r="N238" s="43">
        <f t="shared" si="23"/>
        <v>0</v>
      </c>
      <c r="O238" s="180"/>
      <c r="P238" s="214" t="str">
        <f>CountyStateRegions_21!K236</f>
        <v/>
      </c>
      <c r="Q238" s="304" t="str">
        <f t="shared" si="28"/>
        <v/>
      </c>
      <c r="R238" s="305" t="str">
        <f t="shared" si="29"/>
        <v/>
      </c>
      <c r="S238" s="305" t="str">
        <f t="shared" si="30"/>
        <v/>
      </c>
      <c r="T238" s="186">
        <v>234</v>
      </c>
      <c r="U238" s="216" t="str">
        <f t="shared" si="24"/>
        <v/>
      </c>
      <c r="V238" s="216" t="str">
        <f>IFERROR(INDEX(CountyStateRegions_21!$B:$B,MATCH('Start Here Statistics'!$U238,CountyStateRegions_21!$D:$D,0)),"")</f>
        <v/>
      </c>
    </row>
    <row r="239" spans="14:22" ht="15" customHeight="1" x14ac:dyDescent="0.2">
      <c r="N239" s="43">
        <f t="shared" si="23"/>
        <v>0</v>
      </c>
      <c r="O239" s="180"/>
      <c r="P239" s="214" t="str">
        <f>CountyStateRegions_21!K237</f>
        <v/>
      </c>
      <c r="Q239" s="304" t="str">
        <f t="shared" si="28"/>
        <v/>
      </c>
      <c r="R239" s="305" t="str">
        <f t="shared" si="29"/>
        <v/>
      </c>
      <c r="S239" s="305" t="str">
        <f t="shared" si="30"/>
        <v/>
      </c>
      <c r="T239" s="186">
        <v>235</v>
      </c>
      <c r="U239" s="216" t="str">
        <f t="shared" si="24"/>
        <v/>
      </c>
      <c r="V239" s="216" t="str">
        <f>IFERROR(INDEX(CountyStateRegions_21!$B:$B,MATCH('Start Here Statistics'!$U239,CountyStateRegions_21!$D:$D,0)),"")</f>
        <v/>
      </c>
    </row>
    <row r="240" spans="14:22" ht="15" customHeight="1" x14ac:dyDescent="0.2">
      <c r="N240" s="43">
        <f t="shared" si="23"/>
        <v>0</v>
      </c>
      <c r="O240" s="180"/>
      <c r="P240" s="214" t="str">
        <f>CountyStateRegions_21!K238</f>
        <v/>
      </c>
      <c r="Q240" s="304" t="str">
        <f t="shared" si="28"/>
        <v/>
      </c>
      <c r="R240" s="305" t="str">
        <f t="shared" si="29"/>
        <v/>
      </c>
      <c r="S240" s="305" t="str">
        <f t="shared" si="30"/>
        <v/>
      </c>
      <c r="T240" s="186">
        <v>236</v>
      </c>
      <c r="U240" s="216" t="str">
        <f t="shared" si="24"/>
        <v/>
      </c>
      <c r="V240" s="216" t="str">
        <f>IFERROR(INDEX(CountyStateRegions_21!$B:$B,MATCH('Start Here Statistics'!$U240,CountyStateRegions_21!$D:$D,0)),"")</f>
        <v/>
      </c>
    </row>
    <row r="241" spans="14:22" ht="15" customHeight="1" x14ac:dyDescent="0.2">
      <c r="N241" s="43">
        <f t="shared" si="23"/>
        <v>0</v>
      </c>
      <c r="O241" s="180"/>
      <c r="P241" s="214" t="str">
        <f>CountyStateRegions_21!K239</f>
        <v/>
      </c>
      <c r="Q241" s="304" t="str">
        <f t="shared" si="28"/>
        <v/>
      </c>
      <c r="R241" s="305" t="str">
        <f t="shared" si="29"/>
        <v/>
      </c>
      <c r="S241" s="305" t="str">
        <f t="shared" si="30"/>
        <v/>
      </c>
      <c r="T241" s="186">
        <v>237</v>
      </c>
      <c r="U241" s="216" t="str">
        <f t="shared" si="24"/>
        <v/>
      </c>
      <c r="V241" s="216" t="str">
        <f>IFERROR(INDEX(CountyStateRegions_21!$B:$B,MATCH('Start Here Statistics'!$U241,CountyStateRegions_21!$D:$D,0)),"")</f>
        <v/>
      </c>
    </row>
    <row r="242" spans="14:22" ht="15" customHeight="1" x14ac:dyDescent="0.2">
      <c r="N242" s="43">
        <f t="shared" si="23"/>
        <v>0</v>
      </c>
      <c r="O242" s="180"/>
      <c r="P242" s="214" t="str">
        <f>CountyStateRegions_21!K240</f>
        <v/>
      </c>
      <c r="Q242" s="304" t="str">
        <f t="shared" si="28"/>
        <v/>
      </c>
      <c r="R242" s="305" t="str">
        <f t="shared" si="29"/>
        <v/>
      </c>
      <c r="S242" s="305" t="str">
        <f t="shared" si="30"/>
        <v/>
      </c>
      <c r="T242" s="186">
        <v>238</v>
      </c>
      <c r="U242" s="216" t="str">
        <f t="shared" si="24"/>
        <v/>
      </c>
      <c r="V242" s="216" t="str">
        <f>IFERROR(INDEX(CountyStateRegions_21!$B:$B,MATCH('Start Here Statistics'!$U242,CountyStateRegions_21!$D:$D,0)),"")</f>
        <v/>
      </c>
    </row>
    <row r="243" spans="14:22" ht="15" customHeight="1" x14ac:dyDescent="0.2">
      <c r="N243" s="43">
        <f t="shared" si="23"/>
        <v>0</v>
      </c>
      <c r="O243" s="180"/>
      <c r="P243" s="214" t="str">
        <f>CountyStateRegions_21!K241</f>
        <v/>
      </c>
      <c r="Q243" s="304" t="str">
        <f t="shared" si="28"/>
        <v/>
      </c>
      <c r="R243" s="305" t="str">
        <f t="shared" si="29"/>
        <v/>
      </c>
      <c r="S243" s="305" t="str">
        <f t="shared" si="30"/>
        <v/>
      </c>
      <c r="T243" s="186">
        <v>239</v>
      </c>
      <c r="U243" s="216" t="str">
        <f t="shared" si="24"/>
        <v/>
      </c>
      <c r="V243" s="216" t="str">
        <f>IFERROR(INDEX(CountyStateRegions_21!$B:$B,MATCH('Start Here Statistics'!$U243,CountyStateRegions_21!$D:$D,0)),"")</f>
        <v/>
      </c>
    </row>
    <row r="244" spans="14:22" ht="15" customHeight="1" x14ac:dyDescent="0.2">
      <c r="N244" s="43">
        <f t="shared" si="23"/>
        <v>0</v>
      </c>
      <c r="O244" s="180"/>
      <c r="P244" s="214" t="str">
        <f>CountyStateRegions_21!K242</f>
        <v/>
      </c>
      <c r="Q244" s="304" t="str">
        <f t="shared" si="28"/>
        <v/>
      </c>
      <c r="R244" s="305" t="str">
        <f t="shared" si="29"/>
        <v/>
      </c>
      <c r="S244" s="305" t="str">
        <f t="shared" si="30"/>
        <v/>
      </c>
      <c r="T244" s="186">
        <v>240</v>
      </c>
      <c r="U244" s="216" t="str">
        <f t="shared" si="24"/>
        <v/>
      </c>
      <c r="V244" s="216" t="str">
        <f>IFERROR(INDEX(CountyStateRegions_21!$B:$B,MATCH('Start Here Statistics'!$U244,CountyStateRegions_21!$D:$D,0)),"")</f>
        <v/>
      </c>
    </row>
    <row r="245" spans="14:22" ht="15" customHeight="1" x14ac:dyDescent="0.2">
      <c r="N245" s="43">
        <f t="shared" si="23"/>
        <v>0</v>
      </c>
      <c r="O245" s="180"/>
      <c r="P245" s="214" t="str">
        <f>CountyStateRegions_21!K243</f>
        <v/>
      </c>
      <c r="Q245" s="304" t="str">
        <f t="shared" si="28"/>
        <v/>
      </c>
      <c r="R245" s="305" t="str">
        <f t="shared" si="29"/>
        <v/>
      </c>
      <c r="S245" s="305" t="str">
        <f t="shared" si="30"/>
        <v/>
      </c>
      <c r="T245" s="186">
        <v>241</v>
      </c>
      <c r="U245" s="216" t="str">
        <f t="shared" si="24"/>
        <v/>
      </c>
      <c r="V245" s="216" t="str">
        <f>IFERROR(INDEX(CountyStateRegions_21!$B:$B,MATCH('Start Here Statistics'!$U245,CountyStateRegions_21!$D:$D,0)),"")</f>
        <v/>
      </c>
    </row>
    <row r="246" spans="14:22" ht="15" customHeight="1" x14ac:dyDescent="0.2">
      <c r="N246" s="43">
        <f t="shared" si="23"/>
        <v>0</v>
      </c>
      <c r="O246" s="180"/>
      <c r="P246" s="214" t="str">
        <f>CountyStateRegions_21!K244</f>
        <v/>
      </c>
      <c r="Q246" s="304" t="str">
        <f t="shared" si="28"/>
        <v/>
      </c>
      <c r="R246" s="305" t="str">
        <f t="shared" si="29"/>
        <v/>
      </c>
      <c r="S246" s="305" t="str">
        <f t="shared" si="30"/>
        <v/>
      </c>
      <c r="T246" s="186">
        <v>242</v>
      </c>
      <c r="U246" s="216" t="str">
        <f t="shared" si="24"/>
        <v/>
      </c>
      <c r="V246" s="216" t="str">
        <f>IFERROR(INDEX(CountyStateRegions_21!$B:$B,MATCH('Start Here Statistics'!$U246,CountyStateRegions_21!$D:$D,0)),"")</f>
        <v/>
      </c>
    </row>
    <row r="247" spans="14:22" ht="15" customHeight="1" x14ac:dyDescent="0.2">
      <c r="N247" s="43">
        <f t="shared" si="23"/>
        <v>0</v>
      </c>
      <c r="O247" s="180"/>
      <c r="P247" s="214" t="str">
        <f>CountyStateRegions_21!K245</f>
        <v/>
      </c>
      <c r="Q247" s="304" t="str">
        <f t="shared" si="28"/>
        <v/>
      </c>
      <c r="R247" s="305" t="str">
        <f t="shared" si="29"/>
        <v/>
      </c>
      <c r="S247" s="305" t="str">
        <f t="shared" si="30"/>
        <v/>
      </c>
      <c r="T247" s="186">
        <v>243</v>
      </c>
      <c r="U247" s="216" t="str">
        <f t="shared" si="24"/>
        <v/>
      </c>
      <c r="V247" s="216" t="str">
        <f>IFERROR(INDEX(CountyStateRegions_21!$B:$B,MATCH('Start Here Statistics'!$U247,CountyStateRegions_21!$D:$D,0)),"")</f>
        <v/>
      </c>
    </row>
    <row r="248" spans="14:22" ht="15" customHeight="1" x14ac:dyDescent="0.2">
      <c r="N248" s="43">
        <f t="shared" si="23"/>
        <v>0</v>
      </c>
      <c r="O248" s="180"/>
      <c r="P248" s="214" t="str">
        <f>CountyStateRegions_21!K246</f>
        <v/>
      </c>
      <c r="Q248" s="304" t="str">
        <f t="shared" si="28"/>
        <v/>
      </c>
      <c r="R248" s="305" t="str">
        <f t="shared" si="29"/>
        <v/>
      </c>
      <c r="S248" s="305" t="str">
        <f t="shared" si="30"/>
        <v/>
      </c>
      <c r="T248" s="186">
        <v>244</v>
      </c>
      <c r="U248" s="216" t="str">
        <f t="shared" si="24"/>
        <v/>
      </c>
      <c r="V248" s="216" t="str">
        <f>IFERROR(INDEX(CountyStateRegions_21!$B:$B,MATCH('Start Here Statistics'!$U248,CountyStateRegions_21!$D:$D,0)),"")</f>
        <v/>
      </c>
    </row>
    <row r="249" spans="14:22" ht="15" customHeight="1" x14ac:dyDescent="0.2">
      <c r="N249" s="43">
        <f t="shared" si="23"/>
        <v>0</v>
      </c>
      <c r="O249" s="180"/>
      <c r="P249" s="214" t="str">
        <f>CountyStateRegions_21!K247</f>
        <v/>
      </c>
      <c r="Q249" s="304" t="str">
        <f t="shared" si="28"/>
        <v/>
      </c>
      <c r="R249" s="305" t="str">
        <f t="shared" si="29"/>
        <v/>
      </c>
      <c r="S249" s="305" t="str">
        <f t="shared" si="30"/>
        <v/>
      </c>
      <c r="T249" s="186">
        <v>245</v>
      </c>
      <c r="U249" s="216" t="str">
        <f t="shared" si="24"/>
        <v/>
      </c>
      <c r="V249" s="216" t="str">
        <f>IFERROR(INDEX(CountyStateRegions_21!$B:$B,MATCH('Start Here Statistics'!$U249,CountyStateRegions_21!$D:$D,0)),"")</f>
        <v/>
      </c>
    </row>
    <row r="250" spans="14:22" ht="15" customHeight="1" x14ac:dyDescent="0.2">
      <c r="N250" s="43">
        <f t="shared" si="23"/>
        <v>0</v>
      </c>
      <c r="O250" s="180"/>
      <c r="P250" s="214" t="str">
        <f>CountyStateRegions_21!K248</f>
        <v/>
      </c>
      <c r="Q250" s="304" t="str">
        <f t="shared" si="28"/>
        <v/>
      </c>
      <c r="R250" s="305" t="str">
        <f t="shared" si="29"/>
        <v/>
      </c>
      <c r="S250" s="305" t="str">
        <f t="shared" si="30"/>
        <v/>
      </c>
      <c r="T250" s="186">
        <v>246</v>
      </c>
      <c r="U250" s="216" t="str">
        <f t="shared" si="24"/>
        <v/>
      </c>
      <c r="V250" s="216" t="str">
        <f>IFERROR(INDEX(CountyStateRegions_21!$B:$B,MATCH('Start Here Statistics'!$U250,CountyStateRegions_21!$D:$D,0)),"")</f>
        <v/>
      </c>
    </row>
    <row r="251" spans="14:22" ht="15" customHeight="1" x14ac:dyDescent="0.2">
      <c r="N251" s="43">
        <f t="shared" si="23"/>
        <v>0</v>
      </c>
      <c r="O251" s="180"/>
      <c r="P251" s="214" t="str">
        <f>CountyStateRegions_21!K249</f>
        <v/>
      </c>
      <c r="Q251" s="304" t="str">
        <f t="shared" si="28"/>
        <v/>
      </c>
      <c r="R251" s="305" t="str">
        <f t="shared" si="29"/>
        <v/>
      </c>
      <c r="S251" s="305" t="str">
        <f t="shared" si="30"/>
        <v/>
      </c>
      <c r="T251" s="186">
        <v>247</v>
      </c>
      <c r="U251" s="216" t="str">
        <f t="shared" si="24"/>
        <v/>
      </c>
      <c r="V251" s="216" t="str">
        <f>IFERROR(INDEX(CountyStateRegions_21!$B:$B,MATCH('Start Here Statistics'!$U251,CountyStateRegions_21!$D:$D,0)),"")</f>
        <v/>
      </c>
    </row>
    <row r="252" spans="14:22" ht="15" customHeight="1" x14ac:dyDescent="0.2">
      <c r="N252" s="43">
        <f t="shared" si="23"/>
        <v>0</v>
      </c>
      <c r="O252" s="180"/>
      <c r="P252" s="214" t="str">
        <f>CountyStateRegions_21!K250</f>
        <v/>
      </c>
      <c r="Q252" s="304" t="str">
        <f t="shared" si="28"/>
        <v/>
      </c>
      <c r="R252" s="305" t="str">
        <f t="shared" si="29"/>
        <v/>
      </c>
      <c r="S252" s="305" t="str">
        <f t="shared" si="30"/>
        <v/>
      </c>
      <c r="T252" s="186">
        <v>248</v>
      </c>
      <c r="U252" s="216" t="str">
        <f t="shared" si="24"/>
        <v/>
      </c>
      <c r="V252" s="216" t="str">
        <f>IFERROR(INDEX(CountyStateRegions_21!$B:$B,MATCH('Start Here Statistics'!$U252,CountyStateRegions_21!$D:$D,0)),"")</f>
        <v/>
      </c>
    </row>
    <row r="253" spans="14:22" ht="15" customHeight="1" x14ac:dyDescent="0.2">
      <c r="N253" s="43">
        <f t="shared" si="23"/>
        <v>0</v>
      </c>
      <c r="O253" s="180"/>
      <c r="P253" s="214" t="str">
        <f>CountyStateRegions_21!K251</f>
        <v/>
      </c>
      <c r="Q253" s="304" t="str">
        <f t="shared" si="28"/>
        <v/>
      </c>
      <c r="R253" s="305" t="str">
        <f t="shared" si="29"/>
        <v/>
      </c>
      <c r="S253" s="305" t="str">
        <f t="shared" si="30"/>
        <v/>
      </c>
      <c r="T253" s="186">
        <v>249</v>
      </c>
      <c r="U253" s="216" t="str">
        <f t="shared" si="24"/>
        <v/>
      </c>
      <c r="V253" s="216" t="str">
        <f>IFERROR(INDEX(CountyStateRegions_21!$B:$B,MATCH('Start Here Statistics'!$U253,CountyStateRegions_21!$D:$D,0)),"")</f>
        <v/>
      </c>
    </row>
    <row r="254" spans="14:22" ht="15" customHeight="1" x14ac:dyDescent="0.2">
      <c r="N254" s="43">
        <f t="shared" si="23"/>
        <v>0</v>
      </c>
      <c r="O254" s="180"/>
      <c r="P254" s="214" t="str">
        <f>CountyStateRegions_21!K252</f>
        <v/>
      </c>
      <c r="Q254" s="304" t="str">
        <f t="shared" si="28"/>
        <v/>
      </c>
      <c r="R254" s="305" t="str">
        <f t="shared" si="29"/>
        <v/>
      </c>
      <c r="S254" s="305" t="str">
        <f t="shared" si="30"/>
        <v/>
      </c>
      <c r="T254" s="186">
        <v>250</v>
      </c>
      <c r="U254" s="216" t="str">
        <f t="shared" si="24"/>
        <v/>
      </c>
      <c r="V254" s="216" t="str">
        <f>IFERROR(INDEX(CountyStateRegions_21!$B:$B,MATCH('Start Here Statistics'!$U254,CountyStateRegions_21!$D:$D,0)),"")</f>
        <v/>
      </c>
    </row>
    <row r="255" spans="14:22" ht="15" customHeight="1" x14ac:dyDescent="0.2">
      <c r="N255" s="43">
        <f t="shared" si="23"/>
        <v>0</v>
      </c>
      <c r="O255" s="180"/>
      <c r="P255" s="214" t="str">
        <f>CountyStateRegions_21!K253</f>
        <v/>
      </c>
      <c r="Q255" s="304" t="str">
        <f t="shared" si="28"/>
        <v/>
      </c>
      <c r="R255" s="305" t="str">
        <f t="shared" si="29"/>
        <v/>
      </c>
      <c r="S255" s="305" t="str">
        <f t="shared" si="30"/>
        <v/>
      </c>
      <c r="T255" s="186">
        <v>251</v>
      </c>
      <c r="U255" s="216" t="str">
        <f t="shared" si="24"/>
        <v/>
      </c>
      <c r="V255" s="216" t="str">
        <f>IFERROR(INDEX(CountyStateRegions_21!$B:$B,MATCH('Start Here Statistics'!$U255,CountyStateRegions_21!$D:$D,0)),"")</f>
        <v/>
      </c>
    </row>
    <row r="256" spans="14:22" ht="15" customHeight="1" x14ac:dyDescent="0.2">
      <c r="N256" s="43">
        <f t="shared" si="23"/>
        <v>0</v>
      </c>
      <c r="O256" s="180"/>
      <c r="P256" s="214" t="str">
        <f>CountyStateRegions_21!K254</f>
        <v/>
      </c>
      <c r="Q256" s="304" t="str">
        <f t="shared" si="28"/>
        <v/>
      </c>
      <c r="R256" s="305" t="str">
        <f t="shared" si="29"/>
        <v/>
      </c>
      <c r="S256" s="305" t="str">
        <f t="shared" si="30"/>
        <v/>
      </c>
      <c r="T256" s="186">
        <v>252</v>
      </c>
      <c r="U256" s="216" t="str">
        <f t="shared" si="24"/>
        <v/>
      </c>
      <c r="V256" s="216" t="str">
        <f>IFERROR(INDEX(CountyStateRegions_21!$B:$B,MATCH('Start Here Statistics'!$U256,CountyStateRegions_21!$D:$D,0)),"")</f>
        <v/>
      </c>
    </row>
    <row r="257" spans="14:22" ht="15" customHeight="1" x14ac:dyDescent="0.2">
      <c r="N257" s="43">
        <f t="shared" si="23"/>
        <v>0</v>
      </c>
      <c r="O257" s="180"/>
      <c r="P257" s="214" t="str">
        <f>CountyStateRegions_21!K255</f>
        <v/>
      </c>
      <c r="Q257" s="304" t="str">
        <f t="shared" si="28"/>
        <v/>
      </c>
      <c r="R257" s="305" t="str">
        <f t="shared" si="29"/>
        <v/>
      </c>
      <c r="S257" s="305" t="str">
        <f t="shared" si="30"/>
        <v/>
      </c>
      <c r="T257" s="186">
        <v>253</v>
      </c>
      <c r="U257" s="216" t="str">
        <f t="shared" si="24"/>
        <v/>
      </c>
      <c r="V257" s="216" t="str">
        <f>IFERROR(INDEX(CountyStateRegions_21!$B:$B,MATCH('Start Here Statistics'!$U257,CountyStateRegions_21!$D:$D,0)),"")</f>
        <v/>
      </c>
    </row>
    <row r="258" spans="14:22" ht="15" customHeight="1" x14ac:dyDescent="0.2">
      <c r="N258" s="43">
        <f t="shared" si="23"/>
        <v>0</v>
      </c>
      <c r="O258" s="180"/>
      <c r="P258" s="214" t="str">
        <f>CountyStateRegions_21!K256</f>
        <v/>
      </c>
      <c r="Q258" s="304" t="str">
        <f t="shared" si="28"/>
        <v/>
      </c>
      <c r="R258" s="305" t="str">
        <f t="shared" si="29"/>
        <v/>
      </c>
      <c r="S258" s="305" t="str">
        <f t="shared" si="30"/>
        <v/>
      </c>
      <c r="T258" s="186">
        <v>254</v>
      </c>
      <c r="U258" s="216" t="str">
        <f t="shared" si="24"/>
        <v/>
      </c>
      <c r="V258" s="216" t="str">
        <f>IFERROR(INDEX(CountyStateRegions_21!$B:$B,MATCH('Start Here Statistics'!$U258,CountyStateRegions_21!$D:$D,0)),"")</f>
        <v/>
      </c>
    </row>
    <row r="259" spans="14:22" ht="15" customHeight="1" x14ac:dyDescent="0.2">
      <c r="N259" s="43">
        <f t="shared" si="23"/>
        <v>0</v>
      </c>
      <c r="O259" s="180"/>
      <c r="P259" s="214" t="str">
        <f>CountyStateRegions_21!K257</f>
        <v/>
      </c>
      <c r="Q259" s="304" t="str">
        <f t="shared" si="28"/>
        <v/>
      </c>
      <c r="R259" s="305" t="str">
        <f t="shared" si="29"/>
        <v/>
      </c>
      <c r="S259" s="305" t="str">
        <f t="shared" si="30"/>
        <v/>
      </c>
      <c r="T259" s="186">
        <v>255</v>
      </c>
      <c r="U259" s="216" t="str">
        <f t="shared" si="24"/>
        <v/>
      </c>
      <c r="V259" s="216" t="str">
        <f>IFERROR(INDEX(CountyStateRegions_21!$B:$B,MATCH('Start Here Statistics'!$U259,CountyStateRegions_21!$D:$D,0)),"")</f>
        <v/>
      </c>
    </row>
    <row r="260" spans="14:22" ht="15" customHeight="1" x14ac:dyDescent="0.2">
      <c r="N260" s="43">
        <f t="shared" si="23"/>
        <v>0</v>
      </c>
      <c r="O260" s="180"/>
      <c r="P260" s="214" t="str">
        <f>CountyStateRegions_21!K258</f>
        <v/>
      </c>
      <c r="Q260" s="304" t="str">
        <f t="shared" si="28"/>
        <v/>
      </c>
      <c r="R260" s="305" t="str">
        <f t="shared" si="29"/>
        <v/>
      </c>
      <c r="S260" s="305" t="str">
        <f t="shared" si="30"/>
        <v/>
      </c>
      <c r="T260" s="186">
        <v>256</v>
      </c>
      <c r="U260" s="216" t="str">
        <f t="shared" si="24"/>
        <v/>
      </c>
      <c r="V260" s="216" t="str">
        <f>IFERROR(INDEX(CountyStateRegions_21!$B:$B,MATCH('Start Here Statistics'!$U260,CountyStateRegions_21!$D:$D,0)),"")</f>
        <v/>
      </c>
    </row>
    <row r="261" spans="14:22" ht="15" customHeight="1" x14ac:dyDescent="0.2">
      <c r="N261" s="43">
        <f t="shared" si="23"/>
        <v>0</v>
      </c>
      <c r="O261" s="180"/>
      <c r="P261" s="214" t="str">
        <f>CountyStateRegions_21!K259</f>
        <v/>
      </c>
      <c r="Q261" s="304" t="str">
        <f t="shared" si="28"/>
        <v/>
      </c>
      <c r="R261" s="305" t="str">
        <f t="shared" si="29"/>
        <v/>
      </c>
      <c r="S261" s="305" t="str">
        <f t="shared" si="30"/>
        <v/>
      </c>
      <c r="T261" s="186">
        <v>257</v>
      </c>
      <c r="U261" s="216" t="str">
        <f t="shared" si="24"/>
        <v/>
      </c>
      <c r="V261" s="216" t="str">
        <f>IFERROR(INDEX(CountyStateRegions_21!$B:$B,MATCH('Start Here Statistics'!$U261,CountyStateRegions_21!$D:$D,0)),"")</f>
        <v/>
      </c>
    </row>
    <row r="262" spans="14:22" ht="15" customHeight="1" x14ac:dyDescent="0.2">
      <c r="N262" s="43">
        <f t="shared" ref="N262:N325" si="31">SUM(N261,$O262&lt;&gt;"")</f>
        <v>0</v>
      </c>
      <c r="O262" s="180"/>
      <c r="P262" s="214" t="str">
        <f>CountyStateRegions_21!K260</f>
        <v/>
      </c>
      <c r="Q262" s="304" t="str">
        <f t="shared" si="28"/>
        <v/>
      </c>
      <c r="R262" s="305" t="str">
        <f t="shared" si="29"/>
        <v/>
      </c>
      <c r="S262" s="305" t="str">
        <f t="shared" si="30"/>
        <v/>
      </c>
      <c r="T262" s="186">
        <v>258</v>
      </c>
      <c r="U262" s="216" t="str">
        <f t="shared" ref="U262:U325" si="32">IFERROR(INDEX($P:$P,MATCH($T262,$N:$N,0)),"")</f>
        <v/>
      </c>
      <c r="V262" s="216" t="str">
        <f>IFERROR(INDEX(CountyStateRegions_21!$B:$B,MATCH('Start Here Statistics'!$U262,CountyStateRegions_21!$D:$D,0)),"")</f>
        <v/>
      </c>
    </row>
    <row r="263" spans="14:22" ht="15" customHeight="1" x14ac:dyDescent="0.2">
      <c r="N263" s="43">
        <f t="shared" si="31"/>
        <v>0</v>
      </c>
      <c r="O263" s="180"/>
      <c r="P263" s="214" t="str">
        <f>CountyStateRegions_21!K261</f>
        <v/>
      </c>
      <c r="Q263" s="304" t="str">
        <f t="shared" si="28"/>
        <v/>
      </c>
      <c r="R263" s="305" t="str">
        <f t="shared" si="29"/>
        <v/>
      </c>
      <c r="S263" s="305" t="str">
        <f t="shared" si="30"/>
        <v/>
      </c>
      <c r="T263" s="186">
        <v>259</v>
      </c>
      <c r="U263" s="216" t="str">
        <f t="shared" si="32"/>
        <v/>
      </c>
      <c r="V263" s="216" t="str">
        <f>IFERROR(INDEX(CountyStateRegions_21!$B:$B,MATCH('Start Here Statistics'!$U263,CountyStateRegions_21!$D:$D,0)),"")</f>
        <v/>
      </c>
    </row>
    <row r="264" spans="14:22" ht="15" customHeight="1" x14ac:dyDescent="0.2">
      <c r="N264" s="43">
        <f t="shared" si="31"/>
        <v>0</v>
      </c>
      <c r="O264" s="180"/>
      <c r="P264" s="214" t="str">
        <f>CountyStateRegions_21!K262</f>
        <v/>
      </c>
      <c r="Q264" s="304" t="str">
        <f t="shared" si="28"/>
        <v/>
      </c>
      <c r="R264" s="305" t="str">
        <f t="shared" si="29"/>
        <v/>
      </c>
      <c r="S264" s="305" t="str">
        <f t="shared" si="30"/>
        <v/>
      </c>
      <c r="T264" s="186">
        <v>260</v>
      </c>
      <c r="U264" s="216" t="str">
        <f t="shared" si="32"/>
        <v/>
      </c>
      <c r="V264" s="216" t="str">
        <f>IFERROR(INDEX(CountyStateRegions_21!$B:$B,MATCH('Start Here Statistics'!$U264,CountyStateRegions_21!$D:$D,0)),"")</f>
        <v/>
      </c>
    </row>
    <row r="265" spans="14:22" ht="15" customHeight="1" x14ac:dyDescent="0.2">
      <c r="N265" s="43">
        <f t="shared" si="31"/>
        <v>0</v>
      </c>
      <c r="O265" s="180"/>
      <c r="P265" s="214" t="str">
        <f>CountyStateRegions_21!K263</f>
        <v/>
      </c>
      <c r="Q265" s="304" t="str">
        <f t="shared" si="28"/>
        <v/>
      </c>
      <c r="R265" s="305" t="str">
        <f t="shared" si="29"/>
        <v/>
      </c>
      <c r="S265" s="305" t="str">
        <f t="shared" si="30"/>
        <v/>
      </c>
      <c r="T265" s="186">
        <v>261</v>
      </c>
      <c r="U265" s="216" t="str">
        <f t="shared" si="32"/>
        <v/>
      </c>
      <c r="V265" s="216" t="str">
        <f>IFERROR(INDEX(CountyStateRegions_21!$B:$B,MATCH('Start Here Statistics'!$U265,CountyStateRegions_21!$D:$D,0)),"")</f>
        <v/>
      </c>
    </row>
    <row r="266" spans="14:22" ht="15" customHeight="1" x14ac:dyDescent="0.2">
      <c r="N266" s="43">
        <f t="shared" si="31"/>
        <v>0</v>
      </c>
      <c r="O266" s="180"/>
      <c r="P266" s="214" t="str">
        <f>CountyStateRegions_21!K264</f>
        <v/>
      </c>
      <c r="Q266" s="304" t="str">
        <f t="shared" si="28"/>
        <v/>
      </c>
      <c r="R266" s="305" t="str">
        <f t="shared" si="29"/>
        <v/>
      </c>
      <c r="S266" s="305" t="str">
        <f t="shared" si="30"/>
        <v/>
      </c>
      <c r="T266" s="186">
        <v>262</v>
      </c>
      <c r="U266" s="216" t="str">
        <f t="shared" si="32"/>
        <v/>
      </c>
      <c r="V266" s="216" t="str">
        <f>IFERROR(INDEX(CountyStateRegions_21!$B:$B,MATCH('Start Here Statistics'!$U266,CountyStateRegions_21!$D:$D,0)),"")</f>
        <v/>
      </c>
    </row>
    <row r="267" spans="14:22" ht="15" customHeight="1" x14ac:dyDescent="0.2">
      <c r="N267" s="43">
        <f t="shared" si="31"/>
        <v>0</v>
      </c>
      <c r="O267" s="180"/>
      <c r="P267" s="214" t="str">
        <f>CountyStateRegions_21!K265</f>
        <v/>
      </c>
      <c r="Q267" s="304" t="str">
        <f t="shared" si="28"/>
        <v/>
      </c>
      <c r="R267" s="305" t="str">
        <f t="shared" si="29"/>
        <v/>
      </c>
      <c r="S267" s="305" t="str">
        <f t="shared" si="30"/>
        <v/>
      </c>
      <c r="T267" s="186">
        <v>263</v>
      </c>
      <c r="U267" s="216" t="str">
        <f t="shared" si="32"/>
        <v/>
      </c>
      <c r="V267" s="216" t="str">
        <f>IFERROR(INDEX(CountyStateRegions_21!$B:$B,MATCH('Start Here Statistics'!$U267,CountyStateRegions_21!$D:$D,0)),"")</f>
        <v/>
      </c>
    </row>
    <row r="268" spans="14:22" ht="15" customHeight="1" x14ac:dyDescent="0.2">
      <c r="N268" s="43">
        <f t="shared" si="31"/>
        <v>0</v>
      </c>
      <c r="O268" s="180"/>
      <c r="P268" s="214" t="str">
        <f>CountyStateRegions_21!K266</f>
        <v/>
      </c>
      <c r="Q268" s="304" t="str">
        <f t="shared" si="28"/>
        <v/>
      </c>
      <c r="R268" s="305" t="str">
        <f t="shared" si="29"/>
        <v/>
      </c>
      <c r="S268" s="305" t="str">
        <f t="shared" si="30"/>
        <v/>
      </c>
      <c r="T268" s="186">
        <v>264</v>
      </c>
      <c r="U268" s="216" t="str">
        <f t="shared" si="32"/>
        <v/>
      </c>
      <c r="V268" s="216" t="str">
        <f>IFERROR(INDEX(CountyStateRegions_21!$B:$B,MATCH('Start Here Statistics'!$U268,CountyStateRegions_21!$D:$D,0)),"")</f>
        <v/>
      </c>
    </row>
    <row r="269" spans="14:22" ht="15" customHeight="1" x14ac:dyDescent="0.2">
      <c r="N269" s="43">
        <f t="shared" si="31"/>
        <v>0</v>
      </c>
      <c r="O269" s="180"/>
      <c r="P269" s="214" t="str">
        <f>CountyStateRegions_21!K267</f>
        <v/>
      </c>
      <c r="Q269" s="304" t="str">
        <f t="shared" si="28"/>
        <v/>
      </c>
      <c r="R269" s="305" t="str">
        <f t="shared" si="29"/>
        <v/>
      </c>
      <c r="S269" s="305" t="str">
        <f t="shared" si="30"/>
        <v/>
      </c>
      <c r="T269" s="186">
        <v>265</v>
      </c>
      <c r="U269" s="216" t="str">
        <f t="shared" si="32"/>
        <v/>
      </c>
      <c r="V269" s="216" t="str">
        <f>IFERROR(INDEX(CountyStateRegions_21!$B:$B,MATCH('Start Here Statistics'!$U269,CountyStateRegions_21!$D:$D,0)),"")</f>
        <v/>
      </c>
    </row>
    <row r="270" spans="14:22" ht="15" customHeight="1" x14ac:dyDescent="0.2">
      <c r="N270" s="43">
        <f t="shared" si="31"/>
        <v>0</v>
      </c>
      <c r="O270" s="180"/>
      <c r="P270" s="214" t="str">
        <f>CountyStateRegions_21!K268</f>
        <v/>
      </c>
      <c r="Q270" s="304" t="str">
        <f t="shared" si="28"/>
        <v/>
      </c>
      <c r="R270" s="305" t="str">
        <f t="shared" si="29"/>
        <v/>
      </c>
      <c r="S270" s="305" t="str">
        <f t="shared" si="30"/>
        <v/>
      </c>
      <c r="T270" s="186">
        <v>266</v>
      </c>
      <c r="U270" s="216" t="str">
        <f t="shared" si="32"/>
        <v/>
      </c>
      <c r="V270" s="216" t="str">
        <f>IFERROR(INDEX(CountyStateRegions_21!$B:$B,MATCH('Start Here Statistics'!$U270,CountyStateRegions_21!$D:$D,0)),"")</f>
        <v/>
      </c>
    </row>
    <row r="271" spans="14:22" ht="15" customHeight="1" x14ac:dyDescent="0.2">
      <c r="N271" s="43">
        <f t="shared" si="31"/>
        <v>0</v>
      </c>
      <c r="O271" s="180"/>
      <c r="P271" s="214" t="str">
        <f>CountyStateRegions_21!K269</f>
        <v/>
      </c>
      <c r="Q271" s="304" t="str">
        <f t="shared" si="28"/>
        <v/>
      </c>
      <c r="R271" s="305" t="str">
        <f t="shared" si="29"/>
        <v/>
      </c>
      <c r="S271" s="305" t="str">
        <f t="shared" si="30"/>
        <v/>
      </c>
      <c r="T271" s="186">
        <v>267</v>
      </c>
      <c r="U271" s="216" t="str">
        <f t="shared" si="32"/>
        <v/>
      </c>
      <c r="V271" s="216" t="str">
        <f>IFERROR(INDEX(CountyStateRegions_21!$B:$B,MATCH('Start Here Statistics'!$U271,CountyStateRegions_21!$D:$D,0)),"")</f>
        <v/>
      </c>
    </row>
    <row r="272" spans="14:22" ht="15" customHeight="1" x14ac:dyDescent="0.2">
      <c r="N272" s="43">
        <f t="shared" si="31"/>
        <v>0</v>
      </c>
      <c r="O272" s="180"/>
      <c r="P272" s="214" t="str">
        <f>CountyStateRegions_21!K270</f>
        <v/>
      </c>
      <c r="Q272" s="304" t="str">
        <f t="shared" si="28"/>
        <v/>
      </c>
      <c r="R272" s="305" t="str">
        <f t="shared" si="29"/>
        <v/>
      </c>
      <c r="S272" s="305" t="str">
        <f t="shared" si="30"/>
        <v/>
      </c>
      <c r="T272" s="186">
        <v>268</v>
      </c>
      <c r="U272" s="216" t="str">
        <f t="shared" si="32"/>
        <v/>
      </c>
      <c r="V272" s="216" t="str">
        <f>IFERROR(INDEX(CountyStateRegions_21!$B:$B,MATCH('Start Here Statistics'!$U272,CountyStateRegions_21!$D:$D,0)),"")</f>
        <v/>
      </c>
    </row>
    <row r="273" spans="14:22" ht="15" customHeight="1" x14ac:dyDescent="0.2">
      <c r="N273" s="43">
        <f t="shared" si="31"/>
        <v>0</v>
      </c>
      <c r="O273" s="180"/>
      <c r="P273" s="214" t="str">
        <f>CountyStateRegions_21!K271</f>
        <v/>
      </c>
      <c r="Q273" s="304" t="str">
        <f t="shared" si="28"/>
        <v/>
      </c>
      <c r="R273" s="305" t="str">
        <f t="shared" si="29"/>
        <v/>
      </c>
      <c r="S273" s="305" t="str">
        <f t="shared" si="30"/>
        <v/>
      </c>
      <c r="T273" s="186">
        <v>269</v>
      </c>
      <c r="U273" s="216" t="str">
        <f t="shared" si="32"/>
        <v/>
      </c>
      <c r="V273" s="216" t="str">
        <f>IFERROR(INDEX(CountyStateRegions_21!$B:$B,MATCH('Start Here Statistics'!$U273,CountyStateRegions_21!$D:$D,0)),"")</f>
        <v/>
      </c>
    </row>
    <row r="274" spans="14:22" ht="15" customHeight="1" x14ac:dyDescent="0.2">
      <c r="N274" s="43">
        <f t="shared" si="31"/>
        <v>0</v>
      </c>
      <c r="O274" s="180"/>
      <c r="P274" s="214" t="str">
        <f>CountyStateRegions_21!K272</f>
        <v/>
      </c>
      <c r="Q274" s="304" t="str">
        <f t="shared" si="28"/>
        <v/>
      </c>
      <c r="R274" s="305" t="str">
        <f t="shared" si="29"/>
        <v/>
      </c>
      <c r="S274" s="305" t="str">
        <f t="shared" si="30"/>
        <v/>
      </c>
      <c r="T274" s="186">
        <v>270</v>
      </c>
      <c r="U274" s="216" t="str">
        <f t="shared" si="32"/>
        <v/>
      </c>
      <c r="V274" s="216" t="str">
        <f>IFERROR(INDEX(CountyStateRegions_21!$B:$B,MATCH('Start Here Statistics'!$U274,CountyStateRegions_21!$D:$D,0)),"")</f>
        <v/>
      </c>
    </row>
    <row r="275" spans="14:22" ht="15" customHeight="1" x14ac:dyDescent="0.2">
      <c r="N275" s="43">
        <f t="shared" si="31"/>
        <v>0</v>
      </c>
      <c r="O275" s="180"/>
      <c r="P275" s="214" t="str">
        <f>CountyStateRegions_21!K273</f>
        <v/>
      </c>
      <c r="Q275" s="304" t="str">
        <f t="shared" si="28"/>
        <v/>
      </c>
      <c r="R275" s="305" t="str">
        <f t="shared" si="29"/>
        <v/>
      </c>
      <c r="S275" s="305" t="str">
        <f t="shared" si="30"/>
        <v/>
      </c>
      <c r="T275" s="186">
        <v>271</v>
      </c>
      <c r="U275" s="216" t="str">
        <f t="shared" si="32"/>
        <v/>
      </c>
      <c r="V275" s="216" t="str">
        <f>IFERROR(INDEX(CountyStateRegions_21!$B:$B,MATCH('Start Here Statistics'!$U275,CountyStateRegions_21!$D:$D,0)),"")</f>
        <v/>
      </c>
    </row>
    <row r="276" spans="14:22" ht="15" customHeight="1" x14ac:dyDescent="0.2">
      <c r="N276" s="43">
        <f t="shared" si="31"/>
        <v>0</v>
      </c>
      <c r="O276" s="180"/>
      <c r="P276" s="214" t="str">
        <f>CountyStateRegions_21!K274</f>
        <v/>
      </c>
      <c r="Q276" s="304" t="str">
        <f t="shared" si="28"/>
        <v/>
      </c>
      <c r="R276" s="305" t="str">
        <f t="shared" si="29"/>
        <v/>
      </c>
      <c r="S276" s="305" t="str">
        <f t="shared" si="30"/>
        <v/>
      </c>
      <c r="T276" s="186">
        <v>272</v>
      </c>
      <c r="U276" s="216" t="str">
        <f t="shared" si="32"/>
        <v/>
      </c>
      <c r="V276" s="216" t="str">
        <f>IFERROR(INDEX(CountyStateRegions_21!$B:$B,MATCH('Start Here Statistics'!$U276,CountyStateRegions_21!$D:$D,0)),"")</f>
        <v/>
      </c>
    </row>
    <row r="277" spans="14:22" ht="15" customHeight="1" x14ac:dyDescent="0.2">
      <c r="N277" s="43">
        <f t="shared" si="31"/>
        <v>0</v>
      </c>
      <c r="O277" s="180"/>
      <c r="P277" s="214" t="str">
        <f>CountyStateRegions_21!K275</f>
        <v/>
      </c>
      <c r="Q277" s="304" t="str">
        <f t="shared" si="28"/>
        <v/>
      </c>
      <c r="R277" s="305" t="str">
        <f t="shared" si="29"/>
        <v/>
      </c>
      <c r="S277" s="305" t="str">
        <f t="shared" si="30"/>
        <v/>
      </c>
      <c r="T277" s="186">
        <v>273</v>
      </c>
      <c r="U277" s="216" t="str">
        <f t="shared" si="32"/>
        <v/>
      </c>
      <c r="V277" s="216" t="str">
        <f>IFERROR(INDEX(CountyStateRegions_21!$B:$B,MATCH('Start Here Statistics'!$U277,CountyStateRegions_21!$D:$D,0)),"")</f>
        <v/>
      </c>
    </row>
    <row r="278" spans="14:22" ht="15" customHeight="1" x14ac:dyDescent="0.2">
      <c r="N278" s="43">
        <f t="shared" si="31"/>
        <v>0</v>
      </c>
      <c r="O278" s="180"/>
      <c r="P278" s="214" t="str">
        <f>CountyStateRegions_21!K276</f>
        <v/>
      </c>
      <c r="Q278" s="304" t="str">
        <f t="shared" si="28"/>
        <v/>
      </c>
      <c r="R278" s="305" t="str">
        <f t="shared" si="29"/>
        <v/>
      </c>
      <c r="S278" s="305" t="str">
        <f t="shared" si="30"/>
        <v/>
      </c>
      <c r="T278" s="186">
        <v>274</v>
      </c>
      <c r="U278" s="216" t="str">
        <f t="shared" si="32"/>
        <v/>
      </c>
      <c r="V278" s="216" t="str">
        <f>IFERROR(INDEX(CountyStateRegions_21!$B:$B,MATCH('Start Here Statistics'!$U278,CountyStateRegions_21!$D:$D,0)),"")</f>
        <v/>
      </c>
    </row>
    <row r="279" spans="14:22" ht="15" customHeight="1" x14ac:dyDescent="0.2">
      <c r="N279" s="43">
        <f t="shared" si="31"/>
        <v>0</v>
      </c>
      <c r="O279" s="180"/>
      <c r="P279" s="214" t="str">
        <f>CountyStateRegions_21!K277</f>
        <v/>
      </c>
      <c r="Q279" s="304" t="str">
        <f t="shared" si="28"/>
        <v/>
      </c>
      <c r="R279" s="305" t="str">
        <f t="shared" si="29"/>
        <v/>
      </c>
      <c r="S279" s="305" t="str">
        <f t="shared" si="30"/>
        <v/>
      </c>
      <c r="T279" s="186">
        <v>275</v>
      </c>
      <c r="U279" s="216" t="str">
        <f t="shared" si="32"/>
        <v/>
      </c>
      <c r="V279" s="216" t="str">
        <f>IFERROR(INDEX(CountyStateRegions_21!$B:$B,MATCH('Start Here Statistics'!$U279,CountyStateRegions_21!$D:$D,0)),"")</f>
        <v/>
      </c>
    </row>
    <row r="280" spans="14:22" ht="15" customHeight="1" x14ac:dyDescent="0.2">
      <c r="N280" s="43">
        <f t="shared" si="31"/>
        <v>0</v>
      </c>
      <c r="O280" s="180"/>
      <c r="P280" s="214" t="str">
        <f>CountyStateRegions_21!K278</f>
        <v/>
      </c>
      <c r="Q280" s="304" t="str">
        <f t="shared" si="28"/>
        <v/>
      </c>
      <c r="R280" s="305" t="str">
        <f t="shared" si="29"/>
        <v/>
      </c>
      <c r="S280" s="305" t="str">
        <f t="shared" si="30"/>
        <v/>
      </c>
      <c r="T280" s="186">
        <v>276</v>
      </c>
      <c r="U280" s="216" t="str">
        <f t="shared" si="32"/>
        <v/>
      </c>
      <c r="V280" s="216" t="str">
        <f>IFERROR(INDEX(CountyStateRegions_21!$B:$B,MATCH('Start Here Statistics'!$U280,CountyStateRegions_21!$D:$D,0)),"")</f>
        <v/>
      </c>
    </row>
    <row r="281" spans="14:22" ht="15" customHeight="1" x14ac:dyDescent="0.2">
      <c r="N281" s="43">
        <f t="shared" si="31"/>
        <v>0</v>
      </c>
      <c r="O281" s="180"/>
      <c r="P281" s="214" t="str">
        <f>CountyStateRegions_21!K279</f>
        <v/>
      </c>
      <c r="Q281" s="304" t="str">
        <f t="shared" si="28"/>
        <v/>
      </c>
      <c r="R281" s="305" t="str">
        <f t="shared" si="29"/>
        <v/>
      </c>
      <c r="S281" s="305" t="str">
        <f t="shared" si="30"/>
        <v/>
      </c>
      <c r="T281" s="186">
        <v>277</v>
      </c>
      <c r="U281" s="216" t="str">
        <f t="shared" si="32"/>
        <v/>
      </c>
      <c r="V281" s="216" t="str">
        <f>IFERROR(INDEX(CountyStateRegions_21!$B:$B,MATCH('Start Here Statistics'!$U281,CountyStateRegions_21!$D:$D,0)),"")</f>
        <v/>
      </c>
    </row>
    <row r="282" spans="14:22" ht="15" customHeight="1" x14ac:dyDescent="0.2">
      <c r="N282" s="43">
        <f t="shared" si="31"/>
        <v>0</v>
      </c>
      <c r="O282" s="180"/>
      <c r="P282" s="214" t="str">
        <f>CountyStateRegions_21!K280</f>
        <v/>
      </c>
      <c r="Q282" s="304" t="str">
        <f t="shared" si="28"/>
        <v/>
      </c>
      <c r="R282" s="305" t="str">
        <f t="shared" si="29"/>
        <v/>
      </c>
      <c r="S282" s="305" t="str">
        <f t="shared" si="30"/>
        <v/>
      </c>
      <c r="T282" s="186">
        <v>278</v>
      </c>
      <c r="U282" s="216" t="str">
        <f t="shared" si="32"/>
        <v/>
      </c>
      <c r="V282" s="216" t="str">
        <f>IFERROR(INDEX(CountyStateRegions_21!$B:$B,MATCH('Start Here Statistics'!$U282,CountyStateRegions_21!$D:$D,0)),"")</f>
        <v/>
      </c>
    </row>
    <row r="283" spans="14:22" ht="15" customHeight="1" x14ac:dyDescent="0.2">
      <c r="N283" s="43">
        <f t="shared" si="31"/>
        <v>0</v>
      </c>
      <c r="O283" s="180"/>
      <c r="P283" s="214" t="str">
        <f>CountyStateRegions_21!K281</f>
        <v/>
      </c>
      <c r="Q283" s="304" t="str">
        <f t="shared" si="28"/>
        <v/>
      </c>
      <c r="R283" s="305" t="str">
        <f t="shared" si="29"/>
        <v/>
      </c>
      <c r="S283" s="305" t="str">
        <f t="shared" si="30"/>
        <v/>
      </c>
      <c r="T283" s="186">
        <v>279</v>
      </c>
      <c r="U283" s="216" t="str">
        <f t="shared" si="32"/>
        <v/>
      </c>
      <c r="V283" s="216" t="str">
        <f>IFERROR(INDEX(CountyStateRegions_21!$B:$B,MATCH('Start Here Statistics'!$U283,CountyStateRegions_21!$D:$D,0)),"")</f>
        <v/>
      </c>
    </row>
    <row r="284" spans="14:22" ht="15" customHeight="1" x14ac:dyDescent="0.2">
      <c r="N284" s="43">
        <f t="shared" si="31"/>
        <v>0</v>
      </c>
      <c r="O284" s="180"/>
      <c r="P284" s="214" t="str">
        <f>CountyStateRegions_21!K282</f>
        <v/>
      </c>
      <c r="Q284" s="304" t="str">
        <f t="shared" si="28"/>
        <v/>
      </c>
      <c r="R284" s="305" t="str">
        <f t="shared" si="29"/>
        <v/>
      </c>
      <c r="S284" s="305" t="str">
        <f t="shared" si="30"/>
        <v/>
      </c>
      <c r="T284" s="186">
        <v>280</v>
      </c>
      <c r="U284" s="216" t="str">
        <f t="shared" si="32"/>
        <v/>
      </c>
      <c r="V284" s="216" t="str">
        <f>IFERROR(INDEX(CountyStateRegions_21!$B:$B,MATCH('Start Here Statistics'!$U284,CountyStateRegions_21!$D:$D,0)),"")</f>
        <v/>
      </c>
    </row>
    <row r="285" spans="14:22" ht="15" customHeight="1" x14ac:dyDescent="0.2">
      <c r="N285" s="43">
        <f t="shared" si="31"/>
        <v>0</v>
      </c>
      <c r="O285" s="180"/>
      <c r="P285" s="214" t="str">
        <f>CountyStateRegions_21!K283</f>
        <v/>
      </c>
      <c r="Q285" s="304" t="str">
        <f t="shared" si="28"/>
        <v/>
      </c>
      <c r="R285" s="305" t="str">
        <f t="shared" si="29"/>
        <v/>
      </c>
      <c r="S285" s="305" t="str">
        <f t="shared" si="30"/>
        <v/>
      </c>
      <c r="T285" s="186">
        <v>281</v>
      </c>
      <c r="U285" s="216" t="str">
        <f t="shared" si="32"/>
        <v/>
      </c>
      <c r="V285" s="216" t="str">
        <f>IFERROR(INDEX(CountyStateRegions_21!$B:$B,MATCH('Start Here Statistics'!$U285,CountyStateRegions_21!$D:$D,0)),"")</f>
        <v/>
      </c>
    </row>
    <row r="286" spans="14:22" ht="15" customHeight="1" x14ac:dyDescent="0.2">
      <c r="N286" s="43">
        <f t="shared" si="31"/>
        <v>0</v>
      </c>
      <c r="O286" s="180"/>
      <c r="P286" s="214" t="str">
        <f>CountyStateRegions_21!K284</f>
        <v/>
      </c>
      <c r="Q286" s="304" t="str">
        <f t="shared" ref="Q286:Q349" si="33">IFERROR(MID(P287, FIND(",",P287)+1,99),"")</f>
        <v/>
      </c>
      <c r="R286" s="305" t="str">
        <f t="shared" ref="R286:R349" si="34">IFERROR(LEFT(P287, FIND(",",P287)-1),"")</f>
        <v/>
      </c>
      <c r="S286" s="305" t="str">
        <f t="shared" ref="S286:S349" si="35">IF(P287="", "", IF(O287&lt;&gt;"", 1, 0))</f>
        <v/>
      </c>
      <c r="T286" s="186">
        <v>282</v>
      </c>
      <c r="U286" s="216" t="str">
        <f t="shared" si="32"/>
        <v/>
      </c>
      <c r="V286" s="216" t="str">
        <f>IFERROR(INDEX(CountyStateRegions_21!$B:$B,MATCH('Start Here Statistics'!$U286,CountyStateRegions_21!$D:$D,0)),"")</f>
        <v/>
      </c>
    </row>
    <row r="287" spans="14:22" ht="15" customHeight="1" x14ac:dyDescent="0.2">
      <c r="N287" s="43">
        <f t="shared" si="31"/>
        <v>0</v>
      </c>
      <c r="O287" s="180"/>
      <c r="P287" s="214" t="str">
        <f>CountyStateRegions_21!K285</f>
        <v/>
      </c>
      <c r="Q287" s="304" t="str">
        <f t="shared" si="33"/>
        <v/>
      </c>
      <c r="R287" s="305" t="str">
        <f t="shared" si="34"/>
        <v/>
      </c>
      <c r="S287" s="305" t="str">
        <f t="shared" si="35"/>
        <v/>
      </c>
      <c r="T287" s="186">
        <v>283</v>
      </c>
      <c r="U287" s="216" t="str">
        <f t="shared" si="32"/>
        <v/>
      </c>
      <c r="V287" s="216" t="str">
        <f>IFERROR(INDEX(CountyStateRegions_21!$B:$B,MATCH('Start Here Statistics'!$U287,CountyStateRegions_21!$D:$D,0)),"")</f>
        <v/>
      </c>
    </row>
    <row r="288" spans="14:22" ht="15" customHeight="1" x14ac:dyDescent="0.2">
      <c r="N288" s="43">
        <f t="shared" si="31"/>
        <v>0</v>
      </c>
      <c r="O288" s="180"/>
      <c r="P288" s="214" t="str">
        <f>CountyStateRegions_21!K286</f>
        <v/>
      </c>
      <c r="Q288" s="304" t="str">
        <f t="shared" si="33"/>
        <v/>
      </c>
      <c r="R288" s="305" t="str">
        <f t="shared" si="34"/>
        <v/>
      </c>
      <c r="S288" s="305" t="str">
        <f t="shared" si="35"/>
        <v/>
      </c>
      <c r="T288" s="186">
        <v>284</v>
      </c>
      <c r="U288" s="216" t="str">
        <f t="shared" si="32"/>
        <v/>
      </c>
      <c r="V288" s="216" t="str">
        <f>IFERROR(INDEX(CountyStateRegions_21!$B:$B,MATCH('Start Here Statistics'!$U288,CountyStateRegions_21!$D:$D,0)),"")</f>
        <v/>
      </c>
    </row>
    <row r="289" spans="14:22" ht="15" customHeight="1" x14ac:dyDescent="0.2">
      <c r="N289" s="43">
        <f t="shared" si="31"/>
        <v>0</v>
      </c>
      <c r="O289" s="180"/>
      <c r="P289" s="214" t="str">
        <f>CountyStateRegions_21!K287</f>
        <v/>
      </c>
      <c r="Q289" s="304" t="str">
        <f t="shared" si="33"/>
        <v/>
      </c>
      <c r="R289" s="305" t="str">
        <f t="shared" si="34"/>
        <v/>
      </c>
      <c r="S289" s="305" t="str">
        <f t="shared" si="35"/>
        <v/>
      </c>
      <c r="T289" s="186">
        <v>285</v>
      </c>
      <c r="U289" s="216" t="str">
        <f t="shared" si="32"/>
        <v/>
      </c>
      <c r="V289" s="216" t="str">
        <f>IFERROR(INDEX(CountyStateRegions_21!$B:$B,MATCH('Start Here Statistics'!$U289,CountyStateRegions_21!$D:$D,0)),"")</f>
        <v/>
      </c>
    </row>
    <row r="290" spans="14:22" ht="15" customHeight="1" x14ac:dyDescent="0.2">
      <c r="N290" s="43">
        <f t="shared" si="31"/>
        <v>0</v>
      </c>
      <c r="O290" s="180"/>
      <c r="P290" s="214" t="str">
        <f>CountyStateRegions_21!K288</f>
        <v/>
      </c>
      <c r="Q290" s="304" t="str">
        <f t="shared" si="33"/>
        <v/>
      </c>
      <c r="R290" s="305" t="str">
        <f t="shared" si="34"/>
        <v/>
      </c>
      <c r="S290" s="305" t="str">
        <f t="shared" si="35"/>
        <v/>
      </c>
      <c r="T290" s="186">
        <v>286</v>
      </c>
      <c r="U290" s="216" t="str">
        <f t="shared" si="32"/>
        <v/>
      </c>
      <c r="V290" s="216" t="str">
        <f>IFERROR(INDEX(CountyStateRegions_21!$B:$B,MATCH('Start Here Statistics'!$U290,CountyStateRegions_21!$D:$D,0)),"")</f>
        <v/>
      </c>
    </row>
    <row r="291" spans="14:22" ht="15" customHeight="1" x14ac:dyDescent="0.2">
      <c r="N291" s="43">
        <f t="shared" si="31"/>
        <v>0</v>
      </c>
      <c r="O291" s="180"/>
      <c r="P291" s="214" t="str">
        <f>CountyStateRegions_21!K289</f>
        <v/>
      </c>
      <c r="Q291" s="304" t="str">
        <f t="shared" si="33"/>
        <v/>
      </c>
      <c r="R291" s="305" t="str">
        <f t="shared" si="34"/>
        <v/>
      </c>
      <c r="S291" s="305" t="str">
        <f t="shared" si="35"/>
        <v/>
      </c>
      <c r="T291" s="186">
        <v>287</v>
      </c>
      <c r="U291" s="216" t="str">
        <f t="shared" si="32"/>
        <v/>
      </c>
      <c r="V291" s="216" t="str">
        <f>IFERROR(INDEX(CountyStateRegions_21!$B:$B,MATCH('Start Here Statistics'!$U291,CountyStateRegions_21!$D:$D,0)),"")</f>
        <v/>
      </c>
    </row>
    <row r="292" spans="14:22" ht="15" customHeight="1" x14ac:dyDescent="0.2">
      <c r="N292" s="43">
        <f t="shared" si="31"/>
        <v>0</v>
      </c>
      <c r="O292" s="180"/>
      <c r="P292" s="214" t="str">
        <f>CountyStateRegions_21!K290</f>
        <v/>
      </c>
      <c r="Q292" s="304" t="str">
        <f t="shared" si="33"/>
        <v/>
      </c>
      <c r="R292" s="305" t="str">
        <f t="shared" si="34"/>
        <v/>
      </c>
      <c r="S292" s="305" t="str">
        <f t="shared" si="35"/>
        <v/>
      </c>
      <c r="T292" s="186">
        <v>288</v>
      </c>
      <c r="U292" s="216" t="str">
        <f t="shared" si="32"/>
        <v/>
      </c>
      <c r="V292" s="216" t="str">
        <f>IFERROR(INDEX(CountyStateRegions_21!$B:$B,MATCH('Start Here Statistics'!$U292,CountyStateRegions_21!$D:$D,0)),"")</f>
        <v/>
      </c>
    </row>
    <row r="293" spans="14:22" ht="15" customHeight="1" x14ac:dyDescent="0.2">
      <c r="N293" s="43">
        <f t="shared" si="31"/>
        <v>0</v>
      </c>
      <c r="O293" s="180"/>
      <c r="P293" s="214" t="str">
        <f>CountyStateRegions_21!K291</f>
        <v/>
      </c>
      <c r="Q293" s="304" t="str">
        <f t="shared" si="33"/>
        <v/>
      </c>
      <c r="R293" s="305" t="str">
        <f t="shared" si="34"/>
        <v/>
      </c>
      <c r="S293" s="305" t="str">
        <f t="shared" si="35"/>
        <v/>
      </c>
      <c r="T293" s="186">
        <v>289</v>
      </c>
      <c r="U293" s="216" t="str">
        <f t="shared" si="32"/>
        <v/>
      </c>
      <c r="V293" s="216" t="str">
        <f>IFERROR(INDEX(CountyStateRegions_21!$B:$B,MATCH('Start Here Statistics'!$U293,CountyStateRegions_21!$D:$D,0)),"")</f>
        <v/>
      </c>
    </row>
    <row r="294" spans="14:22" ht="15" customHeight="1" x14ac:dyDescent="0.2">
      <c r="N294" s="43">
        <f t="shared" si="31"/>
        <v>0</v>
      </c>
      <c r="O294" s="180"/>
      <c r="P294" s="214" t="str">
        <f>CountyStateRegions_21!K292</f>
        <v/>
      </c>
      <c r="Q294" s="304" t="str">
        <f t="shared" si="33"/>
        <v/>
      </c>
      <c r="R294" s="305" t="str">
        <f t="shared" si="34"/>
        <v/>
      </c>
      <c r="S294" s="305" t="str">
        <f t="shared" si="35"/>
        <v/>
      </c>
      <c r="T294" s="186">
        <v>290</v>
      </c>
      <c r="U294" s="216" t="str">
        <f t="shared" si="32"/>
        <v/>
      </c>
      <c r="V294" s="216" t="str">
        <f>IFERROR(INDEX(CountyStateRegions_21!$B:$B,MATCH('Start Here Statistics'!$U294,CountyStateRegions_21!$D:$D,0)),"")</f>
        <v/>
      </c>
    </row>
    <row r="295" spans="14:22" ht="14" customHeight="1" x14ac:dyDescent="0.2">
      <c r="N295" s="43">
        <f t="shared" si="31"/>
        <v>0</v>
      </c>
      <c r="O295" s="180"/>
      <c r="P295" s="214" t="str">
        <f>CountyStateRegions_21!K293</f>
        <v/>
      </c>
      <c r="Q295" s="304" t="str">
        <f t="shared" si="33"/>
        <v/>
      </c>
      <c r="R295" s="305" t="str">
        <f t="shared" si="34"/>
        <v/>
      </c>
      <c r="S295" s="305" t="str">
        <f t="shared" si="35"/>
        <v/>
      </c>
      <c r="T295" s="186">
        <v>291</v>
      </c>
      <c r="U295" s="216" t="str">
        <f t="shared" si="32"/>
        <v/>
      </c>
      <c r="V295" s="216" t="str">
        <f>IFERROR(INDEX(CountyStateRegions_21!$B:$B,MATCH('Start Here Statistics'!$U295,CountyStateRegions_21!$D:$D,0)),"")</f>
        <v/>
      </c>
    </row>
    <row r="296" spans="14:22" ht="14" customHeight="1" x14ac:dyDescent="0.2">
      <c r="N296" s="43">
        <f t="shared" si="31"/>
        <v>0</v>
      </c>
      <c r="O296" s="180"/>
      <c r="P296" s="214" t="str">
        <f>CountyStateRegions_21!K294</f>
        <v/>
      </c>
      <c r="Q296" s="304" t="str">
        <f t="shared" si="33"/>
        <v/>
      </c>
      <c r="R296" s="305" t="str">
        <f t="shared" si="34"/>
        <v/>
      </c>
      <c r="S296" s="305" t="str">
        <f t="shared" si="35"/>
        <v/>
      </c>
      <c r="T296" s="186">
        <v>292</v>
      </c>
      <c r="U296" s="216" t="str">
        <f t="shared" si="32"/>
        <v/>
      </c>
      <c r="V296" s="216" t="str">
        <f>IFERROR(INDEX(CountyStateRegions_21!$B:$B,MATCH('Start Here Statistics'!$U296,CountyStateRegions_21!$D:$D,0)),"")</f>
        <v/>
      </c>
    </row>
    <row r="297" spans="14:22" ht="14" customHeight="1" x14ac:dyDescent="0.2">
      <c r="N297" s="43">
        <f t="shared" si="31"/>
        <v>0</v>
      </c>
      <c r="O297" s="180"/>
      <c r="P297" s="214" t="str">
        <f>CountyStateRegions_21!K295</f>
        <v/>
      </c>
      <c r="Q297" s="304" t="str">
        <f t="shared" si="33"/>
        <v/>
      </c>
      <c r="R297" s="305" t="str">
        <f t="shared" si="34"/>
        <v/>
      </c>
      <c r="S297" s="305" t="str">
        <f t="shared" si="35"/>
        <v/>
      </c>
      <c r="T297" s="186">
        <v>293</v>
      </c>
      <c r="U297" s="216" t="str">
        <f t="shared" si="32"/>
        <v/>
      </c>
      <c r="V297" s="216" t="str">
        <f>IFERROR(INDEX(CountyStateRegions_21!$B:$B,MATCH('Start Here Statistics'!$U297,CountyStateRegions_21!$D:$D,0)),"")</f>
        <v/>
      </c>
    </row>
    <row r="298" spans="14:22" ht="14" customHeight="1" x14ac:dyDescent="0.2">
      <c r="N298" s="43">
        <f t="shared" si="31"/>
        <v>0</v>
      </c>
      <c r="O298" s="180"/>
      <c r="P298" s="214" t="str">
        <f>CountyStateRegions_21!K296</f>
        <v/>
      </c>
      <c r="Q298" s="304" t="str">
        <f t="shared" si="33"/>
        <v/>
      </c>
      <c r="R298" s="305" t="str">
        <f t="shared" si="34"/>
        <v/>
      </c>
      <c r="S298" s="305" t="str">
        <f t="shared" si="35"/>
        <v/>
      </c>
      <c r="T298" s="186">
        <v>294</v>
      </c>
      <c r="U298" s="216" t="str">
        <f t="shared" si="32"/>
        <v/>
      </c>
      <c r="V298" s="216" t="str">
        <f>IFERROR(INDEX(CountyStateRegions_21!$B:$B,MATCH('Start Here Statistics'!$U298,CountyStateRegions_21!$D:$D,0)),"")</f>
        <v/>
      </c>
    </row>
    <row r="299" spans="14:22" ht="14" customHeight="1" x14ac:dyDescent="0.2">
      <c r="N299" s="43">
        <f t="shared" si="31"/>
        <v>0</v>
      </c>
      <c r="O299" s="180"/>
      <c r="P299" s="214" t="str">
        <f>CountyStateRegions_21!K297</f>
        <v/>
      </c>
      <c r="Q299" s="304" t="str">
        <f t="shared" si="33"/>
        <v/>
      </c>
      <c r="R299" s="305" t="str">
        <f t="shared" si="34"/>
        <v/>
      </c>
      <c r="S299" s="305" t="str">
        <f t="shared" si="35"/>
        <v/>
      </c>
      <c r="T299" s="186">
        <v>295</v>
      </c>
      <c r="U299" s="216" t="str">
        <f t="shared" si="32"/>
        <v/>
      </c>
      <c r="V299" s="216" t="str">
        <f>IFERROR(INDEX(CountyStateRegions_21!$B:$B,MATCH('Start Here Statistics'!$U299,CountyStateRegions_21!$D:$D,0)),"")</f>
        <v/>
      </c>
    </row>
    <row r="300" spans="14:22" ht="14" customHeight="1" x14ac:dyDescent="0.2">
      <c r="N300" s="43">
        <f t="shared" si="31"/>
        <v>0</v>
      </c>
      <c r="O300" s="180"/>
      <c r="P300" s="214" t="str">
        <f>CountyStateRegions_21!K298</f>
        <v/>
      </c>
      <c r="Q300" s="304" t="str">
        <f t="shared" si="33"/>
        <v/>
      </c>
      <c r="R300" s="305" t="str">
        <f t="shared" si="34"/>
        <v/>
      </c>
      <c r="S300" s="305" t="str">
        <f t="shared" si="35"/>
        <v/>
      </c>
      <c r="T300" s="186">
        <v>296</v>
      </c>
      <c r="U300" s="216" t="str">
        <f t="shared" si="32"/>
        <v/>
      </c>
      <c r="V300" s="216" t="str">
        <f>IFERROR(INDEX(CountyStateRegions_21!$B:$B,MATCH('Start Here Statistics'!$U300,CountyStateRegions_21!$D:$D,0)),"")</f>
        <v/>
      </c>
    </row>
    <row r="301" spans="14:22" ht="14" customHeight="1" x14ac:dyDescent="0.2">
      <c r="N301" s="43">
        <f t="shared" si="31"/>
        <v>0</v>
      </c>
      <c r="O301" s="180"/>
      <c r="P301" s="214" t="str">
        <f>CountyStateRegions_21!K299</f>
        <v/>
      </c>
      <c r="Q301" s="304" t="str">
        <f t="shared" si="33"/>
        <v/>
      </c>
      <c r="R301" s="305" t="str">
        <f t="shared" si="34"/>
        <v/>
      </c>
      <c r="S301" s="305" t="str">
        <f t="shared" si="35"/>
        <v/>
      </c>
      <c r="T301" s="186">
        <v>297</v>
      </c>
      <c r="U301" s="216" t="str">
        <f t="shared" si="32"/>
        <v/>
      </c>
      <c r="V301" s="216" t="str">
        <f>IFERROR(INDEX(CountyStateRegions_21!$B:$B,MATCH('Start Here Statistics'!$U301,CountyStateRegions_21!$D:$D,0)),"")</f>
        <v/>
      </c>
    </row>
    <row r="302" spans="14:22" ht="14" customHeight="1" x14ac:dyDescent="0.2">
      <c r="N302" s="43">
        <f t="shared" si="31"/>
        <v>0</v>
      </c>
      <c r="O302" s="180"/>
      <c r="P302" s="214" t="str">
        <f>CountyStateRegions_21!K300</f>
        <v/>
      </c>
      <c r="Q302" s="304" t="str">
        <f t="shared" si="33"/>
        <v/>
      </c>
      <c r="R302" s="305" t="str">
        <f t="shared" si="34"/>
        <v/>
      </c>
      <c r="S302" s="305" t="str">
        <f t="shared" si="35"/>
        <v/>
      </c>
      <c r="T302" s="186">
        <v>298</v>
      </c>
      <c r="U302" s="216" t="str">
        <f t="shared" si="32"/>
        <v/>
      </c>
      <c r="V302" s="216" t="str">
        <f>IFERROR(INDEX(CountyStateRegions_21!$B:$B,MATCH('Start Here Statistics'!$U302,CountyStateRegions_21!$D:$D,0)),"")</f>
        <v/>
      </c>
    </row>
    <row r="303" spans="14:22" ht="14" customHeight="1" x14ac:dyDescent="0.2">
      <c r="N303" s="43">
        <f t="shared" si="31"/>
        <v>0</v>
      </c>
      <c r="O303" s="180"/>
      <c r="P303" s="214" t="str">
        <f>CountyStateRegions_21!K301</f>
        <v/>
      </c>
      <c r="Q303" s="304" t="str">
        <f t="shared" si="33"/>
        <v/>
      </c>
      <c r="R303" s="305" t="str">
        <f t="shared" si="34"/>
        <v/>
      </c>
      <c r="S303" s="305" t="str">
        <f t="shared" si="35"/>
        <v/>
      </c>
      <c r="T303" s="186">
        <v>299</v>
      </c>
      <c r="U303" s="216" t="str">
        <f t="shared" si="32"/>
        <v/>
      </c>
      <c r="V303" s="216" t="str">
        <f>IFERROR(INDEX(CountyStateRegions_21!$B:$B,MATCH('Start Here Statistics'!$U303,CountyStateRegions_21!$D:$D,0)),"")</f>
        <v/>
      </c>
    </row>
    <row r="304" spans="14:22" ht="14" customHeight="1" x14ac:dyDescent="0.2">
      <c r="N304" s="43">
        <f t="shared" si="31"/>
        <v>0</v>
      </c>
      <c r="O304" s="180"/>
      <c r="P304" s="214" t="str">
        <f>CountyStateRegions_21!K302</f>
        <v/>
      </c>
      <c r="Q304" s="304" t="str">
        <f t="shared" si="33"/>
        <v/>
      </c>
      <c r="R304" s="305" t="str">
        <f t="shared" si="34"/>
        <v/>
      </c>
      <c r="S304" s="305" t="str">
        <f t="shared" si="35"/>
        <v/>
      </c>
      <c r="T304" s="186">
        <v>300</v>
      </c>
      <c r="U304" s="216" t="str">
        <f t="shared" si="32"/>
        <v/>
      </c>
      <c r="V304" s="216" t="str">
        <f>IFERROR(INDEX(CountyStateRegions_21!$B:$B,MATCH('Start Here Statistics'!$U304,CountyStateRegions_21!$D:$D,0)),"")</f>
        <v/>
      </c>
    </row>
    <row r="305" spans="14:22" ht="14" customHeight="1" x14ac:dyDescent="0.2">
      <c r="N305" s="43">
        <f t="shared" si="31"/>
        <v>0</v>
      </c>
      <c r="O305" s="180"/>
      <c r="P305" s="214" t="str">
        <f>CountyStateRegions_21!K303</f>
        <v/>
      </c>
      <c r="Q305" s="304" t="str">
        <f t="shared" si="33"/>
        <v/>
      </c>
      <c r="R305" s="305" t="str">
        <f t="shared" si="34"/>
        <v/>
      </c>
      <c r="S305" s="305" t="str">
        <f t="shared" si="35"/>
        <v/>
      </c>
      <c r="T305" s="186">
        <v>301</v>
      </c>
      <c r="U305" s="216" t="str">
        <f t="shared" si="32"/>
        <v/>
      </c>
      <c r="V305" s="216" t="str">
        <f>IFERROR(INDEX(CountyStateRegions_21!$B:$B,MATCH('Start Here Statistics'!$U305,CountyStateRegions_21!$D:$D,0)),"")</f>
        <v/>
      </c>
    </row>
    <row r="306" spans="14:22" ht="14" customHeight="1" x14ac:dyDescent="0.2">
      <c r="N306" s="43">
        <f t="shared" si="31"/>
        <v>0</v>
      </c>
      <c r="O306" s="180"/>
      <c r="P306" s="214" t="str">
        <f>CountyStateRegions_21!K304</f>
        <v/>
      </c>
      <c r="Q306" s="304" t="str">
        <f t="shared" si="33"/>
        <v/>
      </c>
      <c r="R306" s="305" t="str">
        <f t="shared" si="34"/>
        <v/>
      </c>
      <c r="S306" s="305" t="str">
        <f t="shared" si="35"/>
        <v/>
      </c>
      <c r="T306" s="186">
        <v>302</v>
      </c>
      <c r="U306" s="216" t="str">
        <f t="shared" si="32"/>
        <v/>
      </c>
      <c r="V306" s="216" t="str">
        <f>IFERROR(INDEX(CountyStateRegions_21!$B:$B,MATCH('Start Here Statistics'!$U306,CountyStateRegions_21!$D:$D,0)),"")</f>
        <v/>
      </c>
    </row>
    <row r="307" spans="14:22" ht="14" customHeight="1" x14ac:dyDescent="0.2">
      <c r="N307" s="43">
        <f t="shared" si="31"/>
        <v>0</v>
      </c>
      <c r="O307" s="180"/>
      <c r="P307" s="214" t="str">
        <f>CountyStateRegions_21!K305</f>
        <v/>
      </c>
      <c r="Q307" s="304" t="str">
        <f t="shared" si="33"/>
        <v/>
      </c>
      <c r="R307" s="305" t="str">
        <f t="shared" si="34"/>
        <v/>
      </c>
      <c r="S307" s="305" t="str">
        <f t="shared" si="35"/>
        <v/>
      </c>
      <c r="T307" s="186">
        <v>303</v>
      </c>
      <c r="U307" s="216" t="str">
        <f t="shared" si="32"/>
        <v/>
      </c>
      <c r="V307" s="216" t="str">
        <f>IFERROR(INDEX(CountyStateRegions_21!$B:$B,MATCH('Start Here Statistics'!$U307,CountyStateRegions_21!$D:$D,0)),"")</f>
        <v/>
      </c>
    </row>
    <row r="308" spans="14:22" ht="14" customHeight="1" x14ac:dyDescent="0.2">
      <c r="N308" s="43">
        <f t="shared" si="31"/>
        <v>0</v>
      </c>
      <c r="O308" s="180"/>
      <c r="P308" s="214" t="str">
        <f>CountyStateRegions_21!K306</f>
        <v/>
      </c>
      <c r="Q308" s="304" t="str">
        <f t="shared" si="33"/>
        <v/>
      </c>
      <c r="R308" s="305" t="str">
        <f t="shared" si="34"/>
        <v/>
      </c>
      <c r="S308" s="305" t="str">
        <f t="shared" si="35"/>
        <v/>
      </c>
      <c r="T308" s="186">
        <v>304</v>
      </c>
      <c r="U308" s="216" t="str">
        <f t="shared" si="32"/>
        <v/>
      </c>
      <c r="V308" s="216" t="str">
        <f>IFERROR(INDEX(CountyStateRegions_21!$B:$B,MATCH('Start Here Statistics'!$U308,CountyStateRegions_21!$D:$D,0)),"")</f>
        <v/>
      </c>
    </row>
    <row r="309" spans="14:22" ht="14" customHeight="1" x14ac:dyDescent="0.2">
      <c r="N309" s="43">
        <f t="shared" si="31"/>
        <v>0</v>
      </c>
      <c r="O309" s="180"/>
      <c r="P309" s="214" t="str">
        <f>CountyStateRegions_21!K307</f>
        <v/>
      </c>
      <c r="Q309" s="304" t="str">
        <f t="shared" si="33"/>
        <v/>
      </c>
      <c r="R309" s="305" t="str">
        <f t="shared" si="34"/>
        <v/>
      </c>
      <c r="S309" s="305" t="str">
        <f t="shared" si="35"/>
        <v/>
      </c>
      <c r="T309" s="186">
        <v>305</v>
      </c>
      <c r="U309" s="216" t="str">
        <f t="shared" si="32"/>
        <v/>
      </c>
      <c r="V309" s="216" t="str">
        <f>IFERROR(INDEX(CountyStateRegions_21!$B:$B,MATCH('Start Here Statistics'!$U309,CountyStateRegions_21!$D:$D,0)),"")</f>
        <v/>
      </c>
    </row>
    <row r="310" spans="14:22" ht="14" customHeight="1" x14ac:dyDescent="0.2">
      <c r="N310" s="43">
        <f t="shared" si="31"/>
        <v>0</v>
      </c>
      <c r="O310" s="180"/>
      <c r="P310" s="214" t="str">
        <f>CountyStateRegions_21!K308</f>
        <v/>
      </c>
      <c r="Q310" s="304" t="str">
        <f t="shared" si="33"/>
        <v/>
      </c>
      <c r="R310" s="305" t="str">
        <f t="shared" si="34"/>
        <v/>
      </c>
      <c r="S310" s="305" t="str">
        <f t="shared" si="35"/>
        <v/>
      </c>
      <c r="T310" s="186">
        <v>306</v>
      </c>
      <c r="U310" s="216" t="str">
        <f t="shared" si="32"/>
        <v/>
      </c>
      <c r="V310" s="216" t="str">
        <f>IFERROR(INDEX(CountyStateRegions_21!$B:$B,MATCH('Start Here Statistics'!$U310,CountyStateRegions_21!$D:$D,0)),"")</f>
        <v/>
      </c>
    </row>
    <row r="311" spans="14:22" ht="14" customHeight="1" x14ac:dyDescent="0.2">
      <c r="N311" s="43">
        <f t="shared" si="31"/>
        <v>0</v>
      </c>
      <c r="O311" s="180"/>
      <c r="P311" s="214" t="str">
        <f>CountyStateRegions_21!K309</f>
        <v/>
      </c>
      <c r="Q311" s="304" t="str">
        <f t="shared" si="33"/>
        <v/>
      </c>
      <c r="R311" s="305" t="str">
        <f t="shared" si="34"/>
        <v/>
      </c>
      <c r="S311" s="305" t="str">
        <f t="shared" si="35"/>
        <v/>
      </c>
      <c r="T311" s="186">
        <v>307</v>
      </c>
      <c r="U311" s="216" t="str">
        <f t="shared" si="32"/>
        <v/>
      </c>
      <c r="V311" s="216" t="str">
        <f>IFERROR(INDEX(CountyStateRegions_21!$B:$B,MATCH('Start Here Statistics'!$U311,CountyStateRegions_21!$D:$D,0)),"")</f>
        <v/>
      </c>
    </row>
    <row r="312" spans="14:22" ht="14" customHeight="1" x14ac:dyDescent="0.2">
      <c r="N312" s="43">
        <f t="shared" si="31"/>
        <v>0</v>
      </c>
      <c r="O312" s="180"/>
      <c r="P312" s="214" t="str">
        <f>CountyStateRegions_21!K310</f>
        <v/>
      </c>
      <c r="Q312" s="304" t="str">
        <f t="shared" si="33"/>
        <v/>
      </c>
      <c r="R312" s="305" t="str">
        <f t="shared" si="34"/>
        <v/>
      </c>
      <c r="S312" s="305" t="str">
        <f t="shared" si="35"/>
        <v/>
      </c>
      <c r="T312" s="186">
        <v>308</v>
      </c>
      <c r="U312" s="216" t="str">
        <f t="shared" si="32"/>
        <v/>
      </c>
      <c r="V312" s="216" t="str">
        <f>IFERROR(INDEX(CountyStateRegions_21!$B:$B,MATCH('Start Here Statistics'!$U312,CountyStateRegions_21!$D:$D,0)),"")</f>
        <v/>
      </c>
    </row>
    <row r="313" spans="14:22" ht="14" customHeight="1" x14ac:dyDescent="0.2">
      <c r="N313" s="43">
        <f t="shared" si="31"/>
        <v>0</v>
      </c>
      <c r="O313" s="180"/>
      <c r="P313" s="214" t="str">
        <f>CountyStateRegions_21!K311</f>
        <v/>
      </c>
      <c r="Q313" s="304" t="str">
        <f t="shared" si="33"/>
        <v/>
      </c>
      <c r="R313" s="305" t="str">
        <f t="shared" si="34"/>
        <v/>
      </c>
      <c r="S313" s="305" t="str">
        <f t="shared" si="35"/>
        <v/>
      </c>
      <c r="T313" s="186">
        <v>309</v>
      </c>
      <c r="U313" s="216" t="str">
        <f t="shared" si="32"/>
        <v/>
      </c>
      <c r="V313" s="216" t="str">
        <f>IFERROR(INDEX(CountyStateRegions_21!$B:$B,MATCH('Start Here Statistics'!$U313,CountyStateRegions_21!$D:$D,0)),"")</f>
        <v/>
      </c>
    </row>
    <row r="314" spans="14:22" ht="14" customHeight="1" x14ac:dyDescent="0.2">
      <c r="N314" s="43">
        <f t="shared" si="31"/>
        <v>0</v>
      </c>
      <c r="O314" s="180"/>
      <c r="P314" s="214" t="str">
        <f>CountyStateRegions_21!K312</f>
        <v/>
      </c>
      <c r="Q314" s="304" t="str">
        <f t="shared" si="33"/>
        <v/>
      </c>
      <c r="R314" s="305" t="str">
        <f t="shared" si="34"/>
        <v/>
      </c>
      <c r="S314" s="305" t="str">
        <f t="shared" si="35"/>
        <v/>
      </c>
      <c r="T314" s="186">
        <v>310</v>
      </c>
      <c r="U314" s="216" t="str">
        <f t="shared" si="32"/>
        <v/>
      </c>
      <c r="V314" s="216" t="str">
        <f>IFERROR(INDEX(CountyStateRegions_21!$B:$B,MATCH('Start Here Statistics'!$U314,CountyStateRegions_21!$D:$D,0)),"")</f>
        <v/>
      </c>
    </row>
    <row r="315" spans="14:22" ht="14" customHeight="1" x14ac:dyDescent="0.2">
      <c r="N315" s="43">
        <f t="shared" si="31"/>
        <v>0</v>
      </c>
      <c r="O315" s="180"/>
      <c r="P315" s="214" t="str">
        <f>CountyStateRegions_21!K313</f>
        <v/>
      </c>
      <c r="Q315" s="304" t="str">
        <f t="shared" si="33"/>
        <v/>
      </c>
      <c r="R315" s="305" t="str">
        <f t="shared" si="34"/>
        <v/>
      </c>
      <c r="S315" s="305" t="str">
        <f t="shared" si="35"/>
        <v/>
      </c>
      <c r="T315" s="186">
        <v>311</v>
      </c>
      <c r="U315" s="216" t="str">
        <f t="shared" si="32"/>
        <v/>
      </c>
      <c r="V315" s="216" t="str">
        <f>IFERROR(INDEX(CountyStateRegions_21!$B:$B,MATCH('Start Here Statistics'!$U315,CountyStateRegions_21!$D:$D,0)),"")</f>
        <v/>
      </c>
    </row>
    <row r="316" spans="14:22" ht="14" customHeight="1" x14ac:dyDescent="0.2">
      <c r="N316" s="43">
        <f t="shared" si="31"/>
        <v>0</v>
      </c>
      <c r="O316" s="180"/>
      <c r="P316" s="214" t="str">
        <f>CountyStateRegions_21!K314</f>
        <v/>
      </c>
      <c r="Q316" s="304" t="str">
        <f t="shared" si="33"/>
        <v/>
      </c>
      <c r="R316" s="305" t="str">
        <f t="shared" si="34"/>
        <v/>
      </c>
      <c r="S316" s="305" t="str">
        <f t="shared" si="35"/>
        <v/>
      </c>
      <c r="T316" s="186">
        <v>312</v>
      </c>
      <c r="U316" s="216" t="str">
        <f t="shared" si="32"/>
        <v/>
      </c>
      <c r="V316" s="216" t="str">
        <f>IFERROR(INDEX(CountyStateRegions_21!$B:$B,MATCH('Start Here Statistics'!$U316,CountyStateRegions_21!$D:$D,0)),"")</f>
        <v/>
      </c>
    </row>
    <row r="317" spans="14:22" ht="14" customHeight="1" x14ac:dyDescent="0.2">
      <c r="N317" s="43">
        <f t="shared" si="31"/>
        <v>0</v>
      </c>
      <c r="O317" s="180"/>
      <c r="P317" s="214" t="str">
        <f>CountyStateRegions_21!K315</f>
        <v/>
      </c>
      <c r="Q317" s="304" t="str">
        <f t="shared" si="33"/>
        <v/>
      </c>
      <c r="R317" s="305" t="str">
        <f t="shared" si="34"/>
        <v/>
      </c>
      <c r="S317" s="305" t="str">
        <f t="shared" si="35"/>
        <v/>
      </c>
      <c r="T317" s="186">
        <v>313</v>
      </c>
      <c r="U317" s="216" t="str">
        <f t="shared" si="32"/>
        <v/>
      </c>
      <c r="V317" s="216" t="str">
        <f>IFERROR(INDEX(CountyStateRegions_21!$B:$B,MATCH('Start Here Statistics'!$U317,CountyStateRegions_21!$D:$D,0)),"")</f>
        <v/>
      </c>
    </row>
    <row r="318" spans="14:22" ht="14" customHeight="1" x14ac:dyDescent="0.2">
      <c r="N318" s="43">
        <f t="shared" si="31"/>
        <v>0</v>
      </c>
      <c r="O318" s="180"/>
      <c r="P318" s="214" t="str">
        <f>CountyStateRegions_21!K316</f>
        <v/>
      </c>
      <c r="Q318" s="304" t="str">
        <f t="shared" si="33"/>
        <v/>
      </c>
      <c r="R318" s="305" t="str">
        <f t="shared" si="34"/>
        <v/>
      </c>
      <c r="S318" s="305" t="str">
        <f t="shared" si="35"/>
        <v/>
      </c>
      <c r="T318" s="186">
        <v>314</v>
      </c>
      <c r="U318" s="216" t="str">
        <f t="shared" si="32"/>
        <v/>
      </c>
      <c r="V318" s="216" t="str">
        <f>IFERROR(INDEX(CountyStateRegions_21!$B:$B,MATCH('Start Here Statistics'!$U318,CountyStateRegions_21!$D:$D,0)),"")</f>
        <v/>
      </c>
    </row>
    <row r="319" spans="14:22" ht="14" customHeight="1" x14ac:dyDescent="0.2">
      <c r="N319" s="43">
        <f t="shared" si="31"/>
        <v>0</v>
      </c>
      <c r="O319" s="180"/>
      <c r="P319" s="214" t="str">
        <f>CountyStateRegions_21!K317</f>
        <v/>
      </c>
      <c r="Q319" s="304" t="str">
        <f t="shared" si="33"/>
        <v/>
      </c>
      <c r="R319" s="305" t="str">
        <f t="shared" si="34"/>
        <v/>
      </c>
      <c r="S319" s="305" t="str">
        <f t="shared" si="35"/>
        <v/>
      </c>
      <c r="T319" s="186">
        <v>315</v>
      </c>
      <c r="U319" s="216" t="str">
        <f t="shared" si="32"/>
        <v/>
      </c>
      <c r="V319" s="216" t="str">
        <f>IFERROR(INDEX(CountyStateRegions_21!$B:$B,MATCH('Start Here Statistics'!$U319,CountyStateRegions_21!$D:$D,0)),"")</f>
        <v/>
      </c>
    </row>
    <row r="320" spans="14:22" ht="14" customHeight="1" x14ac:dyDescent="0.2">
      <c r="N320" s="43">
        <f t="shared" si="31"/>
        <v>0</v>
      </c>
      <c r="O320" s="180"/>
      <c r="P320" s="214" t="str">
        <f>CountyStateRegions_21!K318</f>
        <v/>
      </c>
      <c r="Q320" s="304" t="str">
        <f t="shared" si="33"/>
        <v/>
      </c>
      <c r="R320" s="305" t="str">
        <f t="shared" si="34"/>
        <v/>
      </c>
      <c r="S320" s="305" t="str">
        <f t="shared" si="35"/>
        <v/>
      </c>
      <c r="T320" s="186">
        <v>316</v>
      </c>
      <c r="U320" s="216" t="str">
        <f t="shared" si="32"/>
        <v/>
      </c>
      <c r="V320" s="216" t="str">
        <f>IFERROR(INDEX(CountyStateRegions_21!$B:$B,MATCH('Start Here Statistics'!$U320,CountyStateRegions_21!$D:$D,0)),"")</f>
        <v/>
      </c>
    </row>
    <row r="321" spans="14:22" ht="14" customHeight="1" x14ac:dyDescent="0.2">
      <c r="N321" s="43">
        <f t="shared" si="31"/>
        <v>0</v>
      </c>
      <c r="O321" s="180"/>
      <c r="P321" s="214" t="str">
        <f>CountyStateRegions_21!K319</f>
        <v/>
      </c>
      <c r="Q321" s="304" t="str">
        <f t="shared" si="33"/>
        <v/>
      </c>
      <c r="R321" s="305" t="str">
        <f t="shared" si="34"/>
        <v/>
      </c>
      <c r="S321" s="305" t="str">
        <f t="shared" si="35"/>
        <v/>
      </c>
      <c r="T321" s="186">
        <v>317</v>
      </c>
      <c r="U321" s="216" t="str">
        <f t="shared" si="32"/>
        <v/>
      </c>
      <c r="V321" s="216" t="str">
        <f>IFERROR(INDEX(CountyStateRegions_21!$B:$B,MATCH('Start Here Statistics'!$U321,CountyStateRegions_21!$D:$D,0)),"")</f>
        <v/>
      </c>
    </row>
    <row r="322" spans="14:22" ht="14" customHeight="1" x14ac:dyDescent="0.2">
      <c r="N322" s="43">
        <f t="shared" si="31"/>
        <v>0</v>
      </c>
      <c r="O322" s="180"/>
      <c r="P322" s="214" t="str">
        <f>CountyStateRegions_21!K320</f>
        <v/>
      </c>
      <c r="Q322" s="304" t="str">
        <f t="shared" si="33"/>
        <v/>
      </c>
      <c r="R322" s="305" t="str">
        <f t="shared" si="34"/>
        <v/>
      </c>
      <c r="S322" s="305" t="str">
        <f t="shared" si="35"/>
        <v/>
      </c>
      <c r="T322" s="186">
        <v>318</v>
      </c>
      <c r="U322" s="216" t="str">
        <f t="shared" si="32"/>
        <v/>
      </c>
      <c r="V322" s="216" t="str">
        <f>IFERROR(INDEX(CountyStateRegions_21!$B:$B,MATCH('Start Here Statistics'!$U322,CountyStateRegions_21!$D:$D,0)),"")</f>
        <v/>
      </c>
    </row>
    <row r="323" spans="14:22" ht="14" customHeight="1" x14ac:dyDescent="0.2">
      <c r="N323" s="43">
        <f t="shared" si="31"/>
        <v>0</v>
      </c>
      <c r="O323" s="180"/>
      <c r="P323" s="214" t="str">
        <f>CountyStateRegions_21!K321</f>
        <v/>
      </c>
      <c r="Q323" s="304" t="str">
        <f t="shared" si="33"/>
        <v/>
      </c>
      <c r="R323" s="305" t="str">
        <f t="shared" si="34"/>
        <v/>
      </c>
      <c r="S323" s="305" t="str">
        <f t="shared" si="35"/>
        <v/>
      </c>
      <c r="T323" s="186">
        <v>319</v>
      </c>
      <c r="U323" s="216" t="str">
        <f t="shared" si="32"/>
        <v/>
      </c>
      <c r="V323" s="216" t="str">
        <f>IFERROR(INDEX(CountyStateRegions_21!$B:$B,MATCH('Start Here Statistics'!$U323,CountyStateRegions_21!$D:$D,0)),"")</f>
        <v/>
      </c>
    </row>
    <row r="324" spans="14:22" ht="14" customHeight="1" x14ac:dyDescent="0.2">
      <c r="N324" s="43">
        <f t="shared" si="31"/>
        <v>0</v>
      </c>
      <c r="O324" s="180"/>
      <c r="P324" s="214" t="str">
        <f>CountyStateRegions_21!K322</f>
        <v/>
      </c>
      <c r="Q324" s="304" t="str">
        <f t="shared" si="33"/>
        <v/>
      </c>
      <c r="R324" s="305" t="str">
        <f t="shared" si="34"/>
        <v/>
      </c>
      <c r="S324" s="305" t="str">
        <f t="shared" si="35"/>
        <v/>
      </c>
      <c r="T324" s="186">
        <v>320</v>
      </c>
      <c r="U324" s="216" t="str">
        <f t="shared" si="32"/>
        <v/>
      </c>
      <c r="V324" s="216" t="str">
        <f>IFERROR(INDEX(CountyStateRegions_21!$B:$B,MATCH('Start Here Statistics'!$U324,CountyStateRegions_21!$D:$D,0)),"")</f>
        <v/>
      </c>
    </row>
    <row r="325" spans="14:22" ht="14" customHeight="1" x14ac:dyDescent="0.2">
      <c r="N325" s="43">
        <f t="shared" si="31"/>
        <v>0</v>
      </c>
      <c r="O325" s="180"/>
      <c r="P325" s="214" t="str">
        <f>CountyStateRegions_21!K323</f>
        <v/>
      </c>
      <c r="Q325" s="304" t="str">
        <f t="shared" si="33"/>
        <v/>
      </c>
      <c r="R325" s="305" t="str">
        <f t="shared" si="34"/>
        <v/>
      </c>
      <c r="S325" s="305" t="str">
        <f t="shared" si="35"/>
        <v/>
      </c>
      <c r="T325" s="186">
        <v>321</v>
      </c>
      <c r="U325" s="216" t="str">
        <f t="shared" si="32"/>
        <v/>
      </c>
      <c r="V325" s="216" t="str">
        <f>IFERROR(INDEX(CountyStateRegions_21!$B:$B,MATCH('Start Here Statistics'!$U325,CountyStateRegions_21!$D:$D,0)),"")</f>
        <v/>
      </c>
    </row>
    <row r="326" spans="14:22" ht="14" customHeight="1" x14ac:dyDescent="0.2">
      <c r="N326" s="43">
        <f t="shared" ref="N326:N389" si="36">SUM(N325,$O326&lt;&gt;"")</f>
        <v>0</v>
      </c>
      <c r="O326" s="180"/>
      <c r="P326" s="214" t="str">
        <f>CountyStateRegions_21!K324</f>
        <v/>
      </c>
      <c r="Q326" s="304" t="str">
        <f t="shared" si="33"/>
        <v/>
      </c>
      <c r="R326" s="305" t="str">
        <f t="shared" si="34"/>
        <v/>
      </c>
      <c r="S326" s="305" t="str">
        <f t="shared" si="35"/>
        <v/>
      </c>
      <c r="T326" s="186">
        <v>322</v>
      </c>
      <c r="U326" s="216" t="str">
        <f t="shared" ref="U326:U389" si="37">IFERROR(INDEX($P:$P,MATCH($T326,$N:$N,0)),"")</f>
        <v/>
      </c>
      <c r="V326" s="216" t="str">
        <f>IFERROR(INDEX(CountyStateRegions_21!$B:$B,MATCH('Start Here Statistics'!$U326,CountyStateRegions_21!$D:$D,0)),"")</f>
        <v/>
      </c>
    </row>
    <row r="327" spans="14:22" ht="14" customHeight="1" x14ac:dyDescent="0.2">
      <c r="N327" s="43">
        <f t="shared" si="36"/>
        <v>0</v>
      </c>
      <c r="O327" s="180"/>
      <c r="P327" s="214" t="str">
        <f>CountyStateRegions_21!K325</f>
        <v/>
      </c>
      <c r="Q327" s="304" t="str">
        <f t="shared" si="33"/>
        <v/>
      </c>
      <c r="R327" s="305" t="str">
        <f t="shared" si="34"/>
        <v/>
      </c>
      <c r="S327" s="305" t="str">
        <f t="shared" si="35"/>
        <v/>
      </c>
      <c r="T327" s="186">
        <v>323</v>
      </c>
      <c r="U327" s="216" t="str">
        <f t="shared" si="37"/>
        <v/>
      </c>
      <c r="V327" s="216" t="str">
        <f>IFERROR(INDEX(CountyStateRegions_21!$B:$B,MATCH('Start Here Statistics'!$U327,CountyStateRegions_21!$D:$D,0)),"")</f>
        <v/>
      </c>
    </row>
    <row r="328" spans="14:22" ht="14" customHeight="1" x14ac:dyDescent="0.2">
      <c r="N328" s="43">
        <f t="shared" si="36"/>
        <v>0</v>
      </c>
      <c r="O328" s="180"/>
      <c r="P328" s="214" t="str">
        <f>CountyStateRegions_21!K326</f>
        <v/>
      </c>
      <c r="Q328" s="304" t="str">
        <f t="shared" si="33"/>
        <v/>
      </c>
      <c r="R328" s="305" t="str">
        <f t="shared" si="34"/>
        <v/>
      </c>
      <c r="S328" s="305" t="str">
        <f t="shared" si="35"/>
        <v/>
      </c>
      <c r="T328" s="186">
        <v>324</v>
      </c>
      <c r="U328" s="216" t="str">
        <f t="shared" si="37"/>
        <v/>
      </c>
      <c r="V328" s="216" t="str">
        <f>IFERROR(INDEX(CountyStateRegions_21!$B:$B,MATCH('Start Here Statistics'!$U328,CountyStateRegions_21!$D:$D,0)),"")</f>
        <v/>
      </c>
    </row>
    <row r="329" spans="14:22" ht="14" customHeight="1" x14ac:dyDescent="0.2">
      <c r="N329" s="43">
        <f t="shared" si="36"/>
        <v>0</v>
      </c>
      <c r="O329" s="180"/>
      <c r="P329" s="214" t="str">
        <f>CountyStateRegions_21!K327</f>
        <v/>
      </c>
      <c r="Q329" s="304" t="str">
        <f t="shared" si="33"/>
        <v/>
      </c>
      <c r="R329" s="305" t="str">
        <f t="shared" si="34"/>
        <v/>
      </c>
      <c r="S329" s="305" t="str">
        <f t="shared" si="35"/>
        <v/>
      </c>
      <c r="T329" s="186">
        <v>325</v>
      </c>
      <c r="U329" s="216" t="str">
        <f t="shared" si="37"/>
        <v/>
      </c>
      <c r="V329" s="216" t="str">
        <f>IFERROR(INDEX(CountyStateRegions_21!$B:$B,MATCH('Start Here Statistics'!$U329,CountyStateRegions_21!$D:$D,0)),"")</f>
        <v/>
      </c>
    </row>
    <row r="330" spans="14:22" ht="14" customHeight="1" x14ac:dyDescent="0.2">
      <c r="N330" s="43">
        <f t="shared" si="36"/>
        <v>0</v>
      </c>
      <c r="O330" s="180"/>
      <c r="P330" s="214" t="str">
        <f>CountyStateRegions_21!K328</f>
        <v/>
      </c>
      <c r="Q330" s="304" t="str">
        <f t="shared" si="33"/>
        <v/>
      </c>
      <c r="R330" s="305" t="str">
        <f t="shared" si="34"/>
        <v/>
      </c>
      <c r="S330" s="305" t="str">
        <f t="shared" si="35"/>
        <v/>
      </c>
      <c r="T330" s="186">
        <v>326</v>
      </c>
      <c r="U330" s="216" t="str">
        <f t="shared" si="37"/>
        <v/>
      </c>
      <c r="V330" s="216" t="str">
        <f>IFERROR(INDEX(CountyStateRegions_21!$B:$B,MATCH('Start Here Statistics'!$U330,CountyStateRegions_21!$D:$D,0)),"")</f>
        <v/>
      </c>
    </row>
    <row r="331" spans="14:22" ht="14" customHeight="1" x14ac:dyDescent="0.2">
      <c r="N331" s="43">
        <f t="shared" si="36"/>
        <v>0</v>
      </c>
      <c r="O331" s="180"/>
      <c r="P331" s="214" t="str">
        <f>CountyStateRegions_21!K329</f>
        <v/>
      </c>
      <c r="Q331" s="304" t="str">
        <f t="shared" si="33"/>
        <v/>
      </c>
      <c r="R331" s="305" t="str">
        <f t="shared" si="34"/>
        <v/>
      </c>
      <c r="S331" s="305" t="str">
        <f t="shared" si="35"/>
        <v/>
      </c>
      <c r="T331" s="186">
        <v>327</v>
      </c>
      <c r="U331" s="216" t="str">
        <f t="shared" si="37"/>
        <v/>
      </c>
      <c r="V331" s="216" t="str">
        <f>IFERROR(INDEX(CountyStateRegions_21!$B:$B,MATCH('Start Here Statistics'!$U331,CountyStateRegions_21!$D:$D,0)),"")</f>
        <v/>
      </c>
    </row>
    <row r="332" spans="14:22" ht="14" customHeight="1" x14ac:dyDescent="0.2">
      <c r="N332" s="43">
        <f t="shared" si="36"/>
        <v>0</v>
      </c>
      <c r="O332" s="180"/>
      <c r="P332" s="214" t="str">
        <f>CountyStateRegions_21!K330</f>
        <v/>
      </c>
      <c r="Q332" s="304" t="str">
        <f t="shared" si="33"/>
        <v/>
      </c>
      <c r="R332" s="305" t="str">
        <f t="shared" si="34"/>
        <v/>
      </c>
      <c r="S332" s="305" t="str">
        <f t="shared" si="35"/>
        <v/>
      </c>
      <c r="T332" s="186">
        <v>328</v>
      </c>
      <c r="U332" s="216" t="str">
        <f t="shared" si="37"/>
        <v/>
      </c>
      <c r="V332" s="216" t="str">
        <f>IFERROR(INDEX(CountyStateRegions_21!$B:$B,MATCH('Start Here Statistics'!$U332,CountyStateRegions_21!$D:$D,0)),"")</f>
        <v/>
      </c>
    </row>
    <row r="333" spans="14:22" ht="14" customHeight="1" x14ac:dyDescent="0.2">
      <c r="N333" s="43">
        <f t="shared" si="36"/>
        <v>0</v>
      </c>
      <c r="O333" s="180"/>
      <c r="P333" s="214" t="str">
        <f>CountyStateRegions_21!K331</f>
        <v/>
      </c>
      <c r="Q333" s="304" t="str">
        <f t="shared" si="33"/>
        <v/>
      </c>
      <c r="R333" s="305" t="str">
        <f t="shared" si="34"/>
        <v/>
      </c>
      <c r="S333" s="305" t="str">
        <f t="shared" si="35"/>
        <v/>
      </c>
      <c r="T333" s="186">
        <v>329</v>
      </c>
      <c r="U333" s="216" t="str">
        <f t="shared" si="37"/>
        <v/>
      </c>
      <c r="V333" s="216" t="str">
        <f>IFERROR(INDEX(CountyStateRegions_21!$B:$B,MATCH('Start Here Statistics'!$U333,CountyStateRegions_21!$D:$D,0)),"")</f>
        <v/>
      </c>
    </row>
    <row r="334" spans="14:22" ht="14" customHeight="1" x14ac:dyDescent="0.2">
      <c r="N334" s="43">
        <f t="shared" si="36"/>
        <v>0</v>
      </c>
      <c r="O334" s="180"/>
      <c r="P334" s="214" t="str">
        <f>CountyStateRegions_21!K332</f>
        <v/>
      </c>
      <c r="Q334" s="304" t="str">
        <f t="shared" si="33"/>
        <v/>
      </c>
      <c r="R334" s="305" t="str">
        <f t="shared" si="34"/>
        <v/>
      </c>
      <c r="S334" s="305" t="str">
        <f t="shared" si="35"/>
        <v/>
      </c>
      <c r="T334" s="186">
        <v>330</v>
      </c>
      <c r="U334" s="216" t="str">
        <f t="shared" si="37"/>
        <v/>
      </c>
      <c r="V334" s="216" t="str">
        <f>IFERROR(INDEX(CountyStateRegions_21!$B:$B,MATCH('Start Here Statistics'!$U334,CountyStateRegions_21!$D:$D,0)),"")</f>
        <v/>
      </c>
    </row>
    <row r="335" spans="14:22" ht="14" customHeight="1" x14ac:dyDescent="0.2">
      <c r="N335" s="43">
        <f t="shared" si="36"/>
        <v>0</v>
      </c>
      <c r="O335" s="180"/>
      <c r="P335" s="214" t="str">
        <f>CountyStateRegions_21!K333</f>
        <v/>
      </c>
      <c r="Q335" s="304" t="str">
        <f t="shared" si="33"/>
        <v/>
      </c>
      <c r="R335" s="305" t="str">
        <f t="shared" si="34"/>
        <v/>
      </c>
      <c r="S335" s="305" t="str">
        <f t="shared" si="35"/>
        <v/>
      </c>
      <c r="T335" s="186">
        <v>331</v>
      </c>
      <c r="U335" s="216" t="str">
        <f t="shared" si="37"/>
        <v/>
      </c>
      <c r="V335" s="216" t="str">
        <f>IFERROR(INDEX(CountyStateRegions_21!$B:$B,MATCH('Start Here Statistics'!$U335,CountyStateRegions_21!$D:$D,0)),"")</f>
        <v/>
      </c>
    </row>
    <row r="336" spans="14:22" ht="14" customHeight="1" x14ac:dyDescent="0.2">
      <c r="N336" s="43">
        <f t="shared" si="36"/>
        <v>0</v>
      </c>
      <c r="O336" s="180"/>
      <c r="P336" s="214" t="str">
        <f>CountyStateRegions_21!K334</f>
        <v/>
      </c>
      <c r="Q336" s="304" t="str">
        <f t="shared" si="33"/>
        <v/>
      </c>
      <c r="R336" s="305" t="str">
        <f t="shared" si="34"/>
        <v/>
      </c>
      <c r="S336" s="305" t="str">
        <f t="shared" si="35"/>
        <v/>
      </c>
      <c r="T336" s="186">
        <v>332</v>
      </c>
      <c r="U336" s="216" t="str">
        <f t="shared" si="37"/>
        <v/>
      </c>
      <c r="V336" s="216" t="str">
        <f>IFERROR(INDEX(CountyStateRegions_21!$B:$B,MATCH('Start Here Statistics'!$U336,CountyStateRegions_21!$D:$D,0)),"")</f>
        <v/>
      </c>
    </row>
    <row r="337" spans="14:22" ht="14" customHeight="1" x14ac:dyDescent="0.2">
      <c r="N337" s="43">
        <f t="shared" si="36"/>
        <v>0</v>
      </c>
      <c r="O337" s="180"/>
      <c r="P337" s="214" t="str">
        <f>CountyStateRegions_21!K335</f>
        <v/>
      </c>
      <c r="Q337" s="304" t="str">
        <f t="shared" si="33"/>
        <v/>
      </c>
      <c r="R337" s="305" t="str">
        <f t="shared" si="34"/>
        <v/>
      </c>
      <c r="S337" s="305" t="str">
        <f t="shared" si="35"/>
        <v/>
      </c>
      <c r="T337" s="186">
        <v>333</v>
      </c>
      <c r="U337" s="216" t="str">
        <f t="shared" si="37"/>
        <v/>
      </c>
      <c r="V337" s="216" t="str">
        <f>IFERROR(INDEX(CountyStateRegions_21!$B:$B,MATCH('Start Here Statistics'!$U337,CountyStateRegions_21!$D:$D,0)),"")</f>
        <v/>
      </c>
    </row>
    <row r="338" spans="14:22" ht="14" customHeight="1" x14ac:dyDescent="0.2">
      <c r="N338" s="43">
        <f t="shared" si="36"/>
        <v>0</v>
      </c>
      <c r="O338" s="180"/>
      <c r="P338" s="214" t="str">
        <f>CountyStateRegions_21!K336</f>
        <v/>
      </c>
      <c r="Q338" s="304" t="str">
        <f t="shared" si="33"/>
        <v/>
      </c>
      <c r="R338" s="305" t="str">
        <f t="shared" si="34"/>
        <v/>
      </c>
      <c r="S338" s="305" t="str">
        <f t="shared" si="35"/>
        <v/>
      </c>
      <c r="T338" s="186">
        <v>334</v>
      </c>
      <c r="U338" s="216" t="str">
        <f t="shared" si="37"/>
        <v/>
      </c>
      <c r="V338" s="216" t="str">
        <f>IFERROR(INDEX(CountyStateRegions_21!$B:$B,MATCH('Start Here Statistics'!$U338,CountyStateRegions_21!$D:$D,0)),"")</f>
        <v/>
      </c>
    </row>
    <row r="339" spans="14:22" ht="14" customHeight="1" x14ac:dyDescent="0.2">
      <c r="N339" s="43">
        <f t="shared" si="36"/>
        <v>0</v>
      </c>
      <c r="O339" s="180"/>
      <c r="P339" s="214" t="str">
        <f>CountyStateRegions_21!K337</f>
        <v/>
      </c>
      <c r="Q339" s="304" t="str">
        <f t="shared" si="33"/>
        <v/>
      </c>
      <c r="R339" s="305" t="str">
        <f t="shared" si="34"/>
        <v/>
      </c>
      <c r="S339" s="305" t="str">
        <f t="shared" si="35"/>
        <v/>
      </c>
      <c r="T339" s="186">
        <v>335</v>
      </c>
      <c r="U339" s="216" t="str">
        <f t="shared" si="37"/>
        <v/>
      </c>
      <c r="V339" s="216" t="str">
        <f>IFERROR(INDEX(CountyStateRegions_21!$B:$B,MATCH('Start Here Statistics'!$U339,CountyStateRegions_21!$D:$D,0)),"")</f>
        <v/>
      </c>
    </row>
    <row r="340" spans="14:22" ht="14" customHeight="1" x14ac:dyDescent="0.2">
      <c r="N340" s="43">
        <f t="shared" si="36"/>
        <v>0</v>
      </c>
      <c r="O340" s="180"/>
      <c r="P340" s="214" t="str">
        <f>CountyStateRegions_21!K338</f>
        <v/>
      </c>
      <c r="Q340" s="304" t="str">
        <f t="shared" si="33"/>
        <v/>
      </c>
      <c r="R340" s="305" t="str">
        <f t="shared" si="34"/>
        <v/>
      </c>
      <c r="S340" s="305" t="str">
        <f t="shared" si="35"/>
        <v/>
      </c>
      <c r="T340" s="186">
        <v>336</v>
      </c>
      <c r="U340" s="216" t="str">
        <f t="shared" si="37"/>
        <v/>
      </c>
      <c r="V340" s="216" t="str">
        <f>IFERROR(INDEX(CountyStateRegions_21!$B:$B,MATCH('Start Here Statistics'!$U340,CountyStateRegions_21!$D:$D,0)),"")</f>
        <v/>
      </c>
    </row>
    <row r="341" spans="14:22" ht="14" customHeight="1" x14ac:dyDescent="0.2">
      <c r="N341" s="43">
        <f t="shared" si="36"/>
        <v>0</v>
      </c>
      <c r="O341" s="180"/>
      <c r="P341" s="214" t="str">
        <f>CountyStateRegions_21!K339</f>
        <v/>
      </c>
      <c r="Q341" s="304" t="str">
        <f t="shared" si="33"/>
        <v/>
      </c>
      <c r="R341" s="305" t="str">
        <f t="shared" si="34"/>
        <v/>
      </c>
      <c r="S341" s="305" t="str">
        <f t="shared" si="35"/>
        <v/>
      </c>
      <c r="T341" s="186">
        <v>337</v>
      </c>
      <c r="U341" s="216" t="str">
        <f t="shared" si="37"/>
        <v/>
      </c>
      <c r="V341" s="216" t="str">
        <f>IFERROR(INDEX(CountyStateRegions_21!$B:$B,MATCH('Start Here Statistics'!$U341,CountyStateRegions_21!$D:$D,0)),"")</f>
        <v/>
      </c>
    </row>
    <row r="342" spans="14:22" ht="14" customHeight="1" x14ac:dyDescent="0.2">
      <c r="N342" s="43">
        <f t="shared" si="36"/>
        <v>0</v>
      </c>
      <c r="O342" s="180"/>
      <c r="P342" s="214" t="str">
        <f>CountyStateRegions_21!K340</f>
        <v/>
      </c>
      <c r="Q342" s="304" t="str">
        <f t="shared" si="33"/>
        <v/>
      </c>
      <c r="R342" s="305" t="str">
        <f t="shared" si="34"/>
        <v/>
      </c>
      <c r="S342" s="305" t="str">
        <f t="shared" si="35"/>
        <v/>
      </c>
      <c r="T342" s="186">
        <v>338</v>
      </c>
      <c r="U342" s="216" t="str">
        <f t="shared" si="37"/>
        <v/>
      </c>
      <c r="V342" s="216" t="str">
        <f>IFERROR(INDEX(CountyStateRegions_21!$B:$B,MATCH('Start Here Statistics'!$U342,CountyStateRegions_21!$D:$D,0)),"")</f>
        <v/>
      </c>
    </row>
    <row r="343" spans="14:22" ht="14" customHeight="1" x14ac:dyDescent="0.2">
      <c r="N343" s="43">
        <f t="shared" si="36"/>
        <v>0</v>
      </c>
      <c r="O343" s="180"/>
      <c r="P343" s="214" t="str">
        <f>CountyStateRegions_21!K341</f>
        <v/>
      </c>
      <c r="Q343" s="304" t="str">
        <f t="shared" si="33"/>
        <v/>
      </c>
      <c r="R343" s="305" t="str">
        <f t="shared" si="34"/>
        <v/>
      </c>
      <c r="S343" s="305" t="str">
        <f t="shared" si="35"/>
        <v/>
      </c>
      <c r="T343" s="186">
        <v>339</v>
      </c>
      <c r="U343" s="216" t="str">
        <f t="shared" si="37"/>
        <v/>
      </c>
      <c r="V343" s="216" t="str">
        <f>IFERROR(INDEX(CountyStateRegions_21!$B:$B,MATCH('Start Here Statistics'!$U343,CountyStateRegions_21!$D:$D,0)),"")</f>
        <v/>
      </c>
    </row>
    <row r="344" spans="14:22" ht="14" customHeight="1" x14ac:dyDescent="0.2">
      <c r="N344" s="43">
        <f t="shared" si="36"/>
        <v>0</v>
      </c>
      <c r="O344" s="180"/>
      <c r="P344" s="214" t="str">
        <f>CountyStateRegions_21!K342</f>
        <v/>
      </c>
      <c r="Q344" s="304" t="str">
        <f t="shared" si="33"/>
        <v/>
      </c>
      <c r="R344" s="305" t="str">
        <f t="shared" si="34"/>
        <v/>
      </c>
      <c r="S344" s="305" t="str">
        <f t="shared" si="35"/>
        <v/>
      </c>
      <c r="T344" s="186">
        <v>340</v>
      </c>
      <c r="U344" s="216" t="str">
        <f t="shared" si="37"/>
        <v/>
      </c>
      <c r="V344" s="216" t="str">
        <f>IFERROR(INDEX(CountyStateRegions_21!$B:$B,MATCH('Start Here Statistics'!$U344,CountyStateRegions_21!$D:$D,0)),"")</f>
        <v/>
      </c>
    </row>
    <row r="345" spans="14:22" ht="14" customHeight="1" x14ac:dyDescent="0.2">
      <c r="N345" s="43">
        <f t="shared" si="36"/>
        <v>0</v>
      </c>
      <c r="O345" s="180"/>
      <c r="P345" s="214" t="str">
        <f>CountyStateRegions_21!K343</f>
        <v/>
      </c>
      <c r="Q345" s="304" t="str">
        <f t="shared" si="33"/>
        <v/>
      </c>
      <c r="R345" s="305" t="str">
        <f t="shared" si="34"/>
        <v/>
      </c>
      <c r="S345" s="305" t="str">
        <f t="shared" si="35"/>
        <v/>
      </c>
      <c r="T345" s="186">
        <v>341</v>
      </c>
      <c r="U345" s="216" t="str">
        <f t="shared" si="37"/>
        <v/>
      </c>
      <c r="V345" s="216" t="str">
        <f>IFERROR(INDEX(CountyStateRegions_21!$B:$B,MATCH('Start Here Statistics'!$U345,CountyStateRegions_21!$D:$D,0)),"")</f>
        <v/>
      </c>
    </row>
    <row r="346" spans="14:22" ht="14" customHeight="1" x14ac:dyDescent="0.2">
      <c r="N346" s="43">
        <f t="shared" si="36"/>
        <v>0</v>
      </c>
      <c r="O346" s="180"/>
      <c r="P346" s="214" t="str">
        <f>CountyStateRegions_21!K344</f>
        <v/>
      </c>
      <c r="Q346" s="304" t="str">
        <f t="shared" si="33"/>
        <v/>
      </c>
      <c r="R346" s="305" t="str">
        <f t="shared" si="34"/>
        <v/>
      </c>
      <c r="S346" s="305" t="str">
        <f t="shared" si="35"/>
        <v/>
      </c>
      <c r="T346" s="186">
        <v>342</v>
      </c>
      <c r="U346" s="216" t="str">
        <f t="shared" si="37"/>
        <v/>
      </c>
      <c r="V346" s="216" t="str">
        <f>IFERROR(INDEX(CountyStateRegions_21!$B:$B,MATCH('Start Here Statistics'!$U346,CountyStateRegions_21!$D:$D,0)),"")</f>
        <v/>
      </c>
    </row>
    <row r="347" spans="14:22" ht="14" customHeight="1" x14ac:dyDescent="0.2">
      <c r="N347" s="43">
        <f t="shared" si="36"/>
        <v>0</v>
      </c>
      <c r="O347" s="180"/>
      <c r="P347" s="214" t="str">
        <f>CountyStateRegions_21!K345</f>
        <v/>
      </c>
      <c r="Q347" s="304" t="str">
        <f t="shared" si="33"/>
        <v/>
      </c>
      <c r="R347" s="305" t="str">
        <f t="shared" si="34"/>
        <v/>
      </c>
      <c r="S347" s="305" t="str">
        <f t="shared" si="35"/>
        <v/>
      </c>
      <c r="T347" s="186">
        <v>343</v>
      </c>
      <c r="U347" s="216" t="str">
        <f t="shared" si="37"/>
        <v/>
      </c>
      <c r="V347" s="216" t="str">
        <f>IFERROR(INDEX(CountyStateRegions_21!$B:$B,MATCH('Start Here Statistics'!$U347,CountyStateRegions_21!$D:$D,0)),"")</f>
        <v/>
      </c>
    </row>
    <row r="348" spans="14:22" ht="14" customHeight="1" x14ac:dyDescent="0.2">
      <c r="N348" s="43">
        <f t="shared" si="36"/>
        <v>0</v>
      </c>
      <c r="O348" s="180"/>
      <c r="P348" s="214" t="str">
        <f>CountyStateRegions_21!K346</f>
        <v/>
      </c>
      <c r="Q348" s="304" t="str">
        <f t="shared" si="33"/>
        <v/>
      </c>
      <c r="R348" s="305" t="str">
        <f t="shared" si="34"/>
        <v/>
      </c>
      <c r="S348" s="305" t="str">
        <f t="shared" si="35"/>
        <v/>
      </c>
      <c r="T348" s="186">
        <v>344</v>
      </c>
      <c r="U348" s="216" t="str">
        <f t="shared" si="37"/>
        <v/>
      </c>
      <c r="V348" s="216" t="str">
        <f>IFERROR(INDEX(CountyStateRegions_21!$B:$B,MATCH('Start Here Statistics'!$U348,CountyStateRegions_21!$D:$D,0)),"")</f>
        <v/>
      </c>
    </row>
    <row r="349" spans="14:22" ht="14" customHeight="1" x14ac:dyDescent="0.2">
      <c r="N349" s="43">
        <f t="shared" si="36"/>
        <v>0</v>
      </c>
      <c r="O349" s="180"/>
      <c r="P349" s="214" t="str">
        <f>CountyStateRegions_21!K347</f>
        <v/>
      </c>
      <c r="Q349" s="304" t="str">
        <f t="shared" si="33"/>
        <v/>
      </c>
      <c r="R349" s="305" t="str">
        <f t="shared" si="34"/>
        <v/>
      </c>
      <c r="S349" s="305" t="str">
        <f t="shared" si="35"/>
        <v/>
      </c>
      <c r="T349" s="186">
        <v>345</v>
      </c>
      <c r="U349" s="216" t="str">
        <f t="shared" si="37"/>
        <v/>
      </c>
      <c r="V349" s="216" t="str">
        <f>IFERROR(INDEX(CountyStateRegions_21!$B:$B,MATCH('Start Here Statistics'!$U349,CountyStateRegions_21!$D:$D,0)),"")</f>
        <v/>
      </c>
    </row>
    <row r="350" spans="14:22" ht="14" customHeight="1" x14ac:dyDescent="0.2">
      <c r="N350" s="43">
        <f t="shared" si="36"/>
        <v>0</v>
      </c>
      <c r="O350" s="180"/>
      <c r="P350" s="214" t="str">
        <f>CountyStateRegions_21!K348</f>
        <v/>
      </c>
      <c r="Q350" s="304" t="str">
        <f t="shared" ref="Q350:Q413" si="38">IFERROR(MID(P351, FIND(",",P351)+1,99),"")</f>
        <v/>
      </c>
      <c r="R350" s="305" t="str">
        <f t="shared" ref="R350:R413" si="39">IFERROR(LEFT(P351, FIND(",",P351)-1),"")</f>
        <v/>
      </c>
      <c r="S350" s="305" t="str">
        <f t="shared" ref="S350:S413" si="40">IF(P351="", "", IF(O351&lt;&gt;"", 1, 0))</f>
        <v/>
      </c>
      <c r="T350" s="186">
        <v>346</v>
      </c>
      <c r="U350" s="216" t="str">
        <f t="shared" si="37"/>
        <v/>
      </c>
      <c r="V350" s="216" t="str">
        <f>IFERROR(INDEX(CountyStateRegions_21!$B:$B,MATCH('Start Here Statistics'!$U350,CountyStateRegions_21!$D:$D,0)),"")</f>
        <v/>
      </c>
    </row>
    <row r="351" spans="14:22" ht="14" customHeight="1" x14ac:dyDescent="0.2">
      <c r="N351" s="43">
        <f t="shared" si="36"/>
        <v>0</v>
      </c>
      <c r="O351" s="180"/>
      <c r="P351" s="214" t="str">
        <f>CountyStateRegions_21!K349</f>
        <v/>
      </c>
      <c r="Q351" s="304" t="str">
        <f t="shared" si="38"/>
        <v/>
      </c>
      <c r="R351" s="305" t="str">
        <f t="shared" si="39"/>
        <v/>
      </c>
      <c r="S351" s="305" t="str">
        <f t="shared" si="40"/>
        <v/>
      </c>
      <c r="T351" s="186">
        <v>347</v>
      </c>
      <c r="U351" s="216" t="str">
        <f t="shared" si="37"/>
        <v/>
      </c>
      <c r="V351" s="216" t="str">
        <f>IFERROR(INDEX(CountyStateRegions_21!$B:$B,MATCH('Start Here Statistics'!$U351,CountyStateRegions_21!$D:$D,0)),"")</f>
        <v/>
      </c>
    </row>
    <row r="352" spans="14:22" ht="14" customHeight="1" x14ac:dyDescent="0.2">
      <c r="N352" s="43">
        <f t="shared" si="36"/>
        <v>0</v>
      </c>
      <c r="O352" s="180"/>
      <c r="P352" s="214" t="str">
        <f>CountyStateRegions_21!K350</f>
        <v/>
      </c>
      <c r="Q352" s="304" t="str">
        <f t="shared" si="38"/>
        <v/>
      </c>
      <c r="R352" s="305" t="str">
        <f t="shared" si="39"/>
        <v/>
      </c>
      <c r="S352" s="305" t="str">
        <f t="shared" si="40"/>
        <v/>
      </c>
      <c r="T352" s="186">
        <v>348</v>
      </c>
      <c r="U352" s="216" t="str">
        <f t="shared" si="37"/>
        <v/>
      </c>
      <c r="V352" s="216" t="str">
        <f>IFERROR(INDEX(CountyStateRegions_21!$B:$B,MATCH('Start Here Statistics'!$U352,CountyStateRegions_21!$D:$D,0)),"")</f>
        <v/>
      </c>
    </row>
    <row r="353" spans="14:22" ht="14" customHeight="1" x14ac:dyDescent="0.2">
      <c r="N353" s="43">
        <f t="shared" si="36"/>
        <v>0</v>
      </c>
      <c r="O353" s="180"/>
      <c r="P353" s="214" t="str">
        <f>CountyStateRegions_21!K351</f>
        <v/>
      </c>
      <c r="Q353" s="304" t="str">
        <f t="shared" si="38"/>
        <v/>
      </c>
      <c r="R353" s="305" t="str">
        <f t="shared" si="39"/>
        <v/>
      </c>
      <c r="S353" s="305" t="str">
        <f t="shared" si="40"/>
        <v/>
      </c>
      <c r="T353" s="186">
        <v>349</v>
      </c>
      <c r="U353" s="216" t="str">
        <f t="shared" si="37"/>
        <v/>
      </c>
      <c r="V353" s="216" t="str">
        <f>IFERROR(INDEX(CountyStateRegions_21!$B:$B,MATCH('Start Here Statistics'!$U353,CountyStateRegions_21!$D:$D,0)),"")</f>
        <v/>
      </c>
    </row>
    <row r="354" spans="14:22" ht="14" customHeight="1" x14ac:dyDescent="0.2">
      <c r="N354" s="43">
        <f t="shared" si="36"/>
        <v>0</v>
      </c>
      <c r="O354" s="180"/>
      <c r="P354" s="214" t="str">
        <f>CountyStateRegions_21!K352</f>
        <v/>
      </c>
      <c r="Q354" s="304" t="str">
        <f t="shared" si="38"/>
        <v/>
      </c>
      <c r="R354" s="305" t="str">
        <f t="shared" si="39"/>
        <v/>
      </c>
      <c r="S354" s="305" t="str">
        <f t="shared" si="40"/>
        <v/>
      </c>
      <c r="T354" s="186">
        <v>350</v>
      </c>
      <c r="U354" s="216" t="str">
        <f t="shared" si="37"/>
        <v/>
      </c>
      <c r="V354" s="216" t="str">
        <f>IFERROR(INDEX(CountyStateRegions_21!$B:$B,MATCH('Start Here Statistics'!$U354,CountyStateRegions_21!$D:$D,0)),"")</f>
        <v/>
      </c>
    </row>
    <row r="355" spans="14:22" ht="14" customHeight="1" x14ac:dyDescent="0.2">
      <c r="N355" s="43">
        <f t="shared" si="36"/>
        <v>0</v>
      </c>
      <c r="O355" s="180"/>
      <c r="P355" s="214" t="str">
        <f>CountyStateRegions_21!K353</f>
        <v/>
      </c>
      <c r="Q355" s="304" t="str">
        <f t="shared" si="38"/>
        <v/>
      </c>
      <c r="R355" s="305" t="str">
        <f t="shared" si="39"/>
        <v/>
      </c>
      <c r="S355" s="305" t="str">
        <f t="shared" si="40"/>
        <v/>
      </c>
      <c r="T355" s="186">
        <v>351</v>
      </c>
      <c r="U355" s="216" t="str">
        <f t="shared" si="37"/>
        <v/>
      </c>
      <c r="V355" s="216" t="str">
        <f>IFERROR(INDEX(CountyStateRegions_21!$B:$B,MATCH('Start Here Statistics'!$U355,CountyStateRegions_21!$D:$D,0)),"")</f>
        <v/>
      </c>
    </row>
    <row r="356" spans="14:22" ht="14" customHeight="1" x14ac:dyDescent="0.2">
      <c r="N356" s="43">
        <f t="shared" si="36"/>
        <v>0</v>
      </c>
      <c r="O356" s="180"/>
      <c r="P356" s="214" t="str">
        <f>CountyStateRegions_21!K354</f>
        <v/>
      </c>
      <c r="Q356" s="304" t="str">
        <f t="shared" si="38"/>
        <v/>
      </c>
      <c r="R356" s="305" t="str">
        <f t="shared" si="39"/>
        <v/>
      </c>
      <c r="S356" s="305" t="str">
        <f t="shared" si="40"/>
        <v/>
      </c>
      <c r="T356" s="186">
        <v>352</v>
      </c>
      <c r="U356" s="216" t="str">
        <f t="shared" si="37"/>
        <v/>
      </c>
      <c r="V356" s="216" t="str">
        <f>IFERROR(INDEX(CountyStateRegions_21!$B:$B,MATCH('Start Here Statistics'!$U356,CountyStateRegions_21!$D:$D,0)),"")</f>
        <v/>
      </c>
    </row>
    <row r="357" spans="14:22" ht="14" customHeight="1" x14ac:dyDescent="0.2">
      <c r="N357" s="43">
        <f t="shared" si="36"/>
        <v>0</v>
      </c>
      <c r="O357" s="180"/>
      <c r="P357" s="214" t="str">
        <f>CountyStateRegions_21!K355</f>
        <v/>
      </c>
      <c r="Q357" s="304" t="str">
        <f t="shared" si="38"/>
        <v/>
      </c>
      <c r="R357" s="305" t="str">
        <f t="shared" si="39"/>
        <v/>
      </c>
      <c r="S357" s="305" t="str">
        <f t="shared" si="40"/>
        <v/>
      </c>
      <c r="T357" s="186">
        <v>353</v>
      </c>
      <c r="U357" s="216" t="str">
        <f t="shared" si="37"/>
        <v/>
      </c>
      <c r="V357" s="216" t="str">
        <f>IFERROR(INDEX(CountyStateRegions_21!$B:$B,MATCH('Start Here Statistics'!$U357,CountyStateRegions_21!$D:$D,0)),"")</f>
        <v/>
      </c>
    </row>
    <row r="358" spans="14:22" ht="14" customHeight="1" x14ac:dyDescent="0.2">
      <c r="N358" s="43">
        <f t="shared" si="36"/>
        <v>0</v>
      </c>
      <c r="O358" s="180"/>
      <c r="P358" s="214" t="str">
        <f>CountyStateRegions_21!K356</f>
        <v/>
      </c>
      <c r="Q358" s="304" t="str">
        <f t="shared" si="38"/>
        <v/>
      </c>
      <c r="R358" s="305" t="str">
        <f t="shared" si="39"/>
        <v/>
      </c>
      <c r="S358" s="305" t="str">
        <f t="shared" si="40"/>
        <v/>
      </c>
      <c r="T358" s="186">
        <v>354</v>
      </c>
      <c r="U358" s="216" t="str">
        <f t="shared" si="37"/>
        <v/>
      </c>
      <c r="V358" s="216" t="str">
        <f>IFERROR(INDEX(CountyStateRegions_21!$B:$B,MATCH('Start Here Statistics'!$U358,CountyStateRegions_21!$D:$D,0)),"")</f>
        <v/>
      </c>
    </row>
    <row r="359" spans="14:22" ht="14" customHeight="1" x14ac:dyDescent="0.2">
      <c r="N359" s="43">
        <f t="shared" si="36"/>
        <v>0</v>
      </c>
      <c r="O359" s="180"/>
      <c r="P359" s="214" t="str">
        <f>CountyStateRegions_21!K357</f>
        <v/>
      </c>
      <c r="Q359" s="304" t="str">
        <f t="shared" si="38"/>
        <v/>
      </c>
      <c r="R359" s="305" t="str">
        <f t="shared" si="39"/>
        <v/>
      </c>
      <c r="S359" s="305" t="str">
        <f t="shared" si="40"/>
        <v/>
      </c>
      <c r="T359" s="186">
        <v>355</v>
      </c>
      <c r="U359" s="216" t="str">
        <f t="shared" si="37"/>
        <v/>
      </c>
      <c r="V359" s="216" t="str">
        <f>IFERROR(INDEX(CountyStateRegions_21!$B:$B,MATCH('Start Here Statistics'!$U359,CountyStateRegions_21!$D:$D,0)),"")</f>
        <v/>
      </c>
    </row>
    <row r="360" spans="14:22" ht="14" customHeight="1" x14ac:dyDescent="0.2">
      <c r="N360" s="43">
        <f t="shared" si="36"/>
        <v>0</v>
      </c>
      <c r="O360" s="180"/>
      <c r="P360" s="214" t="str">
        <f>CountyStateRegions_21!K358</f>
        <v/>
      </c>
      <c r="Q360" s="304" t="str">
        <f t="shared" si="38"/>
        <v/>
      </c>
      <c r="R360" s="305" t="str">
        <f t="shared" si="39"/>
        <v/>
      </c>
      <c r="S360" s="305" t="str">
        <f t="shared" si="40"/>
        <v/>
      </c>
      <c r="T360" s="186">
        <v>356</v>
      </c>
      <c r="U360" s="216" t="str">
        <f t="shared" si="37"/>
        <v/>
      </c>
      <c r="V360" s="216" t="str">
        <f>IFERROR(INDEX(CountyStateRegions_21!$B:$B,MATCH('Start Here Statistics'!$U360,CountyStateRegions_21!$D:$D,0)),"")</f>
        <v/>
      </c>
    </row>
    <row r="361" spans="14:22" ht="14" customHeight="1" x14ac:dyDescent="0.2">
      <c r="N361" s="43">
        <f t="shared" si="36"/>
        <v>0</v>
      </c>
      <c r="O361" s="180"/>
      <c r="P361" s="214" t="str">
        <f>CountyStateRegions_21!K359</f>
        <v/>
      </c>
      <c r="Q361" s="304" t="str">
        <f t="shared" si="38"/>
        <v/>
      </c>
      <c r="R361" s="305" t="str">
        <f t="shared" si="39"/>
        <v/>
      </c>
      <c r="S361" s="305" t="str">
        <f t="shared" si="40"/>
        <v/>
      </c>
      <c r="T361" s="186">
        <v>357</v>
      </c>
      <c r="U361" s="216" t="str">
        <f t="shared" si="37"/>
        <v/>
      </c>
      <c r="V361" s="216" t="str">
        <f>IFERROR(INDEX(CountyStateRegions_21!$B:$B,MATCH('Start Here Statistics'!$U361,CountyStateRegions_21!$D:$D,0)),"")</f>
        <v/>
      </c>
    </row>
    <row r="362" spans="14:22" ht="14" customHeight="1" x14ac:dyDescent="0.2">
      <c r="N362" s="43">
        <f t="shared" si="36"/>
        <v>0</v>
      </c>
      <c r="O362" s="180"/>
      <c r="P362" s="214" t="str">
        <f>CountyStateRegions_21!K360</f>
        <v/>
      </c>
      <c r="Q362" s="304" t="str">
        <f t="shared" si="38"/>
        <v/>
      </c>
      <c r="R362" s="305" t="str">
        <f t="shared" si="39"/>
        <v/>
      </c>
      <c r="S362" s="305" t="str">
        <f t="shared" si="40"/>
        <v/>
      </c>
      <c r="T362" s="186">
        <v>358</v>
      </c>
      <c r="U362" s="216" t="str">
        <f t="shared" si="37"/>
        <v/>
      </c>
      <c r="V362" s="216" t="str">
        <f>IFERROR(INDEX(CountyStateRegions_21!$B:$B,MATCH('Start Here Statistics'!$U362,CountyStateRegions_21!$D:$D,0)),"")</f>
        <v/>
      </c>
    </row>
    <row r="363" spans="14:22" ht="14" customHeight="1" x14ac:dyDescent="0.2">
      <c r="N363" s="43">
        <f t="shared" si="36"/>
        <v>0</v>
      </c>
      <c r="O363" s="180"/>
      <c r="P363" s="214" t="str">
        <f>CountyStateRegions_21!K361</f>
        <v/>
      </c>
      <c r="Q363" s="304" t="str">
        <f t="shared" si="38"/>
        <v/>
      </c>
      <c r="R363" s="305" t="str">
        <f t="shared" si="39"/>
        <v/>
      </c>
      <c r="S363" s="305" t="str">
        <f t="shared" si="40"/>
        <v/>
      </c>
      <c r="T363" s="186">
        <v>359</v>
      </c>
      <c r="U363" s="216" t="str">
        <f t="shared" si="37"/>
        <v/>
      </c>
      <c r="V363" s="216" t="str">
        <f>IFERROR(INDEX(CountyStateRegions_21!$B:$B,MATCH('Start Here Statistics'!$U363,CountyStateRegions_21!$D:$D,0)),"")</f>
        <v/>
      </c>
    </row>
    <row r="364" spans="14:22" ht="14" customHeight="1" x14ac:dyDescent="0.2">
      <c r="N364" s="43">
        <f t="shared" si="36"/>
        <v>0</v>
      </c>
      <c r="O364" s="180"/>
      <c r="P364" s="214" t="str">
        <f>CountyStateRegions_21!K362</f>
        <v/>
      </c>
      <c r="Q364" s="304" t="str">
        <f t="shared" si="38"/>
        <v/>
      </c>
      <c r="R364" s="305" t="str">
        <f t="shared" si="39"/>
        <v/>
      </c>
      <c r="S364" s="305" t="str">
        <f t="shared" si="40"/>
        <v/>
      </c>
      <c r="T364" s="186">
        <v>360</v>
      </c>
      <c r="U364" s="216" t="str">
        <f t="shared" si="37"/>
        <v/>
      </c>
      <c r="V364" s="216" t="str">
        <f>IFERROR(INDEX(CountyStateRegions_21!$B:$B,MATCH('Start Here Statistics'!$U364,CountyStateRegions_21!$D:$D,0)),"")</f>
        <v/>
      </c>
    </row>
    <row r="365" spans="14:22" ht="14" customHeight="1" x14ac:dyDescent="0.2">
      <c r="N365" s="43">
        <f t="shared" si="36"/>
        <v>0</v>
      </c>
      <c r="O365" s="180"/>
      <c r="P365" s="214" t="str">
        <f>CountyStateRegions_21!K363</f>
        <v/>
      </c>
      <c r="Q365" s="304" t="str">
        <f t="shared" si="38"/>
        <v/>
      </c>
      <c r="R365" s="305" t="str">
        <f t="shared" si="39"/>
        <v/>
      </c>
      <c r="S365" s="305" t="str">
        <f t="shared" si="40"/>
        <v/>
      </c>
      <c r="T365" s="186">
        <v>361</v>
      </c>
      <c r="U365" s="216" t="str">
        <f t="shared" si="37"/>
        <v/>
      </c>
      <c r="V365" s="216" t="str">
        <f>IFERROR(INDEX(CountyStateRegions_21!$B:$B,MATCH('Start Here Statistics'!$U365,CountyStateRegions_21!$D:$D,0)),"")</f>
        <v/>
      </c>
    </row>
    <row r="366" spans="14:22" ht="14" customHeight="1" x14ac:dyDescent="0.2">
      <c r="N366" s="43">
        <f t="shared" si="36"/>
        <v>0</v>
      </c>
      <c r="O366" s="180"/>
      <c r="P366" s="214" t="str">
        <f>CountyStateRegions_21!K364</f>
        <v/>
      </c>
      <c r="Q366" s="304" t="str">
        <f t="shared" si="38"/>
        <v/>
      </c>
      <c r="R366" s="305" t="str">
        <f t="shared" si="39"/>
        <v/>
      </c>
      <c r="S366" s="305" t="str">
        <f t="shared" si="40"/>
        <v/>
      </c>
      <c r="T366" s="186">
        <v>362</v>
      </c>
      <c r="U366" s="216" t="str">
        <f t="shared" si="37"/>
        <v/>
      </c>
      <c r="V366" s="216" t="str">
        <f>IFERROR(INDEX(CountyStateRegions_21!$B:$B,MATCH('Start Here Statistics'!$U366,CountyStateRegions_21!$D:$D,0)),"")</f>
        <v/>
      </c>
    </row>
    <row r="367" spans="14:22" ht="14" customHeight="1" x14ac:dyDescent="0.2">
      <c r="N367" s="43">
        <f t="shared" si="36"/>
        <v>0</v>
      </c>
      <c r="O367" s="180"/>
      <c r="P367" s="214" t="str">
        <f>CountyStateRegions_21!K365</f>
        <v/>
      </c>
      <c r="Q367" s="304" t="str">
        <f t="shared" si="38"/>
        <v/>
      </c>
      <c r="R367" s="305" t="str">
        <f t="shared" si="39"/>
        <v/>
      </c>
      <c r="S367" s="305" t="str">
        <f t="shared" si="40"/>
        <v/>
      </c>
      <c r="T367" s="186">
        <v>363</v>
      </c>
      <c r="U367" s="216" t="str">
        <f t="shared" si="37"/>
        <v/>
      </c>
      <c r="V367" s="216" t="str">
        <f>IFERROR(INDEX(CountyStateRegions_21!$B:$B,MATCH('Start Here Statistics'!$U367,CountyStateRegions_21!$D:$D,0)),"")</f>
        <v/>
      </c>
    </row>
    <row r="368" spans="14:22" ht="14" customHeight="1" x14ac:dyDescent="0.2">
      <c r="N368" s="43">
        <f t="shared" si="36"/>
        <v>0</v>
      </c>
      <c r="O368" s="180"/>
      <c r="P368" s="214" t="str">
        <f>CountyStateRegions_21!K366</f>
        <v/>
      </c>
      <c r="Q368" s="304" t="str">
        <f t="shared" si="38"/>
        <v/>
      </c>
      <c r="R368" s="305" t="str">
        <f t="shared" si="39"/>
        <v/>
      </c>
      <c r="S368" s="305" t="str">
        <f t="shared" si="40"/>
        <v/>
      </c>
      <c r="T368" s="186">
        <v>364</v>
      </c>
      <c r="U368" s="216" t="str">
        <f t="shared" si="37"/>
        <v/>
      </c>
      <c r="V368" s="216" t="str">
        <f>IFERROR(INDEX(CountyStateRegions_21!$B:$B,MATCH('Start Here Statistics'!$U368,CountyStateRegions_21!$D:$D,0)),"")</f>
        <v/>
      </c>
    </row>
    <row r="369" spans="14:22" ht="14" customHeight="1" x14ac:dyDescent="0.2">
      <c r="N369" s="43">
        <f t="shared" si="36"/>
        <v>0</v>
      </c>
      <c r="O369" s="180"/>
      <c r="P369" s="214" t="str">
        <f>CountyStateRegions_21!K367</f>
        <v/>
      </c>
      <c r="Q369" s="304" t="str">
        <f t="shared" si="38"/>
        <v/>
      </c>
      <c r="R369" s="305" t="str">
        <f t="shared" si="39"/>
        <v/>
      </c>
      <c r="S369" s="305" t="str">
        <f t="shared" si="40"/>
        <v/>
      </c>
      <c r="T369" s="186">
        <v>365</v>
      </c>
      <c r="U369" s="216" t="str">
        <f t="shared" si="37"/>
        <v/>
      </c>
      <c r="V369" s="216" t="str">
        <f>IFERROR(INDEX(CountyStateRegions_21!$B:$B,MATCH('Start Here Statistics'!$U369,CountyStateRegions_21!$D:$D,0)),"")</f>
        <v/>
      </c>
    </row>
    <row r="370" spans="14:22" ht="14" customHeight="1" x14ac:dyDescent="0.2">
      <c r="N370" s="43">
        <f t="shared" si="36"/>
        <v>0</v>
      </c>
      <c r="O370" s="180"/>
      <c r="P370" s="214" t="str">
        <f>CountyStateRegions_21!K368</f>
        <v/>
      </c>
      <c r="Q370" s="304" t="str">
        <f t="shared" si="38"/>
        <v/>
      </c>
      <c r="R370" s="305" t="str">
        <f t="shared" si="39"/>
        <v/>
      </c>
      <c r="S370" s="305" t="str">
        <f t="shared" si="40"/>
        <v/>
      </c>
      <c r="T370" s="186">
        <v>366</v>
      </c>
      <c r="U370" s="216" t="str">
        <f t="shared" si="37"/>
        <v/>
      </c>
      <c r="V370" s="216" t="str">
        <f>IFERROR(INDEX(CountyStateRegions_21!$B:$B,MATCH('Start Here Statistics'!$U370,CountyStateRegions_21!$D:$D,0)),"")</f>
        <v/>
      </c>
    </row>
    <row r="371" spans="14:22" ht="14" customHeight="1" x14ac:dyDescent="0.2">
      <c r="N371" s="43">
        <f t="shared" si="36"/>
        <v>0</v>
      </c>
      <c r="O371" s="180"/>
      <c r="P371" s="214" t="str">
        <f>CountyStateRegions_21!K369</f>
        <v/>
      </c>
      <c r="Q371" s="304" t="str">
        <f t="shared" si="38"/>
        <v/>
      </c>
      <c r="R371" s="305" t="str">
        <f t="shared" si="39"/>
        <v/>
      </c>
      <c r="S371" s="305" t="str">
        <f t="shared" si="40"/>
        <v/>
      </c>
      <c r="T371" s="186">
        <v>367</v>
      </c>
      <c r="U371" s="216" t="str">
        <f t="shared" si="37"/>
        <v/>
      </c>
      <c r="V371" s="216" t="str">
        <f>IFERROR(INDEX(CountyStateRegions_21!$B:$B,MATCH('Start Here Statistics'!$U371,CountyStateRegions_21!$D:$D,0)),"")</f>
        <v/>
      </c>
    </row>
    <row r="372" spans="14:22" ht="14" customHeight="1" x14ac:dyDescent="0.2">
      <c r="N372" s="43">
        <f t="shared" si="36"/>
        <v>0</v>
      </c>
      <c r="O372" s="180"/>
      <c r="P372" s="214" t="str">
        <f>CountyStateRegions_21!K370</f>
        <v/>
      </c>
      <c r="Q372" s="304" t="str">
        <f t="shared" si="38"/>
        <v/>
      </c>
      <c r="R372" s="305" t="str">
        <f t="shared" si="39"/>
        <v/>
      </c>
      <c r="S372" s="305" t="str">
        <f t="shared" si="40"/>
        <v/>
      </c>
      <c r="T372" s="186">
        <v>368</v>
      </c>
      <c r="U372" s="216" t="str">
        <f t="shared" si="37"/>
        <v/>
      </c>
      <c r="V372" s="216" t="str">
        <f>IFERROR(INDEX(CountyStateRegions_21!$B:$B,MATCH('Start Here Statistics'!$U372,CountyStateRegions_21!$D:$D,0)),"")</f>
        <v/>
      </c>
    </row>
    <row r="373" spans="14:22" ht="14" customHeight="1" x14ac:dyDescent="0.2">
      <c r="N373" s="43">
        <f t="shared" si="36"/>
        <v>0</v>
      </c>
      <c r="O373" s="180"/>
      <c r="P373" s="214" t="str">
        <f>CountyStateRegions_21!K371</f>
        <v/>
      </c>
      <c r="Q373" s="304" t="str">
        <f t="shared" si="38"/>
        <v/>
      </c>
      <c r="R373" s="305" t="str">
        <f t="shared" si="39"/>
        <v/>
      </c>
      <c r="S373" s="305" t="str">
        <f t="shared" si="40"/>
        <v/>
      </c>
      <c r="T373" s="186">
        <v>369</v>
      </c>
      <c r="U373" s="216" t="str">
        <f t="shared" si="37"/>
        <v/>
      </c>
      <c r="V373" s="216" t="str">
        <f>IFERROR(INDEX(CountyStateRegions_21!$B:$B,MATCH('Start Here Statistics'!$U373,CountyStateRegions_21!$D:$D,0)),"")</f>
        <v/>
      </c>
    </row>
    <row r="374" spans="14:22" ht="14" customHeight="1" x14ac:dyDescent="0.2">
      <c r="N374" s="43">
        <f t="shared" si="36"/>
        <v>0</v>
      </c>
      <c r="O374" s="180"/>
      <c r="P374" s="214" t="str">
        <f>CountyStateRegions_21!K372</f>
        <v/>
      </c>
      <c r="Q374" s="304" t="str">
        <f t="shared" si="38"/>
        <v/>
      </c>
      <c r="R374" s="305" t="str">
        <f t="shared" si="39"/>
        <v/>
      </c>
      <c r="S374" s="305" t="str">
        <f t="shared" si="40"/>
        <v/>
      </c>
      <c r="T374" s="186">
        <v>370</v>
      </c>
      <c r="U374" s="216" t="str">
        <f t="shared" si="37"/>
        <v/>
      </c>
      <c r="V374" s="216" t="str">
        <f>IFERROR(INDEX(CountyStateRegions_21!$B:$B,MATCH('Start Here Statistics'!$U374,CountyStateRegions_21!$D:$D,0)),"")</f>
        <v/>
      </c>
    </row>
    <row r="375" spans="14:22" ht="14" customHeight="1" x14ac:dyDescent="0.2">
      <c r="N375" s="43">
        <f t="shared" si="36"/>
        <v>0</v>
      </c>
      <c r="O375" s="180"/>
      <c r="P375" s="214" t="str">
        <f>CountyStateRegions_21!K373</f>
        <v/>
      </c>
      <c r="Q375" s="304" t="str">
        <f t="shared" si="38"/>
        <v/>
      </c>
      <c r="R375" s="305" t="str">
        <f t="shared" si="39"/>
        <v/>
      </c>
      <c r="S375" s="305" t="str">
        <f t="shared" si="40"/>
        <v/>
      </c>
      <c r="T375" s="186">
        <v>371</v>
      </c>
      <c r="U375" s="216" t="str">
        <f t="shared" si="37"/>
        <v/>
      </c>
      <c r="V375" s="216" t="str">
        <f>IFERROR(INDEX(CountyStateRegions_21!$B:$B,MATCH('Start Here Statistics'!$U375,CountyStateRegions_21!$D:$D,0)),"")</f>
        <v/>
      </c>
    </row>
    <row r="376" spans="14:22" ht="14" customHeight="1" x14ac:dyDescent="0.2">
      <c r="N376" s="43">
        <f t="shared" si="36"/>
        <v>0</v>
      </c>
      <c r="O376" s="180"/>
      <c r="P376" s="214" t="str">
        <f>CountyStateRegions_21!K374</f>
        <v/>
      </c>
      <c r="Q376" s="304" t="str">
        <f t="shared" si="38"/>
        <v/>
      </c>
      <c r="R376" s="305" t="str">
        <f t="shared" si="39"/>
        <v/>
      </c>
      <c r="S376" s="305" t="str">
        <f t="shared" si="40"/>
        <v/>
      </c>
      <c r="T376" s="186">
        <v>372</v>
      </c>
      <c r="U376" s="216" t="str">
        <f t="shared" si="37"/>
        <v/>
      </c>
      <c r="V376" s="216" t="str">
        <f>IFERROR(INDEX(CountyStateRegions_21!$B:$B,MATCH('Start Here Statistics'!$U376,CountyStateRegions_21!$D:$D,0)),"")</f>
        <v/>
      </c>
    </row>
    <row r="377" spans="14:22" ht="14" customHeight="1" x14ac:dyDescent="0.2">
      <c r="N377" s="43">
        <f t="shared" si="36"/>
        <v>0</v>
      </c>
      <c r="O377" s="180"/>
      <c r="P377" s="214" t="str">
        <f>CountyStateRegions_21!K375</f>
        <v/>
      </c>
      <c r="Q377" s="304" t="str">
        <f t="shared" si="38"/>
        <v/>
      </c>
      <c r="R377" s="305" t="str">
        <f t="shared" si="39"/>
        <v/>
      </c>
      <c r="S377" s="305" t="str">
        <f t="shared" si="40"/>
        <v/>
      </c>
      <c r="T377" s="186">
        <v>373</v>
      </c>
      <c r="U377" s="216" t="str">
        <f t="shared" si="37"/>
        <v/>
      </c>
      <c r="V377" s="216" t="str">
        <f>IFERROR(INDEX(CountyStateRegions_21!$B:$B,MATCH('Start Here Statistics'!$U377,CountyStateRegions_21!$D:$D,0)),"")</f>
        <v/>
      </c>
    </row>
    <row r="378" spans="14:22" ht="14" customHeight="1" x14ac:dyDescent="0.2">
      <c r="N378" s="43">
        <f t="shared" si="36"/>
        <v>0</v>
      </c>
      <c r="O378" s="180"/>
      <c r="P378" s="214" t="str">
        <f>CountyStateRegions_21!K376</f>
        <v/>
      </c>
      <c r="Q378" s="304" t="str">
        <f t="shared" si="38"/>
        <v/>
      </c>
      <c r="R378" s="305" t="str">
        <f t="shared" si="39"/>
        <v/>
      </c>
      <c r="S378" s="305" t="str">
        <f t="shared" si="40"/>
        <v/>
      </c>
      <c r="T378" s="186">
        <v>374</v>
      </c>
      <c r="U378" s="216" t="str">
        <f t="shared" si="37"/>
        <v/>
      </c>
      <c r="V378" s="216" t="str">
        <f>IFERROR(INDEX(CountyStateRegions_21!$B:$B,MATCH('Start Here Statistics'!$U378,CountyStateRegions_21!$D:$D,0)),"")</f>
        <v/>
      </c>
    </row>
    <row r="379" spans="14:22" ht="14" customHeight="1" x14ac:dyDescent="0.2">
      <c r="N379" s="43">
        <f t="shared" si="36"/>
        <v>0</v>
      </c>
      <c r="O379" s="180"/>
      <c r="P379" s="214" t="str">
        <f>CountyStateRegions_21!K377</f>
        <v/>
      </c>
      <c r="Q379" s="304" t="str">
        <f t="shared" si="38"/>
        <v/>
      </c>
      <c r="R379" s="305" t="str">
        <f t="shared" si="39"/>
        <v/>
      </c>
      <c r="S379" s="305" t="str">
        <f t="shared" si="40"/>
        <v/>
      </c>
      <c r="T379" s="186">
        <v>375</v>
      </c>
      <c r="U379" s="216" t="str">
        <f t="shared" si="37"/>
        <v/>
      </c>
      <c r="V379" s="216" t="str">
        <f>IFERROR(INDEX(CountyStateRegions_21!$B:$B,MATCH('Start Here Statistics'!$U379,CountyStateRegions_21!$D:$D,0)),"")</f>
        <v/>
      </c>
    </row>
    <row r="380" spans="14:22" ht="14" customHeight="1" x14ac:dyDescent="0.2">
      <c r="N380" s="43">
        <f t="shared" si="36"/>
        <v>0</v>
      </c>
      <c r="O380" s="180"/>
      <c r="P380" s="214" t="str">
        <f>CountyStateRegions_21!K378</f>
        <v/>
      </c>
      <c r="Q380" s="304" t="str">
        <f t="shared" si="38"/>
        <v/>
      </c>
      <c r="R380" s="305" t="str">
        <f t="shared" si="39"/>
        <v/>
      </c>
      <c r="S380" s="305" t="str">
        <f t="shared" si="40"/>
        <v/>
      </c>
      <c r="T380" s="186">
        <v>376</v>
      </c>
      <c r="U380" s="216" t="str">
        <f t="shared" si="37"/>
        <v/>
      </c>
      <c r="V380" s="216" t="str">
        <f>IFERROR(INDEX(CountyStateRegions_21!$B:$B,MATCH('Start Here Statistics'!$U380,CountyStateRegions_21!$D:$D,0)),"")</f>
        <v/>
      </c>
    </row>
    <row r="381" spans="14:22" ht="14" customHeight="1" x14ac:dyDescent="0.2">
      <c r="N381" s="43">
        <f t="shared" si="36"/>
        <v>0</v>
      </c>
      <c r="O381" s="180"/>
      <c r="P381" s="214" t="str">
        <f>CountyStateRegions_21!K379</f>
        <v/>
      </c>
      <c r="Q381" s="304" t="str">
        <f t="shared" si="38"/>
        <v/>
      </c>
      <c r="R381" s="305" t="str">
        <f t="shared" si="39"/>
        <v/>
      </c>
      <c r="S381" s="305" t="str">
        <f t="shared" si="40"/>
        <v/>
      </c>
      <c r="T381" s="186">
        <v>377</v>
      </c>
      <c r="U381" s="216" t="str">
        <f t="shared" si="37"/>
        <v/>
      </c>
      <c r="V381" s="216" t="str">
        <f>IFERROR(INDEX(CountyStateRegions_21!$B:$B,MATCH('Start Here Statistics'!$U381,CountyStateRegions_21!$D:$D,0)),"")</f>
        <v/>
      </c>
    </row>
    <row r="382" spans="14:22" ht="14" customHeight="1" x14ac:dyDescent="0.2">
      <c r="N382" s="43">
        <f t="shared" si="36"/>
        <v>0</v>
      </c>
      <c r="O382" s="180"/>
      <c r="P382" s="214" t="str">
        <f>CountyStateRegions_21!K380</f>
        <v/>
      </c>
      <c r="Q382" s="304" t="str">
        <f t="shared" si="38"/>
        <v/>
      </c>
      <c r="R382" s="305" t="str">
        <f t="shared" si="39"/>
        <v/>
      </c>
      <c r="S382" s="305" t="str">
        <f t="shared" si="40"/>
        <v/>
      </c>
      <c r="T382" s="186">
        <v>378</v>
      </c>
      <c r="U382" s="216" t="str">
        <f t="shared" si="37"/>
        <v/>
      </c>
      <c r="V382" s="216" t="str">
        <f>IFERROR(INDEX(CountyStateRegions_21!$B:$B,MATCH('Start Here Statistics'!$U382,CountyStateRegions_21!$D:$D,0)),"")</f>
        <v/>
      </c>
    </row>
    <row r="383" spans="14:22" ht="14" customHeight="1" x14ac:dyDescent="0.2">
      <c r="N383" s="43">
        <f t="shared" si="36"/>
        <v>0</v>
      </c>
      <c r="O383" s="180"/>
      <c r="P383" s="214" t="str">
        <f>CountyStateRegions_21!K381</f>
        <v/>
      </c>
      <c r="Q383" s="304" t="str">
        <f t="shared" si="38"/>
        <v/>
      </c>
      <c r="R383" s="305" t="str">
        <f t="shared" si="39"/>
        <v/>
      </c>
      <c r="S383" s="305" t="str">
        <f t="shared" si="40"/>
        <v/>
      </c>
      <c r="T383" s="186">
        <v>379</v>
      </c>
      <c r="U383" s="216" t="str">
        <f t="shared" si="37"/>
        <v/>
      </c>
      <c r="V383" s="216" t="str">
        <f>IFERROR(INDEX(CountyStateRegions_21!$B:$B,MATCH('Start Here Statistics'!$U383,CountyStateRegions_21!$D:$D,0)),"")</f>
        <v/>
      </c>
    </row>
    <row r="384" spans="14:22" ht="14" customHeight="1" x14ac:dyDescent="0.2">
      <c r="N384" s="43">
        <f t="shared" si="36"/>
        <v>0</v>
      </c>
      <c r="O384" s="180"/>
      <c r="P384" s="214" t="str">
        <f>CountyStateRegions_21!K382</f>
        <v/>
      </c>
      <c r="Q384" s="304" t="str">
        <f t="shared" si="38"/>
        <v/>
      </c>
      <c r="R384" s="305" t="str">
        <f t="shared" si="39"/>
        <v/>
      </c>
      <c r="S384" s="305" t="str">
        <f t="shared" si="40"/>
        <v/>
      </c>
      <c r="T384" s="186">
        <v>380</v>
      </c>
      <c r="U384" s="216" t="str">
        <f t="shared" si="37"/>
        <v/>
      </c>
      <c r="V384" s="216" t="str">
        <f>IFERROR(INDEX(CountyStateRegions_21!$B:$B,MATCH('Start Here Statistics'!$U384,CountyStateRegions_21!$D:$D,0)),"")</f>
        <v/>
      </c>
    </row>
    <row r="385" spans="14:22" ht="14" customHeight="1" x14ac:dyDescent="0.2">
      <c r="N385" s="43">
        <f t="shared" si="36"/>
        <v>0</v>
      </c>
      <c r="O385" s="180"/>
      <c r="P385" s="214" t="str">
        <f>CountyStateRegions_21!K383</f>
        <v/>
      </c>
      <c r="Q385" s="304" t="str">
        <f t="shared" si="38"/>
        <v/>
      </c>
      <c r="R385" s="305" t="str">
        <f t="shared" si="39"/>
        <v/>
      </c>
      <c r="S385" s="305" t="str">
        <f t="shared" si="40"/>
        <v/>
      </c>
      <c r="T385" s="186">
        <v>381</v>
      </c>
      <c r="U385" s="216" t="str">
        <f t="shared" si="37"/>
        <v/>
      </c>
      <c r="V385" s="216" t="str">
        <f>IFERROR(INDEX(CountyStateRegions_21!$B:$B,MATCH('Start Here Statistics'!$U385,CountyStateRegions_21!$D:$D,0)),"")</f>
        <v/>
      </c>
    </row>
    <row r="386" spans="14:22" ht="14" customHeight="1" x14ac:dyDescent="0.2">
      <c r="N386" s="43">
        <f t="shared" si="36"/>
        <v>0</v>
      </c>
      <c r="O386" s="180"/>
      <c r="P386" s="214" t="str">
        <f>CountyStateRegions_21!K384</f>
        <v/>
      </c>
      <c r="Q386" s="304" t="str">
        <f t="shared" si="38"/>
        <v/>
      </c>
      <c r="R386" s="305" t="str">
        <f t="shared" si="39"/>
        <v/>
      </c>
      <c r="S386" s="305" t="str">
        <f t="shared" si="40"/>
        <v/>
      </c>
      <c r="T386" s="186">
        <v>382</v>
      </c>
      <c r="U386" s="216" t="str">
        <f t="shared" si="37"/>
        <v/>
      </c>
      <c r="V386" s="216" t="str">
        <f>IFERROR(INDEX(CountyStateRegions_21!$B:$B,MATCH('Start Here Statistics'!$U386,CountyStateRegions_21!$D:$D,0)),"")</f>
        <v/>
      </c>
    </row>
    <row r="387" spans="14:22" ht="14" customHeight="1" x14ac:dyDescent="0.2">
      <c r="N387" s="43">
        <f t="shared" si="36"/>
        <v>0</v>
      </c>
      <c r="O387" s="180"/>
      <c r="P387" s="214" t="str">
        <f>CountyStateRegions_21!K385</f>
        <v/>
      </c>
      <c r="Q387" s="304" t="str">
        <f t="shared" si="38"/>
        <v/>
      </c>
      <c r="R387" s="305" t="str">
        <f t="shared" si="39"/>
        <v/>
      </c>
      <c r="S387" s="305" t="str">
        <f t="shared" si="40"/>
        <v/>
      </c>
      <c r="T387" s="186">
        <v>383</v>
      </c>
      <c r="U387" s="216" t="str">
        <f t="shared" si="37"/>
        <v/>
      </c>
      <c r="V387" s="216" t="str">
        <f>IFERROR(INDEX(CountyStateRegions_21!$B:$B,MATCH('Start Here Statistics'!$U387,CountyStateRegions_21!$D:$D,0)),"")</f>
        <v/>
      </c>
    </row>
    <row r="388" spans="14:22" ht="14" customHeight="1" x14ac:dyDescent="0.2">
      <c r="N388" s="43">
        <f t="shared" si="36"/>
        <v>0</v>
      </c>
      <c r="O388" s="180"/>
      <c r="P388" s="214" t="str">
        <f>CountyStateRegions_21!K386</f>
        <v/>
      </c>
      <c r="Q388" s="304" t="str">
        <f t="shared" si="38"/>
        <v/>
      </c>
      <c r="R388" s="305" t="str">
        <f t="shared" si="39"/>
        <v/>
      </c>
      <c r="S388" s="305" t="str">
        <f t="shared" si="40"/>
        <v/>
      </c>
      <c r="T388" s="186">
        <v>384</v>
      </c>
      <c r="U388" s="216" t="str">
        <f t="shared" si="37"/>
        <v/>
      </c>
      <c r="V388" s="216" t="str">
        <f>IFERROR(INDEX(CountyStateRegions_21!$B:$B,MATCH('Start Here Statistics'!$U388,CountyStateRegions_21!$D:$D,0)),"")</f>
        <v/>
      </c>
    </row>
    <row r="389" spans="14:22" ht="14" customHeight="1" x14ac:dyDescent="0.2">
      <c r="N389" s="43">
        <f t="shared" si="36"/>
        <v>0</v>
      </c>
      <c r="O389" s="180"/>
      <c r="P389" s="214" t="str">
        <f>CountyStateRegions_21!K387</f>
        <v/>
      </c>
      <c r="Q389" s="304" t="str">
        <f t="shared" si="38"/>
        <v/>
      </c>
      <c r="R389" s="305" t="str">
        <f t="shared" si="39"/>
        <v/>
      </c>
      <c r="S389" s="305" t="str">
        <f t="shared" si="40"/>
        <v/>
      </c>
      <c r="T389" s="186">
        <v>385</v>
      </c>
      <c r="U389" s="216" t="str">
        <f t="shared" si="37"/>
        <v/>
      </c>
      <c r="V389" s="216" t="str">
        <f>IFERROR(INDEX(CountyStateRegions_21!$B:$B,MATCH('Start Here Statistics'!$U389,CountyStateRegions_21!$D:$D,0)),"")</f>
        <v/>
      </c>
    </row>
    <row r="390" spans="14:22" ht="14" customHeight="1" x14ac:dyDescent="0.2">
      <c r="N390" s="43">
        <f t="shared" ref="N390:N453" si="41">SUM(N389,$O390&lt;&gt;"")</f>
        <v>0</v>
      </c>
      <c r="O390" s="180"/>
      <c r="P390" s="214" t="str">
        <f>CountyStateRegions_21!K388</f>
        <v/>
      </c>
      <c r="Q390" s="304" t="str">
        <f t="shared" si="38"/>
        <v/>
      </c>
      <c r="R390" s="305" t="str">
        <f t="shared" si="39"/>
        <v/>
      </c>
      <c r="S390" s="305" t="str">
        <f t="shared" si="40"/>
        <v/>
      </c>
      <c r="T390" s="186">
        <v>386</v>
      </c>
      <c r="U390" s="216" t="str">
        <f t="shared" ref="U390:U453" si="42">IFERROR(INDEX($P:$P,MATCH($T390,$N:$N,0)),"")</f>
        <v/>
      </c>
      <c r="V390" s="216" t="str">
        <f>IFERROR(INDEX(CountyStateRegions_21!$B:$B,MATCH('Start Here Statistics'!$U390,CountyStateRegions_21!$D:$D,0)),"")</f>
        <v/>
      </c>
    </row>
    <row r="391" spans="14:22" ht="14" customHeight="1" x14ac:dyDescent="0.2">
      <c r="N391" s="43">
        <f t="shared" si="41"/>
        <v>0</v>
      </c>
      <c r="O391" s="180"/>
      <c r="P391" s="214" t="str">
        <f>CountyStateRegions_21!K389</f>
        <v/>
      </c>
      <c r="Q391" s="304" t="str">
        <f t="shared" si="38"/>
        <v/>
      </c>
      <c r="R391" s="305" t="str">
        <f t="shared" si="39"/>
        <v/>
      </c>
      <c r="S391" s="305" t="str">
        <f t="shared" si="40"/>
        <v/>
      </c>
      <c r="T391" s="186">
        <v>387</v>
      </c>
      <c r="U391" s="216" t="str">
        <f t="shared" si="42"/>
        <v/>
      </c>
      <c r="V391" s="216" t="str">
        <f>IFERROR(INDEX(CountyStateRegions_21!$B:$B,MATCH('Start Here Statistics'!$U391,CountyStateRegions_21!$D:$D,0)),"")</f>
        <v/>
      </c>
    </row>
    <row r="392" spans="14:22" ht="14" customHeight="1" x14ac:dyDescent="0.2">
      <c r="N392" s="43">
        <f t="shared" si="41"/>
        <v>0</v>
      </c>
      <c r="O392" s="180"/>
      <c r="P392" s="214" t="str">
        <f>CountyStateRegions_21!K390</f>
        <v/>
      </c>
      <c r="Q392" s="304" t="str">
        <f t="shared" si="38"/>
        <v/>
      </c>
      <c r="R392" s="305" t="str">
        <f t="shared" si="39"/>
        <v/>
      </c>
      <c r="S392" s="305" t="str">
        <f t="shared" si="40"/>
        <v/>
      </c>
      <c r="T392" s="186">
        <v>388</v>
      </c>
      <c r="U392" s="216" t="str">
        <f t="shared" si="42"/>
        <v/>
      </c>
      <c r="V392" s="216" t="str">
        <f>IFERROR(INDEX(CountyStateRegions_21!$B:$B,MATCH('Start Here Statistics'!$U392,CountyStateRegions_21!$D:$D,0)),"")</f>
        <v/>
      </c>
    </row>
    <row r="393" spans="14:22" ht="14" customHeight="1" x14ac:dyDescent="0.2">
      <c r="N393" s="43">
        <f t="shared" si="41"/>
        <v>0</v>
      </c>
      <c r="O393" s="180"/>
      <c r="P393" s="214" t="str">
        <f>CountyStateRegions_21!K391</f>
        <v/>
      </c>
      <c r="Q393" s="304" t="str">
        <f t="shared" si="38"/>
        <v/>
      </c>
      <c r="R393" s="305" t="str">
        <f t="shared" si="39"/>
        <v/>
      </c>
      <c r="S393" s="305" t="str">
        <f t="shared" si="40"/>
        <v/>
      </c>
      <c r="T393" s="186">
        <v>389</v>
      </c>
      <c r="U393" s="216" t="str">
        <f t="shared" si="42"/>
        <v/>
      </c>
      <c r="V393" s="216" t="str">
        <f>IFERROR(INDEX(CountyStateRegions_21!$B:$B,MATCH('Start Here Statistics'!$U393,CountyStateRegions_21!$D:$D,0)),"")</f>
        <v/>
      </c>
    </row>
    <row r="394" spans="14:22" ht="14" customHeight="1" x14ac:dyDescent="0.2">
      <c r="N394" s="43">
        <f t="shared" si="41"/>
        <v>0</v>
      </c>
      <c r="O394" s="180"/>
      <c r="P394" s="214" t="str">
        <f>CountyStateRegions_21!K392</f>
        <v/>
      </c>
      <c r="Q394" s="304" t="str">
        <f t="shared" si="38"/>
        <v/>
      </c>
      <c r="R394" s="305" t="str">
        <f t="shared" si="39"/>
        <v/>
      </c>
      <c r="S394" s="305" t="str">
        <f t="shared" si="40"/>
        <v/>
      </c>
      <c r="T394" s="186">
        <v>390</v>
      </c>
      <c r="U394" s="216" t="str">
        <f t="shared" si="42"/>
        <v/>
      </c>
      <c r="V394" s="216" t="str">
        <f>IFERROR(INDEX(CountyStateRegions_21!$B:$B,MATCH('Start Here Statistics'!$U394,CountyStateRegions_21!$D:$D,0)),"")</f>
        <v/>
      </c>
    </row>
    <row r="395" spans="14:22" ht="14" customHeight="1" x14ac:dyDescent="0.2">
      <c r="N395" s="43">
        <f t="shared" si="41"/>
        <v>0</v>
      </c>
      <c r="O395" s="180"/>
      <c r="P395" s="214" t="str">
        <f>CountyStateRegions_21!K393</f>
        <v/>
      </c>
      <c r="Q395" s="304" t="str">
        <f t="shared" si="38"/>
        <v/>
      </c>
      <c r="R395" s="305" t="str">
        <f t="shared" si="39"/>
        <v/>
      </c>
      <c r="S395" s="305" t="str">
        <f t="shared" si="40"/>
        <v/>
      </c>
      <c r="T395" s="186">
        <v>391</v>
      </c>
      <c r="U395" s="216" t="str">
        <f t="shared" si="42"/>
        <v/>
      </c>
      <c r="V395" s="216" t="str">
        <f>IFERROR(INDEX(CountyStateRegions_21!$B:$B,MATCH('Start Here Statistics'!$U395,CountyStateRegions_21!$D:$D,0)),"")</f>
        <v/>
      </c>
    </row>
    <row r="396" spans="14:22" ht="14" customHeight="1" x14ac:dyDescent="0.2">
      <c r="N396" s="43">
        <f t="shared" si="41"/>
        <v>0</v>
      </c>
      <c r="O396" s="180"/>
      <c r="P396" s="214" t="str">
        <f>CountyStateRegions_21!K394</f>
        <v/>
      </c>
      <c r="Q396" s="304" t="str">
        <f t="shared" si="38"/>
        <v/>
      </c>
      <c r="R396" s="305" t="str">
        <f t="shared" si="39"/>
        <v/>
      </c>
      <c r="S396" s="305" t="str">
        <f t="shared" si="40"/>
        <v/>
      </c>
      <c r="T396" s="186">
        <v>392</v>
      </c>
      <c r="U396" s="216" t="str">
        <f t="shared" si="42"/>
        <v/>
      </c>
      <c r="V396" s="216" t="str">
        <f>IFERROR(INDEX(CountyStateRegions_21!$B:$B,MATCH('Start Here Statistics'!$U396,CountyStateRegions_21!$D:$D,0)),"")</f>
        <v/>
      </c>
    </row>
    <row r="397" spans="14:22" ht="14" customHeight="1" x14ac:dyDescent="0.2">
      <c r="N397" s="43">
        <f t="shared" si="41"/>
        <v>0</v>
      </c>
      <c r="O397" s="180"/>
      <c r="P397" s="214" t="str">
        <f>CountyStateRegions_21!K395</f>
        <v/>
      </c>
      <c r="Q397" s="304" t="str">
        <f t="shared" si="38"/>
        <v/>
      </c>
      <c r="R397" s="305" t="str">
        <f t="shared" si="39"/>
        <v/>
      </c>
      <c r="S397" s="305" t="str">
        <f t="shared" si="40"/>
        <v/>
      </c>
      <c r="T397" s="186">
        <v>393</v>
      </c>
      <c r="U397" s="216" t="str">
        <f t="shared" si="42"/>
        <v/>
      </c>
      <c r="V397" s="216" t="str">
        <f>IFERROR(INDEX(CountyStateRegions_21!$B:$B,MATCH('Start Here Statistics'!$U397,CountyStateRegions_21!$D:$D,0)),"")</f>
        <v/>
      </c>
    </row>
    <row r="398" spans="14:22" ht="14" customHeight="1" x14ac:dyDescent="0.2">
      <c r="N398" s="43">
        <f t="shared" si="41"/>
        <v>0</v>
      </c>
      <c r="O398" s="180"/>
      <c r="P398" s="214" t="str">
        <f>CountyStateRegions_21!K396</f>
        <v/>
      </c>
      <c r="Q398" s="304" t="str">
        <f t="shared" si="38"/>
        <v/>
      </c>
      <c r="R398" s="305" t="str">
        <f t="shared" si="39"/>
        <v/>
      </c>
      <c r="S398" s="305" t="str">
        <f t="shared" si="40"/>
        <v/>
      </c>
      <c r="T398" s="186">
        <v>394</v>
      </c>
      <c r="U398" s="216" t="str">
        <f t="shared" si="42"/>
        <v/>
      </c>
      <c r="V398" s="216" t="str">
        <f>IFERROR(INDEX(CountyStateRegions_21!$B:$B,MATCH('Start Here Statistics'!$U398,CountyStateRegions_21!$D:$D,0)),"")</f>
        <v/>
      </c>
    </row>
    <row r="399" spans="14:22" ht="15" x14ac:dyDescent="0.2">
      <c r="N399" s="43">
        <f t="shared" si="41"/>
        <v>0</v>
      </c>
      <c r="O399" s="180"/>
      <c r="P399" s="214" t="str">
        <f>CountyStateRegions_21!K397</f>
        <v/>
      </c>
      <c r="Q399" s="304" t="str">
        <f t="shared" si="38"/>
        <v/>
      </c>
      <c r="R399" s="305" t="str">
        <f t="shared" si="39"/>
        <v/>
      </c>
      <c r="S399" s="305" t="str">
        <f t="shared" si="40"/>
        <v/>
      </c>
      <c r="T399" s="186">
        <v>395</v>
      </c>
      <c r="U399" s="216" t="str">
        <f t="shared" si="42"/>
        <v/>
      </c>
      <c r="V399" s="216" t="str">
        <f>IFERROR(INDEX(CountyStateRegions_21!$B:$B,MATCH('Start Here Statistics'!$U399,CountyStateRegions_21!$D:$D,0)),"")</f>
        <v/>
      </c>
    </row>
    <row r="400" spans="14:22" ht="15" x14ac:dyDescent="0.2">
      <c r="N400" s="43">
        <f t="shared" si="41"/>
        <v>0</v>
      </c>
      <c r="O400" s="180"/>
      <c r="P400" s="214" t="str">
        <f>CountyStateRegions_21!K398</f>
        <v/>
      </c>
      <c r="Q400" s="304" t="str">
        <f t="shared" si="38"/>
        <v/>
      </c>
      <c r="R400" s="305" t="str">
        <f t="shared" si="39"/>
        <v/>
      </c>
      <c r="S400" s="305" t="str">
        <f t="shared" si="40"/>
        <v/>
      </c>
      <c r="T400" s="186">
        <v>396</v>
      </c>
      <c r="U400" s="216" t="str">
        <f t="shared" si="42"/>
        <v/>
      </c>
      <c r="V400" s="216" t="str">
        <f>IFERROR(INDEX(CountyStateRegions_21!$B:$B,MATCH('Start Here Statistics'!$U400,CountyStateRegions_21!$D:$D,0)),"")</f>
        <v/>
      </c>
    </row>
    <row r="401" spans="14:22" ht="15" x14ac:dyDescent="0.2">
      <c r="N401" s="43">
        <f t="shared" si="41"/>
        <v>0</v>
      </c>
      <c r="O401" s="180"/>
      <c r="P401" s="214" t="str">
        <f>CountyStateRegions_21!K399</f>
        <v/>
      </c>
      <c r="Q401" s="304" t="str">
        <f t="shared" si="38"/>
        <v/>
      </c>
      <c r="R401" s="305" t="str">
        <f t="shared" si="39"/>
        <v/>
      </c>
      <c r="S401" s="305" t="str">
        <f t="shared" si="40"/>
        <v/>
      </c>
      <c r="T401" s="186">
        <v>397</v>
      </c>
      <c r="U401" s="216" t="str">
        <f t="shared" si="42"/>
        <v/>
      </c>
      <c r="V401" s="216" t="str">
        <f>IFERROR(INDEX(CountyStateRegions_21!$B:$B,MATCH('Start Here Statistics'!$U401,CountyStateRegions_21!$D:$D,0)),"")</f>
        <v/>
      </c>
    </row>
    <row r="402" spans="14:22" ht="15" x14ac:dyDescent="0.2">
      <c r="N402" s="43">
        <f t="shared" si="41"/>
        <v>0</v>
      </c>
      <c r="O402" s="180"/>
      <c r="P402" s="214" t="str">
        <f>CountyStateRegions_21!K400</f>
        <v/>
      </c>
      <c r="Q402" s="304" t="str">
        <f t="shared" si="38"/>
        <v/>
      </c>
      <c r="R402" s="305" t="str">
        <f t="shared" si="39"/>
        <v/>
      </c>
      <c r="S402" s="305" t="str">
        <f t="shared" si="40"/>
        <v/>
      </c>
      <c r="T402" s="186">
        <v>398</v>
      </c>
      <c r="U402" s="216" t="str">
        <f t="shared" si="42"/>
        <v/>
      </c>
      <c r="V402" s="216" t="str">
        <f>IFERROR(INDEX(CountyStateRegions_21!$B:$B,MATCH('Start Here Statistics'!$U402,CountyStateRegions_21!$D:$D,0)),"")</f>
        <v/>
      </c>
    </row>
    <row r="403" spans="14:22" ht="15" x14ac:dyDescent="0.2">
      <c r="N403" s="43">
        <f t="shared" si="41"/>
        <v>0</v>
      </c>
      <c r="O403" s="180"/>
      <c r="P403" s="214" t="str">
        <f>CountyStateRegions_21!K401</f>
        <v/>
      </c>
      <c r="Q403" s="304" t="str">
        <f t="shared" si="38"/>
        <v/>
      </c>
      <c r="R403" s="305" t="str">
        <f t="shared" si="39"/>
        <v/>
      </c>
      <c r="S403" s="305" t="str">
        <f t="shared" si="40"/>
        <v/>
      </c>
      <c r="T403" s="186">
        <v>399</v>
      </c>
      <c r="U403" s="216" t="str">
        <f t="shared" si="42"/>
        <v/>
      </c>
      <c r="V403" s="216" t="str">
        <f>IFERROR(INDEX(CountyStateRegions_21!$B:$B,MATCH('Start Here Statistics'!$U403,CountyStateRegions_21!$D:$D,0)),"")</f>
        <v/>
      </c>
    </row>
    <row r="404" spans="14:22" ht="15" x14ac:dyDescent="0.2">
      <c r="N404" s="43">
        <f t="shared" si="41"/>
        <v>0</v>
      </c>
      <c r="O404" s="180"/>
      <c r="P404" s="214" t="str">
        <f>CountyStateRegions_21!K402</f>
        <v/>
      </c>
      <c r="Q404" s="304" t="str">
        <f t="shared" si="38"/>
        <v/>
      </c>
      <c r="R404" s="305" t="str">
        <f t="shared" si="39"/>
        <v/>
      </c>
      <c r="S404" s="305" t="str">
        <f t="shared" si="40"/>
        <v/>
      </c>
      <c r="T404" s="186">
        <v>400</v>
      </c>
      <c r="U404" s="216" t="str">
        <f t="shared" si="42"/>
        <v/>
      </c>
      <c r="V404" s="216" t="str">
        <f>IFERROR(INDEX(CountyStateRegions_21!$B:$B,MATCH('Start Here Statistics'!$U404,CountyStateRegions_21!$D:$D,0)),"")</f>
        <v/>
      </c>
    </row>
    <row r="405" spans="14:22" ht="15" x14ac:dyDescent="0.2">
      <c r="N405" s="43">
        <f t="shared" si="41"/>
        <v>0</v>
      </c>
      <c r="O405" s="180"/>
      <c r="P405" s="214" t="str">
        <f>CountyStateRegions_21!K403</f>
        <v/>
      </c>
      <c r="Q405" s="304" t="str">
        <f t="shared" si="38"/>
        <v/>
      </c>
      <c r="R405" s="305" t="str">
        <f t="shared" si="39"/>
        <v/>
      </c>
      <c r="S405" s="305" t="str">
        <f t="shared" si="40"/>
        <v/>
      </c>
      <c r="T405" s="186">
        <v>401</v>
      </c>
      <c r="U405" s="216" t="str">
        <f t="shared" si="42"/>
        <v/>
      </c>
      <c r="V405" s="216" t="str">
        <f>IFERROR(INDEX(CountyStateRegions_21!$B:$B,MATCH('Start Here Statistics'!$U405,CountyStateRegions_21!$D:$D,0)),"")</f>
        <v/>
      </c>
    </row>
    <row r="406" spans="14:22" ht="15" x14ac:dyDescent="0.2">
      <c r="N406" s="43">
        <f t="shared" si="41"/>
        <v>0</v>
      </c>
      <c r="O406" s="180"/>
      <c r="P406" s="214" t="str">
        <f>CountyStateRegions_21!K404</f>
        <v/>
      </c>
      <c r="Q406" s="304" t="str">
        <f t="shared" si="38"/>
        <v/>
      </c>
      <c r="R406" s="305" t="str">
        <f t="shared" si="39"/>
        <v/>
      </c>
      <c r="S406" s="305" t="str">
        <f t="shared" si="40"/>
        <v/>
      </c>
      <c r="T406" s="186">
        <v>402</v>
      </c>
      <c r="U406" s="216" t="str">
        <f t="shared" si="42"/>
        <v/>
      </c>
      <c r="V406" s="216" t="str">
        <f>IFERROR(INDEX(CountyStateRegions_21!$B:$B,MATCH('Start Here Statistics'!$U406,CountyStateRegions_21!$D:$D,0)),"")</f>
        <v/>
      </c>
    </row>
    <row r="407" spans="14:22" ht="15" x14ac:dyDescent="0.2">
      <c r="N407" s="43">
        <f t="shared" si="41"/>
        <v>0</v>
      </c>
      <c r="O407" s="180"/>
      <c r="P407" s="214" t="str">
        <f>CountyStateRegions_21!K405</f>
        <v/>
      </c>
      <c r="Q407" s="304" t="str">
        <f t="shared" si="38"/>
        <v/>
      </c>
      <c r="R407" s="305" t="str">
        <f t="shared" si="39"/>
        <v/>
      </c>
      <c r="S407" s="305" t="str">
        <f t="shared" si="40"/>
        <v/>
      </c>
      <c r="T407" s="186">
        <v>403</v>
      </c>
      <c r="U407" s="216" t="str">
        <f t="shared" si="42"/>
        <v/>
      </c>
      <c r="V407" s="216" t="str">
        <f>IFERROR(INDEX(CountyStateRegions_21!$B:$B,MATCH('Start Here Statistics'!$U407,CountyStateRegions_21!$D:$D,0)),"")</f>
        <v/>
      </c>
    </row>
    <row r="408" spans="14:22" ht="15" x14ac:dyDescent="0.2">
      <c r="N408" s="43">
        <f t="shared" si="41"/>
        <v>0</v>
      </c>
      <c r="O408" s="180"/>
      <c r="P408" s="214" t="str">
        <f>CountyStateRegions_21!K406</f>
        <v/>
      </c>
      <c r="Q408" s="304" t="str">
        <f t="shared" si="38"/>
        <v/>
      </c>
      <c r="R408" s="305" t="str">
        <f t="shared" si="39"/>
        <v/>
      </c>
      <c r="S408" s="305" t="str">
        <f t="shared" si="40"/>
        <v/>
      </c>
      <c r="T408" s="186">
        <v>404</v>
      </c>
      <c r="U408" s="216" t="str">
        <f t="shared" si="42"/>
        <v/>
      </c>
      <c r="V408" s="216" t="str">
        <f>IFERROR(INDEX(CountyStateRegions_21!$B:$B,MATCH('Start Here Statistics'!$U408,CountyStateRegions_21!$D:$D,0)),"")</f>
        <v/>
      </c>
    </row>
    <row r="409" spans="14:22" ht="15" x14ac:dyDescent="0.2">
      <c r="N409" s="43">
        <f t="shared" si="41"/>
        <v>0</v>
      </c>
      <c r="O409" s="180"/>
      <c r="P409" s="214" t="str">
        <f>CountyStateRegions_21!K407</f>
        <v/>
      </c>
      <c r="Q409" s="304" t="str">
        <f t="shared" si="38"/>
        <v/>
      </c>
      <c r="R409" s="305" t="str">
        <f t="shared" si="39"/>
        <v/>
      </c>
      <c r="S409" s="305" t="str">
        <f t="shared" si="40"/>
        <v/>
      </c>
      <c r="T409" s="186">
        <v>405</v>
      </c>
      <c r="U409" s="216" t="str">
        <f t="shared" si="42"/>
        <v/>
      </c>
      <c r="V409" s="216" t="str">
        <f>IFERROR(INDEX(CountyStateRegions_21!$B:$B,MATCH('Start Here Statistics'!$U409,CountyStateRegions_21!$D:$D,0)),"")</f>
        <v/>
      </c>
    </row>
    <row r="410" spans="14:22" ht="15" x14ac:dyDescent="0.2">
      <c r="N410" s="43">
        <f t="shared" si="41"/>
        <v>0</v>
      </c>
      <c r="O410" s="180"/>
      <c r="P410" s="214" t="str">
        <f>CountyStateRegions_21!K408</f>
        <v/>
      </c>
      <c r="Q410" s="304" t="str">
        <f t="shared" si="38"/>
        <v/>
      </c>
      <c r="R410" s="305" t="str">
        <f t="shared" si="39"/>
        <v/>
      </c>
      <c r="S410" s="305" t="str">
        <f t="shared" si="40"/>
        <v/>
      </c>
      <c r="T410" s="186">
        <v>406</v>
      </c>
      <c r="U410" s="216" t="str">
        <f t="shared" si="42"/>
        <v/>
      </c>
      <c r="V410" s="216" t="str">
        <f>IFERROR(INDEX(CountyStateRegions_21!$B:$B,MATCH('Start Here Statistics'!$U410,CountyStateRegions_21!$D:$D,0)),"")</f>
        <v/>
      </c>
    </row>
    <row r="411" spans="14:22" ht="15" x14ac:dyDescent="0.2">
      <c r="N411" s="43">
        <f t="shared" si="41"/>
        <v>0</v>
      </c>
      <c r="O411" s="180"/>
      <c r="P411" s="214" t="str">
        <f>CountyStateRegions_21!K409</f>
        <v/>
      </c>
      <c r="Q411" s="304" t="str">
        <f t="shared" si="38"/>
        <v/>
      </c>
      <c r="R411" s="305" t="str">
        <f t="shared" si="39"/>
        <v/>
      </c>
      <c r="S411" s="305" t="str">
        <f t="shared" si="40"/>
        <v/>
      </c>
      <c r="T411" s="186">
        <v>407</v>
      </c>
      <c r="U411" s="216" t="str">
        <f t="shared" si="42"/>
        <v/>
      </c>
      <c r="V411" s="216" t="str">
        <f>IFERROR(INDEX(CountyStateRegions_21!$B:$B,MATCH('Start Here Statistics'!$U411,CountyStateRegions_21!$D:$D,0)),"")</f>
        <v/>
      </c>
    </row>
    <row r="412" spans="14:22" ht="15" x14ac:dyDescent="0.2">
      <c r="N412" s="43">
        <f t="shared" si="41"/>
        <v>0</v>
      </c>
      <c r="O412" s="180"/>
      <c r="P412" s="214" t="str">
        <f>CountyStateRegions_21!K410</f>
        <v/>
      </c>
      <c r="Q412" s="304" t="str">
        <f t="shared" si="38"/>
        <v/>
      </c>
      <c r="R412" s="305" t="str">
        <f t="shared" si="39"/>
        <v/>
      </c>
      <c r="S412" s="305" t="str">
        <f t="shared" si="40"/>
        <v/>
      </c>
      <c r="T412" s="186">
        <v>408</v>
      </c>
      <c r="U412" s="216" t="str">
        <f t="shared" si="42"/>
        <v/>
      </c>
      <c r="V412" s="216" t="str">
        <f>IFERROR(INDEX(CountyStateRegions_21!$B:$B,MATCH('Start Here Statistics'!$U412,CountyStateRegions_21!$D:$D,0)),"")</f>
        <v/>
      </c>
    </row>
    <row r="413" spans="14:22" ht="15" x14ac:dyDescent="0.2">
      <c r="N413" s="43">
        <f t="shared" si="41"/>
        <v>0</v>
      </c>
      <c r="O413" s="180"/>
      <c r="P413" s="214" t="str">
        <f>CountyStateRegions_21!K411</f>
        <v/>
      </c>
      <c r="Q413" s="304" t="str">
        <f t="shared" si="38"/>
        <v/>
      </c>
      <c r="R413" s="305" t="str">
        <f t="shared" si="39"/>
        <v/>
      </c>
      <c r="S413" s="305" t="str">
        <f t="shared" si="40"/>
        <v/>
      </c>
      <c r="T413" s="186">
        <v>409</v>
      </c>
      <c r="U413" s="216" t="str">
        <f t="shared" si="42"/>
        <v/>
      </c>
      <c r="V413" s="216" t="str">
        <f>IFERROR(INDEX(CountyStateRegions_21!$B:$B,MATCH('Start Here Statistics'!$U413,CountyStateRegions_21!$D:$D,0)),"")</f>
        <v/>
      </c>
    </row>
    <row r="414" spans="14:22" ht="15" x14ac:dyDescent="0.2">
      <c r="N414" s="43">
        <f t="shared" si="41"/>
        <v>0</v>
      </c>
      <c r="O414" s="180"/>
      <c r="P414" s="214" t="str">
        <f>CountyStateRegions_21!K412</f>
        <v/>
      </c>
      <c r="Q414" s="304" t="str">
        <f t="shared" ref="Q414:Q477" si="43">IFERROR(MID(P415, FIND(",",P415)+1,99),"")</f>
        <v/>
      </c>
      <c r="R414" s="305" t="str">
        <f t="shared" ref="R414:R477" si="44">IFERROR(LEFT(P415, FIND(",",P415)-1),"")</f>
        <v/>
      </c>
      <c r="S414" s="305" t="str">
        <f t="shared" ref="S414:S477" si="45">IF(P415="", "", IF(O415&lt;&gt;"", 1, 0))</f>
        <v/>
      </c>
      <c r="T414" s="186">
        <v>410</v>
      </c>
      <c r="U414" s="216" t="str">
        <f t="shared" si="42"/>
        <v/>
      </c>
      <c r="V414" s="216" t="str">
        <f>IFERROR(INDEX(CountyStateRegions_21!$B:$B,MATCH('Start Here Statistics'!$U414,CountyStateRegions_21!$D:$D,0)),"")</f>
        <v/>
      </c>
    </row>
    <row r="415" spans="14:22" ht="15" x14ac:dyDescent="0.2">
      <c r="N415" s="43">
        <f t="shared" si="41"/>
        <v>0</v>
      </c>
      <c r="O415" s="180"/>
      <c r="P415" s="214" t="str">
        <f>CountyStateRegions_21!K413</f>
        <v/>
      </c>
      <c r="Q415" s="304" t="str">
        <f t="shared" si="43"/>
        <v/>
      </c>
      <c r="R415" s="305" t="str">
        <f t="shared" si="44"/>
        <v/>
      </c>
      <c r="S415" s="305" t="str">
        <f t="shared" si="45"/>
        <v/>
      </c>
      <c r="T415" s="186">
        <v>411</v>
      </c>
      <c r="U415" s="216" t="str">
        <f t="shared" si="42"/>
        <v/>
      </c>
      <c r="V415" s="216" t="str">
        <f>IFERROR(INDEX(CountyStateRegions_21!$B:$B,MATCH('Start Here Statistics'!$U415,CountyStateRegions_21!$D:$D,0)),"")</f>
        <v/>
      </c>
    </row>
    <row r="416" spans="14:22" ht="15" x14ac:dyDescent="0.2">
      <c r="N416" s="43">
        <f t="shared" si="41"/>
        <v>0</v>
      </c>
      <c r="O416" s="180"/>
      <c r="P416" s="214" t="str">
        <f>CountyStateRegions_21!K414</f>
        <v/>
      </c>
      <c r="Q416" s="304" t="str">
        <f t="shared" si="43"/>
        <v/>
      </c>
      <c r="R416" s="305" t="str">
        <f t="shared" si="44"/>
        <v/>
      </c>
      <c r="S416" s="305" t="str">
        <f t="shared" si="45"/>
        <v/>
      </c>
      <c r="T416" s="186">
        <v>412</v>
      </c>
      <c r="U416" s="216" t="str">
        <f t="shared" si="42"/>
        <v/>
      </c>
      <c r="V416" s="216" t="str">
        <f>IFERROR(INDEX(CountyStateRegions_21!$B:$B,MATCH('Start Here Statistics'!$U416,CountyStateRegions_21!$D:$D,0)),"")</f>
        <v/>
      </c>
    </row>
    <row r="417" spans="14:22" ht="15" x14ac:dyDescent="0.2">
      <c r="N417" s="43">
        <f t="shared" si="41"/>
        <v>0</v>
      </c>
      <c r="O417" s="180"/>
      <c r="P417" s="214" t="str">
        <f>CountyStateRegions_21!K415</f>
        <v/>
      </c>
      <c r="Q417" s="304" t="str">
        <f t="shared" si="43"/>
        <v/>
      </c>
      <c r="R417" s="305" t="str">
        <f t="shared" si="44"/>
        <v/>
      </c>
      <c r="S417" s="305" t="str">
        <f t="shared" si="45"/>
        <v/>
      </c>
      <c r="T417" s="186">
        <v>413</v>
      </c>
      <c r="U417" s="216" t="str">
        <f t="shared" si="42"/>
        <v/>
      </c>
      <c r="V417" s="216" t="str">
        <f>IFERROR(INDEX(CountyStateRegions_21!$B:$B,MATCH('Start Here Statistics'!$U417,CountyStateRegions_21!$D:$D,0)),"")</f>
        <v/>
      </c>
    </row>
    <row r="418" spans="14:22" ht="15" x14ac:dyDescent="0.2">
      <c r="N418" s="43">
        <f t="shared" si="41"/>
        <v>0</v>
      </c>
      <c r="O418" s="180"/>
      <c r="P418" s="214" t="str">
        <f>CountyStateRegions_21!K416</f>
        <v/>
      </c>
      <c r="Q418" s="304" t="str">
        <f t="shared" si="43"/>
        <v/>
      </c>
      <c r="R418" s="305" t="str">
        <f t="shared" si="44"/>
        <v/>
      </c>
      <c r="S418" s="305" t="str">
        <f t="shared" si="45"/>
        <v/>
      </c>
      <c r="T418" s="186">
        <v>414</v>
      </c>
      <c r="U418" s="216" t="str">
        <f t="shared" si="42"/>
        <v/>
      </c>
      <c r="V418" s="216" t="str">
        <f>IFERROR(INDEX(CountyStateRegions_21!$B:$B,MATCH('Start Here Statistics'!$U418,CountyStateRegions_21!$D:$D,0)),"")</f>
        <v/>
      </c>
    </row>
    <row r="419" spans="14:22" ht="15" x14ac:dyDescent="0.2">
      <c r="N419" s="43">
        <f t="shared" si="41"/>
        <v>0</v>
      </c>
      <c r="O419" s="180"/>
      <c r="P419" s="214" t="str">
        <f>CountyStateRegions_21!K417</f>
        <v/>
      </c>
      <c r="Q419" s="304" t="str">
        <f t="shared" si="43"/>
        <v/>
      </c>
      <c r="R419" s="305" t="str">
        <f t="shared" si="44"/>
        <v/>
      </c>
      <c r="S419" s="305" t="str">
        <f t="shared" si="45"/>
        <v/>
      </c>
      <c r="T419" s="186">
        <v>415</v>
      </c>
      <c r="U419" s="216" t="str">
        <f t="shared" si="42"/>
        <v/>
      </c>
      <c r="V419" s="216" t="str">
        <f>IFERROR(INDEX(CountyStateRegions_21!$B:$B,MATCH('Start Here Statistics'!$U419,CountyStateRegions_21!$D:$D,0)),"")</f>
        <v/>
      </c>
    </row>
    <row r="420" spans="14:22" ht="15" x14ac:dyDescent="0.2">
      <c r="N420" s="43">
        <f t="shared" si="41"/>
        <v>0</v>
      </c>
      <c r="O420" s="180"/>
      <c r="P420" s="214" t="str">
        <f>CountyStateRegions_21!K418</f>
        <v/>
      </c>
      <c r="Q420" s="304" t="str">
        <f t="shared" si="43"/>
        <v/>
      </c>
      <c r="R420" s="305" t="str">
        <f t="shared" si="44"/>
        <v/>
      </c>
      <c r="S420" s="305" t="str">
        <f t="shared" si="45"/>
        <v/>
      </c>
      <c r="T420" s="186">
        <v>416</v>
      </c>
      <c r="U420" s="216" t="str">
        <f t="shared" si="42"/>
        <v/>
      </c>
      <c r="V420" s="216" t="str">
        <f>IFERROR(INDEX(CountyStateRegions_21!$B:$B,MATCH('Start Here Statistics'!$U420,CountyStateRegions_21!$D:$D,0)),"")</f>
        <v/>
      </c>
    </row>
    <row r="421" spans="14:22" ht="15" x14ac:dyDescent="0.2">
      <c r="N421" s="43">
        <f t="shared" si="41"/>
        <v>0</v>
      </c>
      <c r="O421" s="180"/>
      <c r="P421" s="214" t="str">
        <f>CountyStateRegions_21!K419</f>
        <v/>
      </c>
      <c r="Q421" s="304" t="str">
        <f t="shared" si="43"/>
        <v/>
      </c>
      <c r="R421" s="305" t="str">
        <f t="shared" si="44"/>
        <v/>
      </c>
      <c r="S421" s="305" t="str">
        <f t="shared" si="45"/>
        <v/>
      </c>
      <c r="T421" s="186">
        <v>417</v>
      </c>
      <c r="U421" s="216" t="str">
        <f t="shared" si="42"/>
        <v/>
      </c>
      <c r="V421" s="216" t="str">
        <f>IFERROR(INDEX(CountyStateRegions_21!$B:$B,MATCH('Start Here Statistics'!$U421,CountyStateRegions_21!$D:$D,0)),"")</f>
        <v/>
      </c>
    </row>
    <row r="422" spans="14:22" ht="15" x14ac:dyDescent="0.2">
      <c r="N422" s="43">
        <f t="shared" si="41"/>
        <v>0</v>
      </c>
      <c r="O422" s="180"/>
      <c r="P422" s="214" t="str">
        <f>CountyStateRegions_21!K420</f>
        <v/>
      </c>
      <c r="Q422" s="304" t="str">
        <f t="shared" si="43"/>
        <v/>
      </c>
      <c r="R422" s="305" t="str">
        <f t="shared" si="44"/>
        <v/>
      </c>
      <c r="S422" s="305" t="str">
        <f t="shared" si="45"/>
        <v/>
      </c>
      <c r="T422" s="186">
        <v>418</v>
      </c>
      <c r="U422" s="216" t="str">
        <f t="shared" si="42"/>
        <v/>
      </c>
      <c r="V422" s="216" t="str">
        <f>IFERROR(INDEX(CountyStateRegions_21!$B:$B,MATCH('Start Here Statistics'!$U422,CountyStateRegions_21!$D:$D,0)),"")</f>
        <v/>
      </c>
    </row>
    <row r="423" spans="14:22" ht="15" x14ac:dyDescent="0.2">
      <c r="N423" s="43">
        <f t="shared" si="41"/>
        <v>0</v>
      </c>
      <c r="O423" s="180"/>
      <c r="P423" s="214" t="str">
        <f>CountyStateRegions_21!K421</f>
        <v/>
      </c>
      <c r="Q423" s="304" t="str">
        <f t="shared" si="43"/>
        <v/>
      </c>
      <c r="R423" s="305" t="str">
        <f t="shared" si="44"/>
        <v/>
      </c>
      <c r="S423" s="305" t="str">
        <f t="shared" si="45"/>
        <v/>
      </c>
      <c r="T423" s="186">
        <v>419</v>
      </c>
      <c r="U423" s="216" t="str">
        <f t="shared" si="42"/>
        <v/>
      </c>
      <c r="V423" s="216" t="str">
        <f>IFERROR(INDEX(CountyStateRegions_21!$B:$B,MATCH('Start Here Statistics'!$U423,CountyStateRegions_21!$D:$D,0)),"")</f>
        <v/>
      </c>
    </row>
    <row r="424" spans="14:22" ht="15" x14ac:dyDescent="0.2">
      <c r="N424" s="43">
        <f t="shared" si="41"/>
        <v>0</v>
      </c>
      <c r="O424" s="180"/>
      <c r="P424" s="214" t="str">
        <f>CountyStateRegions_21!K422</f>
        <v/>
      </c>
      <c r="Q424" s="304" t="str">
        <f t="shared" si="43"/>
        <v/>
      </c>
      <c r="R424" s="305" t="str">
        <f t="shared" si="44"/>
        <v/>
      </c>
      <c r="S424" s="305" t="str">
        <f t="shared" si="45"/>
        <v/>
      </c>
      <c r="T424" s="186">
        <v>420</v>
      </c>
      <c r="U424" s="216" t="str">
        <f t="shared" si="42"/>
        <v/>
      </c>
      <c r="V424" s="216" t="str">
        <f>IFERROR(INDEX(CountyStateRegions_21!$B:$B,MATCH('Start Here Statistics'!$U424,CountyStateRegions_21!$D:$D,0)),"")</f>
        <v/>
      </c>
    </row>
    <row r="425" spans="14:22" ht="15" x14ac:dyDescent="0.2">
      <c r="N425" s="43">
        <f t="shared" si="41"/>
        <v>0</v>
      </c>
      <c r="O425" s="180"/>
      <c r="P425" s="214" t="str">
        <f>CountyStateRegions_21!K423</f>
        <v/>
      </c>
      <c r="Q425" s="304" t="str">
        <f t="shared" si="43"/>
        <v/>
      </c>
      <c r="R425" s="305" t="str">
        <f t="shared" si="44"/>
        <v/>
      </c>
      <c r="S425" s="305" t="str">
        <f t="shared" si="45"/>
        <v/>
      </c>
      <c r="T425" s="186">
        <v>421</v>
      </c>
      <c r="U425" s="216" t="str">
        <f t="shared" si="42"/>
        <v/>
      </c>
      <c r="V425" s="216" t="str">
        <f>IFERROR(INDEX(CountyStateRegions_21!$B:$B,MATCH('Start Here Statistics'!$U425,CountyStateRegions_21!$D:$D,0)),"")</f>
        <v/>
      </c>
    </row>
    <row r="426" spans="14:22" ht="15" x14ac:dyDescent="0.2">
      <c r="N426" s="43">
        <f t="shared" si="41"/>
        <v>0</v>
      </c>
      <c r="O426" s="180"/>
      <c r="P426" s="214" t="str">
        <f>CountyStateRegions_21!K424</f>
        <v/>
      </c>
      <c r="Q426" s="304" t="str">
        <f t="shared" si="43"/>
        <v/>
      </c>
      <c r="R426" s="305" t="str">
        <f t="shared" si="44"/>
        <v/>
      </c>
      <c r="S426" s="305" t="str">
        <f t="shared" si="45"/>
        <v/>
      </c>
      <c r="T426" s="186">
        <v>422</v>
      </c>
      <c r="U426" s="216" t="str">
        <f t="shared" si="42"/>
        <v/>
      </c>
      <c r="V426" s="216" t="str">
        <f>IFERROR(INDEX(CountyStateRegions_21!$B:$B,MATCH('Start Here Statistics'!$U426,CountyStateRegions_21!$D:$D,0)),"")</f>
        <v/>
      </c>
    </row>
    <row r="427" spans="14:22" ht="15" x14ac:dyDescent="0.2">
      <c r="N427" s="43">
        <f t="shared" si="41"/>
        <v>0</v>
      </c>
      <c r="O427" s="180"/>
      <c r="P427" s="214" t="str">
        <f>CountyStateRegions_21!K425</f>
        <v/>
      </c>
      <c r="Q427" s="304" t="str">
        <f t="shared" si="43"/>
        <v/>
      </c>
      <c r="R427" s="305" t="str">
        <f t="shared" si="44"/>
        <v/>
      </c>
      <c r="S427" s="305" t="str">
        <f t="shared" si="45"/>
        <v/>
      </c>
      <c r="T427" s="186">
        <v>423</v>
      </c>
      <c r="U427" s="216" t="str">
        <f t="shared" si="42"/>
        <v/>
      </c>
      <c r="V427" s="216" t="str">
        <f>IFERROR(INDEX(CountyStateRegions_21!$B:$B,MATCH('Start Here Statistics'!$U427,CountyStateRegions_21!$D:$D,0)),"")</f>
        <v/>
      </c>
    </row>
    <row r="428" spans="14:22" ht="15" x14ac:dyDescent="0.2">
      <c r="N428" s="43">
        <f t="shared" si="41"/>
        <v>0</v>
      </c>
      <c r="O428" s="180"/>
      <c r="P428" s="214" t="str">
        <f>CountyStateRegions_21!K426</f>
        <v/>
      </c>
      <c r="Q428" s="304" t="str">
        <f t="shared" si="43"/>
        <v/>
      </c>
      <c r="R428" s="305" t="str">
        <f t="shared" si="44"/>
        <v/>
      </c>
      <c r="S428" s="305" t="str">
        <f t="shared" si="45"/>
        <v/>
      </c>
      <c r="T428" s="186">
        <v>424</v>
      </c>
      <c r="U428" s="216" t="str">
        <f t="shared" si="42"/>
        <v/>
      </c>
      <c r="V428" s="216" t="str">
        <f>IFERROR(INDEX(CountyStateRegions_21!$B:$B,MATCH('Start Here Statistics'!$U428,CountyStateRegions_21!$D:$D,0)),"")</f>
        <v/>
      </c>
    </row>
    <row r="429" spans="14:22" ht="15" x14ac:dyDescent="0.2">
      <c r="N429" s="43">
        <f t="shared" si="41"/>
        <v>0</v>
      </c>
      <c r="O429" s="180"/>
      <c r="P429" s="214" t="str">
        <f>CountyStateRegions_21!K427</f>
        <v/>
      </c>
      <c r="Q429" s="304" t="str">
        <f t="shared" si="43"/>
        <v/>
      </c>
      <c r="R429" s="305" t="str">
        <f t="shared" si="44"/>
        <v/>
      </c>
      <c r="S429" s="305" t="str">
        <f t="shared" si="45"/>
        <v/>
      </c>
      <c r="T429" s="186">
        <v>425</v>
      </c>
      <c r="U429" s="216" t="str">
        <f t="shared" si="42"/>
        <v/>
      </c>
      <c r="V429" s="216" t="str">
        <f>IFERROR(INDEX(CountyStateRegions_21!$B:$B,MATCH('Start Here Statistics'!$U429,CountyStateRegions_21!$D:$D,0)),"")</f>
        <v/>
      </c>
    </row>
    <row r="430" spans="14:22" ht="15" x14ac:dyDescent="0.2">
      <c r="N430" s="43">
        <f t="shared" si="41"/>
        <v>0</v>
      </c>
      <c r="O430" s="180"/>
      <c r="P430" s="214" t="str">
        <f>CountyStateRegions_21!K428</f>
        <v/>
      </c>
      <c r="Q430" s="304" t="str">
        <f t="shared" si="43"/>
        <v/>
      </c>
      <c r="R430" s="305" t="str">
        <f t="shared" si="44"/>
        <v/>
      </c>
      <c r="S430" s="305" t="str">
        <f t="shared" si="45"/>
        <v/>
      </c>
      <c r="T430" s="186">
        <v>426</v>
      </c>
      <c r="U430" s="216" t="str">
        <f t="shared" si="42"/>
        <v/>
      </c>
      <c r="V430" s="216" t="str">
        <f>IFERROR(INDEX(CountyStateRegions_21!$B:$B,MATCH('Start Here Statistics'!$U430,CountyStateRegions_21!$D:$D,0)),"")</f>
        <v/>
      </c>
    </row>
    <row r="431" spans="14:22" ht="15" x14ac:dyDescent="0.2">
      <c r="N431" s="43">
        <f t="shared" si="41"/>
        <v>0</v>
      </c>
      <c r="O431" s="180"/>
      <c r="P431" s="214" t="str">
        <f>CountyStateRegions_21!K429</f>
        <v/>
      </c>
      <c r="Q431" s="304" t="str">
        <f t="shared" si="43"/>
        <v/>
      </c>
      <c r="R431" s="305" t="str">
        <f t="shared" si="44"/>
        <v/>
      </c>
      <c r="S431" s="305" t="str">
        <f t="shared" si="45"/>
        <v/>
      </c>
      <c r="T431" s="186">
        <v>427</v>
      </c>
      <c r="U431" s="216" t="str">
        <f t="shared" si="42"/>
        <v/>
      </c>
      <c r="V431" s="216" t="str">
        <f>IFERROR(INDEX(CountyStateRegions_21!$B:$B,MATCH('Start Here Statistics'!$U431,CountyStateRegions_21!$D:$D,0)),"")</f>
        <v/>
      </c>
    </row>
    <row r="432" spans="14:22" ht="15" x14ac:dyDescent="0.2">
      <c r="N432" s="43">
        <f t="shared" si="41"/>
        <v>0</v>
      </c>
      <c r="O432" s="180"/>
      <c r="P432" s="214" t="str">
        <f>CountyStateRegions_21!K430</f>
        <v/>
      </c>
      <c r="Q432" s="304" t="str">
        <f t="shared" si="43"/>
        <v/>
      </c>
      <c r="R432" s="305" t="str">
        <f t="shared" si="44"/>
        <v/>
      </c>
      <c r="S432" s="305" t="str">
        <f t="shared" si="45"/>
        <v/>
      </c>
      <c r="T432" s="186">
        <v>428</v>
      </c>
      <c r="U432" s="216" t="str">
        <f t="shared" si="42"/>
        <v/>
      </c>
      <c r="V432" s="216" t="str">
        <f>IFERROR(INDEX(CountyStateRegions_21!$B:$B,MATCH('Start Here Statistics'!$U432,CountyStateRegions_21!$D:$D,0)),"")</f>
        <v/>
      </c>
    </row>
    <row r="433" spans="14:22" ht="15" x14ac:dyDescent="0.2">
      <c r="N433" s="43">
        <f t="shared" si="41"/>
        <v>0</v>
      </c>
      <c r="O433" s="180"/>
      <c r="P433" s="214" t="str">
        <f>CountyStateRegions_21!K431</f>
        <v/>
      </c>
      <c r="Q433" s="304" t="str">
        <f t="shared" si="43"/>
        <v/>
      </c>
      <c r="R433" s="305" t="str">
        <f t="shared" si="44"/>
        <v/>
      </c>
      <c r="S433" s="305" t="str">
        <f t="shared" si="45"/>
        <v/>
      </c>
      <c r="T433" s="186">
        <v>429</v>
      </c>
      <c r="U433" s="216" t="str">
        <f t="shared" si="42"/>
        <v/>
      </c>
      <c r="V433" s="216" t="str">
        <f>IFERROR(INDEX(CountyStateRegions_21!$B:$B,MATCH('Start Here Statistics'!$U433,CountyStateRegions_21!$D:$D,0)),"")</f>
        <v/>
      </c>
    </row>
    <row r="434" spans="14:22" ht="15" x14ac:dyDescent="0.2">
      <c r="N434" s="43">
        <f t="shared" si="41"/>
        <v>0</v>
      </c>
      <c r="O434" s="180"/>
      <c r="P434" s="214" t="str">
        <f>CountyStateRegions_21!K432</f>
        <v/>
      </c>
      <c r="Q434" s="304" t="str">
        <f t="shared" si="43"/>
        <v/>
      </c>
      <c r="R434" s="305" t="str">
        <f t="shared" si="44"/>
        <v/>
      </c>
      <c r="S434" s="305" t="str">
        <f t="shared" si="45"/>
        <v/>
      </c>
      <c r="T434" s="186">
        <v>430</v>
      </c>
      <c r="U434" s="216" t="str">
        <f t="shared" si="42"/>
        <v/>
      </c>
      <c r="V434" s="216" t="str">
        <f>IFERROR(INDEX(CountyStateRegions_21!$B:$B,MATCH('Start Here Statistics'!$U434,CountyStateRegions_21!$D:$D,0)),"")</f>
        <v/>
      </c>
    </row>
    <row r="435" spans="14:22" ht="15" x14ac:dyDescent="0.2">
      <c r="N435" s="43">
        <f t="shared" si="41"/>
        <v>0</v>
      </c>
      <c r="O435" s="180"/>
      <c r="P435" s="214" t="str">
        <f>CountyStateRegions_21!K433</f>
        <v/>
      </c>
      <c r="Q435" s="304" t="str">
        <f t="shared" si="43"/>
        <v/>
      </c>
      <c r="R435" s="305" t="str">
        <f t="shared" si="44"/>
        <v/>
      </c>
      <c r="S435" s="305" t="str">
        <f t="shared" si="45"/>
        <v/>
      </c>
      <c r="T435" s="186">
        <v>431</v>
      </c>
      <c r="U435" s="216" t="str">
        <f t="shared" si="42"/>
        <v/>
      </c>
      <c r="V435" s="216" t="str">
        <f>IFERROR(INDEX(CountyStateRegions_21!$B:$B,MATCH('Start Here Statistics'!$U435,CountyStateRegions_21!$D:$D,0)),"")</f>
        <v/>
      </c>
    </row>
    <row r="436" spans="14:22" ht="15" x14ac:dyDescent="0.2">
      <c r="N436" s="43">
        <f t="shared" si="41"/>
        <v>0</v>
      </c>
      <c r="O436" s="180"/>
      <c r="P436" s="214" t="str">
        <f>CountyStateRegions_21!K434</f>
        <v/>
      </c>
      <c r="Q436" s="304" t="str">
        <f t="shared" si="43"/>
        <v/>
      </c>
      <c r="R436" s="305" t="str">
        <f t="shared" si="44"/>
        <v/>
      </c>
      <c r="S436" s="305" t="str">
        <f t="shared" si="45"/>
        <v/>
      </c>
      <c r="T436" s="186">
        <v>432</v>
      </c>
      <c r="U436" s="216" t="str">
        <f t="shared" si="42"/>
        <v/>
      </c>
      <c r="V436" s="216" t="str">
        <f>IFERROR(INDEX(CountyStateRegions_21!$B:$B,MATCH('Start Here Statistics'!$U436,CountyStateRegions_21!$D:$D,0)),"")</f>
        <v/>
      </c>
    </row>
    <row r="437" spans="14:22" ht="15" x14ac:dyDescent="0.2">
      <c r="N437" s="43">
        <f t="shared" si="41"/>
        <v>0</v>
      </c>
      <c r="O437" s="180"/>
      <c r="P437" s="214" t="str">
        <f>CountyStateRegions_21!K435</f>
        <v/>
      </c>
      <c r="Q437" s="304" t="str">
        <f t="shared" si="43"/>
        <v/>
      </c>
      <c r="R437" s="305" t="str">
        <f t="shared" si="44"/>
        <v/>
      </c>
      <c r="S437" s="305" t="str">
        <f t="shared" si="45"/>
        <v/>
      </c>
      <c r="T437" s="186">
        <v>433</v>
      </c>
      <c r="U437" s="216" t="str">
        <f t="shared" si="42"/>
        <v/>
      </c>
      <c r="V437" s="216" t="str">
        <f>IFERROR(INDEX(CountyStateRegions_21!$B:$B,MATCH('Start Here Statistics'!$U437,CountyStateRegions_21!$D:$D,0)),"")</f>
        <v/>
      </c>
    </row>
    <row r="438" spans="14:22" ht="15" x14ac:dyDescent="0.2">
      <c r="N438" s="43">
        <f t="shared" si="41"/>
        <v>0</v>
      </c>
      <c r="O438" s="180"/>
      <c r="P438" s="214" t="str">
        <f>CountyStateRegions_21!K436</f>
        <v/>
      </c>
      <c r="Q438" s="304" t="str">
        <f t="shared" si="43"/>
        <v/>
      </c>
      <c r="R438" s="305" t="str">
        <f t="shared" si="44"/>
        <v/>
      </c>
      <c r="S438" s="305" t="str">
        <f t="shared" si="45"/>
        <v/>
      </c>
      <c r="T438" s="186">
        <v>434</v>
      </c>
      <c r="U438" s="216" t="str">
        <f t="shared" si="42"/>
        <v/>
      </c>
      <c r="V438" s="216" t="str">
        <f>IFERROR(INDEX(CountyStateRegions_21!$B:$B,MATCH('Start Here Statistics'!$U438,CountyStateRegions_21!$D:$D,0)),"")</f>
        <v/>
      </c>
    </row>
    <row r="439" spans="14:22" ht="15" x14ac:dyDescent="0.2">
      <c r="N439" s="43">
        <f t="shared" si="41"/>
        <v>0</v>
      </c>
      <c r="O439" s="180"/>
      <c r="P439" s="214" t="str">
        <f>CountyStateRegions_21!K437</f>
        <v/>
      </c>
      <c r="Q439" s="304" t="str">
        <f t="shared" si="43"/>
        <v/>
      </c>
      <c r="R439" s="305" t="str">
        <f t="shared" si="44"/>
        <v/>
      </c>
      <c r="S439" s="305" t="str">
        <f t="shared" si="45"/>
        <v/>
      </c>
      <c r="T439" s="186">
        <v>435</v>
      </c>
      <c r="U439" s="216" t="str">
        <f t="shared" si="42"/>
        <v/>
      </c>
      <c r="V439" s="216" t="str">
        <f>IFERROR(INDEX(CountyStateRegions_21!$B:$B,MATCH('Start Here Statistics'!$U439,CountyStateRegions_21!$D:$D,0)),"")</f>
        <v/>
      </c>
    </row>
    <row r="440" spans="14:22" ht="15" x14ac:dyDescent="0.2">
      <c r="N440" s="43">
        <f t="shared" si="41"/>
        <v>0</v>
      </c>
      <c r="O440" s="180"/>
      <c r="P440" s="214" t="str">
        <f>CountyStateRegions_21!K438</f>
        <v/>
      </c>
      <c r="Q440" s="304" t="str">
        <f t="shared" si="43"/>
        <v/>
      </c>
      <c r="R440" s="305" t="str">
        <f t="shared" si="44"/>
        <v/>
      </c>
      <c r="S440" s="305" t="str">
        <f t="shared" si="45"/>
        <v/>
      </c>
      <c r="T440" s="186">
        <v>436</v>
      </c>
      <c r="U440" s="216" t="str">
        <f t="shared" si="42"/>
        <v/>
      </c>
      <c r="V440" s="216" t="str">
        <f>IFERROR(INDEX(CountyStateRegions_21!$B:$B,MATCH('Start Here Statistics'!$U440,CountyStateRegions_21!$D:$D,0)),"")</f>
        <v/>
      </c>
    </row>
    <row r="441" spans="14:22" ht="15" x14ac:dyDescent="0.2">
      <c r="N441" s="43">
        <f t="shared" si="41"/>
        <v>0</v>
      </c>
      <c r="O441" s="180"/>
      <c r="P441" s="214" t="str">
        <f>CountyStateRegions_21!K439</f>
        <v/>
      </c>
      <c r="Q441" s="304" t="str">
        <f t="shared" si="43"/>
        <v/>
      </c>
      <c r="R441" s="305" t="str">
        <f t="shared" si="44"/>
        <v/>
      </c>
      <c r="S441" s="305" t="str">
        <f t="shared" si="45"/>
        <v/>
      </c>
      <c r="T441" s="186">
        <v>437</v>
      </c>
      <c r="U441" s="216" t="str">
        <f t="shared" si="42"/>
        <v/>
      </c>
      <c r="V441" s="216" t="str">
        <f>IFERROR(INDEX(CountyStateRegions_21!$B:$B,MATCH('Start Here Statistics'!$U441,CountyStateRegions_21!$D:$D,0)),"")</f>
        <v/>
      </c>
    </row>
    <row r="442" spans="14:22" ht="15" x14ac:dyDescent="0.2">
      <c r="N442" s="43">
        <f t="shared" si="41"/>
        <v>0</v>
      </c>
      <c r="O442" s="180"/>
      <c r="P442" s="214" t="str">
        <f>CountyStateRegions_21!K440</f>
        <v/>
      </c>
      <c r="Q442" s="304" t="str">
        <f t="shared" si="43"/>
        <v/>
      </c>
      <c r="R442" s="305" t="str">
        <f t="shared" si="44"/>
        <v/>
      </c>
      <c r="S442" s="305" t="str">
        <f t="shared" si="45"/>
        <v/>
      </c>
      <c r="T442" s="186">
        <v>438</v>
      </c>
      <c r="U442" s="216" t="str">
        <f t="shared" si="42"/>
        <v/>
      </c>
      <c r="V442" s="216" t="str">
        <f>IFERROR(INDEX(CountyStateRegions_21!$B:$B,MATCH('Start Here Statistics'!$U442,CountyStateRegions_21!$D:$D,0)),"")</f>
        <v/>
      </c>
    </row>
    <row r="443" spans="14:22" ht="15" x14ac:dyDescent="0.2">
      <c r="N443" s="43">
        <f t="shared" si="41"/>
        <v>0</v>
      </c>
      <c r="O443" s="180"/>
      <c r="P443" s="214" t="str">
        <f>CountyStateRegions_21!K441</f>
        <v/>
      </c>
      <c r="Q443" s="304" t="str">
        <f t="shared" si="43"/>
        <v/>
      </c>
      <c r="R443" s="305" t="str">
        <f t="shared" si="44"/>
        <v/>
      </c>
      <c r="S443" s="305" t="str">
        <f t="shared" si="45"/>
        <v/>
      </c>
      <c r="T443" s="186">
        <v>439</v>
      </c>
      <c r="U443" s="216" t="str">
        <f t="shared" si="42"/>
        <v/>
      </c>
      <c r="V443" s="216" t="str">
        <f>IFERROR(INDEX(CountyStateRegions_21!$B:$B,MATCH('Start Here Statistics'!$U443,CountyStateRegions_21!$D:$D,0)),"")</f>
        <v/>
      </c>
    </row>
    <row r="444" spans="14:22" ht="15" x14ac:dyDescent="0.2">
      <c r="N444" s="43">
        <f t="shared" si="41"/>
        <v>0</v>
      </c>
      <c r="O444" s="180"/>
      <c r="P444" s="214" t="str">
        <f>CountyStateRegions_21!K442</f>
        <v/>
      </c>
      <c r="Q444" s="304" t="str">
        <f t="shared" si="43"/>
        <v/>
      </c>
      <c r="R444" s="305" t="str">
        <f t="shared" si="44"/>
        <v/>
      </c>
      <c r="S444" s="305" t="str">
        <f t="shared" si="45"/>
        <v/>
      </c>
      <c r="T444" s="186">
        <v>440</v>
      </c>
      <c r="U444" s="216" t="str">
        <f t="shared" si="42"/>
        <v/>
      </c>
      <c r="V444" s="216" t="str">
        <f>IFERROR(INDEX(CountyStateRegions_21!$B:$B,MATCH('Start Here Statistics'!$U444,CountyStateRegions_21!$D:$D,0)),"")</f>
        <v/>
      </c>
    </row>
    <row r="445" spans="14:22" ht="15" x14ac:dyDescent="0.2">
      <c r="N445" s="43">
        <f t="shared" si="41"/>
        <v>0</v>
      </c>
      <c r="O445" s="180"/>
      <c r="P445" s="214" t="str">
        <f>CountyStateRegions_21!K443</f>
        <v/>
      </c>
      <c r="Q445" s="304" t="str">
        <f t="shared" si="43"/>
        <v/>
      </c>
      <c r="R445" s="305" t="str">
        <f t="shared" si="44"/>
        <v/>
      </c>
      <c r="S445" s="305" t="str">
        <f t="shared" si="45"/>
        <v/>
      </c>
      <c r="T445" s="186">
        <v>441</v>
      </c>
      <c r="U445" s="216" t="str">
        <f t="shared" si="42"/>
        <v/>
      </c>
      <c r="V445" s="216" t="str">
        <f>IFERROR(INDEX(CountyStateRegions_21!$B:$B,MATCH('Start Here Statistics'!$U445,CountyStateRegions_21!$D:$D,0)),"")</f>
        <v/>
      </c>
    </row>
    <row r="446" spans="14:22" ht="15" x14ac:dyDescent="0.2">
      <c r="N446" s="43">
        <f t="shared" si="41"/>
        <v>0</v>
      </c>
      <c r="O446" s="180"/>
      <c r="P446" s="214" t="str">
        <f>CountyStateRegions_21!K444</f>
        <v/>
      </c>
      <c r="Q446" s="304" t="str">
        <f t="shared" si="43"/>
        <v/>
      </c>
      <c r="R446" s="305" t="str">
        <f t="shared" si="44"/>
        <v/>
      </c>
      <c r="S446" s="305" t="str">
        <f t="shared" si="45"/>
        <v/>
      </c>
      <c r="T446" s="186">
        <v>442</v>
      </c>
      <c r="U446" s="216" t="str">
        <f t="shared" si="42"/>
        <v/>
      </c>
      <c r="V446" s="216" t="str">
        <f>IFERROR(INDEX(CountyStateRegions_21!$B:$B,MATCH('Start Here Statistics'!$U446,CountyStateRegions_21!$D:$D,0)),"")</f>
        <v/>
      </c>
    </row>
    <row r="447" spans="14:22" ht="15" x14ac:dyDescent="0.2">
      <c r="N447" s="43">
        <f t="shared" si="41"/>
        <v>0</v>
      </c>
      <c r="O447" s="180"/>
      <c r="P447" s="214" t="str">
        <f>CountyStateRegions_21!K445</f>
        <v/>
      </c>
      <c r="Q447" s="304" t="str">
        <f t="shared" si="43"/>
        <v/>
      </c>
      <c r="R447" s="305" t="str">
        <f t="shared" si="44"/>
        <v/>
      </c>
      <c r="S447" s="305" t="str">
        <f t="shared" si="45"/>
        <v/>
      </c>
      <c r="T447" s="186">
        <v>443</v>
      </c>
      <c r="U447" s="216" t="str">
        <f t="shared" si="42"/>
        <v/>
      </c>
      <c r="V447" s="216" t="str">
        <f>IFERROR(INDEX(CountyStateRegions_21!$B:$B,MATCH('Start Here Statistics'!$U447,CountyStateRegions_21!$D:$D,0)),"")</f>
        <v/>
      </c>
    </row>
    <row r="448" spans="14:22" ht="15" x14ac:dyDescent="0.2">
      <c r="N448" s="43">
        <f t="shared" si="41"/>
        <v>0</v>
      </c>
      <c r="O448" s="180"/>
      <c r="P448" s="214" t="str">
        <f>CountyStateRegions_21!K446</f>
        <v/>
      </c>
      <c r="Q448" s="304" t="str">
        <f t="shared" si="43"/>
        <v/>
      </c>
      <c r="R448" s="305" t="str">
        <f t="shared" si="44"/>
        <v/>
      </c>
      <c r="S448" s="305" t="str">
        <f t="shared" si="45"/>
        <v/>
      </c>
      <c r="T448" s="186">
        <v>444</v>
      </c>
      <c r="U448" s="216" t="str">
        <f t="shared" si="42"/>
        <v/>
      </c>
      <c r="V448" s="216" t="str">
        <f>IFERROR(INDEX(CountyStateRegions_21!$B:$B,MATCH('Start Here Statistics'!$U448,CountyStateRegions_21!$D:$D,0)),"")</f>
        <v/>
      </c>
    </row>
    <row r="449" spans="14:22" ht="15" x14ac:dyDescent="0.2">
      <c r="N449" s="43">
        <f t="shared" si="41"/>
        <v>0</v>
      </c>
      <c r="O449" s="180"/>
      <c r="P449" s="214" t="str">
        <f>CountyStateRegions_21!K447</f>
        <v/>
      </c>
      <c r="Q449" s="304" t="str">
        <f t="shared" si="43"/>
        <v/>
      </c>
      <c r="R449" s="305" t="str">
        <f t="shared" si="44"/>
        <v/>
      </c>
      <c r="S449" s="305" t="str">
        <f t="shared" si="45"/>
        <v/>
      </c>
      <c r="T449" s="186">
        <v>445</v>
      </c>
      <c r="U449" s="216" t="str">
        <f t="shared" si="42"/>
        <v/>
      </c>
      <c r="V449" s="216" t="str">
        <f>IFERROR(INDEX(CountyStateRegions_21!$B:$B,MATCH('Start Here Statistics'!$U449,CountyStateRegions_21!$D:$D,0)),"")</f>
        <v/>
      </c>
    </row>
    <row r="450" spans="14:22" ht="15" x14ac:dyDescent="0.2">
      <c r="N450" s="43">
        <f t="shared" si="41"/>
        <v>0</v>
      </c>
      <c r="O450" s="180"/>
      <c r="P450" s="214" t="str">
        <f>CountyStateRegions_21!K448</f>
        <v/>
      </c>
      <c r="Q450" s="304" t="str">
        <f t="shared" si="43"/>
        <v/>
      </c>
      <c r="R450" s="305" t="str">
        <f t="shared" si="44"/>
        <v/>
      </c>
      <c r="S450" s="305" t="str">
        <f t="shared" si="45"/>
        <v/>
      </c>
      <c r="T450" s="186">
        <v>446</v>
      </c>
      <c r="U450" s="216" t="str">
        <f t="shared" si="42"/>
        <v/>
      </c>
      <c r="V450" s="216" t="str">
        <f>IFERROR(INDEX(CountyStateRegions_21!$B:$B,MATCH('Start Here Statistics'!$U450,CountyStateRegions_21!$D:$D,0)),"")</f>
        <v/>
      </c>
    </row>
    <row r="451" spans="14:22" ht="15" x14ac:dyDescent="0.2">
      <c r="N451" s="43">
        <f t="shared" si="41"/>
        <v>0</v>
      </c>
      <c r="O451" s="180"/>
      <c r="P451" s="214" t="str">
        <f>CountyStateRegions_21!K449</f>
        <v/>
      </c>
      <c r="Q451" s="304" t="str">
        <f t="shared" si="43"/>
        <v/>
      </c>
      <c r="R451" s="305" t="str">
        <f t="shared" si="44"/>
        <v/>
      </c>
      <c r="S451" s="305" t="str">
        <f t="shared" si="45"/>
        <v/>
      </c>
      <c r="T451" s="186">
        <v>447</v>
      </c>
      <c r="U451" s="216" t="str">
        <f t="shared" si="42"/>
        <v/>
      </c>
      <c r="V451" s="216" t="str">
        <f>IFERROR(INDEX(CountyStateRegions_21!$B:$B,MATCH('Start Here Statistics'!$U451,CountyStateRegions_21!$D:$D,0)),"")</f>
        <v/>
      </c>
    </row>
    <row r="452" spans="14:22" ht="15" x14ac:dyDescent="0.2">
      <c r="N452" s="43">
        <f t="shared" si="41"/>
        <v>0</v>
      </c>
      <c r="O452" s="180"/>
      <c r="P452" s="214" t="str">
        <f>CountyStateRegions_21!K450</f>
        <v/>
      </c>
      <c r="Q452" s="304" t="str">
        <f t="shared" si="43"/>
        <v/>
      </c>
      <c r="R452" s="305" t="str">
        <f t="shared" si="44"/>
        <v/>
      </c>
      <c r="S452" s="305" t="str">
        <f t="shared" si="45"/>
        <v/>
      </c>
      <c r="T452" s="186">
        <v>448</v>
      </c>
      <c r="U452" s="216" t="str">
        <f t="shared" si="42"/>
        <v/>
      </c>
      <c r="V452" s="216" t="str">
        <f>IFERROR(INDEX(CountyStateRegions_21!$B:$B,MATCH('Start Here Statistics'!$U452,CountyStateRegions_21!$D:$D,0)),"")</f>
        <v/>
      </c>
    </row>
    <row r="453" spans="14:22" ht="15" x14ac:dyDescent="0.2">
      <c r="N453" s="43">
        <f t="shared" si="41"/>
        <v>0</v>
      </c>
      <c r="O453" s="180"/>
      <c r="P453" s="214" t="str">
        <f>CountyStateRegions_21!K451</f>
        <v/>
      </c>
      <c r="Q453" s="304" t="str">
        <f t="shared" si="43"/>
        <v/>
      </c>
      <c r="R453" s="305" t="str">
        <f t="shared" si="44"/>
        <v/>
      </c>
      <c r="S453" s="305" t="str">
        <f t="shared" si="45"/>
        <v/>
      </c>
      <c r="T453" s="186">
        <v>449</v>
      </c>
      <c r="U453" s="216" t="str">
        <f t="shared" si="42"/>
        <v/>
      </c>
      <c r="V453" s="216" t="str">
        <f>IFERROR(INDEX(CountyStateRegions_21!$B:$B,MATCH('Start Here Statistics'!$U453,CountyStateRegions_21!$D:$D,0)),"")</f>
        <v/>
      </c>
    </row>
    <row r="454" spans="14:22" ht="15" x14ac:dyDescent="0.2">
      <c r="N454" s="43">
        <f t="shared" ref="N454:N517" si="46">SUM(N453,$O454&lt;&gt;"")</f>
        <v>0</v>
      </c>
      <c r="O454" s="180"/>
      <c r="P454" s="214" t="str">
        <f>CountyStateRegions_21!K452</f>
        <v/>
      </c>
      <c r="Q454" s="304" t="str">
        <f t="shared" si="43"/>
        <v/>
      </c>
      <c r="R454" s="305" t="str">
        <f t="shared" si="44"/>
        <v/>
      </c>
      <c r="S454" s="305" t="str">
        <f t="shared" si="45"/>
        <v/>
      </c>
      <c r="T454" s="186">
        <v>450</v>
      </c>
      <c r="U454" s="216" t="str">
        <f t="shared" ref="U454:U517" si="47">IFERROR(INDEX($P:$P,MATCH($T454,$N:$N,0)),"")</f>
        <v/>
      </c>
      <c r="V454" s="216" t="str">
        <f>IFERROR(INDEX(CountyStateRegions_21!$B:$B,MATCH('Start Here Statistics'!$U454,CountyStateRegions_21!$D:$D,0)),"")</f>
        <v/>
      </c>
    </row>
    <row r="455" spans="14:22" ht="15" x14ac:dyDescent="0.2">
      <c r="N455" s="43">
        <f t="shared" si="46"/>
        <v>0</v>
      </c>
      <c r="O455" s="180"/>
      <c r="P455" s="214" t="str">
        <f>CountyStateRegions_21!K453</f>
        <v/>
      </c>
      <c r="Q455" s="304" t="str">
        <f t="shared" si="43"/>
        <v/>
      </c>
      <c r="R455" s="305" t="str">
        <f t="shared" si="44"/>
        <v/>
      </c>
      <c r="S455" s="305" t="str">
        <f t="shared" si="45"/>
        <v/>
      </c>
      <c r="T455" s="186">
        <v>451</v>
      </c>
      <c r="U455" s="216" t="str">
        <f t="shared" si="47"/>
        <v/>
      </c>
      <c r="V455" s="216" t="str">
        <f>IFERROR(INDEX(CountyStateRegions_21!$B:$B,MATCH('Start Here Statistics'!$U455,CountyStateRegions_21!$D:$D,0)),"")</f>
        <v/>
      </c>
    </row>
    <row r="456" spans="14:22" ht="15" x14ac:dyDescent="0.2">
      <c r="N456" s="43">
        <f t="shared" si="46"/>
        <v>0</v>
      </c>
      <c r="O456" s="180"/>
      <c r="P456" s="214" t="str">
        <f>CountyStateRegions_21!K454</f>
        <v/>
      </c>
      <c r="Q456" s="304" t="str">
        <f t="shared" si="43"/>
        <v/>
      </c>
      <c r="R456" s="305" t="str">
        <f t="shared" si="44"/>
        <v/>
      </c>
      <c r="S456" s="305" t="str">
        <f t="shared" si="45"/>
        <v/>
      </c>
      <c r="T456" s="186">
        <v>452</v>
      </c>
      <c r="U456" s="216" t="str">
        <f t="shared" si="47"/>
        <v/>
      </c>
      <c r="V456" s="216" t="str">
        <f>IFERROR(INDEX(CountyStateRegions_21!$B:$B,MATCH('Start Here Statistics'!$U456,CountyStateRegions_21!$D:$D,0)),"")</f>
        <v/>
      </c>
    </row>
    <row r="457" spans="14:22" ht="15" x14ac:dyDescent="0.2">
      <c r="N457" s="43">
        <f t="shared" si="46"/>
        <v>0</v>
      </c>
      <c r="O457" s="180"/>
      <c r="P457" s="214" t="str">
        <f>CountyStateRegions_21!K455</f>
        <v/>
      </c>
      <c r="Q457" s="304" t="str">
        <f t="shared" si="43"/>
        <v/>
      </c>
      <c r="R457" s="305" t="str">
        <f t="shared" si="44"/>
        <v/>
      </c>
      <c r="S457" s="305" t="str">
        <f t="shared" si="45"/>
        <v/>
      </c>
      <c r="T457" s="186">
        <v>453</v>
      </c>
      <c r="U457" s="216" t="str">
        <f t="shared" si="47"/>
        <v/>
      </c>
      <c r="V457" s="216" t="str">
        <f>IFERROR(INDEX(CountyStateRegions_21!$B:$B,MATCH('Start Here Statistics'!$U457,CountyStateRegions_21!$D:$D,0)),"")</f>
        <v/>
      </c>
    </row>
    <row r="458" spans="14:22" ht="15" x14ac:dyDescent="0.2">
      <c r="N458" s="43">
        <f t="shared" si="46"/>
        <v>0</v>
      </c>
      <c r="O458" s="180"/>
      <c r="P458" s="214" t="str">
        <f>CountyStateRegions_21!K456</f>
        <v/>
      </c>
      <c r="Q458" s="304" t="str">
        <f t="shared" si="43"/>
        <v/>
      </c>
      <c r="R458" s="305" t="str">
        <f t="shared" si="44"/>
        <v/>
      </c>
      <c r="S458" s="305" t="str">
        <f t="shared" si="45"/>
        <v/>
      </c>
      <c r="T458" s="186">
        <v>454</v>
      </c>
      <c r="U458" s="216" t="str">
        <f t="shared" si="47"/>
        <v/>
      </c>
      <c r="V458" s="216" t="str">
        <f>IFERROR(INDEX(CountyStateRegions_21!$B:$B,MATCH('Start Here Statistics'!$U458,CountyStateRegions_21!$D:$D,0)),"")</f>
        <v/>
      </c>
    </row>
    <row r="459" spans="14:22" ht="15" x14ac:dyDescent="0.2">
      <c r="N459" s="43">
        <f t="shared" si="46"/>
        <v>0</v>
      </c>
      <c r="O459" s="180"/>
      <c r="P459" s="214" t="str">
        <f>CountyStateRegions_21!K457</f>
        <v/>
      </c>
      <c r="Q459" s="304" t="str">
        <f t="shared" si="43"/>
        <v/>
      </c>
      <c r="R459" s="305" t="str">
        <f t="shared" si="44"/>
        <v/>
      </c>
      <c r="S459" s="305" t="str">
        <f t="shared" si="45"/>
        <v/>
      </c>
      <c r="T459" s="186">
        <v>455</v>
      </c>
      <c r="U459" s="216" t="str">
        <f t="shared" si="47"/>
        <v/>
      </c>
      <c r="V459" s="216" t="str">
        <f>IFERROR(INDEX(CountyStateRegions_21!$B:$B,MATCH('Start Here Statistics'!$U459,CountyStateRegions_21!$D:$D,0)),"")</f>
        <v/>
      </c>
    </row>
    <row r="460" spans="14:22" ht="15" x14ac:dyDescent="0.2">
      <c r="N460" s="43">
        <f t="shared" si="46"/>
        <v>0</v>
      </c>
      <c r="O460" s="180"/>
      <c r="P460" s="214" t="str">
        <f>CountyStateRegions_21!K458</f>
        <v/>
      </c>
      <c r="Q460" s="304" t="str">
        <f t="shared" si="43"/>
        <v/>
      </c>
      <c r="R460" s="305" t="str">
        <f t="shared" si="44"/>
        <v/>
      </c>
      <c r="S460" s="305" t="str">
        <f t="shared" si="45"/>
        <v/>
      </c>
      <c r="T460" s="186">
        <v>456</v>
      </c>
      <c r="U460" s="216" t="str">
        <f t="shared" si="47"/>
        <v/>
      </c>
      <c r="V460" s="216" t="str">
        <f>IFERROR(INDEX(CountyStateRegions_21!$B:$B,MATCH('Start Here Statistics'!$U460,CountyStateRegions_21!$D:$D,0)),"")</f>
        <v/>
      </c>
    </row>
    <row r="461" spans="14:22" ht="15" x14ac:dyDescent="0.2">
      <c r="N461" s="43">
        <f t="shared" si="46"/>
        <v>0</v>
      </c>
      <c r="O461" s="180"/>
      <c r="P461" s="214" t="str">
        <f>CountyStateRegions_21!K459</f>
        <v/>
      </c>
      <c r="Q461" s="304" t="str">
        <f t="shared" si="43"/>
        <v/>
      </c>
      <c r="R461" s="305" t="str">
        <f t="shared" si="44"/>
        <v/>
      </c>
      <c r="S461" s="305" t="str">
        <f t="shared" si="45"/>
        <v/>
      </c>
      <c r="T461" s="186">
        <v>457</v>
      </c>
      <c r="U461" s="216" t="str">
        <f t="shared" si="47"/>
        <v/>
      </c>
      <c r="V461" s="216" t="str">
        <f>IFERROR(INDEX(CountyStateRegions_21!$B:$B,MATCH('Start Here Statistics'!$U461,CountyStateRegions_21!$D:$D,0)),"")</f>
        <v/>
      </c>
    </row>
    <row r="462" spans="14:22" ht="15" x14ac:dyDescent="0.2">
      <c r="N462" s="43">
        <f t="shared" si="46"/>
        <v>0</v>
      </c>
      <c r="O462" s="180"/>
      <c r="P462" s="214" t="str">
        <f>CountyStateRegions_21!K460</f>
        <v/>
      </c>
      <c r="Q462" s="304" t="str">
        <f t="shared" si="43"/>
        <v/>
      </c>
      <c r="R462" s="305" t="str">
        <f t="shared" si="44"/>
        <v/>
      </c>
      <c r="S462" s="305" t="str">
        <f t="shared" si="45"/>
        <v/>
      </c>
      <c r="T462" s="186">
        <v>458</v>
      </c>
      <c r="U462" s="216" t="str">
        <f t="shared" si="47"/>
        <v/>
      </c>
      <c r="V462" s="216" t="str">
        <f>IFERROR(INDEX(CountyStateRegions_21!$B:$B,MATCH('Start Here Statistics'!$U462,CountyStateRegions_21!$D:$D,0)),"")</f>
        <v/>
      </c>
    </row>
    <row r="463" spans="14:22" ht="15" x14ac:dyDescent="0.2">
      <c r="N463" s="43">
        <f t="shared" si="46"/>
        <v>0</v>
      </c>
      <c r="O463" s="180"/>
      <c r="P463" s="214" t="str">
        <f>CountyStateRegions_21!K461</f>
        <v/>
      </c>
      <c r="Q463" s="304" t="str">
        <f t="shared" si="43"/>
        <v/>
      </c>
      <c r="R463" s="305" t="str">
        <f t="shared" si="44"/>
        <v/>
      </c>
      <c r="S463" s="305" t="str">
        <f t="shared" si="45"/>
        <v/>
      </c>
      <c r="T463" s="186">
        <v>459</v>
      </c>
      <c r="U463" s="216" t="str">
        <f t="shared" si="47"/>
        <v/>
      </c>
      <c r="V463" s="216" t="str">
        <f>IFERROR(INDEX(CountyStateRegions_21!$B:$B,MATCH('Start Here Statistics'!$U463,CountyStateRegions_21!$D:$D,0)),"")</f>
        <v/>
      </c>
    </row>
    <row r="464" spans="14:22" ht="15" x14ac:dyDescent="0.2">
      <c r="N464" s="43">
        <f t="shared" si="46"/>
        <v>0</v>
      </c>
      <c r="O464" s="180"/>
      <c r="P464" s="214" t="str">
        <f>CountyStateRegions_21!K462</f>
        <v/>
      </c>
      <c r="Q464" s="304" t="str">
        <f t="shared" si="43"/>
        <v/>
      </c>
      <c r="R464" s="305" t="str">
        <f t="shared" si="44"/>
        <v/>
      </c>
      <c r="S464" s="305" t="str">
        <f t="shared" si="45"/>
        <v/>
      </c>
      <c r="T464" s="186">
        <v>460</v>
      </c>
      <c r="U464" s="216" t="str">
        <f t="shared" si="47"/>
        <v/>
      </c>
      <c r="V464" s="216" t="str">
        <f>IFERROR(INDEX(CountyStateRegions_21!$B:$B,MATCH('Start Here Statistics'!$U464,CountyStateRegions_21!$D:$D,0)),"")</f>
        <v/>
      </c>
    </row>
    <row r="465" spans="14:22" ht="15" x14ac:dyDescent="0.2">
      <c r="N465" s="43">
        <f t="shared" si="46"/>
        <v>0</v>
      </c>
      <c r="O465" s="180"/>
      <c r="P465" s="214" t="str">
        <f>CountyStateRegions_21!K463</f>
        <v/>
      </c>
      <c r="Q465" s="304" t="str">
        <f t="shared" si="43"/>
        <v/>
      </c>
      <c r="R465" s="305" t="str">
        <f t="shared" si="44"/>
        <v/>
      </c>
      <c r="S465" s="305" t="str">
        <f t="shared" si="45"/>
        <v/>
      </c>
      <c r="T465" s="186">
        <v>461</v>
      </c>
      <c r="U465" s="216" t="str">
        <f t="shared" si="47"/>
        <v/>
      </c>
      <c r="V465" s="216" t="str">
        <f>IFERROR(INDEX(CountyStateRegions_21!$B:$B,MATCH('Start Here Statistics'!$U465,CountyStateRegions_21!$D:$D,0)),"")</f>
        <v/>
      </c>
    </row>
    <row r="466" spans="14:22" ht="15" x14ac:dyDescent="0.2">
      <c r="N466" s="43">
        <f t="shared" si="46"/>
        <v>0</v>
      </c>
      <c r="O466" s="180"/>
      <c r="P466" s="214" t="str">
        <f>CountyStateRegions_21!K464</f>
        <v/>
      </c>
      <c r="Q466" s="304" t="str">
        <f t="shared" si="43"/>
        <v/>
      </c>
      <c r="R466" s="305" t="str">
        <f t="shared" si="44"/>
        <v/>
      </c>
      <c r="S466" s="305" t="str">
        <f t="shared" si="45"/>
        <v/>
      </c>
      <c r="T466" s="186">
        <v>462</v>
      </c>
      <c r="U466" s="216" t="str">
        <f t="shared" si="47"/>
        <v/>
      </c>
      <c r="V466" s="216" t="str">
        <f>IFERROR(INDEX(CountyStateRegions_21!$B:$B,MATCH('Start Here Statistics'!$U466,CountyStateRegions_21!$D:$D,0)),"")</f>
        <v/>
      </c>
    </row>
    <row r="467" spans="14:22" ht="15" x14ac:dyDescent="0.2">
      <c r="N467" s="43">
        <f t="shared" si="46"/>
        <v>0</v>
      </c>
      <c r="O467" s="180"/>
      <c r="P467" s="214" t="str">
        <f>CountyStateRegions_21!K465</f>
        <v/>
      </c>
      <c r="Q467" s="304" t="str">
        <f t="shared" si="43"/>
        <v/>
      </c>
      <c r="R467" s="305" t="str">
        <f t="shared" si="44"/>
        <v/>
      </c>
      <c r="S467" s="305" t="str">
        <f t="shared" si="45"/>
        <v/>
      </c>
      <c r="T467" s="186">
        <v>463</v>
      </c>
      <c r="U467" s="216" t="str">
        <f t="shared" si="47"/>
        <v/>
      </c>
      <c r="V467" s="216" t="str">
        <f>IFERROR(INDEX(CountyStateRegions_21!$B:$B,MATCH('Start Here Statistics'!$U467,CountyStateRegions_21!$D:$D,0)),"")</f>
        <v/>
      </c>
    </row>
    <row r="468" spans="14:22" ht="15" x14ac:dyDescent="0.2">
      <c r="N468" s="43">
        <f t="shared" si="46"/>
        <v>0</v>
      </c>
      <c r="O468" s="180"/>
      <c r="P468" s="214" t="str">
        <f>CountyStateRegions_21!K466</f>
        <v/>
      </c>
      <c r="Q468" s="304" t="str">
        <f t="shared" si="43"/>
        <v/>
      </c>
      <c r="R468" s="305" t="str">
        <f t="shared" si="44"/>
        <v/>
      </c>
      <c r="S468" s="305" t="str">
        <f t="shared" si="45"/>
        <v/>
      </c>
      <c r="T468" s="186">
        <v>464</v>
      </c>
      <c r="U468" s="216" t="str">
        <f t="shared" si="47"/>
        <v/>
      </c>
      <c r="V468" s="216" t="str">
        <f>IFERROR(INDEX(CountyStateRegions_21!$B:$B,MATCH('Start Here Statistics'!$U468,CountyStateRegions_21!$D:$D,0)),"")</f>
        <v/>
      </c>
    </row>
    <row r="469" spans="14:22" ht="15" x14ac:dyDescent="0.2">
      <c r="N469" s="43">
        <f t="shared" si="46"/>
        <v>0</v>
      </c>
      <c r="O469" s="180"/>
      <c r="P469" s="214" t="str">
        <f>CountyStateRegions_21!K467</f>
        <v/>
      </c>
      <c r="Q469" s="304" t="str">
        <f t="shared" si="43"/>
        <v/>
      </c>
      <c r="R469" s="305" t="str">
        <f t="shared" si="44"/>
        <v/>
      </c>
      <c r="S469" s="305" t="str">
        <f t="shared" si="45"/>
        <v/>
      </c>
      <c r="T469" s="186">
        <v>465</v>
      </c>
      <c r="U469" s="216" t="str">
        <f t="shared" si="47"/>
        <v/>
      </c>
      <c r="V469" s="216" t="str">
        <f>IFERROR(INDEX(CountyStateRegions_21!$B:$B,MATCH('Start Here Statistics'!$U469,CountyStateRegions_21!$D:$D,0)),"")</f>
        <v/>
      </c>
    </row>
    <row r="470" spans="14:22" ht="15" x14ac:dyDescent="0.2">
      <c r="N470" s="43">
        <f t="shared" si="46"/>
        <v>0</v>
      </c>
      <c r="O470" s="180"/>
      <c r="P470" s="214" t="str">
        <f>CountyStateRegions_21!K468</f>
        <v/>
      </c>
      <c r="Q470" s="304" t="str">
        <f t="shared" si="43"/>
        <v/>
      </c>
      <c r="R470" s="305" t="str">
        <f t="shared" si="44"/>
        <v/>
      </c>
      <c r="S470" s="305" t="str">
        <f t="shared" si="45"/>
        <v/>
      </c>
      <c r="T470" s="186">
        <v>466</v>
      </c>
      <c r="U470" s="216" t="str">
        <f t="shared" si="47"/>
        <v/>
      </c>
      <c r="V470" s="216" t="str">
        <f>IFERROR(INDEX(CountyStateRegions_21!$B:$B,MATCH('Start Here Statistics'!$U470,CountyStateRegions_21!$D:$D,0)),"")</f>
        <v/>
      </c>
    </row>
    <row r="471" spans="14:22" ht="15" x14ac:dyDescent="0.2">
      <c r="N471" s="43">
        <f t="shared" si="46"/>
        <v>0</v>
      </c>
      <c r="O471" s="180"/>
      <c r="P471" s="214" t="str">
        <f>CountyStateRegions_21!K469</f>
        <v/>
      </c>
      <c r="Q471" s="304" t="str">
        <f t="shared" si="43"/>
        <v/>
      </c>
      <c r="R471" s="305" t="str">
        <f t="shared" si="44"/>
        <v/>
      </c>
      <c r="S471" s="305" t="str">
        <f t="shared" si="45"/>
        <v/>
      </c>
      <c r="T471" s="186">
        <v>467</v>
      </c>
      <c r="U471" s="216" t="str">
        <f t="shared" si="47"/>
        <v/>
      </c>
      <c r="V471" s="216" t="str">
        <f>IFERROR(INDEX(CountyStateRegions_21!$B:$B,MATCH('Start Here Statistics'!$U471,CountyStateRegions_21!$D:$D,0)),"")</f>
        <v/>
      </c>
    </row>
    <row r="472" spans="14:22" ht="15" x14ac:dyDescent="0.2">
      <c r="N472" s="43">
        <f t="shared" si="46"/>
        <v>0</v>
      </c>
      <c r="O472" s="180"/>
      <c r="P472" s="214" t="str">
        <f>CountyStateRegions_21!K470</f>
        <v/>
      </c>
      <c r="Q472" s="304" t="str">
        <f t="shared" si="43"/>
        <v/>
      </c>
      <c r="R472" s="305" t="str">
        <f t="shared" si="44"/>
        <v/>
      </c>
      <c r="S472" s="305" t="str">
        <f t="shared" si="45"/>
        <v/>
      </c>
      <c r="T472" s="186">
        <v>468</v>
      </c>
      <c r="U472" s="216" t="str">
        <f t="shared" si="47"/>
        <v/>
      </c>
      <c r="V472" s="216" t="str">
        <f>IFERROR(INDEX(CountyStateRegions_21!$B:$B,MATCH('Start Here Statistics'!$U472,CountyStateRegions_21!$D:$D,0)),"")</f>
        <v/>
      </c>
    </row>
    <row r="473" spans="14:22" ht="15" x14ac:dyDescent="0.2">
      <c r="N473" s="43">
        <f t="shared" si="46"/>
        <v>0</v>
      </c>
      <c r="O473" s="180"/>
      <c r="P473" s="214" t="str">
        <f>CountyStateRegions_21!K471</f>
        <v/>
      </c>
      <c r="Q473" s="304" t="str">
        <f t="shared" si="43"/>
        <v/>
      </c>
      <c r="R473" s="305" t="str">
        <f t="shared" si="44"/>
        <v/>
      </c>
      <c r="S473" s="305" t="str">
        <f t="shared" si="45"/>
        <v/>
      </c>
      <c r="T473" s="186">
        <v>469</v>
      </c>
      <c r="U473" s="216" t="str">
        <f t="shared" si="47"/>
        <v/>
      </c>
      <c r="V473" s="216" t="str">
        <f>IFERROR(INDEX(CountyStateRegions_21!$B:$B,MATCH('Start Here Statistics'!$U473,CountyStateRegions_21!$D:$D,0)),"")</f>
        <v/>
      </c>
    </row>
    <row r="474" spans="14:22" ht="15" x14ac:dyDescent="0.2">
      <c r="N474" s="43">
        <f t="shared" si="46"/>
        <v>0</v>
      </c>
      <c r="O474" s="180"/>
      <c r="P474" s="214" t="str">
        <f>CountyStateRegions_21!K472</f>
        <v/>
      </c>
      <c r="Q474" s="304" t="str">
        <f t="shared" si="43"/>
        <v/>
      </c>
      <c r="R474" s="305" t="str">
        <f t="shared" si="44"/>
        <v/>
      </c>
      <c r="S474" s="305" t="str">
        <f t="shared" si="45"/>
        <v/>
      </c>
      <c r="T474" s="186">
        <v>470</v>
      </c>
      <c r="U474" s="216" t="str">
        <f t="shared" si="47"/>
        <v/>
      </c>
      <c r="V474" s="216" t="str">
        <f>IFERROR(INDEX(CountyStateRegions_21!$B:$B,MATCH('Start Here Statistics'!$U474,CountyStateRegions_21!$D:$D,0)),"")</f>
        <v/>
      </c>
    </row>
    <row r="475" spans="14:22" ht="15" x14ac:dyDescent="0.2">
      <c r="N475" s="43">
        <f t="shared" si="46"/>
        <v>0</v>
      </c>
      <c r="O475" s="180"/>
      <c r="P475" s="214" t="str">
        <f>CountyStateRegions_21!K473</f>
        <v/>
      </c>
      <c r="Q475" s="304" t="str">
        <f t="shared" si="43"/>
        <v/>
      </c>
      <c r="R475" s="305" t="str">
        <f t="shared" si="44"/>
        <v/>
      </c>
      <c r="S475" s="305" t="str">
        <f t="shared" si="45"/>
        <v/>
      </c>
      <c r="T475" s="186">
        <v>471</v>
      </c>
      <c r="U475" s="216" t="str">
        <f t="shared" si="47"/>
        <v/>
      </c>
      <c r="V475" s="216" t="str">
        <f>IFERROR(INDEX(CountyStateRegions_21!$B:$B,MATCH('Start Here Statistics'!$U475,CountyStateRegions_21!$D:$D,0)),"")</f>
        <v/>
      </c>
    </row>
    <row r="476" spans="14:22" ht="15" x14ac:dyDescent="0.2">
      <c r="N476" s="43">
        <f t="shared" si="46"/>
        <v>0</v>
      </c>
      <c r="O476" s="180"/>
      <c r="P476" s="214" t="str">
        <f>CountyStateRegions_21!K474</f>
        <v/>
      </c>
      <c r="Q476" s="304" t="str">
        <f t="shared" si="43"/>
        <v/>
      </c>
      <c r="R476" s="305" t="str">
        <f t="shared" si="44"/>
        <v/>
      </c>
      <c r="S476" s="305" t="str">
        <f t="shared" si="45"/>
        <v/>
      </c>
      <c r="T476" s="186">
        <v>472</v>
      </c>
      <c r="U476" s="216" t="str">
        <f t="shared" si="47"/>
        <v/>
      </c>
      <c r="V476" s="216" t="str">
        <f>IFERROR(INDEX(CountyStateRegions_21!$B:$B,MATCH('Start Here Statistics'!$U476,CountyStateRegions_21!$D:$D,0)),"")</f>
        <v/>
      </c>
    </row>
    <row r="477" spans="14:22" ht="15" x14ac:dyDescent="0.2">
      <c r="N477" s="43">
        <f t="shared" si="46"/>
        <v>0</v>
      </c>
      <c r="O477" s="180"/>
      <c r="P477" s="214" t="str">
        <f>CountyStateRegions_21!K475</f>
        <v/>
      </c>
      <c r="Q477" s="304" t="str">
        <f t="shared" si="43"/>
        <v/>
      </c>
      <c r="R477" s="305" t="str">
        <f t="shared" si="44"/>
        <v/>
      </c>
      <c r="S477" s="305" t="str">
        <f t="shared" si="45"/>
        <v/>
      </c>
      <c r="T477" s="186">
        <v>473</v>
      </c>
      <c r="U477" s="216" t="str">
        <f t="shared" si="47"/>
        <v/>
      </c>
      <c r="V477" s="216" t="str">
        <f>IFERROR(INDEX(CountyStateRegions_21!$B:$B,MATCH('Start Here Statistics'!$U477,CountyStateRegions_21!$D:$D,0)),"")</f>
        <v/>
      </c>
    </row>
    <row r="478" spans="14:22" ht="15" x14ac:dyDescent="0.2">
      <c r="N478" s="43">
        <f t="shared" si="46"/>
        <v>0</v>
      </c>
      <c r="O478" s="180"/>
      <c r="P478" s="214" t="str">
        <f>CountyStateRegions_21!K476</f>
        <v/>
      </c>
      <c r="Q478" s="304" t="str">
        <f t="shared" ref="Q478:Q541" si="48">IFERROR(MID(P479, FIND(",",P479)+1,99),"")</f>
        <v/>
      </c>
      <c r="R478" s="305" t="str">
        <f t="shared" ref="R478:R541" si="49">IFERROR(LEFT(P479, FIND(",",P479)-1),"")</f>
        <v/>
      </c>
      <c r="S478" s="305" t="str">
        <f t="shared" ref="S478:S541" si="50">IF(P479="", "", IF(O479&lt;&gt;"", 1, 0))</f>
        <v/>
      </c>
      <c r="T478" s="186">
        <v>474</v>
      </c>
      <c r="U478" s="216" t="str">
        <f t="shared" si="47"/>
        <v/>
      </c>
      <c r="V478" s="216" t="str">
        <f>IFERROR(INDEX(CountyStateRegions_21!$B:$B,MATCH('Start Here Statistics'!$U478,CountyStateRegions_21!$D:$D,0)),"")</f>
        <v/>
      </c>
    </row>
    <row r="479" spans="14:22" ht="15" x14ac:dyDescent="0.2">
      <c r="N479" s="43">
        <f t="shared" si="46"/>
        <v>0</v>
      </c>
      <c r="O479" s="180"/>
      <c r="P479" s="214" t="str">
        <f>CountyStateRegions_21!K477</f>
        <v/>
      </c>
      <c r="Q479" s="304" t="str">
        <f t="shared" si="48"/>
        <v/>
      </c>
      <c r="R479" s="305" t="str">
        <f t="shared" si="49"/>
        <v/>
      </c>
      <c r="S479" s="305" t="str">
        <f t="shared" si="50"/>
        <v/>
      </c>
      <c r="T479" s="186">
        <v>475</v>
      </c>
      <c r="U479" s="216" t="str">
        <f t="shared" si="47"/>
        <v/>
      </c>
      <c r="V479" s="216" t="str">
        <f>IFERROR(INDEX(CountyStateRegions_21!$B:$B,MATCH('Start Here Statistics'!$U479,CountyStateRegions_21!$D:$D,0)),"")</f>
        <v/>
      </c>
    </row>
    <row r="480" spans="14:22" ht="15" x14ac:dyDescent="0.2">
      <c r="N480" s="43">
        <f t="shared" si="46"/>
        <v>0</v>
      </c>
      <c r="O480" s="180"/>
      <c r="P480" s="214" t="str">
        <f>CountyStateRegions_21!K478</f>
        <v/>
      </c>
      <c r="Q480" s="304" t="str">
        <f t="shared" si="48"/>
        <v/>
      </c>
      <c r="R480" s="305" t="str">
        <f t="shared" si="49"/>
        <v/>
      </c>
      <c r="S480" s="305" t="str">
        <f t="shared" si="50"/>
        <v/>
      </c>
      <c r="T480" s="186">
        <v>476</v>
      </c>
      <c r="U480" s="216" t="str">
        <f t="shared" si="47"/>
        <v/>
      </c>
      <c r="V480" s="216" t="str">
        <f>IFERROR(INDEX(CountyStateRegions_21!$B:$B,MATCH('Start Here Statistics'!$U480,CountyStateRegions_21!$D:$D,0)),"")</f>
        <v/>
      </c>
    </row>
    <row r="481" spans="14:22" ht="15" x14ac:dyDescent="0.2">
      <c r="N481" s="43">
        <f t="shared" si="46"/>
        <v>0</v>
      </c>
      <c r="O481" s="180"/>
      <c r="P481" s="214" t="str">
        <f>CountyStateRegions_21!K479</f>
        <v/>
      </c>
      <c r="Q481" s="304" t="str">
        <f t="shared" si="48"/>
        <v/>
      </c>
      <c r="R481" s="305" t="str">
        <f t="shared" si="49"/>
        <v/>
      </c>
      <c r="S481" s="305" t="str">
        <f t="shared" si="50"/>
        <v/>
      </c>
      <c r="T481" s="186">
        <v>477</v>
      </c>
      <c r="U481" s="216" t="str">
        <f t="shared" si="47"/>
        <v/>
      </c>
      <c r="V481" s="216" t="str">
        <f>IFERROR(INDEX(CountyStateRegions_21!$B:$B,MATCH('Start Here Statistics'!$U481,CountyStateRegions_21!$D:$D,0)),"")</f>
        <v/>
      </c>
    </row>
    <row r="482" spans="14:22" ht="15" x14ac:dyDescent="0.2">
      <c r="N482" s="43">
        <f t="shared" si="46"/>
        <v>0</v>
      </c>
      <c r="O482" s="180"/>
      <c r="P482" s="214" t="str">
        <f>CountyStateRegions_21!K480</f>
        <v/>
      </c>
      <c r="Q482" s="304" t="str">
        <f t="shared" si="48"/>
        <v/>
      </c>
      <c r="R482" s="305" t="str">
        <f t="shared" si="49"/>
        <v/>
      </c>
      <c r="S482" s="305" t="str">
        <f t="shared" si="50"/>
        <v/>
      </c>
      <c r="T482" s="186">
        <v>478</v>
      </c>
      <c r="U482" s="216" t="str">
        <f t="shared" si="47"/>
        <v/>
      </c>
      <c r="V482" s="216" t="str">
        <f>IFERROR(INDEX(CountyStateRegions_21!$B:$B,MATCH('Start Here Statistics'!$U482,CountyStateRegions_21!$D:$D,0)),"")</f>
        <v/>
      </c>
    </row>
    <row r="483" spans="14:22" ht="15" x14ac:dyDescent="0.2">
      <c r="N483" s="43">
        <f t="shared" si="46"/>
        <v>0</v>
      </c>
      <c r="O483" s="180"/>
      <c r="P483" s="214" t="str">
        <f>CountyStateRegions_21!K481</f>
        <v/>
      </c>
      <c r="Q483" s="304" t="str">
        <f t="shared" si="48"/>
        <v/>
      </c>
      <c r="R483" s="305" t="str">
        <f t="shared" si="49"/>
        <v/>
      </c>
      <c r="S483" s="305" t="str">
        <f t="shared" si="50"/>
        <v/>
      </c>
      <c r="T483" s="186">
        <v>479</v>
      </c>
      <c r="U483" s="216" t="str">
        <f t="shared" si="47"/>
        <v/>
      </c>
      <c r="V483" s="216" t="str">
        <f>IFERROR(INDEX(CountyStateRegions_21!$B:$B,MATCH('Start Here Statistics'!$U483,CountyStateRegions_21!$D:$D,0)),"")</f>
        <v/>
      </c>
    </row>
    <row r="484" spans="14:22" ht="15" x14ac:dyDescent="0.2">
      <c r="N484" s="43">
        <f t="shared" si="46"/>
        <v>0</v>
      </c>
      <c r="O484" s="180"/>
      <c r="P484" s="214" t="str">
        <f>CountyStateRegions_21!K482</f>
        <v/>
      </c>
      <c r="Q484" s="304" t="str">
        <f t="shared" si="48"/>
        <v/>
      </c>
      <c r="R484" s="305" t="str">
        <f t="shared" si="49"/>
        <v/>
      </c>
      <c r="S484" s="305" t="str">
        <f t="shared" si="50"/>
        <v/>
      </c>
      <c r="T484" s="186">
        <v>480</v>
      </c>
      <c r="U484" s="216" t="str">
        <f t="shared" si="47"/>
        <v/>
      </c>
      <c r="V484" s="216" t="str">
        <f>IFERROR(INDEX(CountyStateRegions_21!$B:$B,MATCH('Start Here Statistics'!$U484,CountyStateRegions_21!$D:$D,0)),"")</f>
        <v/>
      </c>
    </row>
    <row r="485" spans="14:22" ht="15" x14ac:dyDescent="0.2">
      <c r="N485" s="43">
        <f t="shared" si="46"/>
        <v>0</v>
      </c>
      <c r="O485" s="180"/>
      <c r="P485" s="214" t="str">
        <f>CountyStateRegions_21!K483</f>
        <v/>
      </c>
      <c r="Q485" s="304" t="str">
        <f t="shared" si="48"/>
        <v/>
      </c>
      <c r="R485" s="305" t="str">
        <f t="shared" si="49"/>
        <v/>
      </c>
      <c r="S485" s="305" t="str">
        <f t="shared" si="50"/>
        <v/>
      </c>
      <c r="T485" s="186">
        <v>481</v>
      </c>
      <c r="U485" s="216" t="str">
        <f t="shared" si="47"/>
        <v/>
      </c>
      <c r="V485" s="216" t="str">
        <f>IFERROR(INDEX(CountyStateRegions_21!$B:$B,MATCH('Start Here Statistics'!$U485,CountyStateRegions_21!$D:$D,0)),"")</f>
        <v/>
      </c>
    </row>
    <row r="486" spans="14:22" ht="15" x14ac:dyDescent="0.2">
      <c r="N486" s="43">
        <f t="shared" si="46"/>
        <v>0</v>
      </c>
      <c r="O486" s="180"/>
      <c r="P486" s="214" t="str">
        <f>CountyStateRegions_21!K484</f>
        <v/>
      </c>
      <c r="Q486" s="304" t="str">
        <f t="shared" si="48"/>
        <v/>
      </c>
      <c r="R486" s="305" t="str">
        <f t="shared" si="49"/>
        <v/>
      </c>
      <c r="S486" s="305" t="str">
        <f t="shared" si="50"/>
        <v/>
      </c>
      <c r="T486" s="186">
        <v>482</v>
      </c>
      <c r="U486" s="216" t="str">
        <f t="shared" si="47"/>
        <v/>
      </c>
      <c r="V486" s="216" t="str">
        <f>IFERROR(INDEX(CountyStateRegions_21!$B:$B,MATCH('Start Here Statistics'!$U486,CountyStateRegions_21!$D:$D,0)),"")</f>
        <v/>
      </c>
    </row>
    <row r="487" spans="14:22" ht="15" x14ac:dyDescent="0.2">
      <c r="N487" s="43">
        <f t="shared" si="46"/>
        <v>0</v>
      </c>
      <c r="O487" s="180"/>
      <c r="P487" s="214" t="str">
        <f>CountyStateRegions_21!K485</f>
        <v/>
      </c>
      <c r="Q487" s="304" t="str">
        <f t="shared" si="48"/>
        <v/>
      </c>
      <c r="R487" s="305" t="str">
        <f t="shared" si="49"/>
        <v/>
      </c>
      <c r="S487" s="305" t="str">
        <f t="shared" si="50"/>
        <v/>
      </c>
      <c r="T487" s="186">
        <v>483</v>
      </c>
      <c r="U487" s="216" t="str">
        <f t="shared" si="47"/>
        <v/>
      </c>
      <c r="V487" s="216" t="str">
        <f>IFERROR(INDEX(CountyStateRegions_21!$B:$B,MATCH('Start Here Statistics'!$U487,CountyStateRegions_21!$D:$D,0)),"")</f>
        <v/>
      </c>
    </row>
    <row r="488" spans="14:22" ht="15" x14ac:dyDescent="0.2">
      <c r="N488" s="43">
        <f t="shared" si="46"/>
        <v>0</v>
      </c>
      <c r="O488" s="180"/>
      <c r="P488" s="214" t="str">
        <f>CountyStateRegions_21!K486</f>
        <v/>
      </c>
      <c r="Q488" s="304" t="str">
        <f t="shared" si="48"/>
        <v/>
      </c>
      <c r="R488" s="305" t="str">
        <f t="shared" si="49"/>
        <v/>
      </c>
      <c r="S488" s="305" t="str">
        <f t="shared" si="50"/>
        <v/>
      </c>
      <c r="T488" s="186">
        <v>484</v>
      </c>
      <c r="U488" s="216" t="str">
        <f t="shared" si="47"/>
        <v/>
      </c>
      <c r="V488" s="216" t="str">
        <f>IFERROR(INDEX(CountyStateRegions_21!$B:$B,MATCH('Start Here Statistics'!$U488,CountyStateRegions_21!$D:$D,0)),"")</f>
        <v/>
      </c>
    </row>
    <row r="489" spans="14:22" ht="15" x14ac:dyDescent="0.2">
      <c r="N489" s="43">
        <f t="shared" si="46"/>
        <v>0</v>
      </c>
      <c r="O489" s="180"/>
      <c r="P489" s="214" t="str">
        <f>CountyStateRegions_21!K487</f>
        <v/>
      </c>
      <c r="Q489" s="304" t="str">
        <f t="shared" si="48"/>
        <v/>
      </c>
      <c r="R489" s="305" t="str">
        <f t="shared" si="49"/>
        <v/>
      </c>
      <c r="S489" s="305" t="str">
        <f t="shared" si="50"/>
        <v/>
      </c>
      <c r="T489" s="186">
        <v>485</v>
      </c>
      <c r="U489" s="216" t="str">
        <f t="shared" si="47"/>
        <v/>
      </c>
      <c r="V489" s="216" t="str">
        <f>IFERROR(INDEX(CountyStateRegions_21!$B:$B,MATCH('Start Here Statistics'!$U489,CountyStateRegions_21!$D:$D,0)),"")</f>
        <v/>
      </c>
    </row>
    <row r="490" spans="14:22" ht="15" x14ac:dyDescent="0.2">
      <c r="N490" s="43">
        <f t="shared" si="46"/>
        <v>0</v>
      </c>
      <c r="O490" s="180"/>
      <c r="P490" s="214" t="str">
        <f>CountyStateRegions_21!K488</f>
        <v/>
      </c>
      <c r="Q490" s="304" t="str">
        <f t="shared" si="48"/>
        <v/>
      </c>
      <c r="R490" s="305" t="str">
        <f t="shared" si="49"/>
        <v/>
      </c>
      <c r="S490" s="305" t="str">
        <f t="shared" si="50"/>
        <v/>
      </c>
      <c r="T490" s="186">
        <v>486</v>
      </c>
      <c r="U490" s="216" t="str">
        <f t="shared" si="47"/>
        <v/>
      </c>
      <c r="V490" s="216" t="str">
        <f>IFERROR(INDEX(CountyStateRegions_21!$B:$B,MATCH('Start Here Statistics'!$U490,CountyStateRegions_21!$D:$D,0)),"")</f>
        <v/>
      </c>
    </row>
    <row r="491" spans="14:22" ht="15" x14ac:dyDescent="0.2">
      <c r="N491" s="43">
        <f t="shared" si="46"/>
        <v>0</v>
      </c>
      <c r="O491" s="180"/>
      <c r="P491" s="214" t="str">
        <f>CountyStateRegions_21!K489</f>
        <v/>
      </c>
      <c r="Q491" s="304" t="str">
        <f t="shared" si="48"/>
        <v/>
      </c>
      <c r="R491" s="305" t="str">
        <f t="shared" si="49"/>
        <v/>
      </c>
      <c r="S491" s="305" t="str">
        <f t="shared" si="50"/>
        <v/>
      </c>
      <c r="T491" s="186">
        <v>487</v>
      </c>
      <c r="U491" s="216" t="str">
        <f t="shared" si="47"/>
        <v/>
      </c>
      <c r="V491" s="216" t="str">
        <f>IFERROR(INDEX(CountyStateRegions_21!$B:$B,MATCH('Start Here Statistics'!$U491,CountyStateRegions_21!$D:$D,0)),"")</f>
        <v/>
      </c>
    </row>
    <row r="492" spans="14:22" ht="15" x14ac:dyDescent="0.2">
      <c r="N492" s="43">
        <f t="shared" si="46"/>
        <v>0</v>
      </c>
      <c r="O492" s="180"/>
      <c r="P492" s="214" t="str">
        <f>CountyStateRegions_21!K490</f>
        <v/>
      </c>
      <c r="Q492" s="304" t="str">
        <f t="shared" si="48"/>
        <v/>
      </c>
      <c r="R492" s="305" t="str">
        <f t="shared" si="49"/>
        <v/>
      </c>
      <c r="S492" s="305" t="str">
        <f t="shared" si="50"/>
        <v/>
      </c>
      <c r="T492" s="186">
        <v>488</v>
      </c>
      <c r="U492" s="216" t="str">
        <f t="shared" si="47"/>
        <v/>
      </c>
      <c r="V492" s="216" t="str">
        <f>IFERROR(INDEX(CountyStateRegions_21!$B:$B,MATCH('Start Here Statistics'!$U492,CountyStateRegions_21!$D:$D,0)),"")</f>
        <v/>
      </c>
    </row>
    <row r="493" spans="14:22" ht="15" x14ac:dyDescent="0.2">
      <c r="N493" s="43">
        <f t="shared" si="46"/>
        <v>0</v>
      </c>
      <c r="O493" s="180"/>
      <c r="P493" s="214" t="str">
        <f>CountyStateRegions_21!K491</f>
        <v/>
      </c>
      <c r="Q493" s="304" t="str">
        <f t="shared" si="48"/>
        <v/>
      </c>
      <c r="R493" s="305" t="str">
        <f t="shared" si="49"/>
        <v/>
      </c>
      <c r="S493" s="305" t="str">
        <f t="shared" si="50"/>
        <v/>
      </c>
      <c r="T493" s="186">
        <v>489</v>
      </c>
      <c r="U493" s="216" t="str">
        <f t="shared" si="47"/>
        <v/>
      </c>
      <c r="V493" s="216" t="str">
        <f>IFERROR(INDEX(CountyStateRegions_21!$B:$B,MATCH('Start Here Statistics'!$U493,CountyStateRegions_21!$D:$D,0)),"")</f>
        <v/>
      </c>
    </row>
    <row r="494" spans="14:22" ht="15" x14ac:dyDescent="0.2">
      <c r="N494" s="43">
        <f t="shared" si="46"/>
        <v>0</v>
      </c>
      <c r="O494" s="180"/>
      <c r="P494" s="214" t="str">
        <f>CountyStateRegions_21!K492</f>
        <v/>
      </c>
      <c r="Q494" s="304" t="str">
        <f t="shared" si="48"/>
        <v/>
      </c>
      <c r="R494" s="305" t="str">
        <f t="shared" si="49"/>
        <v/>
      </c>
      <c r="S494" s="305" t="str">
        <f t="shared" si="50"/>
        <v/>
      </c>
      <c r="T494" s="186">
        <v>490</v>
      </c>
      <c r="U494" s="216" t="str">
        <f t="shared" si="47"/>
        <v/>
      </c>
      <c r="V494" s="216" t="str">
        <f>IFERROR(INDEX(CountyStateRegions_21!$B:$B,MATCH('Start Here Statistics'!$U494,CountyStateRegions_21!$D:$D,0)),"")</f>
        <v/>
      </c>
    </row>
    <row r="495" spans="14:22" ht="15" x14ac:dyDescent="0.2">
      <c r="N495" s="43">
        <f t="shared" si="46"/>
        <v>0</v>
      </c>
      <c r="O495" s="180"/>
      <c r="P495" s="214" t="str">
        <f>CountyStateRegions_21!K493</f>
        <v/>
      </c>
      <c r="Q495" s="304" t="str">
        <f t="shared" si="48"/>
        <v/>
      </c>
      <c r="R495" s="305" t="str">
        <f t="shared" si="49"/>
        <v/>
      </c>
      <c r="S495" s="305" t="str">
        <f t="shared" si="50"/>
        <v/>
      </c>
      <c r="T495" s="186">
        <v>491</v>
      </c>
      <c r="U495" s="216" t="str">
        <f t="shared" si="47"/>
        <v/>
      </c>
      <c r="V495" s="216" t="str">
        <f>IFERROR(INDEX(CountyStateRegions_21!$B:$B,MATCH('Start Here Statistics'!$U495,CountyStateRegions_21!$D:$D,0)),"")</f>
        <v/>
      </c>
    </row>
    <row r="496" spans="14:22" ht="15" x14ac:dyDescent="0.2">
      <c r="N496" s="43">
        <f t="shared" si="46"/>
        <v>0</v>
      </c>
      <c r="O496" s="180"/>
      <c r="P496" s="214" t="str">
        <f>CountyStateRegions_21!K494</f>
        <v/>
      </c>
      <c r="Q496" s="304" t="str">
        <f t="shared" si="48"/>
        <v/>
      </c>
      <c r="R496" s="305" t="str">
        <f t="shared" si="49"/>
        <v/>
      </c>
      <c r="S496" s="305" t="str">
        <f t="shared" si="50"/>
        <v/>
      </c>
      <c r="T496" s="186">
        <v>492</v>
      </c>
      <c r="U496" s="216" t="str">
        <f t="shared" si="47"/>
        <v/>
      </c>
      <c r="V496" s="216" t="str">
        <f>IFERROR(INDEX(CountyStateRegions_21!$B:$B,MATCH('Start Here Statistics'!$U496,CountyStateRegions_21!$D:$D,0)),"")</f>
        <v/>
      </c>
    </row>
    <row r="497" spans="14:22" ht="15" x14ac:dyDescent="0.2">
      <c r="N497" s="43">
        <f t="shared" si="46"/>
        <v>0</v>
      </c>
      <c r="O497" s="180"/>
      <c r="P497" s="214" t="str">
        <f>CountyStateRegions_21!K495</f>
        <v/>
      </c>
      <c r="Q497" s="304" t="str">
        <f t="shared" si="48"/>
        <v/>
      </c>
      <c r="R497" s="305" t="str">
        <f t="shared" si="49"/>
        <v/>
      </c>
      <c r="S497" s="305" t="str">
        <f t="shared" si="50"/>
        <v/>
      </c>
      <c r="T497" s="186">
        <v>493</v>
      </c>
      <c r="U497" s="216" t="str">
        <f t="shared" si="47"/>
        <v/>
      </c>
      <c r="V497" s="216" t="str">
        <f>IFERROR(INDEX(CountyStateRegions_21!$B:$B,MATCH('Start Here Statistics'!$U497,CountyStateRegions_21!$D:$D,0)),"")</f>
        <v/>
      </c>
    </row>
    <row r="498" spans="14:22" ht="15" x14ac:dyDescent="0.2">
      <c r="N498" s="43">
        <f t="shared" si="46"/>
        <v>0</v>
      </c>
      <c r="O498" s="180"/>
      <c r="P498" s="214" t="str">
        <f>CountyStateRegions_21!K496</f>
        <v/>
      </c>
      <c r="Q498" s="304" t="str">
        <f t="shared" si="48"/>
        <v/>
      </c>
      <c r="R498" s="305" t="str">
        <f t="shared" si="49"/>
        <v/>
      </c>
      <c r="S498" s="305" t="str">
        <f t="shared" si="50"/>
        <v/>
      </c>
      <c r="T498" s="186">
        <v>494</v>
      </c>
      <c r="U498" s="216" t="str">
        <f t="shared" si="47"/>
        <v/>
      </c>
      <c r="V498" s="216" t="str">
        <f>IFERROR(INDEX(CountyStateRegions_21!$B:$B,MATCH('Start Here Statistics'!$U498,CountyStateRegions_21!$D:$D,0)),"")</f>
        <v/>
      </c>
    </row>
    <row r="499" spans="14:22" ht="15" x14ac:dyDescent="0.2">
      <c r="N499" s="43">
        <f t="shared" si="46"/>
        <v>0</v>
      </c>
      <c r="O499" s="180"/>
      <c r="P499" s="214" t="str">
        <f>CountyStateRegions_21!K497</f>
        <v/>
      </c>
      <c r="Q499" s="304" t="str">
        <f t="shared" si="48"/>
        <v/>
      </c>
      <c r="R499" s="305" t="str">
        <f t="shared" si="49"/>
        <v/>
      </c>
      <c r="S499" s="305" t="str">
        <f t="shared" si="50"/>
        <v/>
      </c>
      <c r="T499" s="186">
        <v>495</v>
      </c>
      <c r="U499" s="216" t="str">
        <f t="shared" si="47"/>
        <v/>
      </c>
      <c r="V499" s="216" t="str">
        <f>IFERROR(INDEX(CountyStateRegions_21!$B:$B,MATCH('Start Here Statistics'!$U499,CountyStateRegions_21!$D:$D,0)),"")</f>
        <v/>
      </c>
    </row>
    <row r="500" spans="14:22" ht="15" x14ac:dyDescent="0.2">
      <c r="N500" s="43">
        <f t="shared" si="46"/>
        <v>0</v>
      </c>
      <c r="O500" s="180"/>
      <c r="P500" s="214" t="str">
        <f>CountyStateRegions_21!K498</f>
        <v/>
      </c>
      <c r="Q500" s="304" t="str">
        <f t="shared" si="48"/>
        <v/>
      </c>
      <c r="R500" s="305" t="str">
        <f t="shared" si="49"/>
        <v/>
      </c>
      <c r="S500" s="305" t="str">
        <f t="shared" si="50"/>
        <v/>
      </c>
      <c r="T500" s="186">
        <v>496</v>
      </c>
      <c r="U500" s="216" t="str">
        <f t="shared" si="47"/>
        <v/>
      </c>
      <c r="V500" s="216" t="str">
        <f>IFERROR(INDEX(CountyStateRegions_21!$B:$B,MATCH('Start Here Statistics'!$U500,CountyStateRegions_21!$D:$D,0)),"")</f>
        <v/>
      </c>
    </row>
    <row r="501" spans="14:22" ht="15" x14ac:dyDescent="0.2">
      <c r="N501" s="43">
        <f t="shared" si="46"/>
        <v>0</v>
      </c>
      <c r="O501" s="180"/>
      <c r="P501" s="214" t="str">
        <f>CountyStateRegions_21!K499</f>
        <v/>
      </c>
      <c r="Q501" s="304" t="str">
        <f t="shared" si="48"/>
        <v/>
      </c>
      <c r="R501" s="305" t="str">
        <f t="shared" si="49"/>
        <v/>
      </c>
      <c r="S501" s="305" t="str">
        <f t="shared" si="50"/>
        <v/>
      </c>
      <c r="T501" s="186">
        <v>497</v>
      </c>
      <c r="U501" s="216" t="str">
        <f t="shared" si="47"/>
        <v/>
      </c>
      <c r="V501" s="216" t="str">
        <f>IFERROR(INDEX(CountyStateRegions_21!$B:$B,MATCH('Start Here Statistics'!$U501,CountyStateRegions_21!$D:$D,0)),"")</f>
        <v/>
      </c>
    </row>
    <row r="502" spans="14:22" ht="15" x14ac:dyDescent="0.2">
      <c r="N502" s="43">
        <f t="shared" si="46"/>
        <v>0</v>
      </c>
      <c r="O502" s="180"/>
      <c r="P502" s="214" t="str">
        <f>CountyStateRegions_21!K500</f>
        <v/>
      </c>
      <c r="Q502" s="304" t="str">
        <f t="shared" si="48"/>
        <v/>
      </c>
      <c r="R502" s="305" t="str">
        <f t="shared" si="49"/>
        <v/>
      </c>
      <c r="S502" s="305" t="str">
        <f t="shared" si="50"/>
        <v/>
      </c>
      <c r="T502" s="186">
        <v>498</v>
      </c>
      <c r="U502" s="216" t="str">
        <f t="shared" si="47"/>
        <v/>
      </c>
      <c r="V502" s="216" t="str">
        <f>IFERROR(INDEX(CountyStateRegions_21!$B:$B,MATCH('Start Here Statistics'!$U502,CountyStateRegions_21!$D:$D,0)),"")</f>
        <v/>
      </c>
    </row>
    <row r="503" spans="14:22" ht="15" x14ac:dyDescent="0.2">
      <c r="N503" s="43">
        <f t="shared" si="46"/>
        <v>0</v>
      </c>
      <c r="O503" s="180"/>
      <c r="P503" s="214" t="str">
        <f>CountyStateRegions_21!K501</f>
        <v/>
      </c>
      <c r="Q503" s="304" t="str">
        <f t="shared" si="48"/>
        <v/>
      </c>
      <c r="R503" s="305" t="str">
        <f t="shared" si="49"/>
        <v/>
      </c>
      <c r="S503" s="305" t="str">
        <f t="shared" si="50"/>
        <v/>
      </c>
      <c r="T503" s="186">
        <v>499</v>
      </c>
      <c r="U503" s="216" t="str">
        <f t="shared" si="47"/>
        <v/>
      </c>
      <c r="V503" s="216" t="str">
        <f>IFERROR(INDEX(CountyStateRegions_21!$B:$B,MATCH('Start Here Statistics'!$U503,CountyStateRegions_21!$D:$D,0)),"")</f>
        <v/>
      </c>
    </row>
    <row r="504" spans="14:22" ht="15" x14ac:dyDescent="0.2">
      <c r="N504" s="43">
        <f t="shared" si="46"/>
        <v>0</v>
      </c>
      <c r="O504" s="180"/>
      <c r="P504" s="214" t="str">
        <f>CountyStateRegions_21!K502</f>
        <v/>
      </c>
      <c r="Q504" s="304" t="str">
        <f t="shared" si="48"/>
        <v/>
      </c>
      <c r="R504" s="305" t="str">
        <f t="shared" si="49"/>
        <v/>
      </c>
      <c r="S504" s="305" t="str">
        <f t="shared" si="50"/>
        <v/>
      </c>
      <c r="T504" s="186">
        <v>500</v>
      </c>
      <c r="U504" s="216" t="str">
        <f t="shared" si="47"/>
        <v/>
      </c>
      <c r="V504" s="216" t="str">
        <f>IFERROR(INDEX(CountyStateRegions_21!$B:$B,MATCH('Start Here Statistics'!$U504,CountyStateRegions_21!$D:$D,0)),"")</f>
        <v/>
      </c>
    </row>
    <row r="505" spans="14:22" ht="15" x14ac:dyDescent="0.2">
      <c r="N505" s="43">
        <f t="shared" si="46"/>
        <v>0</v>
      </c>
      <c r="O505" s="180"/>
      <c r="P505" s="214" t="str">
        <f>CountyStateRegions_21!K503</f>
        <v/>
      </c>
      <c r="Q505" s="304" t="str">
        <f t="shared" si="48"/>
        <v/>
      </c>
      <c r="R505" s="305" t="str">
        <f t="shared" si="49"/>
        <v/>
      </c>
      <c r="S505" s="305" t="str">
        <f t="shared" si="50"/>
        <v/>
      </c>
      <c r="T505" s="186">
        <v>501</v>
      </c>
      <c r="U505" s="216" t="str">
        <f t="shared" si="47"/>
        <v/>
      </c>
      <c r="V505" s="216" t="str">
        <f>IFERROR(INDEX(CountyStateRegions_21!$B:$B,MATCH('Start Here Statistics'!$U505,CountyStateRegions_21!$D:$D,0)),"")</f>
        <v/>
      </c>
    </row>
    <row r="506" spans="14:22" ht="15" x14ac:dyDescent="0.2">
      <c r="N506" s="43">
        <f t="shared" si="46"/>
        <v>0</v>
      </c>
      <c r="O506" s="180"/>
      <c r="P506" s="214" t="str">
        <f>CountyStateRegions_21!K504</f>
        <v/>
      </c>
      <c r="Q506" s="304" t="str">
        <f t="shared" si="48"/>
        <v/>
      </c>
      <c r="R506" s="305" t="str">
        <f t="shared" si="49"/>
        <v/>
      </c>
      <c r="S506" s="305" t="str">
        <f t="shared" si="50"/>
        <v/>
      </c>
      <c r="T506" s="186">
        <v>502</v>
      </c>
      <c r="U506" s="216" t="str">
        <f t="shared" si="47"/>
        <v/>
      </c>
      <c r="V506" s="216" t="str">
        <f>IFERROR(INDEX(CountyStateRegions_21!$B:$B,MATCH('Start Here Statistics'!$U506,CountyStateRegions_21!$D:$D,0)),"")</f>
        <v/>
      </c>
    </row>
    <row r="507" spans="14:22" ht="15" x14ac:dyDescent="0.2">
      <c r="N507" s="43">
        <f t="shared" si="46"/>
        <v>0</v>
      </c>
      <c r="O507" s="180"/>
      <c r="P507" s="214" t="str">
        <f>CountyStateRegions_21!K505</f>
        <v/>
      </c>
      <c r="Q507" s="304" t="str">
        <f t="shared" si="48"/>
        <v/>
      </c>
      <c r="R507" s="305" t="str">
        <f t="shared" si="49"/>
        <v/>
      </c>
      <c r="S507" s="305" t="str">
        <f t="shared" si="50"/>
        <v/>
      </c>
      <c r="T507" s="186">
        <v>503</v>
      </c>
      <c r="U507" s="216" t="str">
        <f t="shared" si="47"/>
        <v/>
      </c>
      <c r="V507" s="216" t="str">
        <f>IFERROR(INDEX(CountyStateRegions_21!$B:$B,MATCH('Start Here Statistics'!$U507,CountyStateRegions_21!$D:$D,0)),"")</f>
        <v/>
      </c>
    </row>
    <row r="508" spans="14:22" ht="15" x14ac:dyDescent="0.2">
      <c r="N508" s="43">
        <f t="shared" si="46"/>
        <v>0</v>
      </c>
      <c r="O508" s="180"/>
      <c r="P508" s="214" t="str">
        <f>CountyStateRegions_21!K506</f>
        <v/>
      </c>
      <c r="Q508" s="304" t="str">
        <f t="shared" si="48"/>
        <v/>
      </c>
      <c r="R508" s="305" t="str">
        <f t="shared" si="49"/>
        <v/>
      </c>
      <c r="S508" s="305" t="str">
        <f t="shared" si="50"/>
        <v/>
      </c>
      <c r="T508" s="186">
        <v>504</v>
      </c>
      <c r="U508" s="216" t="str">
        <f t="shared" si="47"/>
        <v/>
      </c>
      <c r="V508" s="216" t="str">
        <f>IFERROR(INDEX(CountyStateRegions_21!$B:$B,MATCH('Start Here Statistics'!$U508,CountyStateRegions_21!$D:$D,0)),"")</f>
        <v/>
      </c>
    </row>
    <row r="509" spans="14:22" ht="15" x14ac:dyDescent="0.2">
      <c r="N509" s="43">
        <f t="shared" si="46"/>
        <v>0</v>
      </c>
      <c r="O509" s="180"/>
      <c r="P509" s="214" t="str">
        <f>CountyStateRegions_21!K507</f>
        <v/>
      </c>
      <c r="Q509" s="304" t="str">
        <f t="shared" si="48"/>
        <v/>
      </c>
      <c r="R509" s="305" t="str">
        <f t="shared" si="49"/>
        <v/>
      </c>
      <c r="S509" s="305" t="str">
        <f t="shared" si="50"/>
        <v/>
      </c>
      <c r="T509" s="186">
        <v>505</v>
      </c>
      <c r="U509" s="216" t="str">
        <f t="shared" si="47"/>
        <v/>
      </c>
      <c r="V509" s="216" t="str">
        <f>IFERROR(INDEX(CountyStateRegions_21!$B:$B,MATCH('Start Here Statistics'!$U509,CountyStateRegions_21!$D:$D,0)),"")</f>
        <v/>
      </c>
    </row>
    <row r="510" spans="14:22" ht="15" x14ac:dyDescent="0.2">
      <c r="N510" s="43">
        <f t="shared" si="46"/>
        <v>0</v>
      </c>
      <c r="O510" s="180"/>
      <c r="P510" s="214" t="str">
        <f>CountyStateRegions_21!K508</f>
        <v/>
      </c>
      <c r="Q510" s="304" t="str">
        <f t="shared" si="48"/>
        <v/>
      </c>
      <c r="R510" s="305" t="str">
        <f t="shared" si="49"/>
        <v/>
      </c>
      <c r="S510" s="305" t="str">
        <f t="shared" si="50"/>
        <v/>
      </c>
      <c r="T510" s="186">
        <v>506</v>
      </c>
      <c r="U510" s="216" t="str">
        <f t="shared" si="47"/>
        <v/>
      </c>
      <c r="V510" s="216" t="str">
        <f>IFERROR(INDEX(CountyStateRegions_21!$B:$B,MATCH('Start Here Statistics'!$U510,CountyStateRegions_21!$D:$D,0)),"")</f>
        <v/>
      </c>
    </row>
    <row r="511" spans="14:22" ht="15" x14ac:dyDescent="0.2">
      <c r="N511" s="43">
        <f t="shared" si="46"/>
        <v>0</v>
      </c>
      <c r="O511" s="180"/>
      <c r="P511" s="214" t="str">
        <f>CountyStateRegions_21!K509</f>
        <v/>
      </c>
      <c r="Q511" s="304" t="str">
        <f t="shared" si="48"/>
        <v/>
      </c>
      <c r="R511" s="305" t="str">
        <f t="shared" si="49"/>
        <v/>
      </c>
      <c r="S511" s="305" t="str">
        <f t="shared" si="50"/>
        <v/>
      </c>
      <c r="T511" s="186">
        <v>507</v>
      </c>
      <c r="U511" s="216" t="str">
        <f t="shared" si="47"/>
        <v/>
      </c>
      <c r="V511" s="216" t="str">
        <f>IFERROR(INDEX(CountyStateRegions_21!$B:$B,MATCH('Start Here Statistics'!$U511,CountyStateRegions_21!$D:$D,0)),"")</f>
        <v/>
      </c>
    </row>
    <row r="512" spans="14:22" ht="15" x14ac:dyDescent="0.2">
      <c r="N512" s="43">
        <f t="shared" si="46"/>
        <v>0</v>
      </c>
      <c r="O512" s="180"/>
      <c r="P512" s="214" t="str">
        <f>CountyStateRegions_21!K510</f>
        <v/>
      </c>
      <c r="Q512" s="304" t="str">
        <f t="shared" si="48"/>
        <v/>
      </c>
      <c r="R512" s="305" t="str">
        <f t="shared" si="49"/>
        <v/>
      </c>
      <c r="S512" s="305" t="str">
        <f t="shared" si="50"/>
        <v/>
      </c>
      <c r="T512" s="186">
        <v>508</v>
      </c>
      <c r="U512" s="216" t="str">
        <f t="shared" si="47"/>
        <v/>
      </c>
      <c r="V512" s="216" t="str">
        <f>IFERROR(INDEX(CountyStateRegions_21!$B:$B,MATCH('Start Here Statistics'!$U512,CountyStateRegions_21!$D:$D,0)),"")</f>
        <v/>
      </c>
    </row>
    <row r="513" spans="14:22" ht="15" x14ac:dyDescent="0.2">
      <c r="N513" s="43">
        <f t="shared" si="46"/>
        <v>0</v>
      </c>
      <c r="O513" s="180"/>
      <c r="P513" s="214" t="str">
        <f>CountyStateRegions_21!K511</f>
        <v/>
      </c>
      <c r="Q513" s="304" t="str">
        <f t="shared" si="48"/>
        <v/>
      </c>
      <c r="R513" s="305" t="str">
        <f t="shared" si="49"/>
        <v/>
      </c>
      <c r="S513" s="305" t="str">
        <f t="shared" si="50"/>
        <v/>
      </c>
      <c r="T513" s="186">
        <v>509</v>
      </c>
      <c r="U513" s="216" t="str">
        <f t="shared" si="47"/>
        <v/>
      </c>
      <c r="V513" s="216" t="str">
        <f>IFERROR(INDEX(CountyStateRegions_21!$B:$B,MATCH('Start Here Statistics'!$U513,CountyStateRegions_21!$D:$D,0)),"")</f>
        <v/>
      </c>
    </row>
    <row r="514" spans="14:22" ht="15" x14ac:dyDescent="0.2">
      <c r="N514" s="43">
        <f t="shared" si="46"/>
        <v>0</v>
      </c>
      <c r="O514" s="180"/>
      <c r="P514" s="214" t="str">
        <f>CountyStateRegions_21!K512</f>
        <v/>
      </c>
      <c r="Q514" s="304" t="str">
        <f t="shared" si="48"/>
        <v/>
      </c>
      <c r="R514" s="305" t="str">
        <f t="shared" si="49"/>
        <v/>
      </c>
      <c r="S514" s="305" t="str">
        <f t="shared" si="50"/>
        <v/>
      </c>
      <c r="T514" s="186">
        <v>510</v>
      </c>
      <c r="U514" s="216" t="str">
        <f t="shared" si="47"/>
        <v/>
      </c>
      <c r="V514" s="216" t="str">
        <f>IFERROR(INDEX(CountyStateRegions_21!$B:$B,MATCH('Start Here Statistics'!$U514,CountyStateRegions_21!$D:$D,0)),"")</f>
        <v/>
      </c>
    </row>
    <row r="515" spans="14:22" ht="15" x14ac:dyDescent="0.2">
      <c r="N515" s="43">
        <f t="shared" si="46"/>
        <v>0</v>
      </c>
      <c r="O515" s="180"/>
      <c r="P515" s="214" t="str">
        <f>CountyStateRegions_21!K513</f>
        <v/>
      </c>
      <c r="Q515" s="304" t="str">
        <f t="shared" si="48"/>
        <v/>
      </c>
      <c r="R515" s="305" t="str">
        <f t="shared" si="49"/>
        <v/>
      </c>
      <c r="S515" s="305" t="str">
        <f t="shared" si="50"/>
        <v/>
      </c>
      <c r="T515" s="186">
        <v>511</v>
      </c>
      <c r="U515" s="216" t="str">
        <f t="shared" si="47"/>
        <v/>
      </c>
      <c r="V515" s="216" t="str">
        <f>IFERROR(INDEX(CountyStateRegions_21!$B:$B,MATCH('Start Here Statistics'!$U515,CountyStateRegions_21!$D:$D,0)),"")</f>
        <v/>
      </c>
    </row>
    <row r="516" spans="14:22" ht="15" x14ac:dyDescent="0.2">
      <c r="N516" s="43">
        <f t="shared" si="46"/>
        <v>0</v>
      </c>
      <c r="O516" s="180"/>
      <c r="P516" s="214" t="str">
        <f>CountyStateRegions_21!K514</f>
        <v/>
      </c>
      <c r="Q516" s="304" t="str">
        <f t="shared" si="48"/>
        <v/>
      </c>
      <c r="R516" s="305" t="str">
        <f t="shared" si="49"/>
        <v/>
      </c>
      <c r="S516" s="305" t="str">
        <f t="shared" si="50"/>
        <v/>
      </c>
      <c r="T516" s="186">
        <v>512</v>
      </c>
      <c r="U516" s="216" t="str">
        <f t="shared" si="47"/>
        <v/>
      </c>
      <c r="V516" s="216" t="str">
        <f>IFERROR(INDEX(CountyStateRegions_21!$B:$B,MATCH('Start Here Statistics'!$U516,CountyStateRegions_21!$D:$D,0)),"")</f>
        <v/>
      </c>
    </row>
    <row r="517" spans="14:22" ht="15" x14ac:dyDescent="0.2">
      <c r="N517" s="43">
        <f t="shared" si="46"/>
        <v>0</v>
      </c>
      <c r="O517" s="180"/>
      <c r="P517" s="214" t="str">
        <f>CountyStateRegions_21!K515</f>
        <v/>
      </c>
      <c r="Q517" s="304" t="str">
        <f t="shared" si="48"/>
        <v/>
      </c>
      <c r="R517" s="305" t="str">
        <f t="shared" si="49"/>
        <v/>
      </c>
      <c r="S517" s="305" t="str">
        <f t="shared" si="50"/>
        <v/>
      </c>
      <c r="T517" s="186">
        <v>513</v>
      </c>
      <c r="U517" s="216" t="str">
        <f t="shared" si="47"/>
        <v/>
      </c>
      <c r="V517" s="216" t="str">
        <f>IFERROR(INDEX(CountyStateRegions_21!$B:$B,MATCH('Start Here Statistics'!$U517,CountyStateRegions_21!$D:$D,0)),"")</f>
        <v/>
      </c>
    </row>
    <row r="518" spans="14:22" ht="15" x14ac:dyDescent="0.2">
      <c r="N518" s="43">
        <f t="shared" ref="N518:N581" si="51">SUM(N517,$O518&lt;&gt;"")</f>
        <v>0</v>
      </c>
      <c r="O518" s="180"/>
      <c r="P518" s="214" t="str">
        <f>CountyStateRegions_21!K516</f>
        <v/>
      </c>
      <c r="Q518" s="304" t="str">
        <f t="shared" si="48"/>
        <v/>
      </c>
      <c r="R518" s="305" t="str">
        <f t="shared" si="49"/>
        <v/>
      </c>
      <c r="S518" s="305" t="str">
        <f t="shared" si="50"/>
        <v/>
      </c>
      <c r="T518" s="186">
        <v>514</v>
      </c>
      <c r="U518" s="216" t="str">
        <f t="shared" ref="U518:U581" si="52">IFERROR(INDEX($P:$P,MATCH($T518,$N:$N,0)),"")</f>
        <v/>
      </c>
      <c r="V518" s="216" t="str">
        <f>IFERROR(INDEX(CountyStateRegions_21!$B:$B,MATCH('Start Here Statistics'!$U518,CountyStateRegions_21!$D:$D,0)),"")</f>
        <v/>
      </c>
    </row>
    <row r="519" spans="14:22" ht="15" x14ac:dyDescent="0.2">
      <c r="N519" s="43">
        <f t="shared" si="51"/>
        <v>0</v>
      </c>
      <c r="O519" s="180"/>
      <c r="P519" s="214" t="str">
        <f>CountyStateRegions_21!K517</f>
        <v/>
      </c>
      <c r="Q519" s="304" t="str">
        <f t="shared" si="48"/>
        <v/>
      </c>
      <c r="R519" s="305" t="str">
        <f t="shared" si="49"/>
        <v/>
      </c>
      <c r="S519" s="305" t="str">
        <f t="shared" si="50"/>
        <v/>
      </c>
      <c r="T519" s="186">
        <v>515</v>
      </c>
      <c r="U519" s="216" t="str">
        <f t="shared" si="52"/>
        <v/>
      </c>
      <c r="V519" s="216" t="str">
        <f>IFERROR(INDEX(CountyStateRegions_21!$B:$B,MATCH('Start Here Statistics'!$U519,CountyStateRegions_21!$D:$D,0)),"")</f>
        <v/>
      </c>
    </row>
    <row r="520" spans="14:22" ht="15" x14ac:dyDescent="0.2">
      <c r="N520" s="43">
        <f t="shared" si="51"/>
        <v>0</v>
      </c>
      <c r="O520" s="180"/>
      <c r="P520" s="214" t="str">
        <f>CountyStateRegions_21!K518</f>
        <v/>
      </c>
      <c r="Q520" s="304" t="str">
        <f t="shared" si="48"/>
        <v/>
      </c>
      <c r="R520" s="305" t="str">
        <f t="shared" si="49"/>
        <v/>
      </c>
      <c r="S520" s="305" t="str">
        <f t="shared" si="50"/>
        <v/>
      </c>
      <c r="T520" s="186">
        <v>516</v>
      </c>
      <c r="U520" s="216" t="str">
        <f t="shared" si="52"/>
        <v/>
      </c>
      <c r="V520" s="216" t="str">
        <f>IFERROR(INDEX(CountyStateRegions_21!$B:$B,MATCH('Start Here Statistics'!$U520,CountyStateRegions_21!$D:$D,0)),"")</f>
        <v/>
      </c>
    </row>
    <row r="521" spans="14:22" ht="15" x14ac:dyDescent="0.2">
      <c r="N521" s="43">
        <f t="shared" si="51"/>
        <v>0</v>
      </c>
      <c r="O521" s="180"/>
      <c r="P521" s="214" t="str">
        <f>CountyStateRegions_21!K519</f>
        <v/>
      </c>
      <c r="Q521" s="304" t="str">
        <f t="shared" si="48"/>
        <v/>
      </c>
      <c r="R521" s="305" t="str">
        <f t="shared" si="49"/>
        <v/>
      </c>
      <c r="S521" s="305" t="str">
        <f t="shared" si="50"/>
        <v/>
      </c>
      <c r="T521" s="186">
        <v>517</v>
      </c>
      <c r="U521" s="216" t="str">
        <f t="shared" si="52"/>
        <v/>
      </c>
      <c r="V521" s="216" t="str">
        <f>IFERROR(INDEX(CountyStateRegions_21!$B:$B,MATCH('Start Here Statistics'!$U521,CountyStateRegions_21!$D:$D,0)),"")</f>
        <v/>
      </c>
    </row>
    <row r="522" spans="14:22" ht="15" x14ac:dyDescent="0.2">
      <c r="N522" s="43">
        <f t="shared" si="51"/>
        <v>0</v>
      </c>
      <c r="O522" s="180"/>
      <c r="P522" s="214" t="str">
        <f>CountyStateRegions_21!K520</f>
        <v/>
      </c>
      <c r="Q522" s="304" t="str">
        <f t="shared" si="48"/>
        <v/>
      </c>
      <c r="R522" s="305" t="str">
        <f t="shared" si="49"/>
        <v/>
      </c>
      <c r="S522" s="305" t="str">
        <f t="shared" si="50"/>
        <v/>
      </c>
      <c r="T522" s="186">
        <v>518</v>
      </c>
      <c r="U522" s="216" t="str">
        <f t="shared" si="52"/>
        <v/>
      </c>
      <c r="V522" s="216" t="str">
        <f>IFERROR(INDEX(CountyStateRegions_21!$B:$B,MATCH('Start Here Statistics'!$U522,CountyStateRegions_21!$D:$D,0)),"")</f>
        <v/>
      </c>
    </row>
    <row r="523" spans="14:22" ht="15" x14ac:dyDescent="0.2">
      <c r="N523" s="43">
        <f t="shared" si="51"/>
        <v>0</v>
      </c>
      <c r="O523" s="180"/>
      <c r="P523" s="214" t="str">
        <f>CountyStateRegions_21!K521</f>
        <v/>
      </c>
      <c r="Q523" s="304" t="str">
        <f t="shared" si="48"/>
        <v/>
      </c>
      <c r="R523" s="305" t="str">
        <f t="shared" si="49"/>
        <v/>
      </c>
      <c r="S523" s="305" t="str">
        <f t="shared" si="50"/>
        <v/>
      </c>
      <c r="T523" s="186">
        <v>519</v>
      </c>
      <c r="U523" s="216" t="str">
        <f t="shared" si="52"/>
        <v/>
      </c>
      <c r="V523" s="216" t="str">
        <f>IFERROR(INDEX(CountyStateRegions_21!$B:$B,MATCH('Start Here Statistics'!$U523,CountyStateRegions_21!$D:$D,0)),"")</f>
        <v/>
      </c>
    </row>
    <row r="524" spans="14:22" ht="15" x14ac:dyDescent="0.2">
      <c r="N524" s="43">
        <f t="shared" si="51"/>
        <v>0</v>
      </c>
      <c r="O524" s="180"/>
      <c r="P524" s="214" t="str">
        <f>CountyStateRegions_21!K522</f>
        <v/>
      </c>
      <c r="Q524" s="304" t="str">
        <f t="shared" si="48"/>
        <v/>
      </c>
      <c r="R524" s="305" t="str">
        <f t="shared" si="49"/>
        <v/>
      </c>
      <c r="S524" s="305" t="str">
        <f t="shared" si="50"/>
        <v/>
      </c>
      <c r="T524" s="186">
        <v>520</v>
      </c>
      <c r="U524" s="216" t="str">
        <f t="shared" si="52"/>
        <v/>
      </c>
      <c r="V524" s="216" t="str">
        <f>IFERROR(INDEX(CountyStateRegions_21!$B:$B,MATCH('Start Here Statistics'!$U524,CountyStateRegions_21!$D:$D,0)),"")</f>
        <v/>
      </c>
    </row>
    <row r="525" spans="14:22" ht="15" x14ac:dyDescent="0.2">
      <c r="N525" s="43">
        <f t="shared" si="51"/>
        <v>0</v>
      </c>
      <c r="O525" s="180"/>
      <c r="P525" s="214" t="str">
        <f>CountyStateRegions_21!K523</f>
        <v/>
      </c>
      <c r="Q525" s="304" t="str">
        <f t="shared" si="48"/>
        <v/>
      </c>
      <c r="R525" s="305" t="str">
        <f t="shared" si="49"/>
        <v/>
      </c>
      <c r="S525" s="305" t="str">
        <f t="shared" si="50"/>
        <v/>
      </c>
      <c r="T525" s="186">
        <v>521</v>
      </c>
      <c r="U525" s="216" t="str">
        <f t="shared" si="52"/>
        <v/>
      </c>
      <c r="V525" s="216" t="str">
        <f>IFERROR(INDEX(CountyStateRegions_21!$B:$B,MATCH('Start Here Statistics'!$U525,CountyStateRegions_21!$D:$D,0)),"")</f>
        <v/>
      </c>
    </row>
    <row r="526" spans="14:22" ht="15" x14ac:dyDescent="0.2">
      <c r="N526" s="43">
        <f t="shared" si="51"/>
        <v>0</v>
      </c>
      <c r="O526" s="180"/>
      <c r="P526" s="214" t="str">
        <f>CountyStateRegions_21!K524</f>
        <v/>
      </c>
      <c r="Q526" s="304" t="str">
        <f t="shared" si="48"/>
        <v/>
      </c>
      <c r="R526" s="305" t="str">
        <f t="shared" si="49"/>
        <v/>
      </c>
      <c r="S526" s="305" t="str">
        <f t="shared" si="50"/>
        <v/>
      </c>
      <c r="T526" s="186">
        <v>522</v>
      </c>
      <c r="U526" s="216" t="str">
        <f t="shared" si="52"/>
        <v/>
      </c>
      <c r="V526" s="216" t="str">
        <f>IFERROR(INDEX(CountyStateRegions_21!$B:$B,MATCH('Start Here Statistics'!$U526,CountyStateRegions_21!$D:$D,0)),"")</f>
        <v/>
      </c>
    </row>
    <row r="527" spans="14:22" ht="15" x14ac:dyDescent="0.2">
      <c r="N527" s="43">
        <f t="shared" si="51"/>
        <v>0</v>
      </c>
      <c r="O527" s="180"/>
      <c r="P527" s="214" t="str">
        <f>CountyStateRegions_21!K525</f>
        <v/>
      </c>
      <c r="Q527" s="304" t="str">
        <f t="shared" si="48"/>
        <v/>
      </c>
      <c r="R527" s="305" t="str">
        <f t="shared" si="49"/>
        <v/>
      </c>
      <c r="S527" s="305" t="str">
        <f t="shared" si="50"/>
        <v/>
      </c>
      <c r="T527" s="186">
        <v>523</v>
      </c>
      <c r="U527" s="216" t="str">
        <f t="shared" si="52"/>
        <v/>
      </c>
      <c r="V527" s="216" t="str">
        <f>IFERROR(INDEX(CountyStateRegions_21!$B:$B,MATCH('Start Here Statistics'!$U527,CountyStateRegions_21!$D:$D,0)),"")</f>
        <v/>
      </c>
    </row>
    <row r="528" spans="14:22" ht="15" x14ac:dyDescent="0.2">
      <c r="N528" s="43">
        <f t="shared" si="51"/>
        <v>0</v>
      </c>
      <c r="O528" s="180"/>
      <c r="P528" s="214" t="str">
        <f>CountyStateRegions_21!K526</f>
        <v/>
      </c>
      <c r="Q528" s="304" t="str">
        <f t="shared" si="48"/>
        <v/>
      </c>
      <c r="R528" s="305" t="str">
        <f t="shared" si="49"/>
        <v/>
      </c>
      <c r="S528" s="305" t="str">
        <f t="shared" si="50"/>
        <v/>
      </c>
      <c r="T528" s="186">
        <v>524</v>
      </c>
      <c r="U528" s="216" t="str">
        <f t="shared" si="52"/>
        <v/>
      </c>
      <c r="V528" s="216" t="str">
        <f>IFERROR(INDEX(CountyStateRegions_21!$B:$B,MATCH('Start Here Statistics'!$U528,CountyStateRegions_21!$D:$D,0)),"")</f>
        <v/>
      </c>
    </row>
    <row r="529" spans="14:22" ht="15" x14ac:dyDescent="0.2">
      <c r="N529" s="43">
        <f t="shared" si="51"/>
        <v>0</v>
      </c>
      <c r="O529" s="180"/>
      <c r="P529" s="214" t="str">
        <f>CountyStateRegions_21!K527</f>
        <v/>
      </c>
      <c r="Q529" s="304" t="str">
        <f t="shared" si="48"/>
        <v/>
      </c>
      <c r="R529" s="305" t="str">
        <f t="shared" si="49"/>
        <v/>
      </c>
      <c r="S529" s="305" t="str">
        <f t="shared" si="50"/>
        <v/>
      </c>
      <c r="T529" s="186">
        <v>525</v>
      </c>
      <c r="U529" s="216" t="str">
        <f t="shared" si="52"/>
        <v/>
      </c>
      <c r="V529" s="216" t="str">
        <f>IFERROR(INDEX(CountyStateRegions_21!$B:$B,MATCH('Start Here Statistics'!$U529,CountyStateRegions_21!$D:$D,0)),"")</f>
        <v/>
      </c>
    </row>
    <row r="530" spans="14:22" ht="15" x14ac:dyDescent="0.2">
      <c r="N530" s="43">
        <f t="shared" si="51"/>
        <v>0</v>
      </c>
      <c r="O530" s="180"/>
      <c r="P530" s="214" t="str">
        <f>CountyStateRegions_21!K528</f>
        <v/>
      </c>
      <c r="Q530" s="304" t="str">
        <f t="shared" si="48"/>
        <v/>
      </c>
      <c r="R530" s="305" t="str">
        <f t="shared" si="49"/>
        <v/>
      </c>
      <c r="S530" s="305" t="str">
        <f t="shared" si="50"/>
        <v/>
      </c>
      <c r="T530" s="186">
        <v>526</v>
      </c>
      <c r="U530" s="216" t="str">
        <f t="shared" si="52"/>
        <v/>
      </c>
      <c r="V530" s="216" t="str">
        <f>IFERROR(INDEX(CountyStateRegions_21!$B:$B,MATCH('Start Here Statistics'!$U530,CountyStateRegions_21!$D:$D,0)),"")</f>
        <v/>
      </c>
    </row>
    <row r="531" spans="14:22" ht="15" x14ac:dyDescent="0.2">
      <c r="N531" s="43">
        <f t="shared" si="51"/>
        <v>0</v>
      </c>
      <c r="O531" s="180"/>
      <c r="P531" s="214" t="str">
        <f>CountyStateRegions_21!K529</f>
        <v/>
      </c>
      <c r="Q531" s="304" t="str">
        <f t="shared" si="48"/>
        <v/>
      </c>
      <c r="R531" s="305" t="str">
        <f t="shared" si="49"/>
        <v/>
      </c>
      <c r="S531" s="305" t="str">
        <f t="shared" si="50"/>
        <v/>
      </c>
      <c r="T531" s="186">
        <v>527</v>
      </c>
      <c r="U531" s="216" t="str">
        <f t="shared" si="52"/>
        <v/>
      </c>
      <c r="V531" s="216" t="str">
        <f>IFERROR(INDEX(CountyStateRegions_21!$B:$B,MATCH('Start Here Statistics'!$U531,CountyStateRegions_21!$D:$D,0)),"")</f>
        <v/>
      </c>
    </row>
    <row r="532" spans="14:22" ht="15" x14ac:dyDescent="0.2">
      <c r="N532" s="43">
        <f t="shared" si="51"/>
        <v>0</v>
      </c>
      <c r="O532" s="180"/>
      <c r="P532" s="214" t="str">
        <f>CountyStateRegions_21!K530</f>
        <v/>
      </c>
      <c r="Q532" s="304" t="str">
        <f t="shared" si="48"/>
        <v/>
      </c>
      <c r="R532" s="305" t="str">
        <f t="shared" si="49"/>
        <v/>
      </c>
      <c r="S532" s="305" t="str">
        <f t="shared" si="50"/>
        <v/>
      </c>
      <c r="T532" s="186">
        <v>528</v>
      </c>
      <c r="U532" s="216" t="str">
        <f t="shared" si="52"/>
        <v/>
      </c>
      <c r="V532" s="216" t="str">
        <f>IFERROR(INDEX(CountyStateRegions_21!$B:$B,MATCH('Start Here Statistics'!$U532,CountyStateRegions_21!$D:$D,0)),"")</f>
        <v/>
      </c>
    </row>
    <row r="533" spans="14:22" ht="15" x14ac:dyDescent="0.2">
      <c r="N533" s="43">
        <f t="shared" si="51"/>
        <v>0</v>
      </c>
      <c r="O533" s="180"/>
      <c r="P533" s="214" t="str">
        <f>CountyStateRegions_21!K531</f>
        <v/>
      </c>
      <c r="Q533" s="304" t="str">
        <f t="shared" si="48"/>
        <v/>
      </c>
      <c r="R533" s="305" t="str">
        <f t="shared" si="49"/>
        <v/>
      </c>
      <c r="S533" s="305" t="str">
        <f t="shared" si="50"/>
        <v/>
      </c>
      <c r="T533" s="186">
        <v>529</v>
      </c>
      <c r="U533" s="216" t="str">
        <f t="shared" si="52"/>
        <v/>
      </c>
      <c r="V533" s="216" t="str">
        <f>IFERROR(INDEX(CountyStateRegions_21!$B:$B,MATCH('Start Here Statistics'!$U533,CountyStateRegions_21!$D:$D,0)),"")</f>
        <v/>
      </c>
    </row>
    <row r="534" spans="14:22" ht="15" x14ac:dyDescent="0.2">
      <c r="N534" s="43">
        <f t="shared" si="51"/>
        <v>0</v>
      </c>
      <c r="O534" s="180"/>
      <c r="P534" s="214" t="str">
        <f>CountyStateRegions_21!K532</f>
        <v/>
      </c>
      <c r="Q534" s="304" t="str">
        <f t="shared" si="48"/>
        <v/>
      </c>
      <c r="R534" s="305" t="str">
        <f t="shared" si="49"/>
        <v/>
      </c>
      <c r="S534" s="305" t="str">
        <f t="shared" si="50"/>
        <v/>
      </c>
      <c r="T534" s="186">
        <v>530</v>
      </c>
      <c r="U534" s="216" t="str">
        <f t="shared" si="52"/>
        <v/>
      </c>
      <c r="V534" s="216" t="str">
        <f>IFERROR(INDEX(CountyStateRegions_21!$B:$B,MATCH('Start Here Statistics'!$U534,CountyStateRegions_21!$D:$D,0)),"")</f>
        <v/>
      </c>
    </row>
    <row r="535" spans="14:22" ht="15" x14ac:dyDescent="0.2">
      <c r="N535" s="43">
        <f t="shared" si="51"/>
        <v>0</v>
      </c>
      <c r="O535" s="180"/>
      <c r="P535" s="214" t="str">
        <f>CountyStateRegions_21!K533</f>
        <v/>
      </c>
      <c r="Q535" s="304" t="str">
        <f t="shared" si="48"/>
        <v/>
      </c>
      <c r="R535" s="305" t="str">
        <f t="shared" si="49"/>
        <v/>
      </c>
      <c r="S535" s="305" t="str">
        <f t="shared" si="50"/>
        <v/>
      </c>
      <c r="T535" s="186">
        <v>531</v>
      </c>
      <c r="U535" s="216" t="str">
        <f t="shared" si="52"/>
        <v/>
      </c>
      <c r="V535" s="216" t="str">
        <f>IFERROR(INDEX(CountyStateRegions_21!$B:$B,MATCH('Start Here Statistics'!$U535,CountyStateRegions_21!$D:$D,0)),"")</f>
        <v/>
      </c>
    </row>
    <row r="536" spans="14:22" ht="15" x14ac:dyDescent="0.2">
      <c r="N536" s="43">
        <f t="shared" si="51"/>
        <v>0</v>
      </c>
      <c r="O536" s="180"/>
      <c r="P536" s="214" t="str">
        <f>CountyStateRegions_21!K534</f>
        <v/>
      </c>
      <c r="Q536" s="304" t="str">
        <f t="shared" si="48"/>
        <v/>
      </c>
      <c r="R536" s="305" t="str">
        <f t="shared" si="49"/>
        <v/>
      </c>
      <c r="S536" s="305" t="str">
        <f t="shared" si="50"/>
        <v/>
      </c>
      <c r="T536" s="186">
        <v>532</v>
      </c>
      <c r="U536" s="216" t="str">
        <f t="shared" si="52"/>
        <v/>
      </c>
      <c r="V536" s="216" t="str">
        <f>IFERROR(INDEX(CountyStateRegions_21!$B:$B,MATCH('Start Here Statistics'!$U536,CountyStateRegions_21!$D:$D,0)),"")</f>
        <v/>
      </c>
    </row>
    <row r="537" spans="14:22" ht="15" x14ac:dyDescent="0.2">
      <c r="N537" s="43">
        <f t="shared" si="51"/>
        <v>0</v>
      </c>
      <c r="O537" s="180"/>
      <c r="P537" s="214" t="str">
        <f>CountyStateRegions_21!K535</f>
        <v/>
      </c>
      <c r="Q537" s="304" t="str">
        <f t="shared" si="48"/>
        <v/>
      </c>
      <c r="R537" s="305" t="str">
        <f t="shared" si="49"/>
        <v/>
      </c>
      <c r="S537" s="305" t="str">
        <f t="shared" si="50"/>
        <v/>
      </c>
      <c r="T537" s="186">
        <v>533</v>
      </c>
      <c r="U537" s="216" t="str">
        <f t="shared" si="52"/>
        <v/>
      </c>
      <c r="V537" s="216" t="str">
        <f>IFERROR(INDEX(CountyStateRegions_21!$B:$B,MATCH('Start Here Statistics'!$U537,CountyStateRegions_21!$D:$D,0)),"")</f>
        <v/>
      </c>
    </row>
    <row r="538" spans="14:22" ht="15" x14ac:dyDescent="0.2">
      <c r="N538" s="43">
        <f t="shared" si="51"/>
        <v>0</v>
      </c>
      <c r="O538" s="180"/>
      <c r="P538" s="214" t="str">
        <f>CountyStateRegions_21!K536</f>
        <v/>
      </c>
      <c r="Q538" s="304" t="str">
        <f t="shared" si="48"/>
        <v/>
      </c>
      <c r="R538" s="305" t="str">
        <f t="shared" si="49"/>
        <v/>
      </c>
      <c r="S538" s="305" t="str">
        <f t="shared" si="50"/>
        <v/>
      </c>
      <c r="T538" s="186">
        <v>534</v>
      </c>
      <c r="U538" s="216" t="str">
        <f t="shared" si="52"/>
        <v/>
      </c>
      <c r="V538" s="216" t="str">
        <f>IFERROR(INDEX(CountyStateRegions_21!$B:$B,MATCH('Start Here Statistics'!$U538,CountyStateRegions_21!$D:$D,0)),"")</f>
        <v/>
      </c>
    </row>
    <row r="539" spans="14:22" ht="15" x14ac:dyDescent="0.2">
      <c r="N539" s="43">
        <f t="shared" si="51"/>
        <v>0</v>
      </c>
      <c r="O539" s="180"/>
      <c r="P539" s="214" t="str">
        <f>CountyStateRegions_21!K537</f>
        <v/>
      </c>
      <c r="Q539" s="304" t="str">
        <f t="shared" si="48"/>
        <v/>
      </c>
      <c r="R539" s="305" t="str">
        <f t="shared" si="49"/>
        <v/>
      </c>
      <c r="S539" s="305" t="str">
        <f t="shared" si="50"/>
        <v/>
      </c>
      <c r="T539" s="186">
        <v>535</v>
      </c>
      <c r="U539" s="216" t="str">
        <f t="shared" si="52"/>
        <v/>
      </c>
      <c r="V539" s="216" t="str">
        <f>IFERROR(INDEX(CountyStateRegions_21!$B:$B,MATCH('Start Here Statistics'!$U539,CountyStateRegions_21!$D:$D,0)),"")</f>
        <v/>
      </c>
    </row>
    <row r="540" spans="14:22" ht="15" x14ac:dyDescent="0.2">
      <c r="N540" s="43">
        <f t="shared" si="51"/>
        <v>0</v>
      </c>
      <c r="O540" s="180"/>
      <c r="P540" s="214" t="str">
        <f>CountyStateRegions_21!K538</f>
        <v/>
      </c>
      <c r="Q540" s="304" t="str">
        <f t="shared" si="48"/>
        <v/>
      </c>
      <c r="R540" s="305" t="str">
        <f t="shared" si="49"/>
        <v/>
      </c>
      <c r="S540" s="305" t="str">
        <f t="shared" si="50"/>
        <v/>
      </c>
      <c r="T540" s="186">
        <v>536</v>
      </c>
      <c r="U540" s="216" t="str">
        <f t="shared" si="52"/>
        <v/>
      </c>
      <c r="V540" s="216" t="str">
        <f>IFERROR(INDEX(CountyStateRegions_21!$B:$B,MATCH('Start Here Statistics'!$U540,CountyStateRegions_21!$D:$D,0)),"")</f>
        <v/>
      </c>
    </row>
    <row r="541" spans="14:22" ht="15" x14ac:dyDescent="0.2">
      <c r="N541" s="43">
        <f t="shared" si="51"/>
        <v>0</v>
      </c>
      <c r="O541" s="180"/>
      <c r="P541" s="214" t="str">
        <f>CountyStateRegions_21!K539</f>
        <v/>
      </c>
      <c r="Q541" s="304" t="str">
        <f t="shared" si="48"/>
        <v/>
      </c>
      <c r="R541" s="305" t="str">
        <f t="shared" si="49"/>
        <v/>
      </c>
      <c r="S541" s="305" t="str">
        <f t="shared" si="50"/>
        <v/>
      </c>
      <c r="T541" s="186">
        <v>537</v>
      </c>
      <c r="U541" s="216" t="str">
        <f t="shared" si="52"/>
        <v/>
      </c>
      <c r="V541" s="216" t="str">
        <f>IFERROR(INDEX(CountyStateRegions_21!$B:$B,MATCH('Start Here Statistics'!$U541,CountyStateRegions_21!$D:$D,0)),"")</f>
        <v/>
      </c>
    </row>
    <row r="542" spans="14:22" ht="15" x14ac:dyDescent="0.2">
      <c r="N542" s="43">
        <f t="shared" si="51"/>
        <v>0</v>
      </c>
      <c r="O542" s="180"/>
      <c r="P542" s="214" t="str">
        <f>CountyStateRegions_21!K540</f>
        <v/>
      </c>
      <c r="Q542" s="304" t="str">
        <f t="shared" ref="Q542:Q605" si="53">IFERROR(MID(P543, FIND(",",P543)+1,99),"")</f>
        <v/>
      </c>
      <c r="R542" s="305" t="str">
        <f t="shared" ref="R542:R605" si="54">IFERROR(LEFT(P543, FIND(",",P543)-1),"")</f>
        <v/>
      </c>
      <c r="S542" s="305" t="str">
        <f t="shared" ref="S542:S605" si="55">IF(P543="", "", IF(O543&lt;&gt;"", 1, 0))</f>
        <v/>
      </c>
      <c r="T542" s="186">
        <v>538</v>
      </c>
      <c r="U542" s="216" t="str">
        <f t="shared" si="52"/>
        <v/>
      </c>
      <c r="V542" s="216" t="str">
        <f>IFERROR(INDEX(CountyStateRegions_21!$B:$B,MATCH('Start Here Statistics'!$U542,CountyStateRegions_21!$D:$D,0)),"")</f>
        <v/>
      </c>
    </row>
    <row r="543" spans="14:22" ht="15" x14ac:dyDescent="0.2">
      <c r="N543" s="43">
        <f t="shared" si="51"/>
        <v>0</v>
      </c>
      <c r="O543" s="180"/>
      <c r="P543" s="214" t="str">
        <f>CountyStateRegions_21!K541</f>
        <v/>
      </c>
      <c r="Q543" s="304" t="str">
        <f t="shared" si="53"/>
        <v/>
      </c>
      <c r="R543" s="305" t="str">
        <f t="shared" si="54"/>
        <v/>
      </c>
      <c r="S543" s="305" t="str">
        <f t="shared" si="55"/>
        <v/>
      </c>
      <c r="T543" s="186">
        <v>539</v>
      </c>
      <c r="U543" s="216" t="str">
        <f t="shared" si="52"/>
        <v/>
      </c>
      <c r="V543" s="216" t="str">
        <f>IFERROR(INDEX(CountyStateRegions_21!$B:$B,MATCH('Start Here Statistics'!$U543,CountyStateRegions_21!$D:$D,0)),"")</f>
        <v/>
      </c>
    </row>
    <row r="544" spans="14:22" ht="15" x14ac:dyDescent="0.2">
      <c r="N544" s="43">
        <f t="shared" si="51"/>
        <v>0</v>
      </c>
      <c r="O544" s="180"/>
      <c r="P544" s="214" t="str">
        <f>CountyStateRegions_21!K542</f>
        <v/>
      </c>
      <c r="Q544" s="304" t="str">
        <f t="shared" si="53"/>
        <v/>
      </c>
      <c r="R544" s="305" t="str">
        <f t="shared" si="54"/>
        <v/>
      </c>
      <c r="S544" s="305" t="str">
        <f t="shared" si="55"/>
        <v/>
      </c>
      <c r="T544" s="186">
        <v>540</v>
      </c>
      <c r="U544" s="216" t="str">
        <f t="shared" si="52"/>
        <v/>
      </c>
      <c r="V544" s="216" t="str">
        <f>IFERROR(INDEX(CountyStateRegions_21!$B:$B,MATCH('Start Here Statistics'!$U544,CountyStateRegions_21!$D:$D,0)),"")</f>
        <v/>
      </c>
    </row>
    <row r="545" spans="14:22" ht="15" x14ac:dyDescent="0.2">
      <c r="N545" s="43">
        <f t="shared" si="51"/>
        <v>0</v>
      </c>
      <c r="O545" s="180"/>
      <c r="P545" s="214" t="str">
        <f>CountyStateRegions_21!K543</f>
        <v/>
      </c>
      <c r="Q545" s="304" t="str">
        <f t="shared" si="53"/>
        <v/>
      </c>
      <c r="R545" s="305" t="str">
        <f t="shared" si="54"/>
        <v/>
      </c>
      <c r="S545" s="305" t="str">
        <f t="shared" si="55"/>
        <v/>
      </c>
      <c r="T545" s="186">
        <v>541</v>
      </c>
      <c r="U545" s="216" t="str">
        <f t="shared" si="52"/>
        <v/>
      </c>
      <c r="V545" s="216" t="str">
        <f>IFERROR(INDEX(CountyStateRegions_21!$B:$B,MATCH('Start Here Statistics'!$U545,CountyStateRegions_21!$D:$D,0)),"")</f>
        <v/>
      </c>
    </row>
    <row r="546" spans="14:22" ht="15" x14ac:dyDescent="0.2">
      <c r="N546" s="43">
        <f t="shared" si="51"/>
        <v>0</v>
      </c>
      <c r="O546" s="180"/>
      <c r="P546" s="214" t="str">
        <f>CountyStateRegions_21!K544</f>
        <v/>
      </c>
      <c r="Q546" s="304" t="str">
        <f t="shared" si="53"/>
        <v/>
      </c>
      <c r="R546" s="305" t="str">
        <f t="shared" si="54"/>
        <v/>
      </c>
      <c r="S546" s="305" t="str">
        <f t="shared" si="55"/>
        <v/>
      </c>
      <c r="T546" s="186">
        <v>542</v>
      </c>
      <c r="U546" s="216" t="str">
        <f t="shared" si="52"/>
        <v/>
      </c>
      <c r="V546" s="216" t="str">
        <f>IFERROR(INDEX(CountyStateRegions_21!$B:$B,MATCH('Start Here Statistics'!$U546,CountyStateRegions_21!$D:$D,0)),"")</f>
        <v/>
      </c>
    </row>
    <row r="547" spans="14:22" ht="15" x14ac:dyDescent="0.2">
      <c r="N547" s="43">
        <f t="shared" si="51"/>
        <v>0</v>
      </c>
      <c r="O547" s="180"/>
      <c r="P547" s="214" t="str">
        <f>CountyStateRegions_21!K545</f>
        <v/>
      </c>
      <c r="Q547" s="304" t="str">
        <f t="shared" si="53"/>
        <v/>
      </c>
      <c r="R547" s="305" t="str">
        <f t="shared" si="54"/>
        <v/>
      </c>
      <c r="S547" s="305" t="str">
        <f t="shared" si="55"/>
        <v/>
      </c>
      <c r="T547" s="186">
        <v>543</v>
      </c>
      <c r="U547" s="216" t="str">
        <f t="shared" si="52"/>
        <v/>
      </c>
      <c r="V547" s="216" t="str">
        <f>IFERROR(INDEX(CountyStateRegions_21!$B:$B,MATCH('Start Here Statistics'!$U547,CountyStateRegions_21!$D:$D,0)),"")</f>
        <v/>
      </c>
    </row>
    <row r="548" spans="14:22" ht="15" x14ac:dyDescent="0.2">
      <c r="N548" s="43">
        <f t="shared" si="51"/>
        <v>0</v>
      </c>
      <c r="O548" s="180"/>
      <c r="P548" s="214" t="str">
        <f>CountyStateRegions_21!K546</f>
        <v/>
      </c>
      <c r="Q548" s="304" t="str">
        <f t="shared" si="53"/>
        <v/>
      </c>
      <c r="R548" s="305" t="str">
        <f t="shared" si="54"/>
        <v/>
      </c>
      <c r="S548" s="305" t="str">
        <f t="shared" si="55"/>
        <v/>
      </c>
      <c r="T548" s="186">
        <v>544</v>
      </c>
      <c r="U548" s="216" t="str">
        <f t="shared" si="52"/>
        <v/>
      </c>
      <c r="V548" s="216" t="str">
        <f>IFERROR(INDEX(CountyStateRegions_21!$B:$B,MATCH('Start Here Statistics'!$U548,CountyStateRegions_21!$D:$D,0)),"")</f>
        <v/>
      </c>
    </row>
    <row r="549" spans="14:22" ht="15" x14ac:dyDescent="0.2">
      <c r="N549" s="43">
        <f t="shared" si="51"/>
        <v>0</v>
      </c>
      <c r="O549" s="180"/>
      <c r="P549" s="214" t="str">
        <f>CountyStateRegions_21!K547</f>
        <v/>
      </c>
      <c r="Q549" s="304" t="str">
        <f t="shared" si="53"/>
        <v/>
      </c>
      <c r="R549" s="305" t="str">
        <f t="shared" si="54"/>
        <v/>
      </c>
      <c r="S549" s="305" t="str">
        <f t="shared" si="55"/>
        <v/>
      </c>
      <c r="T549" s="186">
        <v>545</v>
      </c>
      <c r="U549" s="216" t="str">
        <f t="shared" si="52"/>
        <v/>
      </c>
      <c r="V549" s="216" t="str">
        <f>IFERROR(INDEX(CountyStateRegions_21!$B:$B,MATCH('Start Here Statistics'!$U549,CountyStateRegions_21!$D:$D,0)),"")</f>
        <v/>
      </c>
    </row>
    <row r="550" spans="14:22" ht="15" x14ac:dyDescent="0.2">
      <c r="N550" s="43">
        <f t="shared" si="51"/>
        <v>0</v>
      </c>
      <c r="O550" s="180"/>
      <c r="P550" s="214" t="str">
        <f>CountyStateRegions_21!K548</f>
        <v/>
      </c>
      <c r="Q550" s="304" t="str">
        <f t="shared" si="53"/>
        <v/>
      </c>
      <c r="R550" s="305" t="str">
        <f t="shared" si="54"/>
        <v/>
      </c>
      <c r="S550" s="305" t="str">
        <f t="shared" si="55"/>
        <v/>
      </c>
      <c r="T550" s="186">
        <v>546</v>
      </c>
      <c r="U550" s="216" t="str">
        <f t="shared" si="52"/>
        <v/>
      </c>
      <c r="V550" s="216" t="str">
        <f>IFERROR(INDEX(CountyStateRegions_21!$B:$B,MATCH('Start Here Statistics'!$U550,CountyStateRegions_21!$D:$D,0)),"")</f>
        <v/>
      </c>
    </row>
    <row r="551" spans="14:22" ht="15" x14ac:dyDescent="0.2">
      <c r="N551" s="43">
        <f t="shared" si="51"/>
        <v>0</v>
      </c>
      <c r="O551" s="180"/>
      <c r="P551" s="214" t="str">
        <f>CountyStateRegions_21!K549</f>
        <v/>
      </c>
      <c r="Q551" s="304" t="str">
        <f t="shared" si="53"/>
        <v/>
      </c>
      <c r="R551" s="305" t="str">
        <f t="shared" si="54"/>
        <v/>
      </c>
      <c r="S551" s="305" t="str">
        <f t="shared" si="55"/>
        <v/>
      </c>
      <c r="T551" s="186">
        <v>547</v>
      </c>
      <c r="U551" s="216" t="str">
        <f t="shared" si="52"/>
        <v/>
      </c>
      <c r="V551" s="216" t="str">
        <f>IFERROR(INDEX(CountyStateRegions_21!$B:$B,MATCH('Start Here Statistics'!$U551,CountyStateRegions_21!$D:$D,0)),"")</f>
        <v/>
      </c>
    </row>
    <row r="552" spans="14:22" ht="15" x14ac:dyDescent="0.2">
      <c r="N552" s="43">
        <f t="shared" si="51"/>
        <v>0</v>
      </c>
      <c r="O552" s="180"/>
      <c r="P552" s="214" t="str">
        <f>CountyStateRegions_21!K550</f>
        <v/>
      </c>
      <c r="Q552" s="304" t="str">
        <f t="shared" si="53"/>
        <v/>
      </c>
      <c r="R552" s="305" t="str">
        <f t="shared" si="54"/>
        <v/>
      </c>
      <c r="S552" s="305" t="str">
        <f t="shared" si="55"/>
        <v/>
      </c>
      <c r="T552" s="186">
        <v>548</v>
      </c>
      <c r="U552" s="216" t="str">
        <f t="shared" si="52"/>
        <v/>
      </c>
      <c r="V552" s="216" t="str">
        <f>IFERROR(INDEX(CountyStateRegions_21!$B:$B,MATCH('Start Here Statistics'!$U552,CountyStateRegions_21!$D:$D,0)),"")</f>
        <v/>
      </c>
    </row>
    <row r="553" spans="14:22" ht="15" x14ac:dyDescent="0.2">
      <c r="N553" s="43">
        <f t="shared" si="51"/>
        <v>0</v>
      </c>
      <c r="O553" s="180"/>
      <c r="P553" s="214" t="str">
        <f>CountyStateRegions_21!K551</f>
        <v/>
      </c>
      <c r="Q553" s="304" t="str">
        <f t="shared" si="53"/>
        <v/>
      </c>
      <c r="R553" s="305" t="str">
        <f t="shared" si="54"/>
        <v/>
      </c>
      <c r="S553" s="305" t="str">
        <f t="shared" si="55"/>
        <v/>
      </c>
      <c r="T553" s="186">
        <v>549</v>
      </c>
      <c r="U553" s="216" t="str">
        <f t="shared" si="52"/>
        <v/>
      </c>
      <c r="V553" s="216" t="str">
        <f>IFERROR(INDEX(CountyStateRegions_21!$B:$B,MATCH('Start Here Statistics'!$U553,CountyStateRegions_21!$D:$D,0)),"")</f>
        <v/>
      </c>
    </row>
    <row r="554" spans="14:22" ht="15" x14ac:dyDescent="0.2">
      <c r="N554" s="43">
        <f t="shared" si="51"/>
        <v>0</v>
      </c>
      <c r="O554" s="180"/>
      <c r="P554" s="214" t="str">
        <f>CountyStateRegions_21!K552</f>
        <v/>
      </c>
      <c r="Q554" s="304" t="str">
        <f t="shared" si="53"/>
        <v/>
      </c>
      <c r="R554" s="305" t="str">
        <f t="shared" si="54"/>
        <v/>
      </c>
      <c r="S554" s="305" t="str">
        <f t="shared" si="55"/>
        <v/>
      </c>
      <c r="T554" s="186">
        <v>550</v>
      </c>
      <c r="U554" s="216" t="str">
        <f t="shared" si="52"/>
        <v/>
      </c>
      <c r="V554" s="216" t="str">
        <f>IFERROR(INDEX(CountyStateRegions_21!$B:$B,MATCH('Start Here Statistics'!$U554,CountyStateRegions_21!$D:$D,0)),"")</f>
        <v/>
      </c>
    </row>
    <row r="555" spans="14:22" ht="15" x14ac:dyDescent="0.2">
      <c r="N555" s="43">
        <f t="shared" si="51"/>
        <v>0</v>
      </c>
      <c r="O555" s="180"/>
      <c r="P555" s="214" t="str">
        <f>CountyStateRegions_21!K553</f>
        <v/>
      </c>
      <c r="Q555" s="304" t="str">
        <f t="shared" si="53"/>
        <v/>
      </c>
      <c r="R555" s="305" t="str">
        <f t="shared" si="54"/>
        <v/>
      </c>
      <c r="S555" s="305" t="str">
        <f t="shared" si="55"/>
        <v/>
      </c>
      <c r="T555" s="186">
        <v>551</v>
      </c>
      <c r="U555" s="216" t="str">
        <f t="shared" si="52"/>
        <v/>
      </c>
      <c r="V555" s="216" t="str">
        <f>IFERROR(INDEX(CountyStateRegions_21!$B:$B,MATCH('Start Here Statistics'!$U555,CountyStateRegions_21!$D:$D,0)),"")</f>
        <v/>
      </c>
    </row>
    <row r="556" spans="14:22" ht="15" x14ac:dyDescent="0.2">
      <c r="N556" s="43">
        <f t="shared" si="51"/>
        <v>0</v>
      </c>
      <c r="O556" s="180"/>
      <c r="P556" s="214" t="str">
        <f>CountyStateRegions_21!K554</f>
        <v/>
      </c>
      <c r="Q556" s="304" t="str">
        <f t="shared" si="53"/>
        <v/>
      </c>
      <c r="R556" s="305" t="str">
        <f t="shared" si="54"/>
        <v/>
      </c>
      <c r="S556" s="305" t="str">
        <f t="shared" si="55"/>
        <v/>
      </c>
      <c r="T556" s="186">
        <v>552</v>
      </c>
      <c r="U556" s="216" t="str">
        <f t="shared" si="52"/>
        <v/>
      </c>
      <c r="V556" s="216" t="str">
        <f>IFERROR(INDEX(CountyStateRegions_21!$B:$B,MATCH('Start Here Statistics'!$U556,CountyStateRegions_21!$D:$D,0)),"")</f>
        <v/>
      </c>
    </row>
    <row r="557" spans="14:22" ht="15" x14ac:dyDescent="0.2">
      <c r="N557" s="43">
        <f t="shared" si="51"/>
        <v>0</v>
      </c>
      <c r="O557" s="180"/>
      <c r="P557" s="214" t="str">
        <f>CountyStateRegions_21!K555</f>
        <v/>
      </c>
      <c r="Q557" s="304" t="str">
        <f t="shared" si="53"/>
        <v/>
      </c>
      <c r="R557" s="305" t="str">
        <f t="shared" si="54"/>
        <v/>
      </c>
      <c r="S557" s="305" t="str">
        <f t="shared" si="55"/>
        <v/>
      </c>
      <c r="T557" s="186">
        <v>553</v>
      </c>
      <c r="U557" s="216" t="str">
        <f t="shared" si="52"/>
        <v/>
      </c>
      <c r="V557" s="216" t="str">
        <f>IFERROR(INDEX(CountyStateRegions_21!$B:$B,MATCH('Start Here Statistics'!$U557,CountyStateRegions_21!$D:$D,0)),"")</f>
        <v/>
      </c>
    </row>
    <row r="558" spans="14:22" ht="15" x14ac:dyDescent="0.2">
      <c r="N558" s="43">
        <f t="shared" si="51"/>
        <v>0</v>
      </c>
      <c r="O558" s="180"/>
      <c r="P558" s="214" t="str">
        <f>CountyStateRegions_21!K556</f>
        <v/>
      </c>
      <c r="Q558" s="304" t="str">
        <f t="shared" si="53"/>
        <v/>
      </c>
      <c r="R558" s="305" t="str">
        <f t="shared" si="54"/>
        <v/>
      </c>
      <c r="S558" s="305" t="str">
        <f t="shared" si="55"/>
        <v/>
      </c>
      <c r="T558" s="186">
        <v>554</v>
      </c>
      <c r="U558" s="216" t="str">
        <f t="shared" si="52"/>
        <v/>
      </c>
      <c r="V558" s="216" t="str">
        <f>IFERROR(INDEX(CountyStateRegions_21!$B:$B,MATCH('Start Here Statistics'!$U558,CountyStateRegions_21!$D:$D,0)),"")</f>
        <v/>
      </c>
    </row>
    <row r="559" spans="14:22" ht="15" x14ac:dyDescent="0.2">
      <c r="N559" s="43">
        <f t="shared" si="51"/>
        <v>0</v>
      </c>
      <c r="O559" s="180"/>
      <c r="P559" s="214" t="str">
        <f>CountyStateRegions_21!K557</f>
        <v/>
      </c>
      <c r="Q559" s="304" t="str">
        <f t="shared" si="53"/>
        <v/>
      </c>
      <c r="R559" s="305" t="str">
        <f t="shared" si="54"/>
        <v/>
      </c>
      <c r="S559" s="305" t="str">
        <f t="shared" si="55"/>
        <v/>
      </c>
      <c r="T559" s="186">
        <v>555</v>
      </c>
      <c r="U559" s="216" t="str">
        <f t="shared" si="52"/>
        <v/>
      </c>
      <c r="V559" s="216" t="str">
        <f>IFERROR(INDEX(CountyStateRegions_21!$B:$B,MATCH('Start Here Statistics'!$U559,CountyStateRegions_21!$D:$D,0)),"")</f>
        <v/>
      </c>
    </row>
    <row r="560" spans="14:22" ht="15" x14ac:dyDescent="0.2">
      <c r="N560" s="43">
        <f t="shared" si="51"/>
        <v>0</v>
      </c>
      <c r="O560" s="180"/>
      <c r="P560" s="214" t="str">
        <f>CountyStateRegions_21!K558</f>
        <v/>
      </c>
      <c r="Q560" s="304" t="str">
        <f t="shared" si="53"/>
        <v/>
      </c>
      <c r="R560" s="305" t="str">
        <f t="shared" si="54"/>
        <v/>
      </c>
      <c r="S560" s="305" t="str">
        <f t="shared" si="55"/>
        <v/>
      </c>
      <c r="T560" s="186">
        <v>556</v>
      </c>
      <c r="U560" s="216" t="str">
        <f t="shared" si="52"/>
        <v/>
      </c>
      <c r="V560" s="216" t="str">
        <f>IFERROR(INDEX(CountyStateRegions_21!$B:$B,MATCH('Start Here Statistics'!$U560,CountyStateRegions_21!$D:$D,0)),"")</f>
        <v/>
      </c>
    </row>
    <row r="561" spans="14:22" ht="15" x14ac:dyDescent="0.2">
      <c r="N561" s="43">
        <f t="shared" si="51"/>
        <v>0</v>
      </c>
      <c r="O561" s="180"/>
      <c r="P561" s="214" t="str">
        <f>CountyStateRegions_21!K559</f>
        <v/>
      </c>
      <c r="Q561" s="304" t="str">
        <f t="shared" si="53"/>
        <v/>
      </c>
      <c r="R561" s="305" t="str">
        <f t="shared" si="54"/>
        <v/>
      </c>
      <c r="S561" s="305" t="str">
        <f t="shared" si="55"/>
        <v/>
      </c>
      <c r="T561" s="186">
        <v>557</v>
      </c>
      <c r="U561" s="216" t="str">
        <f t="shared" si="52"/>
        <v/>
      </c>
      <c r="V561" s="216" t="str">
        <f>IFERROR(INDEX(CountyStateRegions_21!$B:$B,MATCH('Start Here Statistics'!$U561,CountyStateRegions_21!$D:$D,0)),"")</f>
        <v/>
      </c>
    </row>
    <row r="562" spans="14:22" ht="15" x14ac:dyDescent="0.2">
      <c r="N562" s="43">
        <f t="shared" si="51"/>
        <v>0</v>
      </c>
      <c r="O562" s="180"/>
      <c r="P562" s="214" t="str">
        <f>CountyStateRegions_21!K560</f>
        <v/>
      </c>
      <c r="Q562" s="304" t="str">
        <f t="shared" si="53"/>
        <v/>
      </c>
      <c r="R562" s="305" t="str">
        <f t="shared" si="54"/>
        <v/>
      </c>
      <c r="S562" s="305" t="str">
        <f t="shared" si="55"/>
        <v/>
      </c>
      <c r="T562" s="186">
        <v>558</v>
      </c>
      <c r="U562" s="216" t="str">
        <f t="shared" si="52"/>
        <v/>
      </c>
      <c r="V562" s="216" t="str">
        <f>IFERROR(INDEX(CountyStateRegions_21!$B:$B,MATCH('Start Here Statistics'!$U562,CountyStateRegions_21!$D:$D,0)),"")</f>
        <v/>
      </c>
    </row>
    <row r="563" spans="14:22" ht="15" x14ac:dyDescent="0.2">
      <c r="N563" s="43">
        <f t="shared" si="51"/>
        <v>0</v>
      </c>
      <c r="O563" s="180"/>
      <c r="P563" s="214" t="str">
        <f>CountyStateRegions_21!K561</f>
        <v/>
      </c>
      <c r="Q563" s="304" t="str">
        <f t="shared" si="53"/>
        <v/>
      </c>
      <c r="R563" s="305" t="str">
        <f t="shared" si="54"/>
        <v/>
      </c>
      <c r="S563" s="305" t="str">
        <f t="shared" si="55"/>
        <v/>
      </c>
      <c r="T563" s="186">
        <v>559</v>
      </c>
      <c r="U563" s="216" t="str">
        <f t="shared" si="52"/>
        <v/>
      </c>
      <c r="V563" s="216" t="str">
        <f>IFERROR(INDEX(CountyStateRegions_21!$B:$B,MATCH('Start Here Statistics'!$U563,CountyStateRegions_21!$D:$D,0)),"")</f>
        <v/>
      </c>
    </row>
    <row r="564" spans="14:22" ht="15" x14ac:dyDescent="0.2">
      <c r="N564" s="43">
        <f t="shared" si="51"/>
        <v>0</v>
      </c>
      <c r="O564" s="180"/>
      <c r="P564" s="214" t="str">
        <f>CountyStateRegions_21!K562</f>
        <v/>
      </c>
      <c r="Q564" s="304" t="str">
        <f t="shared" si="53"/>
        <v/>
      </c>
      <c r="R564" s="305" t="str">
        <f t="shared" si="54"/>
        <v/>
      </c>
      <c r="S564" s="305" t="str">
        <f t="shared" si="55"/>
        <v/>
      </c>
      <c r="T564" s="186">
        <v>560</v>
      </c>
      <c r="U564" s="216" t="str">
        <f t="shared" si="52"/>
        <v/>
      </c>
      <c r="V564" s="216" t="str">
        <f>IFERROR(INDEX(CountyStateRegions_21!$B:$B,MATCH('Start Here Statistics'!$U564,CountyStateRegions_21!$D:$D,0)),"")</f>
        <v/>
      </c>
    </row>
    <row r="565" spans="14:22" ht="15" x14ac:dyDescent="0.2">
      <c r="N565" s="43">
        <f t="shared" si="51"/>
        <v>0</v>
      </c>
      <c r="O565" s="180"/>
      <c r="P565" s="214" t="str">
        <f>CountyStateRegions_21!K563</f>
        <v/>
      </c>
      <c r="Q565" s="304" t="str">
        <f t="shared" si="53"/>
        <v/>
      </c>
      <c r="R565" s="305" t="str">
        <f t="shared" si="54"/>
        <v/>
      </c>
      <c r="S565" s="305" t="str">
        <f t="shared" si="55"/>
        <v/>
      </c>
      <c r="T565" s="186">
        <v>561</v>
      </c>
      <c r="U565" s="216" t="str">
        <f t="shared" si="52"/>
        <v/>
      </c>
      <c r="V565" s="216" t="str">
        <f>IFERROR(INDEX(CountyStateRegions_21!$B:$B,MATCH('Start Here Statistics'!$U565,CountyStateRegions_21!$D:$D,0)),"")</f>
        <v/>
      </c>
    </row>
    <row r="566" spans="14:22" ht="15" x14ac:dyDescent="0.2">
      <c r="N566" s="43">
        <f t="shared" si="51"/>
        <v>0</v>
      </c>
      <c r="O566" s="180"/>
      <c r="P566" s="214" t="str">
        <f>CountyStateRegions_21!K564</f>
        <v/>
      </c>
      <c r="Q566" s="304" t="str">
        <f t="shared" si="53"/>
        <v/>
      </c>
      <c r="R566" s="305" t="str">
        <f t="shared" si="54"/>
        <v/>
      </c>
      <c r="S566" s="305" t="str">
        <f t="shared" si="55"/>
        <v/>
      </c>
      <c r="T566" s="186">
        <v>562</v>
      </c>
      <c r="U566" s="216" t="str">
        <f t="shared" si="52"/>
        <v/>
      </c>
      <c r="V566" s="216" t="str">
        <f>IFERROR(INDEX(CountyStateRegions_21!$B:$B,MATCH('Start Here Statistics'!$U566,CountyStateRegions_21!$D:$D,0)),"")</f>
        <v/>
      </c>
    </row>
    <row r="567" spans="14:22" ht="15" x14ac:dyDescent="0.2">
      <c r="N567" s="43">
        <f t="shared" si="51"/>
        <v>0</v>
      </c>
      <c r="O567" s="180"/>
      <c r="P567" s="214" t="str">
        <f>CountyStateRegions_21!K565</f>
        <v/>
      </c>
      <c r="Q567" s="304" t="str">
        <f t="shared" si="53"/>
        <v/>
      </c>
      <c r="R567" s="305" t="str">
        <f t="shared" si="54"/>
        <v/>
      </c>
      <c r="S567" s="305" t="str">
        <f t="shared" si="55"/>
        <v/>
      </c>
      <c r="T567" s="186">
        <v>563</v>
      </c>
      <c r="U567" s="216" t="str">
        <f t="shared" si="52"/>
        <v/>
      </c>
      <c r="V567" s="216" t="str">
        <f>IFERROR(INDEX(CountyStateRegions_21!$B:$B,MATCH('Start Here Statistics'!$U567,CountyStateRegions_21!$D:$D,0)),"")</f>
        <v/>
      </c>
    </row>
    <row r="568" spans="14:22" ht="15" x14ac:dyDescent="0.2">
      <c r="N568" s="43">
        <f t="shared" si="51"/>
        <v>0</v>
      </c>
      <c r="O568" s="180"/>
      <c r="P568" s="214" t="str">
        <f>CountyStateRegions_21!K566</f>
        <v/>
      </c>
      <c r="Q568" s="304" t="str">
        <f t="shared" si="53"/>
        <v/>
      </c>
      <c r="R568" s="305" t="str">
        <f t="shared" si="54"/>
        <v/>
      </c>
      <c r="S568" s="305" t="str">
        <f t="shared" si="55"/>
        <v/>
      </c>
      <c r="T568" s="186">
        <v>564</v>
      </c>
      <c r="U568" s="216" t="str">
        <f t="shared" si="52"/>
        <v/>
      </c>
      <c r="V568" s="216" t="str">
        <f>IFERROR(INDEX(CountyStateRegions_21!$B:$B,MATCH('Start Here Statistics'!$U568,CountyStateRegions_21!$D:$D,0)),"")</f>
        <v/>
      </c>
    </row>
    <row r="569" spans="14:22" ht="15" x14ac:dyDescent="0.2">
      <c r="N569" s="43">
        <f t="shared" si="51"/>
        <v>0</v>
      </c>
      <c r="O569" s="180"/>
      <c r="P569" s="214" t="str">
        <f>CountyStateRegions_21!K567</f>
        <v/>
      </c>
      <c r="Q569" s="304" t="str">
        <f t="shared" si="53"/>
        <v/>
      </c>
      <c r="R569" s="305" t="str">
        <f t="shared" si="54"/>
        <v/>
      </c>
      <c r="S569" s="305" t="str">
        <f t="shared" si="55"/>
        <v/>
      </c>
      <c r="T569" s="186">
        <v>565</v>
      </c>
      <c r="U569" s="216" t="str">
        <f t="shared" si="52"/>
        <v/>
      </c>
      <c r="V569" s="216" t="str">
        <f>IFERROR(INDEX(CountyStateRegions_21!$B:$B,MATCH('Start Here Statistics'!$U569,CountyStateRegions_21!$D:$D,0)),"")</f>
        <v/>
      </c>
    </row>
    <row r="570" spans="14:22" ht="15" x14ac:dyDescent="0.2">
      <c r="N570" s="43">
        <f t="shared" si="51"/>
        <v>0</v>
      </c>
      <c r="O570" s="180"/>
      <c r="P570" s="214" t="str">
        <f>CountyStateRegions_21!K568</f>
        <v/>
      </c>
      <c r="Q570" s="304" t="str">
        <f t="shared" si="53"/>
        <v/>
      </c>
      <c r="R570" s="305" t="str">
        <f t="shared" si="54"/>
        <v/>
      </c>
      <c r="S570" s="305" t="str">
        <f t="shared" si="55"/>
        <v/>
      </c>
      <c r="T570" s="186">
        <v>566</v>
      </c>
      <c r="U570" s="216" t="str">
        <f t="shared" si="52"/>
        <v/>
      </c>
      <c r="V570" s="216" t="str">
        <f>IFERROR(INDEX(CountyStateRegions_21!$B:$B,MATCH('Start Here Statistics'!$U570,CountyStateRegions_21!$D:$D,0)),"")</f>
        <v/>
      </c>
    </row>
    <row r="571" spans="14:22" ht="15" x14ac:dyDescent="0.2">
      <c r="N571" s="43">
        <f t="shared" si="51"/>
        <v>0</v>
      </c>
      <c r="O571" s="180"/>
      <c r="P571" s="214" t="str">
        <f>CountyStateRegions_21!K569</f>
        <v/>
      </c>
      <c r="Q571" s="304" t="str">
        <f t="shared" si="53"/>
        <v/>
      </c>
      <c r="R571" s="305" t="str">
        <f t="shared" si="54"/>
        <v/>
      </c>
      <c r="S571" s="305" t="str">
        <f t="shared" si="55"/>
        <v/>
      </c>
      <c r="T571" s="186">
        <v>567</v>
      </c>
      <c r="U571" s="216" t="str">
        <f t="shared" si="52"/>
        <v/>
      </c>
      <c r="V571" s="216" t="str">
        <f>IFERROR(INDEX(CountyStateRegions_21!$B:$B,MATCH('Start Here Statistics'!$U571,CountyStateRegions_21!$D:$D,0)),"")</f>
        <v/>
      </c>
    </row>
    <row r="572" spans="14:22" ht="15" x14ac:dyDescent="0.2">
      <c r="N572" s="43">
        <f t="shared" si="51"/>
        <v>0</v>
      </c>
      <c r="O572" s="180"/>
      <c r="P572" s="214" t="str">
        <f>CountyStateRegions_21!K570</f>
        <v/>
      </c>
      <c r="Q572" s="304" t="str">
        <f t="shared" si="53"/>
        <v/>
      </c>
      <c r="R572" s="305" t="str">
        <f t="shared" si="54"/>
        <v/>
      </c>
      <c r="S572" s="305" t="str">
        <f t="shared" si="55"/>
        <v/>
      </c>
      <c r="T572" s="186">
        <v>568</v>
      </c>
      <c r="U572" s="216" t="str">
        <f t="shared" si="52"/>
        <v/>
      </c>
      <c r="V572" s="216" t="str">
        <f>IFERROR(INDEX(CountyStateRegions_21!$B:$B,MATCH('Start Here Statistics'!$U572,CountyStateRegions_21!$D:$D,0)),"")</f>
        <v/>
      </c>
    </row>
    <row r="573" spans="14:22" ht="15" x14ac:dyDescent="0.2">
      <c r="N573" s="43">
        <f t="shared" si="51"/>
        <v>0</v>
      </c>
      <c r="O573" s="180"/>
      <c r="P573" s="214" t="str">
        <f>CountyStateRegions_21!K571</f>
        <v/>
      </c>
      <c r="Q573" s="304" t="str">
        <f t="shared" si="53"/>
        <v/>
      </c>
      <c r="R573" s="305" t="str">
        <f t="shared" si="54"/>
        <v/>
      </c>
      <c r="S573" s="305" t="str">
        <f t="shared" si="55"/>
        <v/>
      </c>
      <c r="T573" s="186">
        <v>569</v>
      </c>
      <c r="U573" s="216" t="str">
        <f t="shared" si="52"/>
        <v/>
      </c>
      <c r="V573" s="216" t="str">
        <f>IFERROR(INDEX(CountyStateRegions_21!$B:$B,MATCH('Start Here Statistics'!$U573,CountyStateRegions_21!$D:$D,0)),"")</f>
        <v/>
      </c>
    </row>
    <row r="574" spans="14:22" ht="15" x14ac:dyDescent="0.2">
      <c r="N574" s="43">
        <f t="shared" si="51"/>
        <v>0</v>
      </c>
      <c r="O574" s="180"/>
      <c r="P574" s="214" t="str">
        <f>CountyStateRegions_21!K572</f>
        <v/>
      </c>
      <c r="Q574" s="304" t="str">
        <f t="shared" si="53"/>
        <v/>
      </c>
      <c r="R574" s="305" t="str">
        <f t="shared" si="54"/>
        <v/>
      </c>
      <c r="S574" s="305" t="str">
        <f t="shared" si="55"/>
        <v/>
      </c>
      <c r="T574" s="186">
        <v>570</v>
      </c>
      <c r="U574" s="216" t="str">
        <f t="shared" si="52"/>
        <v/>
      </c>
      <c r="V574" s="216" t="str">
        <f>IFERROR(INDEX(CountyStateRegions_21!$B:$B,MATCH('Start Here Statistics'!$U574,CountyStateRegions_21!$D:$D,0)),"")</f>
        <v/>
      </c>
    </row>
    <row r="575" spans="14:22" ht="15" x14ac:dyDescent="0.2">
      <c r="N575" s="43">
        <f t="shared" si="51"/>
        <v>0</v>
      </c>
      <c r="O575" s="180"/>
      <c r="P575" s="214" t="str">
        <f>CountyStateRegions_21!K573</f>
        <v/>
      </c>
      <c r="Q575" s="304" t="str">
        <f t="shared" si="53"/>
        <v/>
      </c>
      <c r="R575" s="305" t="str">
        <f t="shared" si="54"/>
        <v/>
      </c>
      <c r="S575" s="305" t="str">
        <f t="shared" si="55"/>
        <v/>
      </c>
      <c r="T575" s="186">
        <v>571</v>
      </c>
      <c r="U575" s="216" t="str">
        <f t="shared" si="52"/>
        <v/>
      </c>
      <c r="V575" s="216" t="str">
        <f>IFERROR(INDEX(CountyStateRegions_21!$B:$B,MATCH('Start Here Statistics'!$U575,CountyStateRegions_21!$D:$D,0)),"")</f>
        <v/>
      </c>
    </row>
    <row r="576" spans="14:22" ht="15" x14ac:dyDescent="0.2">
      <c r="N576" s="43">
        <f t="shared" si="51"/>
        <v>0</v>
      </c>
      <c r="O576" s="180"/>
      <c r="P576" s="214" t="str">
        <f>CountyStateRegions_21!K574</f>
        <v/>
      </c>
      <c r="Q576" s="304" t="str">
        <f t="shared" si="53"/>
        <v/>
      </c>
      <c r="R576" s="305" t="str">
        <f t="shared" si="54"/>
        <v/>
      </c>
      <c r="S576" s="305" t="str">
        <f t="shared" si="55"/>
        <v/>
      </c>
      <c r="T576" s="186">
        <v>572</v>
      </c>
      <c r="U576" s="216" t="str">
        <f t="shared" si="52"/>
        <v/>
      </c>
      <c r="V576" s="216" t="str">
        <f>IFERROR(INDEX(CountyStateRegions_21!$B:$B,MATCH('Start Here Statistics'!$U576,CountyStateRegions_21!$D:$D,0)),"")</f>
        <v/>
      </c>
    </row>
    <row r="577" spans="14:22" ht="15" x14ac:dyDescent="0.2">
      <c r="N577" s="43">
        <f t="shared" si="51"/>
        <v>0</v>
      </c>
      <c r="O577" s="180"/>
      <c r="P577" s="214" t="str">
        <f>CountyStateRegions_21!K575</f>
        <v/>
      </c>
      <c r="Q577" s="304" t="str">
        <f t="shared" si="53"/>
        <v/>
      </c>
      <c r="R577" s="305" t="str">
        <f t="shared" si="54"/>
        <v/>
      </c>
      <c r="S577" s="305" t="str">
        <f t="shared" si="55"/>
        <v/>
      </c>
      <c r="T577" s="186">
        <v>573</v>
      </c>
      <c r="U577" s="216" t="str">
        <f t="shared" si="52"/>
        <v/>
      </c>
      <c r="V577" s="216" t="str">
        <f>IFERROR(INDEX(CountyStateRegions_21!$B:$B,MATCH('Start Here Statistics'!$U577,CountyStateRegions_21!$D:$D,0)),"")</f>
        <v/>
      </c>
    </row>
    <row r="578" spans="14:22" ht="15" x14ac:dyDescent="0.2">
      <c r="N578" s="43">
        <f t="shared" si="51"/>
        <v>0</v>
      </c>
      <c r="O578" s="180"/>
      <c r="P578" s="214" t="str">
        <f>CountyStateRegions_21!K576</f>
        <v/>
      </c>
      <c r="Q578" s="304" t="str">
        <f t="shared" si="53"/>
        <v/>
      </c>
      <c r="R578" s="305" t="str">
        <f t="shared" si="54"/>
        <v/>
      </c>
      <c r="S578" s="305" t="str">
        <f t="shared" si="55"/>
        <v/>
      </c>
      <c r="T578" s="186">
        <v>574</v>
      </c>
      <c r="U578" s="216" t="str">
        <f t="shared" si="52"/>
        <v/>
      </c>
      <c r="V578" s="216" t="str">
        <f>IFERROR(INDEX(CountyStateRegions_21!$B:$B,MATCH('Start Here Statistics'!$U578,CountyStateRegions_21!$D:$D,0)),"")</f>
        <v/>
      </c>
    </row>
    <row r="579" spans="14:22" ht="15" x14ac:dyDescent="0.2">
      <c r="N579" s="43">
        <f t="shared" si="51"/>
        <v>0</v>
      </c>
      <c r="O579" s="180"/>
      <c r="P579" s="214" t="str">
        <f>CountyStateRegions_21!K577</f>
        <v/>
      </c>
      <c r="Q579" s="304" t="str">
        <f t="shared" si="53"/>
        <v/>
      </c>
      <c r="R579" s="305" t="str">
        <f t="shared" si="54"/>
        <v/>
      </c>
      <c r="S579" s="305" t="str">
        <f t="shared" si="55"/>
        <v/>
      </c>
      <c r="T579" s="186">
        <v>575</v>
      </c>
      <c r="U579" s="216" t="str">
        <f t="shared" si="52"/>
        <v/>
      </c>
      <c r="V579" s="216" t="str">
        <f>IFERROR(INDEX(CountyStateRegions_21!$B:$B,MATCH('Start Here Statistics'!$U579,CountyStateRegions_21!$D:$D,0)),"")</f>
        <v/>
      </c>
    </row>
    <row r="580" spans="14:22" ht="15" x14ac:dyDescent="0.2">
      <c r="N580" s="43">
        <f t="shared" si="51"/>
        <v>0</v>
      </c>
      <c r="O580" s="180"/>
      <c r="P580" s="214" t="str">
        <f>CountyStateRegions_21!K578</f>
        <v/>
      </c>
      <c r="Q580" s="304" t="str">
        <f t="shared" si="53"/>
        <v/>
      </c>
      <c r="R580" s="305" t="str">
        <f t="shared" si="54"/>
        <v/>
      </c>
      <c r="S580" s="305" t="str">
        <f t="shared" si="55"/>
        <v/>
      </c>
      <c r="T580" s="186">
        <v>576</v>
      </c>
      <c r="U580" s="216" t="str">
        <f t="shared" si="52"/>
        <v/>
      </c>
      <c r="V580" s="216" t="str">
        <f>IFERROR(INDEX(CountyStateRegions_21!$B:$B,MATCH('Start Here Statistics'!$U580,CountyStateRegions_21!$D:$D,0)),"")</f>
        <v/>
      </c>
    </row>
    <row r="581" spans="14:22" ht="15" x14ac:dyDescent="0.2">
      <c r="N581" s="43">
        <f t="shared" si="51"/>
        <v>0</v>
      </c>
      <c r="O581" s="180"/>
      <c r="P581" s="214" t="str">
        <f>CountyStateRegions_21!K579</f>
        <v/>
      </c>
      <c r="Q581" s="304" t="str">
        <f t="shared" si="53"/>
        <v/>
      </c>
      <c r="R581" s="305" t="str">
        <f t="shared" si="54"/>
        <v/>
      </c>
      <c r="S581" s="305" t="str">
        <f t="shared" si="55"/>
        <v/>
      </c>
      <c r="T581" s="186">
        <v>577</v>
      </c>
      <c r="U581" s="216" t="str">
        <f t="shared" si="52"/>
        <v/>
      </c>
      <c r="V581" s="216" t="str">
        <f>IFERROR(INDEX(CountyStateRegions_21!$B:$B,MATCH('Start Here Statistics'!$U581,CountyStateRegions_21!$D:$D,0)),"")</f>
        <v/>
      </c>
    </row>
    <row r="582" spans="14:22" ht="15" x14ac:dyDescent="0.2">
      <c r="N582" s="43">
        <f t="shared" ref="N582:N645" si="56">SUM(N581,$O582&lt;&gt;"")</f>
        <v>0</v>
      </c>
      <c r="O582" s="180"/>
      <c r="P582" s="214" t="str">
        <f>CountyStateRegions_21!K580</f>
        <v/>
      </c>
      <c r="Q582" s="304" t="str">
        <f t="shared" si="53"/>
        <v/>
      </c>
      <c r="R582" s="305" t="str">
        <f t="shared" si="54"/>
        <v/>
      </c>
      <c r="S582" s="305" t="str">
        <f t="shared" si="55"/>
        <v/>
      </c>
      <c r="T582" s="186">
        <v>578</v>
      </c>
      <c r="U582" s="216" t="str">
        <f t="shared" ref="U582:U645" si="57">IFERROR(INDEX($P:$P,MATCH($T582,$N:$N,0)),"")</f>
        <v/>
      </c>
      <c r="V582" s="216" t="str">
        <f>IFERROR(INDEX(CountyStateRegions_21!$B:$B,MATCH('Start Here Statistics'!$U582,CountyStateRegions_21!$D:$D,0)),"")</f>
        <v/>
      </c>
    </row>
    <row r="583" spans="14:22" ht="15" x14ac:dyDescent="0.2">
      <c r="N583" s="43">
        <f t="shared" si="56"/>
        <v>0</v>
      </c>
      <c r="O583" s="180"/>
      <c r="P583" s="214" t="str">
        <f>CountyStateRegions_21!K581</f>
        <v/>
      </c>
      <c r="Q583" s="304" t="str">
        <f t="shared" si="53"/>
        <v/>
      </c>
      <c r="R583" s="305" t="str">
        <f t="shared" si="54"/>
        <v/>
      </c>
      <c r="S583" s="305" t="str">
        <f t="shared" si="55"/>
        <v/>
      </c>
      <c r="T583" s="186">
        <v>579</v>
      </c>
      <c r="U583" s="216" t="str">
        <f t="shared" si="57"/>
        <v/>
      </c>
      <c r="V583" s="216" t="str">
        <f>IFERROR(INDEX(CountyStateRegions_21!$B:$B,MATCH('Start Here Statistics'!$U583,CountyStateRegions_21!$D:$D,0)),"")</f>
        <v/>
      </c>
    </row>
    <row r="584" spans="14:22" ht="15" x14ac:dyDescent="0.2">
      <c r="N584" s="43">
        <f t="shared" si="56"/>
        <v>0</v>
      </c>
      <c r="O584" s="180"/>
      <c r="P584" s="214" t="str">
        <f>CountyStateRegions_21!K582</f>
        <v/>
      </c>
      <c r="Q584" s="304" t="str">
        <f t="shared" si="53"/>
        <v/>
      </c>
      <c r="R584" s="305" t="str">
        <f t="shared" si="54"/>
        <v/>
      </c>
      <c r="S584" s="305" t="str">
        <f t="shared" si="55"/>
        <v/>
      </c>
      <c r="T584" s="186">
        <v>580</v>
      </c>
      <c r="U584" s="216" t="str">
        <f t="shared" si="57"/>
        <v/>
      </c>
      <c r="V584" s="216" t="str">
        <f>IFERROR(INDEX(CountyStateRegions_21!$B:$B,MATCH('Start Here Statistics'!$U584,CountyStateRegions_21!$D:$D,0)),"")</f>
        <v/>
      </c>
    </row>
    <row r="585" spans="14:22" ht="15" x14ac:dyDescent="0.2">
      <c r="N585" s="43">
        <f t="shared" si="56"/>
        <v>0</v>
      </c>
      <c r="O585" s="180"/>
      <c r="P585" s="214" t="str">
        <f>CountyStateRegions_21!K583</f>
        <v/>
      </c>
      <c r="Q585" s="304" t="str">
        <f t="shared" si="53"/>
        <v/>
      </c>
      <c r="R585" s="305" t="str">
        <f t="shared" si="54"/>
        <v/>
      </c>
      <c r="S585" s="305" t="str">
        <f t="shared" si="55"/>
        <v/>
      </c>
      <c r="T585" s="186">
        <v>581</v>
      </c>
      <c r="U585" s="216" t="str">
        <f t="shared" si="57"/>
        <v/>
      </c>
      <c r="V585" s="216" t="str">
        <f>IFERROR(INDEX(CountyStateRegions_21!$B:$B,MATCH('Start Here Statistics'!$U585,CountyStateRegions_21!$D:$D,0)),"")</f>
        <v/>
      </c>
    </row>
    <row r="586" spans="14:22" ht="15" x14ac:dyDescent="0.2">
      <c r="N586" s="43">
        <f t="shared" si="56"/>
        <v>0</v>
      </c>
      <c r="O586" s="180"/>
      <c r="P586" s="214" t="str">
        <f>CountyStateRegions_21!K584</f>
        <v/>
      </c>
      <c r="Q586" s="304" t="str">
        <f t="shared" si="53"/>
        <v/>
      </c>
      <c r="R586" s="305" t="str">
        <f t="shared" si="54"/>
        <v/>
      </c>
      <c r="S586" s="305" t="str">
        <f t="shared" si="55"/>
        <v/>
      </c>
      <c r="T586" s="186">
        <v>582</v>
      </c>
      <c r="U586" s="216" t="str">
        <f t="shared" si="57"/>
        <v/>
      </c>
      <c r="V586" s="216" t="str">
        <f>IFERROR(INDEX(CountyStateRegions_21!$B:$B,MATCH('Start Here Statistics'!$U586,CountyStateRegions_21!$D:$D,0)),"")</f>
        <v/>
      </c>
    </row>
    <row r="587" spans="14:22" ht="15" x14ac:dyDescent="0.2">
      <c r="N587" s="43">
        <f t="shared" si="56"/>
        <v>0</v>
      </c>
      <c r="O587" s="180"/>
      <c r="P587" s="214" t="str">
        <f>CountyStateRegions_21!K585</f>
        <v/>
      </c>
      <c r="Q587" s="304" t="str">
        <f t="shared" si="53"/>
        <v/>
      </c>
      <c r="R587" s="305" t="str">
        <f t="shared" si="54"/>
        <v/>
      </c>
      <c r="S587" s="305" t="str">
        <f t="shared" si="55"/>
        <v/>
      </c>
      <c r="T587" s="186">
        <v>583</v>
      </c>
      <c r="U587" s="216" t="str">
        <f t="shared" si="57"/>
        <v/>
      </c>
      <c r="V587" s="216" t="str">
        <f>IFERROR(INDEX(CountyStateRegions_21!$B:$B,MATCH('Start Here Statistics'!$U587,CountyStateRegions_21!$D:$D,0)),"")</f>
        <v/>
      </c>
    </row>
    <row r="588" spans="14:22" ht="15" x14ac:dyDescent="0.2">
      <c r="N588" s="43">
        <f t="shared" si="56"/>
        <v>0</v>
      </c>
      <c r="O588" s="180"/>
      <c r="P588" s="214" t="str">
        <f>CountyStateRegions_21!K586</f>
        <v/>
      </c>
      <c r="Q588" s="304" t="str">
        <f t="shared" si="53"/>
        <v/>
      </c>
      <c r="R588" s="305" t="str">
        <f t="shared" si="54"/>
        <v/>
      </c>
      <c r="S588" s="305" t="str">
        <f t="shared" si="55"/>
        <v/>
      </c>
      <c r="T588" s="186">
        <v>584</v>
      </c>
      <c r="U588" s="216" t="str">
        <f t="shared" si="57"/>
        <v/>
      </c>
      <c r="V588" s="216" t="str">
        <f>IFERROR(INDEX(CountyStateRegions_21!$B:$B,MATCH('Start Here Statistics'!$U588,CountyStateRegions_21!$D:$D,0)),"")</f>
        <v/>
      </c>
    </row>
    <row r="589" spans="14:22" ht="15" x14ac:dyDescent="0.2">
      <c r="N589" s="43">
        <f t="shared" si="56"/>
        <v>0</v>
      </c>
      <c r="O589" s="180"/>
      <c r="P589" s="214" t="str">
        <f>CountyStateRegions_21!K587</f>
        <v/>
      </c>
      <c r="Q589" s="304" t="str">
        <f t="shared" si="53"/>
        <v/>
      </c>
      <c r="R589" s="305" t="str">
        <f t="shared" si="54"/>
        <v/>
      </c>
      <c r="S589" s="305" t="str">
        <f t="shared" si="55"/>
        <v/>
      </c>
      <c r="T589" s="186">
        <v>585</v>
      </c>
      <c r="U589" s="216" t="str">
        <f t="shared" si="57"/>
        <v/>
      </c>
      <c r="V589" s="216" t="str">
        <f>IFERROR(INDEX(CountyStateRegions_21!$B:$B,MATCH('Start Here Statistics'!$U589,CountyStateRegions_21!$D:$D,0)),"")</f>
        <v/>
      </c>
    </row>
    <row r="590" spans="14:22" ht="15" x14ac:dyDescent="0.2">
      <c r="N590" s="43">
        <f t="shared" si="56"/>
        <v>0</v>
      </c>
      <c r="O590" s="180"/>
      <c r="P590" s="214" t="str">
        <f>CountyStateRegions_21!K588</f>
        <v/>
      </c>
      <c r="Q590" s="304" t="str">
        <f t="shared" si="53"/>
        <v/>
      </c>
      <c r="R590" s="305" t="str">
        <f t="shared" si="54"/>
        <v/>
      </c>
      <c r="S590" s="305" t="str">
        <f t="shared" si="55"/>
        <v/>
      </c>
      <c r="T590" s="186">
        <v>586</v>
      </c>
      <c r="U590" s="216" t="str">
        <f t="shared" si="57"/>
        <v/>
      </c>
      <c r="V590" s="216" t="str">
        <f>IFERROR(INDEX(CountyStateRegions_21!$B:$B,MATCH('Start Here Statistics'!$U590,CountyStateRegions_21!$D:$D,0)),"")</f>
        <v/>
      </c>
    </row>
    <row r="591" spans="14:22" ht="15" x14ac:dyDescent="0.2">
      <c r="N591" s="43">
        <f t="shared" si="56"/>
        <v>0</v>
      </c>
      <c r="O591" s="180"/>
      <c r="P591" s="214" t="str">
        <f>CountyStateRegions_21!K589</f>
        <v/>
      </c>
      <c r="Q591" s="304" t="str">
        <f t="shared" si="53"/>
        <v/>
      </c>
      <c r="R591" s="305" t="str">
        <f t="shared" si="54"/>
        <v/>
      </c>
      <c r="S591" s="305" t="str">
        <f t="shared" si="55"/>
        <v/>
      </c>
      <c r="T591" s="186">
        <v>587</v>
      </c>
      <c r="U591" s="216" t="str">
        <f t="shared" si="57"/>
        <v/>
      </c>
      <c r="V591" s="216" t="str">
        <f>IFERROR(INDEX(CountyStateRegions_21!$B:$B,MATCH('Start Here Statistics'!$U591,CountyStateRegions_21!$D:$D,0)),"")</f>
        <v/>
      </c>
    </row>
    <row r="592" spans="14:22" ht="15" x14ac:dyDescent="0.2">
      <c r="N592" s="43">
        <f t="shared" si="56"/>
        <v>0</v>
      </c>
      <c r="O592" s="180"/>
      <c r="P592" s="214" t="str">
        <f>CountyStateRegions_21!K590</f>
        <v/>
      </c>
      <c r="Q592" s="304" t="str">
        <f t="shared" si="53"/>
        <v/>
      </c>
      <c r="R592" s="305" t="str">
        <f t="shared" si="54"/>
        <v/>
      </c>
      <c r="S592" s="305" t="str">
        <f t="shared" si="55"/>
        <v/>
      </c>
      <c r="T592" s="186">
        <v>588</v>
      </c>
      <c r="U592" s="216" t="str">
        <f t="shared" si="57"/>
        <v/>
      </c>
      <c r="V592" s="216" t="str">
        <f>IFERROR(INDEX(CountyStateRegions_21!$B:$B,MATCH('Start Here Statistics'!$U592,CountyStateRegions_21!$D:$D,0)),"")</f>
        <v/>
      </c>
    </row>
    <row r="593" spans="14:22" ht="15" x14ac:dyDescent="0.2">
      <c r="N593" s="43">
        <f t="shared" si="56"/>
        <v>0</v>
      </c>
      <c r="O593" s="180"/>
      <c r="P593" s="214" t="str">
        <f>CountyStateRegions_21!K591</f>
        <v/>
      </c>
      <c r="Q593" s="304" t="str">
        <f t="shared" si="53"/>
        <v/>
      </c>
      <c r="R593" s="305" t="str">
        <f t="shared" si="54"/>
        <v/>
      </c>
      <c r="S593" s="305" t="str">
        <f t="shared" si="55"/>
        <v/>
      </c>
      <c r="T593" s="186">
        <v>589</v>
      </c>
      <c r="U593" s="216" t="str">
        <f t="shared" si="57"/>
        <v/>
      </c>
      <c r="V593" s="216" t="str">
        <f>IFERROR(INDEX(CountyStateRegions_21!$B:$B,MATCH('Start Here Statistics'!$U593,CountyStateRegions_21!$D:$D,0)),"")</f>
        <v/>
      </c>
    </row>
    <row r="594" spans="14:22" ht="15" x14ac:dyDescent="0.2">
      <c r="N594" s="43">
        <f t="shared" si="56"/>
        <v>0</v>
      </c>
      <c r="O594" s="180"/>
      <c r="P594" s="214" t="str">
        <f>CountyStateRegions_21!K592</f>
        <v/>
      </c>
      <c r="Q594" s="304" t="str">
        <f t="shared" si="53"/>
        <v/>
      </c>
      <c r="R594" s="305" t="str">
        <f t="shared" si="54"/>
        <v/>
      </c>
      <c r="S594" s="305" t="str">
        <f t="shared" si="55"/>
        <v/>
      </c>
      <c r="T594" s="186">
        <v>590</v>
      </c>
      <c r="U594" s="216" t="str">
        <f t="shared" si="57"/>
        <v/>
      </c>
      <c r="V594" s="216" t="str">
        <f>IFERROR(INDEX(CountyStateRegions_21!$B:$B,MATCH('Start Here Statistics'!$U594,CountyStateRegions_21!$D:$D,0)),"")</f>
        <v/>
      </c>
    </row>
    <row r="595" spans="14:22" ht="15" x14ac:dyDescent="0.2">
      <c r="N595" s="43">
        <f t="shared" si="56"/>
        <v>0</v>
      </c>
      <c r="O595" s="180"/>
      <c r="P595" s="214" t="str">
        <f>CountyStateRegions_21!K593</f>
        <v/>
      </c>
      <c r="Q595" s="304" t="str">
        <f t="shared" si="53"/>
        <v/>
      </c>
      <c r="R595" s="305" t="str">
        <f t="shared" si="54"/>
        <v/>
      </c>
      <c r="S595" s="305" t="str">
        <f t="shared" si="55"/>
        <v/>
      </c>
      <c r="T595" s="186">
        <v>591</v>
      </c>
      <c r="U595" s="216" t="str">
        <f t="shared" si="57"/>
        <v/>
      </c>
      <c r="V595" s="216" t="str">
        <f>IFERROR(INDEX(CountyStateRegions_21!$B:$B,MATCH('Start Here Statistics'!$U595,CountyStateRegions_21!$D:$D,0)),"")</f>
        <v/>
      </c>
    </row>
    <row r="596" spans="14:22" ht="15" x14ac:dyDescent="0.2">
      <c r="N596" s="43">
        <f t="shared" si="56"/>
        <v>0</v>
      </c>
      <c r="O596" s="180"/>
      <c r="P596" s="214" t="str">
        <f>CountyStateRegions_21!K594</f>
        <v/>
      </c>
      <c r="Q596" s="304" t="str">
        <f t="shared" si="53"/>
        <v/>
      </c>
      <c r="R596" s="305" t="str">
        <f t="shared" si="54"/>
        <v/>
      </c>
      <c r="S596" s="305" t="str">
        <f t="shared" si="55"/>
        <v/>
      </c>
      <c r="T596" s="186">
        <v>592</v>
      </c>
      <c r="U596" s="216" t="str">
        <f t="shared" si="57"/>
        <v/>
      </c>
      <c r="V596" s="216" t="str">
        <f>IFERROR(INDEX(CountyStateRegions_21!$B:$B,MATCH('Start Here Statistics'!$U596,CountyStateRegions_21!$D:$D,0)),"")</f>
        <v/>
      </c>
    </row>
    <row r="597" spans="14:22" ht="15" x14ac:dyDescent="0.2">
      <c r="N597" s="43">
        <f t="shared" si="56"/>
        <v>0</v>
      </c>
      <c r="O597" s="180"/>
      <c r="P597" s="214" t="str">
        <f>CountyStateRegions_21!K595</f>
        <v/>
      </c>
      <c r="Q597" s="304" t="str">
        <f t="shared" si="53"/>
        <v/>
      </c>
      <c r="R597" s="305" t="str">
        <f t="shared" si="54"/>
        <v/>
      </c>
      <c r="S597" s="305" t="str">
        <f t="shared" si="55"/>
        <v/>
      </c>
      <c r="T597" s="186">
        <v>593</v>
      </c>
      <c r="U597" s="216" t="str">
        <f t="shared" si="57"/>
        <v/>
      </c>
      <c r="V597" s="216" t="str">
        <f>IFERROR(INDEX(CountyStateRegions_21!$B:$B,MATCH('Start Here Statistics'!$U597,CountyStateRegions_21!$D:$D,0)),"")</f>
        <v/>
      </c>
    </row>
    <row r="598" spans="14:22" ht="15" x14ac:dyDescent="0.2">
      <c r="N598" s="43">
        <f t="shared" si="56"/>
        <v>0</v>
      </c>
      <c r="O598" s="180"/>
      <c r="P598" s="214" t="str">
        <f>CountyStateRegions_21!K596</f>
        <v/>
      </c>
      <c r="Q598" s="304" t="str">
        <f t="shared" si="53"/>
        <v/>
      </c>
      <c r="R598" s="305" t="str">
        <f t="shared" si="54"/>
        <v/>
      </c>
      <c r="S598" s="305" t="str">
        <f t="shared" si="55"/>
        <v/>
      </c>
      <c r="T598" s="186">
        <v>594</v>
      </c>
      <c r="U598" s="216" t="str">
        <f t="shared" si="57"/>
        <v/>
      </c>
      <c r="V598" s="216" t="str">
        <f>IFERROR(INDEX(CountyStateRegions_21!$B:$B,MATCH('Start Here Statistics'!$U598,CountyStateRegions_21!$D:$D,0)),"")</f>
        <v/>
      </c>
    </row>
    <row r="599" spans="14:22" ht="15" x14ac:dyDescent="0.2">
      <c r="N599" s="43">
        <f t="shared" si="56"/>
        <v>0</v>
      </c>
      <c r="O599" s="180"/>
      <c r="P599" s="214" t="str">
        <f>CountyStateRegions_21!K597</f>
        <v/>
      </c>
      <c r="Q599" s="304" t="str">
        <f t="shared" si="53"/>
        <v/>
      </c>
      <c r="R599" s="305" t="str">
        <f t="shared" si="54"/>
        <v/>
      </c>
      <c r="S599" s="305" t="str">
        <f t="shared" si="55"/>
        <v/>
      </c>
      <c r="T599" s="186">
        <v>595</v>
      </c>
      <c r="U599" s="216" t="str">
        <f t="shared" si="57"/>
        <v/>
      </c>
      <c r="V599" s="216" t="str">
        <f>IFERROR(INDEX(CountyStateRegions_21!$B:$B,MATCH('Start Here Statistics'!$U599,CountyStateRegions_21!$D:$D,0)),"")</f>
        <v/>
      </c>
    </row>
    <row r="600" spans="14:22" ht="15" x14ac:dyDescent="0.2">
      <c r="N600" s="43">
        <f t="shared" si="56"/>
        <v>0</v>
      </c>
      <c r="O600" s="180"/>
      <c r="P600" s="214" t="str">
        <f>CountyStateRegions_21!K598</f>
        <v/>
      </c>
      <c r="Q600" s="304" t="str">
        <f t="shared" si="53"/>
        <v/>
      </c>
      <c r="R600" s="305" t="str">
        <f t="shared" si="54"/>
        <v/>
      </c>
      <c r="S600" s="305" t="str">
        <f t="shared" si="55"/>
        <v/>
      </c>
      <c r="T600" s="186">
        <v>596</v>
      </c>
      <c r="U600" s="216" t="str">
        <f t="shared" si="57"/>
        <v/>
      </c>
      <c r="V600" s="216" t="str">
        <f>IFERROR(INDEX(CountyStateRegions_21!$B:$B,MATCH('Start Here Statistics'!$U600,CountyStateRegions_21!$D:$D,0)),"")</f>
        <v/>
      </c>
    </row>
    <row r="601" spans="14:22" ht="15" x14ac:dyDescent="0.2">
      <c r="N601" s="43">
        <f t="shared" si="56"/>
        <v>0</v>
      </c>
      <c r="O601" s="180"/>
      <c r="P601" s="214" t="str">
        <f>CountyStateRegions_21!K599</f>
        <v/>
      </c>
      <c r="Q601" s="304" t="str">
        <f t="shared" si="53"/>
        <v/>
      </c>
      <c r="R601" s="305" t="str">
        <f t="shared" si="54"/>
        <v/>
      </c>
      <c r="S601" s="305" t="str">
        <f t="shared" si="55"/>
        <v/>
      </c>
      <c r="T601" s="186">
        <v>597</v>
      </c>
      <c r="U601" s="216" t="str">
        <f t="shared" si="57"/>
        <v/>
      </c>
      <c r="V601" s="216" t="str">
        <f>IFERROR(INDEX(CountyStateRegions_21!$B:$B,MATCH('Start Here Statistics'!$U601,CountyStateRegions_21!$D:$D,0)),"")</f>
        <v/>
      </c>
    </row>
    <row r="602" spans="14:22" ht="15" x14ac:dyDescent="0.2">
      <c r="N602" s="43">
        <f t="shared" si="56"/>
        <v>0</v>
      </c>
      <c r="O602" s="180"/>
      <c r="P602" s="214" t="str">
        <f>CountyStateRegions_21!K600</f>
        <v/>
      </c>
      <c r="Q602" s="304" t="str">
        <f t="shared" si="53"/>
        <v/>
      </c>
      <c r="R602" s="305" t="str">
        <f t="shared" si="54"/>
        <v/>
      </c>
      <c r="S602" s="305" t="str">
        <f t="shared" si="55"/>
        <v/>
      </c>
      <c r="T602" s="186">
        <v>598</v>
      </c>
      <c r="U602" s="216" t="str">
        <f t="shared" si="57"/>
        <v/>
      </c>
      <c r="V602" s="216" t="str">
        <f>IFERROR(INDEX(CountyStateRegions_21!$B:$B,MATCH('Start Here Statistics'!$U602,CountyStateRegions_21!$D:$D,0)),"")</f>
        <v/>
      </c>
    </row>
    <row r="603" spans="14:22" ht="15" x14ac:dyDescent="0.2">
      <c r="N603" s="43">
        <f t="shared" si="56"/>
        <v>0</v>
      </c>
      <c r="O603" s="180"/>
      <c r="P603" s="214" t="str">
        <f>CountyStateRegions_21!K601</f>
        <v/>
      </c>
      <c r="Q603" s="304" t="str">
        <f t="shared" si="53"/>
        <v/>
      </c>
      <c r="R603" s="305" t="str">
        <f t="shared" si="54"/>
        <v/>
      </c>
      <c r="S603" s="305" t="str">
        <f t="shared" si="55"/>
        <v/>
      </c>
      <c r="T603" s="186">
        <v>599</v>
      </c>
      <c r="U603" s="216" t="str">
        <f t="shared" si="57"/>
        <v/>
      </c>
      <c r="V603" s="216" t="str">
        <f>IFERROR(INDEX(CountyStateRegions_21!$B:$B,MATCH('Start Here Statistics'!$U603,CountyStateRegions_21!$D:$D,0)),"")</f>
        <v/>
      </c>
    </row>
    <row r="604" spans="14:22" ht="15" x14ac:dyDescent="0.2">
      <c r="N604" s="43">
        <f t="shared" si="56"/>
        <v>0</v>
      </c>
      <c r="O604" s="180"/>
      <c r="P604" s="214" t="str">
        <f>CountyStateRegions_21!K602</f>
        <v/>
      </c>
      <c r="Q604" s="304" t="str">
        <f t="shared" si="53"/>
        <v/>
      </c>
      <c r="R604" s="305" t="str">
        <f t="shared" si="54"/>
        <v/>
      </c>
      <c r="S604" s="305" t="str">
        <f t="shared" si="55"/>
        <v/>
      </c>
      <c r="T604" s="186">
        <v>600</v>
      </c>
      <c r="U604" s="216" t="str">
        <f t="shared" si="57"/>
        <v/>
      </c>
      <c r="V604" s="216" t="str">
        <f>IFERROR(INDEX(CountyStateRegions_21!$B:$B,MATCH('Start Here Statistics'!$U604,CountyStateRegions_21!$D:$D,0)),"")</f>
        <v/>
      </c>
    </row>
    <row r="605" spans="14:22" ht="15" x14ac:dyDescent="0.2">
      <c r="N605" s="43">
        <f t="shared" si="56"/>
        <v>0</v>
      </c>
      <c r="O605" s="180"/>
      <c r="P605" s="214" t="str">
        <f>CountyStateRegions_21!K603</f>
        <v/>
      </c>
      <c r="Q605" s="304" t="str">
        <f t="shared" si="53"/>
        <v/>
      </c>
      <c r="R605" s="305" t="str">
        <f t="shared" si="54"/>
        <v/>
      </c>
      <c r="S605" s="305" t="str">
        <f t="shared" si="55"/>
        <v/>
      </c>
      <c r="T605" s="186">
        <v>601</v>
      </c>
      <c r="U605" s="216" t="str">
        <f t="shared" si="57"/>
        <v/>
      </c>
      <c r="V605" s="216" t="str">
        <f>IFERROR(INDEX(CountyStateRegions_21!$B:$B,MATCH('Start Here Statistics'!$U605,CountyStateRegions_21!$D:$D,0)),"")</f>
        <v/>
      </c>
    </row>
    <row r="606" spans="14:22" ht="15" x14ac:dyDescent="0.2">
      <c r="N606" s="43">
        <f t="shared" si="56"/>
        <v>0</v>
      </c>
      <c r="O606" s="180"/>
      <c r="P606" s="214" t="str">
        <f>CountyStateRegions_21!K604</f>
        <v/>
      </c>
      <c r="Q606" s="304" t="str">
        <f t="shared" ref="Q606:Q669" si="58">IFERROR(MID(P607, FIND(",",P607)+1,99),"")</f>
        <v/>
      </c>
      <c r="R606" s="305" t="str">
        <f t="shared" ref="R606:R669" si="59">IFERROR(LEFT(P607, FIND(",",P607)-1),"")</f>
        <v/>
      </c>
      <c r="S606" s="305" t="str">
        <f t="shared" ref="S606:S669" si="60">IF(P607="", "", IF(O607&lt;&gt;"", 1, 0))</f>
        <v/>
      </c>
      <c r="T606" s="186">
        <v>602</v>
      </c>
      <c r="U606" s="216" t="str">
        <f t="shared" si="57"/>
        <v/>
      </c>
      <c r="V606" s="216" t="str">
        <f>IFERROR(INDEX(CountyStateRegions_21!$B:$B,MATCH('Start Here Statistics'!$U606,CountyStateRegions_21!$D:$D,0)),"")</f>
        <v/>
      </c>
    </row>
    <row r="607" spans="14:22" ht="15" x14ac:dyDescent="0.2">
      <c r="N607" s="43">
        <f t="shared" si="56"/>
        <v>0</v>
      </c>
      <c r="O607" s="180"/>
      <c r="P607" s="214" t="str">
        <f>CountyStateRegions_21!K605</f>
        <v/>
      </c>
      <c r="Q607" s="304" t="str">
        <f t="shared" si="58"/>
        <v/>
      </c>
      <c r="R607" s="305" t="str">
        <f t="shared" si="59"/>
        <v/>
      </c>
      <c r="S607" s="305" t="str">
        <f t="shared" si="60"/>
        <v/>
      </c>
      <c r="T607" s="186">
        <v>603</v>
      </c>
      <c r="U607" s="216" t="str">
        <f t="shared" si="57"/>
        <v/>
      </c>
      <c r="V607" s="216" t="str">
        <f>IFERROR(INDEX(CountyStateRegions_21!$B:$B,MATCH('Start Here Statistics'!$U607,CountyStateRegions_21!$D:$D,0)),"")</f>
        <v/>
      </c>
    </row>
    <row r="608" spans="14:22" ht="15" x14ac:dyDescent="0.2">
      <c r="N608" s="43">
        <f t="shared" si="56"/>
        <v>0</v>
      </c>
      <c r="O608" s="180"/>
      <c r="P608" s="214" t="str">
        <f>CountyStateRegions_21!K606</f>
        <v/>
      </c>
      <c r="Q608" s="304" t="str">
        <f t="shared" si="58"/>
        <v/>
      </c>
      <c r="R608" s="305" t="str">
        <f t="shared" si="59"/>
        <v/>
      </c>
      <c r="S608" s="305" t="str">
        <f t="shared" si="60"/>
        <v/>
      </c>
      <c r="T608" s="186">
        <v>604</v>
      </c>
      <c r="U608" s="216" t="str">
        <f t="shared" si="57"/>
        <v/>
      </c>
      <c r="V608" s="216" t="str">
        <f>IFERROR(INDEX(CountyStateRegions_21!$B:$B,MATCH('Start Here Statistics'!$U608,CountyStateRegions_21!$D:$D,0)),"")</f>
        <v/>
      </c>
    </row>
    <row r="609" spans="14:22" ht="15" x14ac:dyDescent="0.2">
      <c r="N609" s="43">
        <f t="shared" si="56"/>
        <v>0</v>
      </c>
      <c r="O609" s="180"/>
      <c r="P609" s="214" t="str">
        <f>CountyStateRegions_21!K607</f>
        <v/>
      </c>
      <c r="Q609" s="304" t="str">
        <f t="shared" si="58"/>
        <v/>
      </c>
      <c r="R609" s="305" t="str">
        <f t="shared" si="59"/>
        <v/>
      </c>
      <c r="S609" s="305" t="str">
        <f t="shared" si="60"/>
        <v/>
      </c>
      <c r="T609" s="186">
        <v>605</v>
      </c>
      <c r="U609" s="216" t="str">
        <f t="shared" si="57"/>
        <v/>
      </c>
      <c r="V609" s="216" t="str">
        <f>IFERROR(INDEX(CountyStateRegions_21!$B:$B,MATCH('Start Here Statistics'!$U609,CountyStateRegions_21!$D:$D,0)),"")</f>
        <v/>
      </c>
    </row>
    <row r="610" spans="14:22" ht="15" x14ac:dyDescent="0.2">
      <c r="N610" s="43">
        <f t="shared" si="56"/>
        <v>0</v>
      </c>
      <c r="O610" s="180"/>
      <c r="P610" s="214" t="str">
        <f>CountyStateRegions_21!K608</f>
        <v/>
      </c>
      <c r="Q610" s="304" t="str">
        <f t="shared" si="58"/>
        <v/>
      </c>
      <c r="R610" s="305" t="str">
        <f t="shared" si="59"/>
        <v/>
      </c>
      <c r="S610" s="305" t="str">
        <f t="shared" si="60"/>
        <v/>
      </c>
      <c r="T610" s="186">
        <v>606</v>
      </c>
      <c r="U610" s="216" t="str">
        <f t="shared" si="57"/>
        <v/>
      </c>
      <c r="V610" s="216" t="str">
        <f>IFERROR(INDEX(CountyStateRegions_21!$B:$B,MATCH('Start Here Statistics'!$U610,CountyStateRegions_21!$D:$D,0)),"")</f>
        <v/>
      </c>
    </row>
    <row r="611" spans="14:22" ht="15" x14ac:dyDescent="0.2">
      <c r="N611" s="43">
        <f t="shared" si="56"/>
        <v>0</v>
      </c>
      <c r="O611" s="180"/>
      <c r="P611" s="214" t="str">
        <f>CountyStateRegions_21!K609</f>
        <v/>
      </c>
      <c r="Q611" s="304" t="str">
        <f t="shared" si="58"/>
        <v/>
      </c>
      <c r="R611" s="305" t="str">
        <f t="shared" si="59"/>
        <v/>
      </c>
      <c r="S611" s="305" t="str">
        <f t="shared" si="60"/>
        <v/>
      </c>
      <c r="T611" s="186">
        <v>607</v>
      </c>
      <c r="U611" s="216" t="str">
        <f t="shared" si="57"/>
        <v/>
      </c>
      <c r="V611" s="216" t="str">
        <f>IFERROR(INDEX(CountyStateRegions_21!$B:$B,MATCH('Start Here Statistics'!$U611,CountyStateRegions_21!$D:$D,0)),"")</f>
        <v/>
      </c>
    </row>
    <row r="612" spans="14:22" ht="15" x14ac:dyDescent="0.2">
      <c r="N612" s="43">
        <f t="shared" si="56"/>
        <v>0</v>
      </c>
      <c r="O612" s="180"/>
      <c r="P612" s="214" t="str">
        <f>CountyStateRegions_21!K610</f>
        <v/>
      </c>
      <c r="Q612" s="304" t="str">
        <f t="shared" si="58"/>
        <v/>
      </c>
      <c r="R612" s="305" t="str">
        <f t="shared" si="59"/>
        <v/>
      </c>
      <c r="S612" s="305" t="str">
        <f t="shared" si="60"/>
        <v/>
      </c>
      <c r="T612" s="186">
        <v>608</v>
      </c>
      <c r="U612" s="216" t="str">
        <f t="shared" si="57"/>
        <v/>
      </c>
      <c r="V612" s="216" t="str">
        <f>IFERROR(INDEX(CountyStateRegions_21!$B:$B,MATCH('Start Here Statistics'!$U612,CountyStateRegions_21!$D:$D,0)),"")</f>
        <v/>
      </c>
    </row>
    <row r="613" spans="14:22" ht="15" x14ac:dyDescent="0.2">
      <c r="N613" s="43">
        <f t="shared" si="56"/>
        <v>0</v>
      </c>
      <c r="O613" s="180"/>
      <c r="P613" s="214" t="str">
        <f>CountyStateRegions_21!K611</f>
        <v/>
      </c>
      <c r="Q613" s="304" t="str">
        <f t="shared" si="58"/>
        <v/>
      </c>
      <c r="R613" s="305" t="str">
        <f t="shared" si="59"/>
        <v/>
      </c>
      <c r="S613" s="305" t="str">
        <f t="shared" si="60"/>
        <v/>
      </c>
      <c r="T613" s="186">
        <v>609</v>
      </c>
      <c r="U613" s="216" t="str">
        <f t="shared" si="57"/>
        <v/>
      </c>
      <c r="V613" s="216" t="str">
        <f>IFERROR(INDEX(CountyStateRegions_21!$B:$B,MATCH('Start Here Statistics'!$U613,CountyStateRegions_21!$D:$D,0)),"")</f>
        <v/>
      </c>
    </row>
    <row r="614" spans="14:22" ht="15" x14ac:dyDescent="0.2">
      <c r="N614" s="43">
        <f t="shared" si="56"/>
        <v>0</v>
      </c>
      <c r="O614" s="180"/>
      <c r="P614" s="214" t="str">
        <f>CountyStateRegions_21!K612</f>
        <v/>
      </c>
      <c r="Q614" s="304" t="str">
        <f t="shared" si="58"/>
        <v/>
      </c>
      <c r="R614" s="305" t="str">
        <f t="shared" si="59"/>
        <v/>
      </c>
      <c r="S614" s="305" t="str">
        <f t="shared" si="60"/>
        <v/>
      </c>
      <c r="T614" s="186">
        <v>610</v>
      </c>
      <c r="U614" s="216" t="str">
        <f t="shared" si="57"/>
        <v/>
      </c>
      <c r="V614" s="216" t="str">
        <f>IFERROR(INDEX(CountyStateRegions_21!$B:$B,MATCH('Start Here Statistics'!$U614,CountyStateRegions_21!$D:$D,0)),"")</f>
        <v/>
      </c>
    </row>
    <row r="615" spans="14:22" ht="15" x14ac:dyDescent="0.2">
      <c r="N615" s="43">
        <f t="shared" si="56"/>
        <v>0</v>
      </c>
      <c r="O615" s="180"/>
      <c r="P615" s="214" t="str">
        <f>CountyStateRegions_21!K613</f>
        <v/>
      </c>
      <c r="Q615" s="304" t="str">
        <f t="shared" si="58"/>
        <v/>
      </c>
      <c r="R615" s="305" t="str">
        <f t="shared" si="59"/>
        <v/>
      </c>
      <c r="S615" s="305" t="str">
        <f t="shared" si="60"/>
        <v/>
      </c>
      <c r="T615" s="186">
        <v>611</v>
      </c>
      <c r="U615" s="216" t="str">
        <f t="shared" si="57"/>
        <v/>
      </c>
      <c r="V615" s="216" t="str">
        <f>IFERROR(INDEX(CountyStateRegions_21!$B:$B,MATCH('Start Here Statistics'!$U615,CountyStateRegions_21!$D:$D,0)),"")</f>
        <v/>
      </c>
    </row>
    <row r="616" spans="14:22" ht="15" x14ac:dyDescent="0.2">
      <c r="N616" s="43">
        <f t="shared" si="56"/>
        <v>0</v>
      </c>
      <c r="O616" s="180"/>
      <c r="P616" s="214" t="str">
        <f>CountyStateRegions_21!K614</f>
        <v/>
      </c>
      <c r="Q616" s="304" t="str">
        <f t="shared" si="58"/>
        <v/>
      </c>
      <c r="R616" s="305" t="str">
        <f t="shared" si="59"/>
        <v/>
      </c>
      <c r="S616" s="305" t="str">
        <f t="shared" si="60"/>
        <v/>
      </c>
      <c r="T616" s="186">
        <v>612</v>
      </c>
      <c r="U616" s="216" t="str">
        <f t="shared" si="57"/>
        <v/>
      </c>
      <c r="V616" s="216" t="str">
        <f>IFERROR(INDEX(CountyStateRegions_21!$B:$B,MATCH('Start Here Statistics'!$U616,CountyStateRegions_21!$D:$D,0)),"")</f>
        <v/>
      </c>
    </row>
    <row r="617" spans="14:22" ht="15" x14ac:dyDescent="0.2">
      <c r="N617" s="43">
        <f t="shared" si="56"/>
        <v>0</v>
      </c>
      <c r="O617" s="180"/>
      <c r="P617" s="214" t="str">
        <f>CountyStateRegions_21!K615</f>
        <v/>
      </c>
      <c r="Q617" s="304" t="str">
        <f t="shared" si="58"/>
        <v/>
      </c>
      <c r="R617" s="305" t="str">
        <f t="shared" si="59"/>
        <v/>
      </c>
      <c r="S617" s="305" t="str">
        <f t="shared" si="60"/>
        <v/>
      </c>
      <c r="T617" s="186">
        <v>613</v>
      </c>
      <c r="U617" s="216" t="str">
        <f t="shared" si="57"/>
        <v/>
      </c>
      <c r="V617" s="216" t="str">
        <f>IFERROR(INDEX(CountyStateRegions_21!$B:$B,MATCH('Start Here Statistics'!$U617,CountyStateRegions_21!$D:$D,0)),"")</f>
        <v/>
      </c>
    </row>
    <row r="618" spans="14:22" ht="15" x14ac:dyDescent="0.2">
      <c r="N618" s="43">
        <f t="shared" si="56"/>
        <v>0</v>
      </c>
      <c r="O618" s="180"/>
      <c r="P618" s="214" t="str">
        <f>CountyStateRegions_21!K616</f>
        <v/>
      </c>
      <c r="Q618" s="304" t="str">
        <f t="shared" si="58"/>
        <v/>
      </c>
      <c r="R618" s="305" t="str">
        <f t="shared" si="59"/>
        <v/>
      </c>
      <c r="S618" s="305" t="str">
        <f t="shared" si="60"/>
        <v/>
      </c>
      <c r="T618" s="186">
        <v>614</v>
      </c>
      <c r="U618" s="216" t="str">
        <f t="shared" si="57"/>
        <v/>
      </c>
      <c r="V618" s="216" t="str">
        <f>IFERROR(INDEX(CountyStateRegions_21!$B:$B,MATCH('Start Here Statistics'!$U618,CountyStateRegions_21!$D:$D,0)),"")</f>
        <v/>
      </c>
    </row>
    <row r="619" spans="14:22" ht="15" x14ac:dyDescent="0.2">
      <c r="N619" s="43">
        <f t="shared" si="56"/>
        <v>0</v>
      </c>
      <c r="O619" s="180"/>
      <c r="P619" s="214" t="str">
        <f>CountyStateRegions_21!K617</f>
        <v/>
      </c>
      <c r="Q619" s="304" t="str">
        <f t="shared" si="58"/>
        <v/>
      </c>
      <c r="R619" s="305" t="str">
        <f t="shared" si="59"/>
        <v/>
      </c>
      <c r="S619" s="305" t="str">
        <f t="shared" si="60"/>
        <v/>
      </c>
      <c r="T619" s="186">
        <v>615</v>
      </c>
      <c r="U619" s="216" t="str">
        <f t="shared" si="57"/>
        <v/>
      </c>
      <c r="V619" s="216" t="str">
        <f>IFERROR(INDEX(CountyStateRegions_21!$B:$B,MATCH('Start Here Statistics'!$U619,CountyStateRegions_21!$D:$D,0)),"")</f>
        <v/>
      </c>
    </row>
    <row r="620" spans="14:22" ht="15" x14ac:dyDescent="0.2">
      <c r="N620" s="43">
        <f t="shared" si="56"/>
        <v>0</v>
      </c>
      <c r="O620" s="180"/>
      <c r="P620" s="214" t="str">
        <f>CountyStateRegions_21!K618</f>
        <v/>
      </c>
      <c r="Q620" s="304" t="str">
        <f t="shared" si="58"/>
        <v/>
      </c>
      <c r="R620" s="305" t="str">
        <f t="shared" si="59"/>
        <v/>
      </c>
      <c r="S620" s="305" t="str">
        <f t="shared" si="60"/>
        <v/>
      </c>
      <c r="T620" s="186">
        <v>616</v>
      </c>
      <c r="U620" s="216" t="str">
        <f t="shared" si="57"/>
        <v/>
      </c>
      <c r="V620" s="216" t="str">
        <f>IFERROR(INDEX(CountyStateRegions_21!$B:$B,MATCH('Start Here Statistics'!$U620,CountyStateRegions_21!$D:$D,0)),"")</f>
        <v/>
      </c>
    </row>
    <row r="621" spans="14:22" ht="15" x14ac:dyDescent="0.2">
      <c r="N621" s="43">
        <f t="shared" si="56"/>
        <v>0</v>
      </c>
      <c r="O621" s="180"/>
      <c r="P621" s="214" t="str">
        <f>CountyStateRegions_21!K619</f>
        <v/>
      </c>
      <c r="Q621" s="304" t="str">
        <f t="shared" si="58"/>
        <v/>
      </c>
      <c r="R621" s="305" t="str">
        <f t="shared" si="59"/>
        <v/>
      </c>
      <c r="S621" s="305" t="str">
        <f t="shared" si="60"/>
        <v/>
      </c>
      <c r="T621" s="186">
        <v>617</v>
      </c>
      <c r="U621" s="216" t="str">
        <f t="shared" si="57"/>
        <v/>
      </c>
      <c r="V621" s="216" t="str">
        <f>IFERROR(INDEX(CountyStateRegions_21!$B:$B,MATCH('Start Here Statistics'!$U621,CountyStateRegions_21!$D:$D,0)),"")</f>
        <v/>
      </c>
    </row>
    <row r="622" spans="14:22" ht="15" x14ac:dyDescent="0.2">
      <c r="N622" s="43">
        <f t="shared" si="56"/>
        <v>0</v>
      </c>
      <c r="O622" s="180"/>
      <c r="P622" s="214" t="str">
        <f>CountyStateRegions_21!K620</f>
        <v/>
      </c>
      <c r="Q622" s="304" t="str">
        <f t="shared" si="58"/>
        <v/>
      </c>
      <c r="R622" s="305" t="str">
        <f t="shared" si="59"/>
        <v/>
      </c>
      <c r="S622" s="305" t="str">
        <f t="shared" si="60"/>
        <v/>
      </c>
      <c r="T622" s="186">
        <v>618</v>
      </c>
      <c r="U622" s="216" t="str">
        <f t="shared" si="57"/>
        <v/>
      </c>
      <c r="V622" s="216" t="str">
        <f>IFERROR(INDEX(CountyStateRegions_21!$B:$B,MATCH('Start Here Statistics'!$U622,CountyStateRegions_21!$D:$D,0)),"")</f>
        <v/>
      </c>
    </row>
    <row r="623" spans="14:22" ht="15" x14ac:dyDescent="0.2">
      <c r="N623" s="43">
        <f t="shared" si="56"/>
        <v>0</v>
      </c>
      <c r="O623" s="180"/>
      <c r="P623" s="214" t="str">
        <f>CountyStateRegions_21!K621</f>
        <v/>
      </c>
      <c r="Q623" s="304" t="str">
        <f t="shared" si="58"/>
        <v/>
      </c>
      <c r="R623" s="305" t="str">
        <f t="shared" si="59"/>
        <v/>
      </c>
      <c r="S623" s="305" t="str">
        <f t="shared" si="60"/>
        <v/>
      </c>
      <c r="T623" s="186">
        <v>619</v>
      </c>
      <c r="U623" s="216" t="str">
        <f t="shared" si="57"/>
        <v/>
      </c>
      <c r="V623" s="216" t="str">
        <f>IFERROR(INDEX(CountyStateRegions_21!$B:$B,MATCH('Start Here Statistics'!$U623,CountyStateRegions_21!$D:$D,0)),"")</f>
        <v/>
      </c>
    </row>
    <row r="624" spans="14:22" ht="15" x14ac:dyDescent="0.2">
      <c r="N624" s="43">
        <f t="shared" si="56"/>
        <v>0</v>
      </c>
      <c r="O624" s="180"/>
      <c r="P624" s="214" t="str">
        <f>CountyStateRegions_21!K622</f>
        <v/>
      </c>
      <c r="Q624" s="304" t="str">
        <f t="shared" si="58"/>
        <v/>
      </c>
      <c r="R624" s="305" t="str">
        <f t="shared" si="59"/>
        <v/>
      </c>
      <c r="S624" s="305" t="str">
        <f t="shared" si="60"/>
        <v/>
      </c>
      <c r="T624" s="186">
        <v>620</v>
      </c>
      <c r="U624" s="216" t="str">
        <f t="shared" si="57"/>
        <v/>
      </c>
      <c r="V624" s="216" t="str">
        <f>IFERROR(INDEX(CountyStateRegions_21!$B:$B,MATCH('Start Here Statistics'!$U624,CountyStateRegions_21!$D:$D,0)),"")</f>
        <v/>
      </c>
    </row>
    <row r="625" spans="14:22" ht="15" x14ac:dyDescent="0.2">
      <c r="N625" s="43">
        <f t="shared" si="56"/>
        <v>0</v>
      </c>
      <c r="O625" s="180"/>
      <c r="P625" s="214" t="str">
        <f>CountyStateRegions_21!K623</f>
        <v/>
      </c>
      <c r="Q625" s="304" t="str">
        <f t="shared" si="58"/>
        <v/>
      </c>
      <c r="R625" s="305" t="str">
        <f t="shared" si="59"/>
        <v/>
      </c>
      <c r="S625" s="305" t="str">
        <f t="shared" si="60"/>
        <v/>
      </c>
      <c r="T625" s="186">
        <v>621</v>
      </c>
      <c r="U625" s="216" t="str">
        <f t="shared" si="57"/>
        <v/>
      </c>
      <c r="V625" s="216" t="str">
        <f>IFERROR(INDEX(CountyStateRegions_21!$B:$B,MATCH('Start Here Statistics'!$U625,CountyStateRegions_21!$D:$D,0)),"")</f>
        <v/>
      </c>
    </row>
    <row r="626" spans="14:22" ht="15" x14ac:dyDescent="0.2">
      <c r="N626" s="43">
        <f t="shared" si="56"/>
        <v>0</v>
      </c>
      <c r="O626" s="180"/>
      <c r="P626" s="214" t="str">
        <f>CountyStateRegions_21!K624</f>
        <v/>
      </c>
      <c r="Q626" s="304" t="str">
        <f t="shared" si="58"/>
        <v/>
      </c>
      <c r="R626" s="305" t="str">
        <f t="shared" si="59"/>
        <v/>
      </c>
      <c r="S626" s="305" t="str">
        <f t="shared" si="60"/>
        <v/>
      </c>
      <c r="T626" s="186">
        <v>622</v>
      </c>
      <c r="U626" s="216" t="str">
        <f t="shared" si="57"/>
        <v/>
      </c>
      <c r="V626" s="216" t="str">
        <f>IFERROR(INDEX(CountyStateRegions_21!$B:$B,MATCH('Start Here Statistics'!$U626,CountyStateRegions_21!$D:$D,0)),"")</f>
        <v/>
      </c>
    </row>
    <row r="627" spans="14:22" ht="15" x14ac:dyDescent="0.2">
      <c r="N627" s="43">
        <f t="shared" si="56"/>
        <v>0</v>
      </c>
      <c r="O627" s="180"/>
      <c r="P627" s="214" t="str">
        <f>CountyStateRegions_21!K625</f>
        <v/>
      </c>
      <c r="Q627" s="304" t="str">
        <f t="shared" si="58"/>
        <v/>
      </c>
      <c r="R627" s="305" t="str">
        <f t="shared" si="59"/>
        <v/>
      </c>
      <c r="S627" s="305" t="str">
        <f t="shared" si="60"/>
        <v/>
      </c>
      <c r="T627" s="186">
        <v>623</v>
      </c>
      <c r="U627" s="216" t="str">
        <f t="shared" si="57"/>
        <v/>
      </c>
      <c r="V627" s="216" t="str">
        <f>IFERROR(INDEX(CountyStateRegions_21!$B:$B,MATCH('Start Here Statistics'!$U627,CountyStateRegions_21!$D:$D,0)),"")</f>
        <v/>
      </c>
    </row>
    <row r="628" spans="14:22" ht="15" x14ac:dyDescent="0.2">
      <c r="N628" s="43">
        <f t="shared" si="56"/>
        <v>0</v>
      </c>
      <c r="O628" s="180"/>
      <c r="P628" s="214" t="str">
        <f>CountyStateRegions_21!K626</f>
        <v/>
      </c>
      <c r="Q628" s="304" t="str">
        <f t="shared" si="58"/>
        <v/>
      </c>
      <c r="R628" s="305" t="str">
        <f t="shared" si="59"/>
        <v/>
      </c>
      <c r="S628" s="305" t="str">
        <f t="shared" si="60"/>
        <v/>
      </c>
      <c r="T628" s="186">
        <v>624</v>
      </c>
      <c r="U628" s="216" t="str">
        <f t="shared" si="57"/>
        <v/>
      </c>
      <c r="V628" s="216" t="str">
        <f>IFERROR(INDEX(CountyStateRegions_21!$B:$B,MATCH('Start Here Statistics'!$U628,CountyStateRegions_21!$D:$D,0)),"")</f>
        <v/>
      </c>
    </row>
    <row r="629" spans="14:22" ht="15" x14ac:dyDescent="0.2">
      <c r="N629" s="43">
        <f t="shared" si="56"/>
        <v>0</v>
      </c>
      <c r="O629" s="180"/>
      <c r="P629" s="214" t="str">
        <f>CountyStateRegions_21!K627</f>
        <v/>
      </c>
      <c r="Q629" s="304" t="str">
        <f t="shared" si="58"/>
        <v/>
      </c>
      <c r="R629" s="305" t="str">
        <f t="shared" si="59"/>
        <v/>
      </c>
      <c r="S629" s="305" t="str">
        <f t="shared" si="60"/>
        <v/>
      </c>
      <c r="T629" s="186">
        <v>625</v>
      </c>
      <c r="U629" s="216" t="str">
        <f t="shared" si="57"/>
        <v/>
      </c>
      <c r="V629" s="216" t="str">
        <f>IFERROR(INDEX(CountyStateRegions_21!$B:$B,MATCH('Start Here Statistics'!$U629,CountyStateRegions_21!$D:$D,0)),"")</f>
        <v/>
      </c>
    </row>
    <row r="630" spans="14:22" ht="15" x14ac:dyDescent="0.2">
      <c r="N630" s="43">
        <f t="shared" si="56"/>
        <v>0</v>
      </c>
      <c r="O630" s="180"/>
      <c r="P630" s="214" t="str">
        <f>CountyStateRegions_21!K628</f>
        <v/>
      </c>
      <c r="Q630" s="304" t="str">
        <f t="shared" si="58"/>
        <v/>
      </c>
      <c r="R630" s="305" t="str">
        <f t="shared" si="59"/>
        <v/>
      </c>
      <c r="S630" s="305" t="str">
        <f t="shared" si="60"/>
        <v/>
      </c>
      <c r="T630" s="186">
        <v>626</v>
      </c>
      <c r="U630" s="216" t="str">
        <f t="shared" si="57"/>
        <v/>
      </c>
      <c r="V630" s="216" t="str">
        <f>IFERROR(INDEX(CountyStateRegions_21!$B:$B,MATCH('Start Here Statistics'!$U630,CountyStateRegions_21!$D:$D,0)),"")</f>
        <v/>
      </c>
    </row>
    <row r="631" spans="14:22" ht="15" x14ac:dyDescent="0.2">
      <c r="N631" s="43">
        <f t="shared" si="56"/>
        <v>0</v>
      </c>
      <c r="O631" s="180"/>
      <c r="P631" s="214" t="str">
        <f>CountyStateRegions_21!K629</f>
        <v/>
      </c>
      <c r="Q631" s="304" t="str">
        <f t="shared" si="58"/>
        <v/>
      </c>
      <c r="R631" s="305" t="str">
        <f t="shared" si="59"/>
        <v/>
      </c>
      <c r="S631" s="305" t="str">
        <f t="shared" si="60"/>
        <v/>
      </c>
      <c r="T631" s="186">
        <v>627</v>
      </c>
      <c r="U631" s="216" t="str">
        <f t="shared" si="57"/>
        <v/>
      </c>
      <c r="V631" s="216" t="str">
        <f>IFERROR(INDEX(CountyStateRegions_21!$B:$B,MATCH('Start Here Statistics'!$U631,CountyStateRegions_21!$D:$D,0)),"")</f>
        <v/>
      </c>
    </row>
    <row r="632" spans="14:22" ht="15" x14ac:dyDescent="0.2">
      <c r="N632" s="43">
        <f t="shared" si="56"/>
        <v>0</v>
      </c>
      <c r="O632" s="180"/>
      <c r="P632" s="214" t="str">
        <f>CountyStateRegions_21!K630</f>
        <v/>
      </c>
      <c r="Q632" s="304" t="str">
        <f t="shared" si="58"/>
        <v/>
      </c>
      <c r="R632" s="305" t="str">
        <f t="shared" si="59"/>
        <v/>
      </c>
      <c r="S632" s="305" t="str">
        <f t="shared" si="60"/>
        <v/>
      </c>
      <c r="T632" s="186">
        <v>628</v>
      </c>
      <c r="U632" s="216" t="str">
        <f t="shared" si="57"/>
        <v/>
      </c>
      <c r="V632" s="216" t="str">
        <f>IFERROR(INDEX(CountyStateRegions_21!$B:$B,MATCH('Start Here Statistics'!$U632,CountyStateRegions_21!$D:$D,0)),"")</f>
        <v/>
      </c>
    </row>
    <row r="633" spans="14:22" ht="15" x14ac:dyDescent="0.2">
      <c r="N633" s="43">
        <f t="shared" si="56"/>
        <v>0</v>
      </c>
      <c r="O633" s="180"/>
      <c r="P633" s="214" t="str">
        <f>CountyStateRegions_21!K631</f>
        <v/>
      </c>
      <c r="Q633" s="304" t="str">
        <f t="shared" si="58"/>
        <v/>
      </c>
      <c r="R633" s="305" t="str">
        <f t="shared" si="59"/>
        <v/>
      </c>
      <c r="S633" s="305" t="str">
        <f t="shared" si="60"/>
        <v/>
      </c>
      <c r="T633" s="186">
        <v>629</v>
      </c>
      <c r="U633" s="216" t="str">
        <f t="shared" si="57"/>
        <v/>
      </c>
      <c r="V633" s="216" t="str">
        <f>IFERROR(INDEX(CountyStateRegions_21!$B:$B,MATCH('Start Here Statistics'!$U633,CountyStateRegions_21!$D:$D,0)),"")</f>
        <v/>
      </c>
    </row>
    <row r="634" spans="14:22" ht="15" x14ac:dyDescent="0.2">
      <c r="N634" s="43">
        <f t="shared" si="56"/>
        <v>0</v>
      </c>
      <c r="O634" s="180"/>
      <c r="P634" s="214" t="str">
        <f>CountyStateRegions_21!K632</f>
        <v/>
      </c>
      <c r="Q634" s="304" t="str">
        <f t="shared" si="58"/>
        <v/>
      </c>
      <c r="R634" s="305" t="str">
        <f t="shared" si="59"/>
        <v/>
      </c>
      <c r="S634" s="305" t="str">
        <f t="shared" si="60"/>
        <v/>
      </c>
      <c r="T634" s="186">
        <v>630</v>
      </c>
      <c r="U634" s="216" t="str">
        <f t="shared" si="57"/>
        <v/>
      </c>
      <c r="V634" s="216" t="str">
        <f>IFERROR(INDEX(CountyStateRegions_21!$B:$B,MATCH('Start Here Statistics'!$U634,CountyStateRegions_21!$D:$D,0)),"")</f>
        <v/>
      </c>
    </row>
    <row r="635" spans="14:22" ht="15" x14ac:dyDescent="0.2">
      <c r="N635" s="43">
        <f t="shared" si="56"/>
        <v>0</v>
      </c>
      <c r="O635" s="180"/>
      <c r="P635" s="214" t="str">
        <f>CountyStateRegions_21!K633</f>
        <v/>
      </c>
      <c r="Q635" s="304" t="str">
        <f t="shared" si="58"/>
        <v/>
      </c>
      <c r="R635" s="305" t="str">
        <f t="shared" si="59"/>
        <v/>
      </c>
      <c r="S635" s="305" t="str">
        <f t="shared" si="60"/>
        <v/>
      </c>
      <c r="T635" s="186">
        <v>631</v>
      </c>
      <c r="U635" s="216" t="str">
        <f t="shared" si="57"/>
        <v/>
      </c>
      <c r="V635" s="216" t="str">
        <f>IFERROR(INDEX(CountyStateRegions_21!$B:$B,MATCH('Start Here Statistics'!$U635,CountyStateRegions_21!$D:$D,0)),"")</f>
        <v/>
      </c>
    </row>
    <row r="636" spans="14:22" ht="15" x14ac:dyDescent="0.2">
      <c r="N636" s="43">
        <f t="shared" si="56"/>
        <v>0</v>
      </c>
      <c r="O636" s="180"/>
      <c r="P636" s="214" t="str">
        <f>CountyStateRegions_21!K634</f>
        <v/>
      </c>
      <c r="Q636" s="304" t="str">
        <f t="shared" si="58"/>
        <v/>
      </c>
      <c r="R636" s="305" t="str">
        <f t="shared" si="59"/>
        <v/>
      </c>
      <c r="S636" s="305" t="str">
        <f t="shared" si="60"/>
        <v/>
      </c>
      <c r="T636" s="186">
        <v>632</v>
      </c>
      <c r="U636" s="216" t="str">
        <f t="shared" si="57"/>
        <v/>
      </c>
      <c r="V636" s="216" t="str">
        <f>IFERROR(INDEX(CountyStateRegions_21!$B:$B,MATCH('Start Here Statistics'!$U636,CountyStateRegions_21!$D:$D,0)),"")</f>
        <v/>
      </c>
    </row>
    <row r="637" spans="14:22" ht="15" x14ac:dyDescent="0.2">
      <c r="N637" s="43">
        <f t="shared" si="56"/>
        <v>0</v>
      </c>
      <c r="O637" s="180"/>
      <c r="P637" s="214" t="str">
        <f>CountyStateRegions_21!K635</f>
        <v/>
      </c>
      <c r="Q637" s="304" t="str">
        <f t="shared" si="58"/>
        <v/>
      </c>
      <c r="R637" s="305" t="str">
        <f t="shared" si="59"/>
        <v/>
      </c>
      <c r="S637" s="305" t="str">
        <f t="shared" si="60"/>
        <v/>
      </c>
      <c r="T637" s="186">
        <v>633</v>
      </c>
      <c r="U637" s="216" t="str">
        <f t="shared" si="57"/>
        <v/>
      </c>
      <c r="V637" s="216" t="str">
        <f>IFERROR(INDEX(CountyStateRegions_21!$B:$B,MATCH('Start Here Statistics'!$U637,CountyStateRegions_21!$D:$D,0)),"")</f>
        <v/>
      </c>
    </row>
    <row r="638" spans="14:22" ht="15" x14ac:dyDescent="0.2">
      <c r="N638" s="43">
        <f t="shared" si="56"/>
        <v>0</v>
      </c>
      <c r="O638" s="180"/>
      <c r="P638" s="214" t="str">
        <f>CountyStateRegions_21!K636</f>
        <v/>
      </c>
      <c r="Q638" s="304" t="str">
        <f t="shared" si="58"/>
        <v/>
      </c>
      <c r="R638" s="305" t="str">
        <f t="shared" si="59"/>
        <v/>
      </c>
      <c r="S638" s="305" t="str">
        <f t="shared" si="60"/>
        <v/>
      </c>
      <c r="T638" s="186">
        <v>634</v>
      </c>
      <c r="U638" s="216" t="str">
        <f t="shared" si="57"/>
        <v/>
      </c>
      <c r="V638" s="216" t="str">
        <f>IFERROR(INDEX(CountyStateRegions_21!$B:$B,MATCH('Start Here Statistics'!$U638,CountyStateRegions_21!$D:$D,0)),"")</f>
        <v/>
      </c>
    </row>
    <row r="639" spans="14:22" ht="15" x14ac:dyDescent="0.2">
      <c r="N639" s="43">
        <f t="shared" si="56"/>
        <v>0</v>
      </c>
      <c r="O639" s="180"/>
      <c r="P639" s="214" t="str">
        <f>CountyStateRegions_21!K637</f>
        <v/>
      </c>
      <c r="Q639" s="304" t="str">
        <f t="shared" si="58"/>
        <v/>
      </c>
      <c r="R639" s="305" t="str">
        <f t="shared" si="59"/>
        <v/>
      </c>
      <c r="S639" s="305" t="str">
        <f t="shared" si="60"/>
        <v/>
      </c>
      <c r="T639" s="186">
        <v>635</v>
      </c>
      <c r="U639" s="216" t="str">
        <f t="shared" si="57"/>
        <v/>
      </c>
      <c r="V639" s="216" t="str">
        <f>IFERROR(INDEX(CountyStateRegions_21!$B:$B,MATCH('Start Here Statistics'!$U639,CountyStateRegions_21!$D:$D,0)),"")</f>
        <v/>
      </c>
    </row>
    <row r="640" spans="14:22" ht="15" x14ac:dyDescent="0.2">
      <c r="N640" s="43">
        <f t="shared" si="56"/>
        <v>0</v>
      </c>
      <c r="O640" s="180"/>
      <c r="P640" s="214" t="str">
        <f>CountyStateRegions_21!K638</f>
        <v/>
      </c>
      <c r="Q640" s="304" t="str">
        <f t="shared" si="58"/>
        <v/>
      </c>
      <c r="R640" s="305" t="str">
        <f t="shared" si="59"/>
        <v/>
      </c>
      <c r="S640" s="305" t="str">
        <f t="shared" si="60"/>
        <v/>
      </c>
      <c r="T640" s="186">
        <v>636</v>
      </c>
      <c r="U640" s="216" t="str">
        <f t="shared" si="57"/>
        <v/>
      </c>
      <c r="V640" s="216" t="str">
        <f>IFERROR(INDEX(CountyStateRegions_21!$B:$B,MATCH('Start Here Statistics'!$U640,CountyStateRegions_21!$D:$D,0)),"")</f>
        <v/>
      </c>
    </row>
    <row r="641" spans="14:22" ht="15" x14ac:dyDescent="0.2">
      <c r="N641" s="43">
        <f t="shared" si="56"/>
        <v>0</v>
      </c>
      <c r="O641" s="180"/>
      <c r="P641" s="214" t="str">
        <f>CountyStateRegions_21!K639</f>
        <v/>
      </c>
      <c r="Q641" s="304" t="str">
        <f t="shared" si="58"/>
        <v/>
      </c>
      <c r="R641" s="305" t="str">
        <f t="shared" si="59"/>
        <v/>
      </c>
      <c r="S641" s="305" t="str">
        <f t="shared" si="60"/>
        <v/>
      </c>
      <c r="T641" s="186">
        <v>637</v>
      </c>
      <c r="U641" s="216" t="str">
        <f t="shared" si="57"/>
        <v/>
      </c>
      <c r="V641" s="216" t="str">
        <f>IFERROR(INDEX(CountyStateRegions_21!$B:$B,MATCH('Start Here Statistics'!$U641,CountyStateRegions_21!$D:$D,0)),"")</f>
        <v/>
      </c>
    </row>
    <row r="642" spans="14:22" ht="15" x14ac:dyDescent="0.2">
      <c r="N642" s="43">
        <f t="shared" si="56"/>
        <v>0</v>
      </c>
      <c r="O642" s="180"/>
      <c r="P642" s="214" t="str">
        <f>CountyStateRegions_21!K640</f>
        <v/>
      </c>
      <c r="Q642" s="304" t="str">
        <f t="shared" si="58"/>
        <v/>
      </c>
      <c r="R642" s="305" t="str">
        <f t="shared" si="59"/>
        <v/>
      </c>
      <c r="S642" s="305" t="str">
        <f t="shared" si="60"/>
        <v/>
      </c>
      <c r="T642" s="186">
        <v>638</v>
      </c>
      <c r="U642" s="216" t="str">
        <f t="shared" si="57"/>
        <v/>
      </c>
      <c r="V642" s="216" t="str">
        <f>IFERROR(INDEX(CountyStateRegions_21!$B:$B,MATCH('Start Here Statistics'!$U642,CountyStateRegions_21!$D:$D,0)),"")</f>
        <v/>
      </c>
    </row>
    <row r="643" spans="14:22" ht="15" x14ac:dyDescent="0.2">
      <c r="N643" s="43">
        <f t="shared" si="56"/>
        <v>0</v>
      </c>
      <c r="O643" s="180"/>
      <c r="P643" s="214" t="str">
        <f>CountyStateRegions_21!K641</f>
        <v/>
      </c>
      <c r="Q643" s="304" t="str">
        <f t="shared" si="58"/>
        <v/>
      </c>
      <c r="R643" s="305" t="str">
        <f t="shared" si="59"/>
        <v/>
      </c>
      <c r="S643" s="305" t="str">
        <f t="shared" si="60"/>
        <v/>
      </c>
      <c r="T643" s="186">
        <v>639</v>
      </c>
      <c r="U643" s="216" t="str">
        <f t="shared" si="57"/>
        <v/>
      </c>
      <c r="V643" s="216" t="str">
        <f>IFERROR(INDEX(CountyStateRegions_21!$B:$B,MATCH('Start Here Statistics'!$U643,CountyStateRegions_21!$D:$D,0)),"")</f>
        <v/>
      </c>
    </row>
    <row r="644" spans="14:22" ht="15" x14ac:dyDescent="0.2">
      <c r="N644" s="43">
        <f t="shared" si="56"/>
        <v>0</v>
      </c>
      <c r="O644" s="180"/>
      <c r="P644" s="214" t="str">
        <f>CountyStateRegions_21!K642</f>
        <v/>
      </c>
      <c r="Q644" s="304" t="str">
        <f t="shared" si="58"/>
        <v/>
      </c>
      <c r="R644" s="305" t="str">
        <f t="shared" si="59"/>
        <v/>
      </c>
      <c r="S644" s="305" t="str">
        <f t="shared" si="60"/>
        <v/>
      </c>
      <c r="T644" s="186">
        <v>640</v>
      </c>
      <c r="U644" s="216" t="str">
        <f t="shared" si="57"/>
        <v/>
      </c>
      <c r="V644" s="216" t="str">
        <f>IFERROR(INDEX(CountyStateRegions_21!$B:$B,MATCH('Start Here Statistics'!$U644,CountyStateRegions_21!$D:$D,0)),"")</f>
        <v/>
      </c>
    </row>
    <row r="645" spans="14:22" ht="15" x14ac:dyDescent="0.2">
      <c r="N645" s="43">
        <f t="shared" si="56"/>
        <v>0</v>
      </c>
      <c r="O645" s="180"/>
      <c r="P645" s="214" t="str">
        <f>CountyStateRegions_21!K643</f>
        <v/>
      </c>
      <c r="Q645" s="304" t="str">
        <f t="shared" si="58"/>
        <v/>
      </c>
      <c r="R645" s="305" t="str">
        <f t="shared" si="59"/>
        <v/>
      </c>
      <c r="S645" s="305" t="str">
        <f t="shared" si="60"/>
        <v/>
      </c>
      <c r="T645" s="186">
        <v>641</v>
      </c>
      <c r="U645" s="216" t="str">
        <f t="shared" si="57"/>
        <v/>
      </c>
      <c r="V645" s="216" t="str">
        <f>IFERROR(INDEX(CountyStateRegions_21!$B:$B,MATCH('Start Here Statistics'!$U645,CountyStateRegions_21!$D:$D,0)),"")</f>
        <v/>
      </c>
    </row>
    <row r="646" spans="14:22" ht="15" x14ac:dyDescent="0.2">
      <c r="N646" s="43">
        <f t="shared" ref="N646:N709" si="61">SUM(N645,$O646&lt;&gt;"")</f>
        <v>0</v>
      </c>
      <c r="O646" s="180"/>
      <c r="P646" s="214" t="str">
        <f>CountyStateRegions_21!K644</f>
        <v/>
      </c>
      <c r="Q646" s="304" t="str">
        <f t="shared" si="58"/>
        <v/>
      </c>
      <c r="R646" s="305" t="str">
        <f t="shared" si="59"/>
        <v/>
      </c>
      <c r="S646" s="305" t="str">
        <f t="shared" si="60"/>
        <v/>
      </c>
      <c r="T646" s="186">
        <v>642</v>
      </c>
      <c r="U646" s="216" t="str">
        <f t="shared" ref="U646:U709" si="62">IFERROR(INDEX($P:$P,MATCH($T646,$N:$N,0)),"")</f>
        <v/>
      </c>
      <c r="V646" s="216" t="str">
        <f>IFERROR(INDEX(CountyStateRegions_21!$B:$B,MATCH('Start Here Statistics'!$U646,CountyStateRegions_21!$D:$D,0)),"")</f>
        <v/>
      </c>
    </row>
    <row r="647" spans="14:22" ht="15" x14ac:dyDescent="0.2">
      <c r="N647" s="43">
        <f t="shared" si="61"/>
        <v>0</v>
      </c>
      <c r="O647" s="180"/>
      <c r="P647" s="214" t="str">
        <f>CountyStateRegions_21!K645</f>
        <v/>
      </c>
      <c r="Q647" s="304" t="str">
        <f t="shared" si="58"/>
        <v/>
      </c>
      <c r="R647" s="305" t="str">
        <f t="shared" si="59"/>
        <v/>
      </c>
      <c r="S647" s="305" t="str">
        <f t="shared" si="60"/>
        <v/>
      </c>
      <c r="T647" s="186">
        <v>643</v>
      </c>
      <c r="U647" s="216" t="str">
        <f t="shared" si="62"/>
        <v/>
      </c>
      <c r="V647" s="216" t="str">
        <f>IFERROR(INDEX(CountyStateRegions_21!$B:$B,MATCH('Start Here Statistics'!$U647,CountyStateRegions_21!$D:$D,0)),"")</f>
        <v/>
      </c>
    </row>
    <row r="648" spans="14:22" ht="15" x14ac:dyDescent="0.2">
      <c r="N648" s="43">
        <f t="shared" si="61"/>
        <v>0</v>
      </c>
      <c r="O648" s="180"/>
      <c r="P648" s="214" t="str">
        <f>CountyStateRegions_21!K646</f>
        <v/>
      </c>
      <c r="Q648" s="304" t="str">
        <f t="shared" si="58"/>
        <v/>
      </c>
      <c r="R648" s="305" t="str">
        <f t="shared" si="59"/>
        <v/>
      </c>
      <c r="S648" s="305" t="str">
        <f t="shared" si="60"/>
        <v/>
      </c>
      <c r="T648" s="186">
        <v>644</v>
      </c>
      <c r="U648" s="216" t="str">
        <f t="shared" si="62"/>
        <v/>
      </c>
      <c r="V648" s="216" t="str">
        <f>IFERROR(INDEX(CountyStateRegions_21!$B:$B,MATCH('Start Here Statistics'!$U648,CountyStateRegions_21!$D:$D,0)),"")</f>
        <v/>
      </c>
    </row>
    <row r="649" spans="14:22" ht="15" x14ac:dyDescent="0.2">
      <c r="N649" s="43">
        <f t="shared" si="61"/>
        <v>0</v>
      </c>
      <c r="O649" s="180"/>
      <c r="P649" s="214" t="str">
        <f>CountyStateRegions_21!K647</f>
        <v/>
      </c>
      <c r="Q649" s="304" t="str">
        <f t="shared" si="58"/>
        <v/>
      </c>
      <c r="R649" s="305" t="str">
        <f t="shared" si="59"/>
        <v/>
      </c>
      <c r="S649" s="305" t="str">
        <f t="shared" si="60"/>
        <v/>
      </c>
      <c r="T649" s="186">
        <v>645</v>
      </c>
      <c r="U649" s="216" t="str">
        <f t="shared" si="62"/>
        <v/>
      </c>
      <c r="V649" s="216" t="str">
        <f>IFERROR(INDEX(CountyStateRegions_21!$B:$B,MATCH('Start Here Statistics'!$U649,CountyStateRegions_21!$D:$D,0)),"")</f>
        <v/>
      </c>
    </row>
    <row r="650" spans="14:22" ht="15" x14ac:dyDescent="0.2">
      <c r="N650" s="43">
        <f t="shared" si="61"/>
        <v>0</v>
      </c>
      <c r="O650" s="180"/>
      <c r="P650" s="214" t="str">
        <f>CountyStateRegions_21!K648</f>
        <v/>
      </c>
      <c r="Q650" s="304" t="str">
        <f t="shared" si="58"/>
        <v/>
      </c>
      <c r="R650" s="305" t="str">
        <f t="shared" si="59"/>
        <v/>
      </c>
      <c r="S650" s="305" t="str">
        <f t="shared" si="60"/>
        <v/>
      </c>
      <c r="T650" s="186">
        <v>646</v>
      </c>
      <c r="U650" s="216" t="str">
        <f t="shared" si="62"/>
        <v/>
      </c>
      <c r="V650" s="216" t="str">
        <f>IFERROR(INDEX(CountyStateRegions_21!$B:$B,MATCH('Start Here Statistics'!$U650,CountyStateRegions_21!$D:$D,0)),"")</f>
        <v/>
      </c>
    </row>
    <row r="651" spans="14:22" ht="15" x14ac:dyDescent="0.2">
      <c r="N651" s="43">
        <f t="shared" si="61"/>
        <v>0</v>
      </c>
      <c r="O651" s="180"/>
      <c r="P651" s="214" t="str">
        <f>CountyStateRegions_21!K649</f>
        <v/>
      </c>
      <c r="Q651" s="304" t="str">
        <f t="shared" si="58"/>
        <v/>
      </c>
      <c r="R651" s="305" t="str">
        <f t="shared" si="59"/>
        <v/>
      </c>
      <c r="S651" s="305" t="str">
        <f t="shared" si="60"/>
        <v/>
      </c>
      <c r="T651" s="186">
        <v>647</v>
      </c>
      <c r="U651" s="216" t="str">
        <f t="shared" si="62"/>
        <v/>
      </c>
      <c r="V651" s="216" t="str">
        <f>IFERROR(INDEX(CountyStateRegions_21!$B:$B,MATCH('Start Here Statistics'!$U651,CountyStateRegions_21!$D:$D,0)),"")</f>
        <v/>
      </c>
    </row>
    <row r="652" spans="14:22" ht="15" x14ac:dyDescent="0.2">
      <c r="N652" s="43">
        <f t="shared" si="61"/>
        <v>0</v>
      </c>
      <c r="O652" s="180"/>
      <c r="P652" s="214" t="str">
        <f>CountyStateRegions_21!K650</f>
        <v/>
      </c>
      <c r="Q652" s="304" t="str">
        <f t="shared" si="58"/>
        <v/>
      </c>
      <c r="R652" s="305" t="str">
        <f t="shared" si="59"/>
        <v/>
      </c>
      <c r="S652" s="305" t="str">
        <f t="shared" si="60"/>
        <v/>
      </c>
      <c r="T652" s="186">
        <v>648</v>
      </c>
      <c r="U652" s="216" t="str">
        <f t="shared" si="62"/>
        <v/>
      </c>
      <c r="V652" s="216" t="str">
        <f>IFERROR(INDEX(CountyStateRegions_21!$B:$B,MATCH('Start Here Statistics'!$U652,CountyStateRegions_21!$D:$D,0)),"")</f>
        <v/>
      </c>
    </row>
    <row r="653" spans="14:22" ht="15" x14ac:dyDescent="0.2">
      <c r="N653" s="43">
        <f t="shared" si="61"/>
        <v>0</v>
      </c>
      <c r="O653" s="180"/>
      <c r="P653" s="214" t="str">
        <f>CountyStateRegions_21!K651</f>
        <v/>
      </c>
      <c r="Q653" s="304" t="str">
        <f t="shared" si="58"/>
        <v/>
      </c>
      <c r="R653" s="305" t="str">
        <f t="shared" si="59"/>
        <v/>
      </c>
      <c r="S653" s="305" t="str">
        <f t="shared" si="60"/>
        <v/>
      </c>
      <c r="T653" s="186">
        <v>649</v>
      </c>
      <c r="U653" s="216" t="str">
        <f t="shared" si="62"/>
        <v/>
      </c>
      <c r="V653" s="216" t="str">
        <f>IFERROR(INDEX(CountyStateRegions_21!$B:$B,MATCH('Start Here Statistics'!$U653,CountyStateRegions_21!$D:$D,0)),"")</f>
        <v/>
      </c>
    </row>
    <row r="654" spans="14:22" ht="15" x14ac:dyDescent="0.2">
      <c r="N654" s="43">
        <f t="shared" si="61"/>
        <v>0</v>
      </c>
      <c r="O654" s="180"/>
      <c r="P654" s="214" t="str">
        <f>CountyStateRegions_21!K652</f>
        <v/>
      </c>
      <c r="Q654" s="304" t="str">
        <f t="shared" si="58"/>
        <v/>
      </c>
      <c r="R654" s="305" t="str">
        <f t="shared" si="59"/>
        <v/>
      </c>
      <c r="S654" s="305" t="str">
        <f t="shared" si="60"/>
        <v/>
      </c>
      <c r="T654" s="186">
        <v>650</v>
      </c>
      <c r="U654" s="216" t="str">
        <f t="shared" si="62"/>
        <v/>
      </c>
      <c r="V654" s="216" t="str">
        <f>IFERROR(INDEX(CountyStateRegions_21!$B:$B,MATCH('Start Here Statistics'!$U654,CountyStateRegions_21!$D:$D,0)),"")</f>
        <v/>
      </c>
    </row>
    <row r="655" spans="14:22" ht="15" x14ac:dyDescent="0.2">
      <c r="N655" s="43">
        <f t="shared" si="61"/>
        <v>0</v>
      </c>
      <c r="O655" s="180"/>
      <c r="P655" s="214" t="str">
        <f>CountyStateRegions_21!K653</f>
        <v/>
      </c>
      <c r="Q655" s="304" t="str">
        <f t="shared" si="58"/>
        <v/>
      </c>
      <c r="R655" s="305" t="str">
        <f t="shared" si="59"/>
        <v/>
      </c>
      <c r="S655" s="305" t="str">
        <f t="shared" si="60"/>
        <v/>
      </c>
      <c r="T655" s="186">
        <v>651</v>
      </c>
      <c r="U655" s="216" t="str">
        <f t="shared" si="62"/>
        <v/>
      </c>
      <c r="V655" s="216" t="str">
        <f>IFERROR(INDEX(CountyStateRegions_21!$B:$B,MATCH('Start Here Statistics'!$U655,CountyStateRegions_21!$D:$D,0)),"")</f>
        <v/>
      </c>
    </row>
    <row r="656" spans="14:22" ht="15" x14ac:dyDescent="0.2">
      <c r="N656" s="43">
        <f t="shared" si="61"/>
        <v>0</v>
      </c>
      <c r="O656" s="180"/>
      <c r="P656" s="214" t="str">
        <f>CountyStateRegions_21!K654</f>
        <v/>
      </c>
      <c r="Q656" s="304" t="str">
        <f t="shared" si="58"/>
        <v/>
      </c>
      <c r="R656" s="305" t="str">
        <f t="shared" si="59"/>
        <v/>
      </c>
      <c r="S656" s="305" t="str">
        <f t="shared" si="60"/>
        <v/>
      </c>
      <c r="T656" s="186">
        <v>652</v>
      </c>
      <c r="U656" s="216" t="str">
        <f t="shared" si="62"/>
        <v/>
      </c>
      <c r="V656" s="216" t="str">
        <f>IFERROR(INDEX(CountyStateRegions_21!$B:$B,MATCH('Start Here Statistics'!$U656,CountyStateRegions_21!$D:$D,0)),"")</f>
        <v/>
      </c>
    </row>
    <row r="657" spans="14:22" ht="15" x14ac:dyDescent="0.2">
      <c r="N657" s="43">
        <f t="shared" si="61"/>
        <v>0</v>
      </c>
      <c r="O657" s="180"/>
      <c r="P657" s="214" t="str">
        <f>CountyStateRegions_21!K655</f>
        <v/>
      </c>
      <c r="Q657" s="304" t="str">
        <f t="shared" si="58"/>
        <v/>
      </c>
      <c r="R657" s="305" t="str">
        <f t="shared" si="59"/>
        <v/>
      </c>
      <c r="S657" s="305" t="str">
        <f t="shared" si="60"/>
        <v/>
      </c>
      <c r="T657" s="186">
        <v>653</v>
      </c>
      <c r="U657" s="216" t="str">
        <f t="shared" si="62"/>
        <v/>
      </c>
      <c r="V657" s="216" t="str">
        <f>IFERROR(INDEX(CountyStateRegions_21!$B:$B,MATCH('Start Here Statistics'!$U657,CountyStateRegions_21!$D:$D,0)),"")</f>
        <v/>
      </c>
    </row>
    <row r="658" spans="14:22" ht="15" x14ac:dyDescent="0.2">
      <c r="N658" s="43">
        <f t="shared" si="61"/>
        <v>0</v>
      </c>
      <c r="O658" s="180"/>
      <c r="P658" s="214" t="str">
        <f>CountyStateRegions_21!K656</f>
        <v/>
      </c>
      <c r="Q658" s="304" t="str">
        <f t="shared" si="58"/>
        <v/>
      </c>
      <c r="R658" s="305" t="str">
        <f t="shared" si="59"/>
        <v/>
      </c>
      <c r="S658" s="305" t="str">
        <f t="shared" si="60"/>
        <v/>
      </c>
      <c r="T658" s="186">
        <v>654</v>
      </c>
      <c r="U658" s="216" t="str">
        <f t="shared" si="62"/>
        <v/>
      </c>
      <c r="V658" s="216" t="str">
        <f>IFERROR(INDEX(CountyStateRegions_21!$B:$B,MATCH('Start Here Statistics'!$U658,CountyStateRegions_21!$D:$D,0)),"")</f>
        <v/>
      </c>
    </row>
    <row r="659" spans="14:22" ht="15" x14ac:dyDescent="0.2">
      <c r="N659" s="43">
        <f t="shared" si="61"/>
        <v>0</v>
      </c>
      <c r="O659" s="180"/>
      <c r="P659" s="214" t="str">
        <f>CountyStateRegions_21!K657</f>
        <v/>
      </c>
      <c r="Q659" s="304" t="str">
        <f t="shared" si="58"/>
        <v/>
      </c>
      <c r="R659" s="305" t="str">
        <f t="shared" si="59"/>
        <v/>
      </c>
      <c r="S659" s="305" t="str">
        <f t="shared" si="60"/>
        <v/>
      </c>
      <c r="T659" s="186">
        <v>655</v>
      </c>
      <c r="U659" s="216" t="str">
        <f t="shared" si="62"/>
        <v/>
      </c>
      <c r="V659" s="216" t="str">
        <f>IFERROR(INDEX(CountyStateRegions_21!$B:$B,MATCH('Start Here Statistics'!$U659,CountyStateRegions_21!$D:$D,0)),"")</f>
        <v/>
      </c>
    </row>
    <row r="660" spans="14:22" ht="15" x14ac:dyDescent="0.2">
      <c r="N660" s="43">
        <f t="shared" si="61"/>
        <v>0</v>
      </c>
      <c r="O660" s="180"/>
      <c r="P660" s="214" t="str">
        <f>CountyStateRegions_21!K658</f>
        <v/>
      </c>
      <c r="Q660" s="304" t="str">
        <f t="shared" si="58"/>
        <v/>
      </c>
      <c r="R660" s="305" t="str">
        <f t="shared" si="59"/>
        <v/>
      </c>
      <c r="S660" s="305" t="str">
        <f t="shared" si="60"/>
        <v/>
      </c>
      <c r="T660" s="186">
        <v>656</v>
      </c>
      <c r="U660" s="216" t="str">
        <f t="shared" si="62"/>
        <v/>
      </c>
      <c r="V660" s="216" t="str">
        <f>IFERROR(INDEX(CountyStateRegions_21!$B:$B,MATCH('Start Here Statistics'!$U660,CountyStateRegions_21!$D:$D,0)),"")</f>
        <v/>
      </c>
    </row>
    <row r="661" spans="14:22" ht="15" x14ac:dyDescent="0.2">
      <c r="N661" s="43">
        <f t="shared" si="61"/>
        <v>0</v>
      </c>
      <c r="O661" s="180"/>
      <c r="P661" s="214" t="str">
        <f>CountyStateRegions_21!K659</f>
        <v/>
      </c>
      <c r="Q661" s="304" t="str">
        <f t="shared" si="58"/>
        <v/>
      </c>
      <c r="R661" s="305" t="str">
        <f t="shared" si="59"/>
        <v/>
      </c>
      <c r="S661" s="305" t="str">
        <f t="shared" si="60"/>
        <v/>
      </c>
      <c r="T661" s="186">
        <v>657</v>
      </c>
      <c r="U661" s="216" t="str">
        <f t="shared" si="62"/>
        <v/>
      </c>
      <c r="V661" s="216" t="str">
        <f>IFERROR(INDEX(CountyStateRegions_21!$B:$B,MATCH('Start Here Statistics'!$U661,CountyStateRegions_21!$D:$D,0)),"")</f>
        <v/>
      </c>
    </row>
    <row r="662" spans="14:22" ht="15" x14ac:dyDescent="0.2">
      <c r="N662" s="43">
        <f t="shared" si="61"/>
        <v>0</v>
      </c>
      <c r="O662" s="180"/>
      <c r="P662" s="214" t="str">
        <f>CountyStateRegions_21!K660</f>
        <v/>
      </c>
      <c r="Q662" s="304" t="str">
        <f t="shared" si="58"/>
        <v/>
      </c>
      <c r="R662" s="305" t="str">
        <f t="shared" si="59"/>
        <v/>
      </c>
      <c r="S662" s="305" t="str">
        <f t="shared" si="60"/>
        <v/>
      </c>
      <c r="T662" s="186">
        <v>658</v>
      </c>
      <c r="U662" s="216" t="str">
        <f t="shared" si="62"/>
        <v/>
      </c>
      <c r="V662" s="216" t="str">
        <f>IFERROR(INDEX(CountyStateRegions_21!$B:$B,MATCH('Start Here Statistics'!$U662,CountyStateRegions_21!$D:$D,0)),"")</f>
        <v/>
      </c>
    </row>
    <row r="663" spans="14:22" ht="15" x14ac:dyDescent="0.2">
      <c r="N663" s="43">
        <f t="shared" si="61"/>
        <v>0</v>
      </c>
      <c r="O663" s="180"/>
      <c r="P663" s="214" t="str">
        <f>CountyStateRegions_21!K661</f>
        <v/>
      </c>
      <c r="Q663" s="304" t="str">
        <f t="shared" si="58"/>
        <v/>
      </c>
      <c r="R663" s="305" t="str">
        <f t="shared" si="59"/>
        <v/>
      </c>
      <c r="S663" s="305" t="str">
        <f t="shared" si="60"/>
        <v/>
      </c>
      <c r="T663" s="186">
        <v>659</v>
      </c>
      <c r="U663" s="216" t="str">
        <f t="shared" si="62"/>
        <v/>
      </c>
      <c r="V663" s="216" t="str">
        <f>IFERROR(INDEX(CountyStateRegions_21!$B:$B,MATCH('Start Here Statistics'!$U663,CountyStateRegions_21!$D:$D,0)),"")</f>
        <v/>
      </c>
    </row>
    <row r="664" spans="14:22" ht="15" x14ac:dyDescent="0.2">
      <c r="N664" s="43">
        <f t="shared" si="61"/>
        <v>0</v>
      </c>
      <c r="O664" s="180"/>
      <c r="P664" s="214" t="str">
        <f>CountyStateRegions_21!K662</f>
        <v/>
      </c>
      <c r="Q664" s="304" t="str">
        <f t="shared" si="58"/>
        <v/>
      </c>
      <c r="R664" s="305" t="str">
        <f t="shared" si="59"/>
        <v/>
      </c>
      <c r="S664" s="305" t="str">
        <f t="shared" si="60"/>
        <v/>
      </c>
      <c r="T664" s="186">
        <v>660</v>
      </c>
      <c r="U664" s="216" t="str">
        <f t="shared" si="62"/>
        <v/>
      </c>
      <c r="V664" s="216" t="str">
        <f>IFERROR(INDEX(CountyStateRegions_21!$B:$B,MATCH('Start Here Statistics'!$U664,CountyStateRegions_21!$D:$D,0)),"")</f>
        <v/>
      </c>
    </row>
    <row r="665" spans="14:22" ht="15" x14ac:dyDescent="0.2">
      <c r="N665" s="43">
        <f t="shared" si="61"/>
        <v>0</v>
      </c>
      <c r="O665" s="180"/>
      <c r="P665" s="214" t="str">
        <f>CountyStateRegions_21!K663</f>
        <v/>
      </c>
      <c r="Q665" s="304" t="str">
        <f t="shared" si="58"/>
        <v/>
      </c>
      <c r="R665" s="305" t="str">
        <f t="shared" si="59"/>
        <v/>
      </c>
      <c r="S665" s="305" t="str">
        <f t="shared" si="60"/>
        <v/>
      </c>
      <c r="T665" s="186">
        <v>661</v>
      </c>
      <c r="U665" s="216" t="str">
        <f t="shared" si="62"/>
        <v/>
      </c>
      <c r="V665" s="216" t="str">
        <f>IFERROR(INDEX(CountyStateRegions_21!$B:$B,MATCH('Start Here Statistics'!$U665,CountyStateRegions_21!$D:$D,0)),"")</f>
        <v/>
      </c>
    </row>
    <row r="666" spans="14:22" ht="15" x14ac:dyDescent="0.2">
      <c r="N666" s="43">
        <f t="shared" si="61"/>
        <v>0</v>
      </c>
      <c r="O666" s="180"/>
      <c r="P666" s="214" t="str">
        <f>CountyStateRegions_21!K664</f>
        <v/>
      </c>
      <c r="Q666" s="304" t="str">
        <f t="shared" si="58"/>
        <v/>
      </c>
      <c r="R666" s="305" t="str">
        <f t="shared" si="59"/>
        <v/>
      </c>
      <c r="S666" s="305" t="str">
        <f t="shared" si="60"/>
        <v/>
      </c>
      <c r="T666" s="186">
        <v>662</v>
      </c>
      <c r="U666" s="216" t="str">
        <f t="shared" si="62"/>
        <v/>
      </c>
      <c r="V666" s="216" t="str">
        <f>IFERROR(INDEX(CountyStateRegions_21!$B:$B,MATCH('Start Here Statistics'!$U666,CountyStateRegions_21!$D:$D,0)),"")</f>
        <v/>
      </c>
    </row>
    <row r="667" spans="14:22" ht="15" x14ac:dyDescent="0.2">
      <c r="N667" s="43">
        <f t="shared" si="61"/>
        <v>0</v>
      </c>
      <c r="O667" s="180"/>
      <c r="P667" s="214" t="str">
        <f>CountyStateRegions_21!K665</f>
        <v/>
      </c>
      <c r="Q667" s="304" t="str">
        <f t="shared" si="58"/>
        <v/>
      </c>
      <c r="R667" s="305" t="str">
        <f t="shared" si="59"/>
        <v/>
      </c>
      <c r="S667" s="305" t="str">
        <f t="shared" si="60"/>
        <v/>
      </c>
      <c r="T667" s="186">
        <v>663</v>
      </c>
      <c r="U667" s="216" t="str">
        <f t="shared" si="62"/>
        <v/>
      </c>
      <c r="V667" s="216" t="str">
        <f>IFERROR(INDEX(CountyStateRegions_21!$B:$B,MATCH('Start Here Statistics'!$U667,CountyStateRegions_21!$D:$D,0)),"")</f>
        <v/>
      </c>
    </row>
    <row r="668" spans="14:22" ht="15" x14ac:dyDescent="0.2">
      <c r="N668" s="43">
        <f t="shared" si="61"/>
        <v>0</v>
      </c>
      <c r="O668" s="180"/>
      <c r="P668" s="214" t="str">
        <f>CountyStateRegions_21!K666</f>
        <v/>
      </c>
      <c r="Q668" s="304" t="str">
        <f t="shared" si="58"/>
        <v/>
      </c>
      <c r="R668" s="305" t="str">
        <f t="shared" si="59"/>
        <v/>
      </c>
      <c r="S668" s="305" t="str">
        <f t="shared" si="60"/>
        <v/>
      </c>
      <c r="T668" s="186">
        <v>664</v>
      </c>
      <c r="U668" s="216" t="str">
        <f t="shared" si="62"/>
        <v/>
      </c>
      <c r="V668" s="216" t="str">
        <f>IFERROR(INDEX(CountyStateRegions_21!$B:$B,MATCH('Start Here Statistics'!$U668,CountyStateRegions_21!$D:$D,0)),"")</f>
        <v/>
      </c>
    </row>
    <row r="669" spans="14:22" ht="15" x14ac:dyDescent="0.2">
      <c r="N669" s="43">
        <f t="shared" si="61"/>
        <v>0</v>
      </c>
      <c r="O669" s="180"/>
      <c r="P669" s="214" t="str">
        <f>CountyStateRegions_21!K667</f>
        <v/>
      </c>
      <c r="Q669" s="304" t="str">
        <f t="shared" si="58"/>
        <v/>
      </c>
      <c r="R669" s="305" t="str">
        <f t="shared" si="59"/>
        <v/>
      </c>
      <c r="S669" s="305" t="str">
        <f t="shared" si="60"/>
        <v/>
      </c>
      <c r="T669" s="186">
        <v>665</v>
      </c>
      <c r="U669" s="216" t="str">
        <f t="shared" si="62"/>
        <v/>
      </c>
      <c r="V669" s="216" t="str">
        <f>IFERROR(INDEX(CountyStateRegions_21!$B:$B,MATCH('Start Here Statistics'!$U669,CountyStateRegions_21!$D:$D,0)),"")</f>
        <v/>
      </c>
    </row>
    <row r="670" spans="14:22" ht="15" x14ac:dyDescent="0.2">
      <c r="N670" s="43">
        <f t="shared" si="61"/>
        <v>0</v>
      </c>
      <c r="O670" s="180"/>
      <c r="P670" s="214" t="str">
        <f>CountyStateRegions_21!K668</f>
        <v/>
      </c>
      <c r="Q670" s="304" t="str">
        <f t="shared" ref="Q670:Q733" si="63">IFERROR(MID(P671, FIND(",",P671)+1,99),"")</f>
        <v/>
      </c>
      <c r="R670" s="305" t="str">
        <f t="shared" ref="R670:R733" si="64">IFERROR(LEFT(P671, FIND(",",P671)-1),"")</f>
        <v/>
      </c>
      <c r="S670" s="305" t="str">
        <f t="shared" ref="S670:S733" si="65">IF(P671="", "", IF(O671&lt;&gt;"", 1, 0))</f>
        <v/>
      </c>
      <c r="T670" s="186">
        <v>666</v>
      </c>
      <c r="U670" s="216" t="str">
        <f t="shared" si="62"/>
        <v/>
      </c>
      <c r="V670" s="216" t="str">
        <f>IFERROR(INDEX(CountyStateRegions_21!$B:$B,MATCH('Start Here Statistics'!$U670,CountyStateRegions_21!$D:$D,0)),"")</f>
        <v/>
      </c>
    </row>
    <row r="671" spans="14:22" ht="15" x14ac:dyDescent="0.2">
      <c r="N671" s="43">
        <f t="shared" si="61"/>
        <v>0</v>
      </c>
      <c r="O671" s="180"/>
      <c r="P671" s="214" t="str">
        <f>CountyStateRegions_21!K669</f>
        <v/>
      </c>
      <c r="Q671" s="304" t="str">
        <f t="shared" si="63"/>
        <v/>
      </c>
      <c r="R671" s="305" t="str">
        <f t="shared" si="64"/>
        <v/>
      </c>
      <c r="S671" s="305" t="str">
        <f t="shared" si="65"/>
        <v/>
      </c>
      <c r="T671" s="186">
        <v>667</v>
      </c>
      <c r="U671" s="216" t="str">
        <f t="shared" si="62"/>
        <v/>
      </c>
      <c r="V671" s="216" t="str">
        <f>IFERROR(INDEX(CountyStateRegions_21!$B:$B,MATCH('Start Here Statistics'!$U671,CountyStateRegions_21!$D:$D,0)),"")</f>
        <v/>
      </c>
    </row>
    <row r="672" spans="14:22" ht="15" x14ac:dyDescent="0.2">
      <c r="N672" s="43">
        <f t="shared" si="61"/>
        <v>0</v>
      </c>
      <c r="O672" s="180"/>
      <c r="P672" s="214" t="str">
        <f>CountyStateRegions_21!K670</f>
        <v/>
      </c>
      <c r="Q672" s="304" t="str">
        <f t="shared" si="63"/>
        <v/>
      </c>
      <c r="R672" s="305" t="str">
        <f t="shared" si="64"/>
        <v/>
      </c>
      <c r="S672" s="305" t="str">
        <f t="shared" si="65"/>
        <v/>
      </c>
      <c r="T672" s="186">
        <v>668</v>
      </c>
      <c r="U672" s="216" t="str">
        <f t="shared" si="62"/>
        <v/>
      </c>
      <c r="V672" s="216" t="str">
        <f>IFERROR(INDEX(CountyStateRegions_21!$B:$B,MATCH('Start Here Statistics'!$U672,CountyStateRegions_21!$D:$D,0)),"")</f>
        <v/>
      </c>
    </row>
    <row r="673" spans="14:22" ht="15" x14ac:dyDescent="0.2">
      <c r="N673" s="43">
        <f t="shared" si="61"/>
        <v>0</v>
      </c>
      <c r="O673" s="180"/>
      <c r="P673" s="214" t="str">
        <f>CountyStateRegions_21!K671</f>
        <v/>
      </c>
      <c r="Q673" s="304" t="str">
        <f t="shared" si="63"/>
        <v/>
      </c>
      <c r="R673" s="305" t="str">
        <f t="shared" si="64"/>
        <v/>
      </c>
      <c r="S673" s="305" t="str">
        <f t="shared" si="65"/>
        <v/>
      </c>
      <c r="T673" s="186">
        <v>669</v>
      </c>
      <c r="U673" s="216" t="str">
        <f t="shared" si="62"/>
        <v/>
      </c>
      <c r="V673" s="216" t="str">
        <f>IFERROR(INDEX(CountyStateRegions_21!$B:$B,MATCH('Start Here Statistics'!$U673,CountyStateRegions_21!$D:$D,0)),"")</f>
        <v/>
      </c>
    </row>
    <row r="674" spans="14:22" ht="15" x14ac:dyDescent="0.2">
      <c r="N674" s="43">
        <f t="shared" si="61"/>
        <v>0</v>
      </c>
      <c r="O674" s="180"/>
      <c r="P674" s="214" t="str">
        <f>CountyStateRegions_21!K672</f>
        <v/>
      </c>
      <c r="Q674" s="304" t="str">
        <f t="shared" si="63"/>
        <v/>
      </c>
      <c r="R674" s="305" t="str">
        <f t="shared" si="64"/>
        <v/>
      </c>
      <c r="S674" s="305" t="str">
        <f t="shared" si="65"/>
        <v/>
      </c>
      <c r="T674" s="186">
        <v>670</v>
      </c>
      <c r="U674" s="216" t="str">
        <f t="shared" si="62"/>
        <v/>
      </c>
      <c r="V674" s="216" t="str">
        <f>IFERROR(INDEX(CountyStateRegions_21!$B:$B,MATCH('Start Here Statistics'!$U674,CountyStateRegions_21!$D:$D,0)),"")</f>
        <v/>
      </c>
    </row>
    <row r="675" spans="14:22" ht="15" x14ac:dyDescent="0.2">
      <c r="N675" s="43">
        <f t="shared" si="61"/>
        <v>0</v>
      </c>
      <c r="O675" s="180"/>
      <c r="P675" s="214" t="str">
        <f>CountyStateRegions_21!K673</f>
        <v/>
      </c>
      <c r="Q675" s="304" t="str">
        <f t="shared" si="63"/>
        <v/>
      </c>
      <c r="R675" s="305" t="str">
        <f t="shared" si="64"/>
        <v/>
      </c>
      <c r="S675" s="305" t="str">
        <f t="shared" si="65"/>
        <v/>
      </c>
      <c r="T675" s="186">
        <v>671</v>
      </c>
      <c r="U675" s="216" t="str">
        <f t="shared" si="62"/>
        <v/>
      </c>
      <c r="V675" s="216" t="str">
        <f>IFERROR(INDEX(CountyStateRegions_21!$B:$B,MATCH('Start Here Statistics'!$U675,CountyStateRegions_21!$D:$D,0)),"")</f>
        <v/>
      </c>
    </row>
    <row r="676" spans="14:22" ht="15" x14ac:dyDescent="0.2">
      <c r="N676" s="43">
        <f t="shared" si="61"/>
        <v>0</v>
      </c>
      <c r="O676" s="180"/>
      <c r="P676" s="214" t="str">
        <f>CountyStateRegions_21!K674</f>
        <v/>
      </c>
      <c r="Q676" s="304" t="str">
        <f t="shared" si="63"/>
        <v/>
      </c>
      <c r="R676" s="305" t="str">
        <f t="shared" si="64"/>
        <v/>
      </c>
      <c r="S676" s="305" t="str">
        <f t="shared" si="65"/>
        <v/>
      </c>
      <c r="T676" s="186">
        <v>672</v>
      </c>
      <c r="U676" s="216" t="str">
        <f t="shared" si="62"/>
        <v/>
      </c>
      <c r="V676" s="216" t="str">
        <f>IFERROR(INDEX(CountyStateRegions_21!$B:$B,MATCH('Start Here Statistics'!$U676,CountyStateRegions_21!$D:$D,0)),"")</f>
        <v/>
      </c>
    </row>
    <row r="677" spans="14:22" ht="15" x14ac:dyDescent="0.2">
      <c r="N677" s="43">
        <f t="shared" si="61"/>
        <v>0</v>
      </c>
      <c r="O677" s="180"/>
      <c r="P677" s="214" t="str">
        <f>CountyStateRegions_21!K675</f>
        <v/>
      </c>
      <c r="Q677" s="304" t="str">
        <f t="shared" si="63"/>
        <v/>
      </c>
      <c r="R677" s="305" t="str">
        <f t="shared" si="64"/>
        <v/>
      </c>
      <c r="S677" s="305" t="str">
        <f t="shared" si="65"/>
        <v/>
      </c>
      <c r="T677" s="186">
        <v>673</v>
      </c>
      <c r="U677" s="216" t="str">
        <f t="shared" si="62"/>
        <v/>
      </c>
      <c r="V677" s="216" t="str">
        <f>IFERROR(INDEX(CountyStateRegions_21!$B:$B,MATCH('Start Here Statistics'!$U677,CountyStateRegions_21!$D:$D,0)),"")</f>
        <v/>
      </c>
    </row>
    <row r="678" spans="14:22" ht="15" x14ac:dyDescent="0.2">
      <c r="N678" s="43">
        <f t="shared" si="61"/>
        <v>0</v>
      </c>
      <c r="O678" s="180"/>
      <c r="P678" s="214" t="str">
        <f>CountyStateRegions_21!K676</f>
        <v/>
      </c>
      <c r="Q678" s="304" t="str">
        <f t="shared" si="63"/>
        <v/>
      </c>
      <c r="R678" s="305" t="str">
        <f t="shared" si="64"/>
        <v/>
      </c>
      <c r="S678" s="305" t="str">
        <f t="shared" si="65"/>
        <v/>
      </c>
      <c r="T678" s="186">
        <v>674</v>
      </c>
      <c r="U678" s="216" t="str">
        <f t="shared" si="62"/>
        <v/>
      </c>
      <c r="V678" s="216" t="str">
        <f>IFERROR(INDEX(CountyStateRegions_21!$B:$B,MATCH('Start Here Statistics'!$U678,CountyStateRegions_21!$D:$D,0)),"")</f>
        <v/>
      </c>
    </row>
    <row r="679" spans="14:22" ht="15" x14ac:dyDescent="0.2">
      <c r="N679" s="43">
        <f t="shared" si="61"/>
        <v>0</v>
      </c>
      <c r="O679" s="180"/>
      <c r="P679" s="214" t="str">
        <f>CountyStateRegions_21!K677</f>
        <v/>
      </c>
      <c r="Q679" s="304" t="str">
        <f t="shared" si="63"/>
        <v/>
      </c>
      <c r="R679" s="305" t="str">
        <f t="shared" si="64"/>
        <v/>
      </c>
      <c r="S679" s="305" t="str">
        <f t="shared" si="65"/>
        <v/>
      </c>
      <c r="T679" s="186">
        <v>675</v>
      </c>
      <c r="U679" s="216" t="str">
        <f t="shared" si="62"/>
        <v/>
      </c>
      <c r="V679" s="216" t="str">
        <f>IFERROR(INDEX(CountyStateRegions_21!$B:$B,MATCH('Start Here Statistics'!$U679,CountyStateRegions_21!$D:$D,0)),"")</f>
        <v/>
      </c>
    </row>
    <row r="680" spans="14:22" ht="15" x14ac:dyDescent="0.2">
      <c r="N680" s="43">
        <f t="shared" si="61"/>
        <v>0</v>
      </c>
      <c r="O680" s="180"/>
      <c r="P680" s="214" t="str">
        <f>CountyStateRegions_21!K678</f>
        <v/>
      </c>
      <c r="Q680" s="304" t="str">
        <f t="shared" si="63"/>
        <v/>
      </c>
      <c r="R680" s="305" t="str">
        <f t="shared" si="64"/>
        <v/>
      </c>
      <c r="S680" s="305" t="str">
        <f t="shared" si="65"/>
        <v/>
      </c>
      <c r="T680" s="186">
        <v>676</v>
      </c>
      <c r="U680" s="216" t="str">
        <f t="shared" si="62"/>
        <v/>
      </c>
      <c r="V680" s="216" t="str">
        <f>IFERROR(INDEX(CountyStateRegions_21!$B:$B,MATCH('Start Here Statistics'!$U680,CountyStateRegions_21!$D:$D,0)),"")</f>
        <v/>
      </c>
    </row>
    <row r="681" spans="14:22" ht="15" x14ac:dyDescent="0.2">
      <c r="N681" s="43">
        <f t="shared" si="61"/>
        <v>0</v>
      </c>
      <c r="O681" s="180"/>
      <c r="P681" s="214" t="str">
        <f>CountyStateRegions_21!K679</f>
        <v/>
      </c>
      <c r="Q681" s="304" t="str">
        <f t="shared" si="63"/>
        <v/>
      </c>
      <c r="R681" s="305" t="str">
        <f t="shared" si="64"/>
        <v/>
      </c>
      <c r="S681" s="305" t="str">
        <f t="shared" si="65"/>
        <v/>
      </c>
      <c r="T681" s="186">
        <v>677</v>
      </c>
      <c r="U681" s="216" t="str">
        <f t="shared" si="62"/>
        <v/>
      </c>
      <c r="V681" s="216" t="str">
        <f>IFERROR(INDEX(CountyStateRegions_21!$B:$B,MATCH('Start Here Statistics'!$U681,CountyStateRegions_21!$D:$D,0)),"")</f>
        <v/>
      </c>
    </row>
    <row r="682" spans="14:22" ht="15" x14ac:dyDescent="0.2">
      <c r="N682" s="43">
        <f t="shared" si="61"/>
        <v>0</v>
      </c>
      <c r="O682" s="180"/>
      <c r="P682" s="214" t="str">
        <f>CountyStateRegions_21!K680</f>
        <v/>
      </c>
      <c r="Q682" s="304" t="str">
        <f t="shared" si="63"/>
        <v/>
      </c>
      <c r="R682" s="305" t="str">
        <f t="shared" si="64"/>
        <v/>
      </c>
      <c r="S682" s="305" t="str">
        <f t="shared" si="65"/>
        <v/>
      </c>
      <c r="T682" s="186">
        <v>678</v>
      </c>
      <c r="U682" s="216" t="str">
        <f t="shared" si="62"/>
        <v/>
      </c>
      <c r="V682" s="216" t="str">
        <f>IFERROR(INDEX(CountyStateRegions_21!$B:$B,MATCH('Start Here Statistics'!$U682,CountyStateRegions_21!$D:$D,0)),"")</f>
        <v/>
      </c>
    </row>
    <row r="683" spans="14:22" ht="15" x14ac:dyDescent="0.2">
      <c r="N683" s="43">
        <f t="shared" si="61"/>
        <v>0</v>
      </c>
      <c r="O683" s="180"/>
      <c r="P683" s="214" t="str">
        <f>CountyStateRegions_21!K681</f>
        <v/>
      </c>
      <c r="Q683" s="304" t="str">
        <f t="shared" si="63"/>
        <v/>
      </c>
      <c r="R683" s="305" t="str">
        <f t="shared" si="64"/>
        <v/>
      </c>
      <c r="S683" s="305" t="str">
        <f t="shared" si="65"/>
        <v/>
      </c>
      <c r="T683" s="186">
        <v>679</v>
      </c>
      <c r="U683" s="216" t="str">
        <f t="shared" si="62"/>
        <v/>
      </c>
      <c r="V683" s="216" t="str">
        <f>IFERROR(INDEX(CountyStateRegions_21!$B:$B,MATCH('Start Here Statistics'!$U683,CountyStateRegions_21!$D:$D,0)),"")</f>
        <v/>
      </c>
    </row>
    <row r="684" spans="14:22" ht="15" x14ac:dyDescent="0.2">
      <c r="N684" s="43">
        <f t="shared" si="61"/>
        <v>0</v>
      </c>
      <c r="O684" s="180"/>
      <c r="P684" s="214" t="str">
        <f>CountyStateRegions_21!K682</f>
        <v/>
      </c>
      <c r="Q684" s="304" t="str">
        <f t="shared" si="63"/>
        <v/>
      </c>
      <c r="R684" s="305" t="str">
        <f t="shared" si="64"/>
        <v/>
      </c>
      <c r="S684" s="305" t="str">
        <f t="shared" si="65"/>
        <v/>
      </c>
      <c r="T684" s="186">
        <v>680</v>
      </c>
      <c r="U684" s="216" t="str">
        <f t="shared" si="62"/>
        <v/>
      </c>
      <c r="V684" s="216" t="str">
        <f>IFERROR(INDEX(CountyStateRegions_21!$B:$B,MATCH('Start Here Statistics'!$U684,CountyStateRegions_21!$D:$D,0)),"")</f>
        <v/>
      </c>
    </row>
    <row r="685" spans="14:22" ht="15" x14ac:dyDescent="0.2">
      <c r="N685" s="43">
        <f t="shared" si="61"/>
        <v>0</v>
      </c>
      <c r="O685" s="180"/>
      <c r="P685" s="214" t="str">
        <f>CountyStateRegions_21!K683</f>
        <v/>
      </c>
      <c r="Q685" s="304" t="str">
        <f t="shared" si="63"/>
        <v/>
      </c>
      <c r="R685" s="305" t="str">
        <f t="shared" si="64"/>
        <v/>
      </c>
      <c r="S685" s="305" t="str">
        <f t="shared" si="65"/>
        <v/>
      </c>
      <c r="T685" s="186">
        <v>681</v>
      </c>
      <c r="U685" s="216" t="str">
        <f t="shared" si="62"/>
        <v/>
      </c>
      <c r="V685" s="216" t="str">
        <f>IFERROR(INDEX(CountyStateRegions_21!$B:$B,MATCH('Start Here Statistics'!$U685,CountyStateRegions_21!$D:$D,0)),"")</f>
        <v/>
      </c>
    </row>
    <row r="686" spans="14:22" ht="15" x14ac:dyDescent="0.2">
      <c r="N686" s="43">
        <f t="shared" si="61"/>
        <v>0</v>
      </c>
      <c r="O686" s="180"/>
      <c r="P686" s="214" t="str">
        <f>CountyStateRegions_21!K684</f>
        <v/>
      </c>
      <c r="Q686" s="304" t="str">
        <f t="shared" si="63"/>
        <v/>
      </c>
      <c r="R686" s="305" t="str">
        <f t="shared" si="64"/>
        <v/>
      </c>
      <c r="S686" s="305" t="str">
        <f t="shared" si="65"/>
        <v/>
      </c>
      <c r="T686" s="186">
        <v>682</v>
      </c>
      <c r="U686" s="216" t="str">
        <f t="shared" si="62"/>
        <v/>
      </c>
      <c r="V686" s="216" t="str">
        <f>IFERROR(INDEX(CountyStateRegions_21!$B:$B,MATCH('Start Here Statistics'!$U686,CountyStateRegions_21!$D:$D,0)),"")</f>
        <v/>
      </c>
    </row>
    <row r="687" spans="14:22" ht="15" x14ac:dyDescent="0.2">
      <c r="N687" s="43">
        <f t="shared" si="61"/>
        <v>0</v>
      </c>
      <c r="O687" s="180"/>
      <c r="P687" s="214" t="str">
        <f>CountyStateRegions_21!K685</f>
        <v/>
      </c>
      <c r="Q687" s="304" t="str">
        <f t="shared" si="63"/>
        <v/>
      </c>
      <c r="R687" s="305" t="str">
        <f t="shared" si="64"/>
        <v/>
      </c>
      <c r="S687" s="305" t="str">
        <f t="shared" si="65"/>
        <v/>
      </c>
      <c r="T687" s="186">
        <v>683</v>
      </c>
      <c r="U687" s="216" t="str">
        <f t="shared" si="62"/>
        <v/>
      </c>
      <c r="V687" s="216" t="str">
        <f>IFERROR(INDEX(CountyStateRegions_21!$B:$B,MATCH('Start Here Statistics'!$U687,CountyStateRegions_21!$D:$D,0)),"")</f>
        <v/>
      </c>
    </row>
    <row r="688" spans="14:22" ht="15" x14ac:dyDescent="0.2">
      <c r="N688" s="43">
        <f t="shared" si="61"/>
        <v>0</v>
      </c>
      <c r="O688" s="180"/>
      <c r="P688" s="214" t="str">
        <f>CountyStateRegions_21!K686</f>
        <v/>
      </c>
      <c r="Q688" s="304" t="str">
        <f t="shared" si="63"/>
        <v/>
      </c>
      <c r="R688" s="305" t="str">
        <f t="shared" si="64"/>
        <v/>
      </c>
      <c r="S688" s="305" t="str">
        <f t="shared" si="65"/>
        <v/>
      </c>
      <c r="T688" s="186">
        <v>684</v>
      </c>
      <c r="U688" s="216" t="str">
        <f t="shared" si="62"/>
        <v/>
      </c>
      <c r="V688" s="216" t="str">
        <f>IFERROR(INDEX(CountyStateRegions_21!$B:$B,MATCH('Start Here Statistics'!$U688,CountyStateRegions_21!$D:$D,0)),"")</f>
        <v/>
      </c>
    </row>
    <row r="689" spans="14:22" ht="15" x14ac:dyDescent="0.2">
      <c r="N689" s="43">
        <f t="shared" si="61"/>
        <v>0</v>
      </c>
      <c r="O689" s="180"/>
      <c r="P689" s="214" t="str">
        <f>CountyStateRegions_21!K687</f>
        <v/>
      </c>
      <c r="Q689" s="304" t="str">
        <f t="shared" si="63"/>
        <v/>
      </c>
      <c r="R689" s="305" t="str">
        <f t="shared" si="64"/>
        <v/>
      </c>
      <c r="S689" s="305" t="str">
        <f t="shared" si="65"/>
        <v/>
      </c>
      <c r="T689" s="186">
        <v>685</v>
      </c>
      <c r="U689" s="216" t="str">
        <f t="shared" si="62"/>
        <v/>
      </c>
      <c r="V689" s="216" t="str">
        <f>IFERROR(INDEX(CountyStateRegions_21!$B:$B,MATCH('Start Here Statistics'!$U689,CountyStateRegions_21!$D:$D,0)),"")</f>
        <v/>
      </c>
    </row>
    <row r="690" spans="14:22" ht="15" x14ac:dyDescent="0.2">
      <c r="N690" s="43">
        <f t="shared" si="61"/>
        <v>0</v>
      </c>
      <c r="O690" s="180"/>
      <c r="P690" s="214" t="str">
        <f>CountyStateRegions_21!K688</f>
        <v/>
      </c>
      <c r="Q690" s="304" t="str">
        <f t="shared" si="63"/>
        <v/>
      </c>
      <c r="R690" s="305" t="str">
        <f t="shared" si="64"/>
        <v/>
      </c>
      <c r="S690" s="305" t="str">
        <f t="shared" si="65"/>
        <v/>
      </c>
      <c r="T690" s="186">
        <v>686</v>
      </c>
      <c r="U690" s="216" t="str">
        <f t="shared" si="62"/>
        <v/>
      </c>
      <c r="V690" s="216" t="str">
        <f>IFERROR(INDEX(CountyStateRegions_21!$B:$B,MATCH('Start Here Statistics'!$U690,CountyStateRegions_21!$D:$D,0)),"")</f>
        <v/>
      </c>
    </row>
    <row r="691" spans="14:22" ht="15" x14ac:dyDescent="0.2">
      <c r="N691" s="43">
        <f t="shared" si="61"/>
        <v>0</v>
      </c>
      <c r="O691" s="180"/>
      <c r="P691" s="214" t="str">
        <f>CountyStateRegions_21!K689</f>
        <v/>
      </c>
      <c r="Q691" s="304" t="str">
        <f t="shared" si="63"/>
        <v/>
      </c>
      <c r="R691" s="305" t="str">
        <f t="shared" si="64"/>
        <v/>
      </c>
      <c r="S691" s="305" t="str">
        <f t="shared" si="65"/>
        <v/>
      </c>
      <c r="T691" s="186">
        <v>687</v>
      </c>
      <c r="U691" s="216" t="str">
        <f t="shared" si="62"/>
        <v/>
      </c>
      <c r="V691" s="216" t="str">
        <f>IFERROR(INDEX(CountyStateRegions_21!$B:$B,MATCH('Start Here Statistics'!$U691,CountyStateRegions_21!$D:$D,0)),"")</f>
        <v/>
      </c>
    </row>
    <row r="692" spans="14:22" ht="15" x14ac:dyDescent="0.2">
      <c r="N692" s="43">
        <f t="shared" si="61"/>
        <v>0</v>
      </c>
      <c r="O692" s="180"/>
      <c r="P692" s="214" t="str">
        <f>CountyStateRegions_21!K690</f>
        <v/>
      </c>
      <c r="Q692" s="304" t="str">
        <f t="shared" si="63"/>
        <v/>
      </c>
      <c r="R692" s="305" t="str">
        <f t="shared" si="64"/>
        <v/>
      </c>
      <c r="S692" s="305" t="str">
        <f t="shared" si="65"/>
        <v/>
      </c>
      <c r="T692" s="186">
        <v>688</v>
      </c>
      <c r="U692" s="216" t="str">
        <f t="shared" si="62"/>
        <v/>
      </c>
      <c r="V692" s="216" t="str">
        <f>IFERROR(INDEX(CountyStateRegions_21!$B:$B,MATCH('Start Here Statistics'!$U692,CountyStateRegions_21!$D:$D,0)),"")</f>
        <v/>
      </c>
    </row>
    <row r="693" spans="14:22" ht="15" x14ac:dyDescent="0.2">
      <c r="N693" s="43">
        <f t="shared" si="61"/>
        <v>0</v>
      </c>
      <c r="O693" s="180"/>
      <c r="P693" s="214" t="str">
        <f>CountyStateRegions_21!K691</f>
        <v/>
      </c>
      <c r="Q693" s="304" t="str">
        <f t="shared" si="63"/>
        <v/>
      </c>
      <c r="R693" s="305" t="str">
        <f t="shared" si="64"/>
        <v/>
      </c>
      <c r="S693" s="305" t="str">
        <f t="shared" si="65"/>
        <v/>
      </c>
      <c r="T693" s="186">
        <v>689</v>
      </c>
      <c r="U693" s="216" t="str">
        <f t="shared" si="62"/>
        <v/>
      </c>
      <c r="V693" s="216" t="str">
        <f>IFERROR(INDEX(CountyStateRegions_21!$B:$B,MATCH('Start Here Statistics'!$U693,CountyStateRegions_21!$D:$D,0)),"")</f>
        <v/>
      </c>
    </row>
    <row r="694" spans="14:22" ht="15" x14ac:dyDescent="0.2">
      <c r="N694" s="43">
        <f t="shared" si="61"/>
        <v>0</v>
      </c>
      <c r="O694" s="180"/>
      <c r="P694" s="214" t="str">
        <f>CountyStateRegions_21!K692</f>
        <v/>
      </c>
      <c r="Q694" s="304" t="str">
        <f t="shared" si="63"/>
        <v/>
      </c>
      <c r="R694" s="305" t="str">
        <f t="shared" si="64"/>
        <v/>
      </c>
      <c r="S694" s="305" t="str">
        <f t="shared" si="65"/>
        <v/>
      </c>
      <c r="T694" s="186">
        <v>690</v>
      </c>
      <c r="U694" s="216" t="str">
        <f t="shared" si="62"/>
        <v/>
      </c>
      <c r="V694" s="216" t="str">
        <f>IFERROR(INDEX(CountyStateRegions_21!$B:$B,MATCH('Start Here Statistics'!$U694,CountyStateRegions_21!$D:$D,0)),"")</f>
        <v/>
      </c>
    </row>
    <row r="695" spans="14:22" ht="15" x14ac:dyDescent="0.2">
      <c r="N695" s="43">
        <f t="shared" si="61"/>
        <v>0</v>
      </c>
      <c r="O695" s="180"/>
      <c r="P695" s="214" t="str">
        <f>CountyStateRegions_21!K693</f>
        <v/>
      </c>
      <c r="Q695" s="304" t="str">
        <f t="shared" si="63"/>
        <v/>
      </c>
      <c r="R695" s="305" t="str">
        <f t="shared" si="64"/>
        <v/>
      </c>
      <c r="S695" s="305" t="str">
        <f t="shared" si="65"/>
        <v/>
      </c>
      <c r="T695" s="186">
        <v>691</v>
      </c>
      <c r="U695" s="216" t="str">
        <f t="shared" si="62"/>
        <v/>
      </c>
      <c r="V695" s="216" t="str">
        <f>IFERROR(INDEX(CountyStateRegions_21!$B:$B,MATCH('Start Here Statistics'!$U695,CountyStateRegions_21!$D:$D,0)),"")</f>
        <v/>
      </c>
    </row>
    <row r="696" spans="14:22" ht="15" x14ac:dyDescent="0.2">
      <c r="N696" s="43">
        <f t="shared" si="61"/>
        <v>0</v>
      </c>
      <c r="O696" s="180"/>
      <c r="P696" s="214" t="str">
        <f>CountyStateRegions_21!K694</f>
        <v/>
      </c>
      <c r="Q696" s="304" t="str">
        <f t="shared" si="63"/>
        <v/>
      </c>
      <c r="R696" s="305" t="str">
        <f t="shared" si="64"/>
        <v/>
      </c>
      <c r="S696" s="305" t="str">
        <f t="shared" si="65"/>
        <v/>
      </c>
      <c r="T696" s="186">
        <v>692</v>
      </c>
      <c r="U696" s="216" t="str">
        <f t="shared" si="62"/>
        <v/>
      </c>
      <c r="V696" s="216" t="str">
        <f>IFERROR(INDEX(CountyStateRegions_21!$B:$B,MATCH('Start Here Statistics'!$U696,CountyStateRegions_21!$D:$D,0)),"")</f>
        <v/>
      </c>
    </row>
    <row r="697" spans="14:22" ht="15" x14ac:dyDescent="0.2">
      <c r="N697" s="43">
        <f t="shared" si="61"/>
        <v>0</v>
      </c>
      <c r="O697" s="180"/>
      <c r="P697" s="214" t="str">
        <f>CountyStateRegions_21!K695</f>
        <v/>
      </c>
      <c r="Q697" s="304" t="str">
        <f t="shared" si="63"/>
        <v/>
      </c>
      <c r="R697" s="305" t="str">
        <f t="shared" si="64"/>
        <v/>
      </c>
      <c r="S697" s="305" t="str">
        <f t="shared" si="65"/>
        <v/>
      </c>
      <c r="T697" s="186">
        <v>693</v>
      </c>
      <c r="U697" s="216" t="str">
        <f t="shared" si="62"/>
        <v/>
      </c>
      <c r="V697" s="216" t="str">
        <f>IFERROR(INDEX(CountyStateRegions_21!$B:$B,MATCH('Start Here Statistics'!$U697,CountyStateRegions_21!$D:$D,0)),"")</f>
        <v/>
      </c>
    </row>
    <row r="698" spans="14:22" ht="15" x14ac:dyDescent="0.2">
      <c r="N698" s="43">
        <f t="shared" si="61"/>
        <v>0</v>
      </c>
      <c r="O698" s="180"/>
      <c r="P698" s="214" t="str">
        <f>CountyStateRegions_21!K696</f>
        <v/>
      </c>
      <c r="Q698" s="304" t="str">
        <f t="shared" si="63"/>
        <v/>
      </c>
      <c r="R698" s="305" t="str">
        <f t="shared" si="64"/>
        <v/>
      </c>
      <c r="S698" s="305" t="str">
        <f t="shared" si="65"/>
        <v/>
      </c>
      <c r="T698" s="186">
        <v>694</v>
      </c>
      <c r="U698" s="216" t="str">
        <f t="shared" si="62"/>
        <v/>
      </c>
      <c r="V698" s="216" t="str">
        <f>IFERROR(INDEX(CountyStateRegions_21!$B:$B,MATCH('Start Here Statistics'!$U698,CountyStateRegions_21!$D:$D,0)),"")</f>
        <v/>
      </c>
    </row>
    <row r="699" spans="14:22" ht="15" x14ac:dyDescent="0.2">
      <c r="N699" s="43">
        <f t="shared" si="61"/>
        <v>0</v>
      </c>
      <c r="O699" s="180"/>
      <c r="P699" s="214" t="str">
        <f>CountyStateRegions_21!K697</f>
        <v/>
      </c>
      <c r="Q699" s="304" t="str">
        <f t="shared" si="63"/>
        <v/>
      </c>
      <c r="R699" s="305" t="str">
        <f t="shared" si="64"/>
        <v/>
      </c>
      <c r="S699" s="305" t="str">
        <f t="shared" si="65"/>
        <v/>
      </c>
      <c r="T699" s="186">
        <v>695</v>
      </c>
      <c r="U699" s="216" t="str">
        <f t="shared" si="62"/>
        <v/>
      </c>
      <c r="V699" s="216" t="str">
        <f>IFERROR(INDEX(CountyStateRegions_21!$B:$B,MATCH('Start Here Statistics'!$U699,CountyStateRegions_21!$D:$D,0)),"")</f>
        <v/>
      </c>
    </row>
    <row r="700" spans="14:22" ht="15" x14ac:dyDescent="0.2">
      <c r="N700" s="43">
        <f t="shared" si="61"/>
        <v>0</v>
      </c>
      <c r="O700" s="180"/>
      <c r="P700" s="214" t="str">
        <f>CountyStateRegions_21!K698</f>
        <v/>
      </c>
      <c r="Q700" s="304" t="str">
        <f t="shared" si="63"/>
        <v/>
      </c>
      <c r="R700" s="305" t="str">
        <f t="shared" si="64"/>
        <v/>
      </c>
      <c r="S700" s="305" t="str">
        <f t="shared" si="65"/>
        <v/>
      </c>
      <c r="T700" s="186">
        <v>696</v>
      </c>
      <c r="U700" s="216" t="str">
        <f t="shared" si="62"/>
        <v/>
      </c>
      <c r="V700" s="216" t="str">
        <f>IFERROR(INDEX(CountyStateRegions_21!$B:$B,MATCH('Start Here Statistics'!$U700,CountyStateRegions_21!$D:$D,0)),"")</f>
        <v/>
      </c>
    </row>
    <row r="701" spans="14:22" ht="15" x14ac:dyDescent="0.2">
      <c r="N701" s="43">
        <f t="shared" si="61"/>
        <v>0</v>
      </c>
      <c r="O701" s="180"/>
      <c r="P701" s="214" t="str">
        <f>CountyStateRegions_21!K699</f>
        <v/>
      </c>
      <c r="Q701" s="304" t="str">
        <f t="shared" si="63"/>
        <v/>
      </c>
      <c r="R701" s="305" t="str">
        <f t="shared" si="64"/>
        <v/>
      </c>
      <c r="S701" s="305" t="str">
        <f t="shared" si="65"/>
        <v/>
      </c>
      <c r="T701" s="186">
        <v>697</v>
      </c>
      <c r="U701" s="216" t="str">
        <f t="shared" si="62"/>
        <v/>
      </c>
      <c r="V701" s="216" t="str">
        <f>IFERROR(INDEX(CountyStateRegions_21!$B:$B,MATCH('Start Here Statistics'!$U701,CountyStateRegions_21!$D:$D,0)),"")</f>
        <v/>
      </c>
    </row>
    <row r="702" spans="14:22" ht="15" x14ac:dyDescent="0.2">
      <c r="N702" s="43">
        <f t="shared" si="61"/>
        <v>0</v>
      </c>
      <c r="O702" s="180"/>
      <c r="P702" s="214" t="str">
        <f>CountyStateRegions_21!K700</f>
        <v/>
      </c>
      <c r="Q702" s="304" t="str">
        <f t="shared" si="63"/>
        <v/>
      </c>
      <c r="R702" s="305" t="str">
        <f t="shared" si="64"/>
        <v/>
      </c>
      <c r="S702" s="305" t="str">
        <f t="shared" si="65"/>
        <v/>
      </c>
      <c r="T702" s="186">
        <v>698</v>
      </c>
      <c r="U702" s="216" t="str">
        <f t="shared" si="62"/>
        <v/>
      </c>
      <c r="V702" s="216" t="str">
        <f>IFERROR(INDEX(CountyStateRegions_21!$B:$B,MATCH('Start Here Statistics'!$U702,CountyStateRegions_21!$D:$D,0)),"")</f>
        <v/>
      </c>
    </row>
    <row r="703" spans="14:22" ht="15" x14ac:dyDescent="0.2">
      <c r="N703" s="43">
        <f t="shared" si="61"/>
        <v>0</v>
      </c>
      <c r="O703" s="180"/>
      <c r="P703" s="214" t="str">
        <f>CountyStateRegions_21!K701</f>
        <v/>
      </c>
      <c r="Q703" s="304" t="str">
        <f t="shared" si="63"/>
        <v/>
      </c>
      <c r="R703" s="305" t="str">
        <f t="shared" si="64"/>
        <v/>
      </c>
      <c r="S703" s="305" t="str">
        <f t="shared" si="65"/>
        <v/>
      </c>
      <c r="T703" s="186">
        <v>699</v>
      </c>
      <c r="U703" s="216" t="str">
        <f t="shared" si="62"/>
        <v/>
      </c>
      <c r="V703" s="216" t="str">
        <f>IFERROR(INDEX(CountyStateRegions_21!$B:$B,MATCH('Start Here Statistics'!$U703,CountyStateRegions_21!$D:$D,0)),"")</f>
        <v/>
      </c>
    </row>
    <row r="704" spans="14:22" ht="15" x14ac:dyDescent="0.2">
      <c r="N704" s="43">
        <f t="shared" si="61"/>
        <v>0</v>
      </c>
      <c r="O704" s="180"/>
      <c r="P704" s="214" t="str">
        <f>CountyStateRegions_21!K702</f>
        <v/>
      </c>
      <c r="Q704" s="304" t="str">
        <f t="shared" si="63"/>
        <v/>
      </c>
      <c r="R704" s="305" t="str">
        <f t="shared" si="64"/>
        <v/>
      </c>
      <c r="S704" s="305" t="str">
        <f t="shared" si="65"/>
        <v/>
      </c>
      <c r="T704" s="186">
        <v>700</v>
      </c>
      <c r="U704" s="216" t="str">
        <f t="shared" si="62"/>
        <v/>
      </c>
      <c r="V704" s="216" t="str">
        <f>IFERROR(INDEX(CountyStateRegions_21!$B:$B,MATCH('Start Here Statistics'!$U704,CountyStateRegions_21!$D:$D,0)),"")</f>
        <v/>
      </c>
    </row>
    <row r="705" spans="14:22" ht="15" x14ac:dyDescent="0.2">
      <c r="N705" s="43">
        <f t="shared" si="61"/>
        <v>0</v>
      </c>
      <c r="O705" s="180"/>
      <c r="P705" s="214" t="str">
        <f>CountyStateRegions_21!K703</f>
        <v/>
      </c>
      <c r="Q705" s="304" t="str">
        <f t="shared" si="63"/>
        <v/>
      </c>
      <c r="R705" s="305" t="str">
        <f t="shared" si="64"/>
        <v/>
      </c>
      <c r="S705" s="305" t="str">
        <f t="shared" si="65"/>
        <v/>
      </c>
      <c r="T705" s="186">
        <v>701</v>
      </c>
      <c r="U705" s="216" t="str">
        <f t="shared" si="62"/>
        <v/>
      </c>
      <c r="V705" s="216" t="str">
        <f>IFERROR(INDEX(CountyStateRegions_21!$B:$B,MATCH('Start Here Statistics'!$U705,CountyStateRegions_21!$D:$D,0)),"")</f>
        <v/>
      </c>
    </row>
    <row r="706" spans="14:22" ht="15" x14ac:dyDescent="0.2">
      <c r="N706" s="43">
        <f t="shared" si="61"/>
        <v>0</v>
      </c>
      <c r="O706" s="180"/>
      <c r="P706" s="214" t="str">
        <f>CountyStateRegions_21!K704</f>
        <v/>
      </c>
      <c r="Q706" s="304" t="str">
        <f t="shared" si="63"/>
        <v/>
      </c>
      <c r="R706" s="305" t="str">
        <f t="shared" si="64"/>
        <v/>
      </c>
      <c r="S706" s="305" t="str">
        <f t="shared" si="65"/>
        <v/>
      </c>
      <c r="T706" s="186">
        <v>702</v>
      </c>
      <c r="U706" s="216" t="str">
        <f t="shared" si="62"/>
        <v/>
      </c>
      <c r="V706" s="216" t="str">
        <f>IFERROR(INDEX(CountyStateRegions_21!$B:$B,MATCH('Start Here Statistics'!$U706,CountyStateRegions_21!$D:$D,0)),"")</f>
        <v/>
      </c>
    </row>
    <row r="707" spans="14:22" ht="15" x14ac:dyDescent="0.2">
      <c r="N707" s="43">
        <f t="shared" si="61"/>
        <v>0</v>
      </c>
      <c r="O707" s="180"/>
      <c r="P707" s="214" t="str">
        <f>CountyStateRegions_21!K705</f>
        <v/>
      </c>
      <c r="Q707" s="304" t="str">
        <f t="shared" si="63"/>
        <v/>
      </c>
      <c r="R707" s="305" t="str">
        <f t="shared" si="64"/>
        <v/>
      </c>
      <c r="S707" s="305" t="str">
        <f t="shared" si="65"/>
        <v/>
      </c>
      <c r="T707" s="186">
        <v>703</v>
      </c>
      <c r="U707" s="216" t="str">
        <f t="shared" si="62"/>
        <v/>
      </c>
      <c r="V707" s="216" t="str">
        <f>IFERROR(INDEX(CountyStateRegions_21!$B:$B,MATCH('Start Here Statistics'!$U707,CountyStateRegions_21!$D:$D,0)),"")</f>
        <v/>
      </c>
    </row>
    <row r="708" spans="14:22" ht="15" x14ac:dyDescent="0.2">
      <c r="N708" s="43">
        <f t="shared" si="61"/>
        <v>0</v>
      </c>
      <c r="O708" s="180"/>
      <c r="P708" s="214" t="str">
        <f>CountyStateRegions_21!K706</f>
        <v/>
      </c>
      <c r="Q708" s="304" t="str">
        <f t="shared" si="63"/>
        <v/>
      </c>
      <c r="R708" s="305" t="str">
        <f t="shared" si="64"/>
        <v/>
      </c>
      <c r="S708" s="305" t="str">
        <f t="shared" si="65"/>
        <v/>
      </c>
      <c r="T708" s="186">
        <v>704</v>
      </c>
      <c r="U708" s="216" t="str">
        <f t="shared" si="62"/>
        <v/>
      </c>
      <c r="V708" s="216" t="str">
        <f>IFERROR(INDEX(CountyStateRegions_21!$B:$B,MATCH('Start Here Statistics'!$U708,CountyStateRegions_21!$D:$D,0)),"")</f>
        <v/>
      </c>
    </row>
    <row r="709" spans="14:22" ht="15" x14ac:dyDescent="0.2">
      <c r="N709" s="43">
        <f t="shared" si="61"/>
        <v>0</v>
      </c>
      <c r="O709" s="180"/>
      <c r="P709" s="214" t="str">
        <f>CountyStateRegions_21!K707</f>
        <v/>
      </c>
      <c r="Q709" s="304" t="str">
        <f t="shared" si="63"/>
        <v/>
      </c>
      <c r="R709" s="305" t="str">
        <f t="shared" si="64"/>
        <v/>
      </c>
      <c r="S709" s="305" t="str">
        <f t="shared" si="65"/>
        <v/>
      </c>
      <c r="T709" s="186">
        <v>705</v>
      </c>
      <c r="U709" s="216" t="str">
        <f t="shared" si="62"/>
        <v/>
      </c>
      <c r="V709" s="216" t="str">
        <f>IFERROR(INDEX(CountyStateRegions_21!$B:$B,MATCH('Start Here Statistics'!$U709,CountyStateRegions_21!$D:$D,0)),"")</f>
        <v/>
      </c>
    </row>
    <row r="710" spans="14:22" ht="15" x14ac:dyDescent="0.2">
      <c r="N710" s="43">
        <f t="shared" ref="N710:N773" si="66">SUM(N709,$O710&lt;&gt;"")</f>
        <v>0</v>
      </c>
      <c r="O710" s="180"/>
      <c r="P710" s="214" t="str">
        <f>CountyStateRegions_21!K708</f>
        <v/>
      </c>
      <c r="Q710" s="304" t="str">
        <f t="shared" si="63"/>
        <v/>
      </c>
      <c r="R710" s="305" t="str">
        <f t="shared" si="64"/>
        <v/>
      </c>
      <c r="S710" s="305" t="str">
        <f t="shared" si="65"/>
        <v/>
      </c>
      <c r="T710" s="186">
        <v>706</v>
      </c>
      <c r="U710" s="216" t="str">
        <f t="shared" ref="U710:U773" si="67">IFERROR(INDEX($P:$P,MATCH($T710,$N:$N,0)),"")</f>
        <v/>
      </c>
      <c r="V710" s="216" t="str">
        <f>IFERROR(INDEX(CountyStateRegions_21!$B:$B,MATCH('Start Here Statistics'!$U710,CountyStateRegions_21!$D:$D,0)),"")</f>
        <v/>
      </c>
    </row>
    <row r="711" spans="14:22" ht="15" x14ac:dyDescent="0.2">
      <c r="N711" s="43">
        <f t="shared" si="66"/>
        <v>0</v>
      </c>
      <c r="O711" s="180"/>
      <c r="P711" s="214" t="str">
        <f>CountyStateRegions_21!K709</f>
        <v/>
      </c>
      <c r="Q711" s="304" t="str">
        <f t="shared" si="63"/>
        <v/>
      </c>
      <c r="R711" s="305" t="str">
        <f t="shared" si="64"/>
        <v/>
      </c>
      <c r="S711" s="305" t="str">
        <f t="shared" si="65"/>
        <v/>
      </c>
      <c r="T711" s="186">
        <v>707</v>
      </c>
      <c r="U711" s="216" t="str">
        <f t="shared" si="67"/>
        <v/>
      </c>
      <c r="V711" s="216" t="str">
        <f>IFERROR(INDEX(CountyStateRegions_21!$B:$B,MATCH('Start Here Statistics'!$U711,CountyStateRegions_21!$D:$D,0)),"")</f>
        <v/>
      </c>
    </row>
    <row r="712" spans="14:22" ht="15" x14ac:dyDescent="0.2">
      <c r="N712" s="43">
        <f t="shared" si="66"/>
        <v>0</v>
      </c>
      <c r="O712" s="180"/>
      <c r="P712" s="214" t="str">
        <f>CountyStateRegions_21!K710</f>
        <v/>
      </c>
      <c r="Q712" s="304" t="str">
        <f t="shared" si="63"/>
        <v/>
      </c>
      <c r="R712" s="305" t="str">
        <f t="shared" si="64"/>
        <v/>
      </c>
      <c r="S712" s="305" t="str">
        <f t="shared" si="65"/>
        <v/>
      </c>
      <c r="T712" s="186">
        <v>708</v>
      </c>
      <c r="U712" s="216" t="str">
        <f t="shared" si="67"/>
        <v/>
      </c>
      <c r="V712" s="216" t="str">
        <f>IFERROR(INDEX(CountyStateRegions_21!$B:$B,MATCH('Start Here Statistics'!$U712,CountyStateRegions_21!$D:$D,0)),"")</f>
        <v/>
      </c>
    </row>
    <row r="713" spans="14:22" ht="15" x14ac:dyDescent="0.2">
      <c r="N713" s="43">
        <f t="shared" si="66"/>
        <v>0</v>
      </c>
      <c r="O713" s="180"/>
      <c r="P713" s="214" t="str">
        <f>CountyStateRegions_21!K711</f>
        <v/>
      </c>
      <c r="Q713" s="304" t="str">
        <f t="shared" si="63"/>
        <v/>
      </c>
      <c r="R713" s="305" t="str">
        <f t="shared" si="64"/>
        <v/>
      </c>
      <c r="S713" s="305" t="str">
        <f t="shared" si="65"/>
        <v/>
      </c>
      <c r="T713" s="186">
        <v>709</v>
      </c>
      <c r="U713" s="216" t="str">
        <f t="shared" si="67"/>
        <v/>
      </c>
      <c r="V713" s="216" t="str">
        <f>IFERROR(INDEX(CountyStateRegions_21!$B:$B,MATCH('Start Here Statistics'!$U713,CountyStateRegions_21!$D:$D,0)),"")</f>
        <v/>
      </c>
    </row>
    <row r="714" spans="14:22" ht="15" x14ac:dyDescent="0.2">
      <c r="N714" s="43">
        <f t="shared" si="66"/>
        <v>0</v>
      </c>
      <c r="O714" s="180"/>
      <c r="P714" s="214" t="str">
        <f>CountyStateRegions_21!K712</f>
        <v/>
      </c>
      <c r="Q714" s="304" t="str">
        <f t="shared" si="63"/>
        <v/>
      </c>
      <c r="R714" s="305" t="str">
        <f t="shared" si="64"/>
        <v/>
      </c>
      <c r="S714" s="305" t="str">
        <f t="shared" si="65"/>
        <v/>
      </c>
      <c r="T714" s="186">
        <v>710</v>
      </c>
      <c r="U714" s="216" t="str">
        <f t="shared" si="67"/>
        <v/>
      </c>
      <c r="V714" s="216" t="str">
        <f>IFERROR(INDEX(CountyStateRegions_21!$B:$B,MATCH('Start Here Statistics'!$U714,CountyStateRegions_21!$D:$D,0)),"")</f>
        <v/>
      </c>
    </row>
    <row r="715" spans="14:22" ht="15" x14ac:dyDescent="0.2">
      <c r="N715" s="43">
        <f t="shared" si="66"/>
        <v>0</v>
      </c>
      <c r="O715" s="180"/>
      <c r="P715" s="214" t="str">
        <f>CountyStateRegions_21!K713</f>
        <v/>
      </c>
      <c r="Q715" s="304" t="str">
        <f t="shared" si="63"/>
        <v/>
      </c>
      <c r="R715" s="305" t="str">
        <f t="shared" si="64"/>
        <v/>
      </c>
      <c r="S715" s="305" t="str">
        <f t="shared" si="65"/>
        <v/>
      </c>
      <c r="T715" s="186">
        <v>711</v>
      </c>
      <c r="U715" s="216" t="str">
        <f t="shared" si="67"/>
        <v/>
      </c>
      <c r="V715" s="216" t="str">
        <f>IFERROR(INDEX(CountyStateRegions_21!$B:$B,MATCH('Start Here Statistics'!$U715,CountyStateRegions_21!$D:$D,0)),"")</f>
        <v/>
      </c>
    </row>
    <row r="716" spans="14:22" ht="15" x14ac:dyDescent="0.2">
      <c r="N716" s="43">
        <f t="shared" si="66"/>
        <v>0</v>
      </c>
      <c r="O716" s="180"/>
      <c r="P716" s="214" t="str">
        <f>CountyStateRegions_21!K714</f>
        <v/>
      </c>
      <c r="Q716" s="304" t="str">
        <f t="shared" si="63"/>
        <v/>
      </c>
      <c r="R716" s="305" t="str">
        <f t="shared" si="64"/>
        <v/>
      </c>
      <c r="S716" s="305" t="str">
        <f t="shared" si="65"/>
        <v/>
      </c>
      <c r="T716" s="186">
        <v>712</v>
      </c>
      <c r="U716" s="216" t="str">
        <f t="shared" si="67"/>
        <v/>
      </c>
      <c r="V716" s="216" t="str">
        <f>IFERROR(INDEX(CountyStateRegions_21!$B:$B,MATCH('Start Here Statistics'!$U716,CountyStateRegions_21!$D:$D,0)),"")</f>
        <v/>
      </c>
    </row>
    <row r="717" spans="14:22" ht="15" x14ac:dyDescent="0.2">
      <c r="N717" s="43">
        <f t="shared" si="66"/>
        <v>0</v>
      </c>
      <c r="O717" s="180"/>
      <c r="P717" s="214" t="str">
        <f>CountyStateRegions_21!K715</f>
        <v/>
      </c>
      <c r="Q717" s="304" t="str">
        <f t="shared" si="63"/>
        <v/>
      </c>
      <c r="R717" s="305" t="str">
        <f t="shared" si="64"/>
        <v/>
      </c>
      <c r="S717" s="305" t="str">
        <f t="shared" si="65"/>
        <v/>
      </c>
      <c r="T717" s="186">
        <v>713</v>
      </c>
      <c r="U717" s="216" t="str">
        <f t="shared" si="67"/>
        <v/>
      </c>
      <c r="V717" s="216" t="str">
        <f>IFERROR(INDEX(CountyStateRegions_21!$B:$B,MATCH('Start Here Statistics'!$U717,CountyStateRegions_21!$D:$D,0)),"")</f>
        <v/>
      </c>
    </row>
    <row r="718" spans="14:22" ht="15" x14ac:dyDescent="0.2">
      <c r="N718" s="43">
        <f t="shared" si="66"/>
        <v>0</v>
      </c>
      <c r="O718" s="180"/>
      <c r="P718" s="214" t="str">
        <f>CountyStateRegions_21!K716</f>
        <v/>
      </c>
      <c r="Q718" s="304" t="str">
        <f t="shared" si="63"/>
        <v/>
      </c>
      <c r="R718" s="305" t="str">
        <f t="shared" si="64"/>
        <v/>
      </c>
      <c r="S718" s="305" t="str">
        <f t="shared" si="65"/>
        <v/>
      </c>
      <c r="T718" s="186">
        <v>714</v>
      </c>
      <c r="U718" s="216" t="str">
        <f t="shared" si="67"/>
        <v/>
      </c>
      <c r="V718" s="216" t="str">
        <f>IFERROR(INDEX(CountyStateRegions_21!$B:$B,MATCH('Start Here Statistics'!$U718,CountyStateRegions_21!$D:$D,0)),"")</f>
        <v/>
      </c>
    </row>
    <row r="719" spans="14:22" ht="15" x14ac:dyDescent="0.2">
      <c r="N719" s="43">
        <f t="shared" si="66"/>
        <v>0</v>
      </c>
      <c r="O719" s="180"/>
      <c r="P719" s="214" t="str">
        <f>CountyStateRegions_21!K717</f>
        <v/>
      </c>
      <c r="Q719" s="304" t="str">
        <f t="shared" si="63"/>
        <v/>
      </c>
      <c r="R719" s="305" t="str">
        <f t="shared" si="64"/>
        <v/>
      </c>
      <c r="S719" s="305" t="str">
        <f t="shared" si="65"/>
        <v/>
      </c>
      <c r="T719" s="186">
        <v>715</v>
      </c>
      <c r="U719" s="216" t="str">
        <f t="shared" si="67"/>
        <v/>
      </c>
      <c r="V719" s="216" t="str">
        <f>IFERROR(INDEX(CountyStateRegions_21!$B:$B,MATCH('Start Here Statistics'!$U719,CountyStateRegions_21!$D:$D,0)),"")</f>
        <v/>
      </c>
    </row>
    <row r="720" spans="14:22" ht="15" x14ac:dyDescent="0.2">
      <c r="N720" s="43">
        <f t="shared" si="66"/>
        <v>0</v>
      </c>
      <c r="O720" s="180"/>
      <c r="P720" s="214" t="str">
        <f>CountyStateRegions_21!K718</f>
        <v/>
      </c>
      <c r="Q720" s="304" t="str">
        <f t="shared" si="63"/>
        <v/>
      </c>
      <c r="R720" s="305" t="str">
        <f t="shared" si="64"/>
        <v/>
      </c>
      <c r="S720" s="305" t="str">
        <f t="shared" si="65"/>
        <v/>
      </c>
      <c r="T720" s="186">
        <v>716</v>
      </c>
      <c r="U720" s="216" t="str">
        <f t="shared" si="67"/>
        <v/>
      </c>
      <c r="V720" s="216" t="str">
        <f>IFERROR(INDEX(CountyStateRegions_21!$B:$B,MATCH('Start Here Statistics'!$U720,CountyStateRegions_21!$D:$D,0)),"")</f>
        <v/>
      </c>
    </row>
    <row r="721" spans="14:22" ht="15" x14ac:dyDescent="0.2">
      <c r="N721" s="43">
        <f t="shared" si="66"/>
        <v>0</v>
      </c>
      <c r="O721" s="180"/>
      <c r="P721" s="214" t="str">
        <f>CountyStateRegions_21!K719</f>
        <v/>
      </c>
      <c r="Q721" s="304" t="str">
        <f t="shared" si="63"/>
        <v/>
      </c>
      <c r="R721" s="305" t="str">
        <f t="shared" si="64"/>
        <v/>
      </c>
      <c r="S721" s="305" t="str">
        <f t="shared" si="65"/>
        <v/>
      </c>
      <c r="T721" s="186">
        <v>717</v>
      </c>
      <c r="U721" s="216" t="str">
        <f t="shared" si="67"/>
        <v/>
      </c>
      <c r="V721" s="216" t="str">
        <f>IFERROR(INDEX(CountyStateRegions_21!$B:$B,MATCH('Start Here Statistics'!$U721,CountyStateRegions_21!$D:$D,0)),"")</f>
        <v/>
      </c>
    </row>
    <row r="722" spans="14:22" ht="15" x14ac:dyDescent="0.2">
      <c r="N722" s="43">
        <f t="shared" si="66"/>
        <v>0</v>
      </c>
      <c r="O722" s="180"/>
      <c r="P722" s="214" t="str">
        <f>CountyStateRegions_21!K720</f>
        <v/>
      </c>
      <c r="Q722" s="304" t="str">
        <f t="shared" si="63"/>
        <v/>
      </c>
      <c r="R722" s="305" t="str">
        <f t="shared" si="64"/>
        <v/>
      </c>
      <c r="S722" s="305" t="str">
        <f t="shared" si="65"/>
        <v/>
      </c>
      <c r="T722" s="186">
        <v>718</v>
      </c>
      <c r="U722" s="216" t="str">
        <f t="shared" si="67"/>
        <v/>
      </c>
      <c r="V722" s="216" t="str">
        <f>IFERROR(INDEX(CountyStateRegions_21!$B:$B,MATCH('Start Here Statistics'!$U722,CountyStateRegions_21!$D:$D,0)),"")</f>
        <v/>
      </c>
    </row>
    <row r="723" spans="14:22" ht="15" x14ac:dyDescent="0.2">
      <c r="N723" s="43">
        <f t="shared" si="66"/>
        <v>0</v>
      </c>
      <c r="O723" s="180"/>
      <c r="P723" s="214" t="str">
        <f>CountyStateRegions_21!K721</f>
        <v/>
      </c>
      <c r="Q723" s="304" t="str">
        <f t="shared" si="63"/>
        <v/>
      </c>
      <c r="R723" s="305" t="str">
        <f t="shared" si="64"/>
        <v/>
      </c>
      <c r="S723" s="305" t="str">
        <f t="shared" si="65"/>
        <v/>
      </c>
      <c r="T723" s="186">
        <v>719</v>
      </c>
      <c r="U723" s="216" t="str">
        <f t="shared" si="67"/>
        <v/>
      </c>
      <c r="V723" s="216" t="str">
        <f>IFERROR(INDEX(CountyStateRegions_21!$B:$B,MATCH('Start Here Statistics'!$U723,CountyStateRegions_21!$D:$D,0)),"")</f>
        <v/>
      </c>
    </row>
    <row r="724" spans="14:22" ht="15" x14ac:dyDescent="0.2">
      <c r="N724" s="43">
        <f t="shared" si="66"/>
        <v>0</v>
      </c>
      <c r="O724" s="180"/>
      <c r="P724" s="214" t="str">
        <f>CountyStateRegions_21!K722</f>
        <v/>
      </c>
      <c r="Q724" s="304" t="str">
        <f t="shared" si="63"/>
        <v/>
      </c>
      <c r="R724" s="305" t="str">
        <f t="shared" si="64"/>
        <v/>
      </c>
      <c r="S724" s="305" t="str">
        <f t="shared" si="65"/>
        <v/>
      </c>
      <c r="T724" s="186">
        <v>720</v>
      </c>
      <c r="U724" s="216" t="str">
        <f t="shared" si="67"/>
        <v/>
      </c>
      <c r="V724" s="216" t="str">
        <f>IFERROR(INDEX(CountyStateRegions_21!$B:$B,MATCH('Start Here Statistics'!$U724,CountyStateRegions_21!$D:$D,0)),"")</f>
        <v/>
      </c>
    </row>
    <row r="725" spans="14:22" ht="15" x14ac:dyDescent="0.2">
      <c r="N725" s="43">
        <f t="shared" si="66"/>
        <v>0</v>
      </c>
      <c r="O725" s="180"/>
      <c r="P725" s="214" t="str">
        <f>CountyStateRegions_21!K723</f>
        <v/>
      </c>
      <c r="Q725" s="304" t="str">
        <f t="shared" si="63"/>
        <v/>
      </c>
      <c r="R725" s="305" t="str">
        <f t="shared" si="64"/>
        <v/>
      </c>
      <c r="S725" s="305" t="str">
        <f t="shared" si="65"/>
        <v/>
      </c>
      <c r="T725" s="186">
        <v>721</v>
      </c>
      <c r="U725" s="216" t="str">
        <f t="shared" si="67"/>
        <v/>
      </c>
      <c r="V725" s="216" t="str">
        <f>IFERROR(INDEX(CountyStateRegions_21!$B:$B,MATCH('Start Here Statistics'!$U725,CountyStateRegions_21!$D:$D,0)),"")</f>
        <v/>
      </c>
    </row>
    <row r="726" spans="14:22" ht="15" x14ac:dyDescent="0.2">
      <c r="N726" s="43">
        <f t="shared" si="66"/>
        <v>0</v>
      </c>
      <c r="O726" s="180"/>
      <c r="P726" s="214" t="str">
        <f>CountyStateRegions_21!K724</f>
        <v/>
      </c>
      <c r="Q726" s="304" t="str">
        <f t="shared" si="63"/>
        <v/>
      </c>
      <c r="R726" s="305" t="str">
        <f t="shared" si="64"/>
        <v/>
      </c>
      <c r="S726" s="305" t="str">
        <f t="shared" si="65"/>
        <v/>
      </c>
      <c r="T726" s="186">
        <v>722</v>
      </c>
      <c r="U726" s="216" t="str">
        <f t="shared" si="67"/>
        <v/>
      </c>
      <c r="V726" s="216" t="str">
        <f>IFERROR(INDEX(CountyStateRegions_21!$B:$B,MATCH('Start Here Statistics'!$U726,CountyStateRegions_21!$D:$D,0)),"")</f>
        <v/>
      </c>
    </row>
    <row r="727" spans="14:22" ht="15" x14ac:dyDescent="0.2">
      <c r="N727" s="43">
        <f t="shared" si="66"/>
        <v>0</v>
      </c>
      <c r="O727" s="180"/>
      <c r="P727" s="214" t="str">
        <f>CountyStateRegions_21!K725</f>
        <v/>
      </c>
      <c r="Q727" s="304" t="str">
        <f t="shared" si="63"/>
        <v/>
      </c>
      <c r="R727" s="305" t="str">
        <f t="shared" si="64"/>
        <v/>
      </c>
      <c r="S727" s="305" t="str">
        <f t="shared" si="65"/>
        <v/>
      </c>
      <c r="T727" s="186">
        <v>723</v>
      </c>
      <c r="U727" s="216" t="str">
        <f t="shared" si="67"/>
        <v/>
      </c>
      <c r="V727" s="216" t="str">
        <f>IFERROR(INDEX(CountyStateRegions_21!$B:$B,MATCH('Start Here Statistics'!$U727,CountyStateRegions_21!$D:$D,0)),"")</f>
        <v/>
      </c>
    </row>
    <row r="728" spans="14:22" ht="15" x14ac:dyDescent="0.2">
      <c r="N728" s="43">
        <f t="shared" si="66"/>
        <v>0</v>
      </c>
      <c r="O728" s="180"/>
      <c r="P728" s="214" t="str">
        <f>CountyStateRegions_21!K726</f>
        <v/>
      </c>
      <c r="Q728" s="304" t="str">
        <f t="shared" si="63"/>
        <v/>
      </c>
      <c r="R728" s="305" t="str">
        <f t="shared" si="64"/>
        <v/>
      </c>
      <c r="S728" s="305" t="str">
        <f t="shared" si="65"/>
        <v/>
      </c>
      <c r="T728" s="186">
        <v>724</v>
      </c>
      <c r="U728" s="216" t="str">
        <f t="shared" si="67"/>
        <v/>
      </c>
      <c r="V728" s="216" t="str">
        <f>IFERROR(INDEX(CountyStateRegions_21!$B:$B,MATCH('Start Here Statistics'!$U728,CountyStateRegions_21!$D:$D,0)),"")</f>
        <v/>
      </c>
    </row>
    <row r="729" spans="14:22" ht="15" x14ac:dyDescent="0.2">
      <c r="N729" s="43">
        <f t="shared" si="66"/>
        <v>0</v>
      </c>
      <c r="O729" s="180"/>
      <c r="P729" s="214" t="str">
        <f>CountyStateRegions_21!K727</f>
        <v/>
      </c>
      <c r="Q729" s="304" t="str">
        <f t="shared" si="63"/>
        <v/>
      </c>
      <c r="R729" s="305" t="str">
        <f t="shared" si="64"/>
        <v/>
      </c>
      <c r="S729" s="305" t="str">
        <f t="shared" si="65"/>
        <v/>
      </c>
      <c r="T729" s="186">
        <v>725</v>
      </c>
      <c r="U729" s="216" t="str">
        <f t="shared" si="67"/>
        <v/>
      </c>
      <c r="V729" s="216" t="str">
        <f>IFERROR(INDEX(CountyStateRegions_21!$B:$B,MATCH('Start Here Statistics'!$U729,CountyStateRegions_21!$D:$D,0)),"")</f>
        <v/>
      </c>
    </row>
    <row r="730" spans="14:22" ht="15" x14ac:dyDescent="0.2">
      <c r="N730" s="43">
        <f t="shared" si="66"/>
        <v>0</v>
      </c>
      <c r="O730" s="180"/>
      <c r="P730" s="214" t="str">
        <f>CountyStateRegions_21!K728</f>
        <v/>
      </c>
      <c r="Q730" s="304" t="str">
        <f t="shared" si="63"/>
        <v/>
      </c>
      <c r="R730" s="305" t="str">
        <f t="shared" si="64"/>
        <v/>
      </c>
      <c r="S730" s="305" t="str">
        <f t="shared" si="65"/>
        <v/>
      </c>
      <c r="T730" s="186">
        <v>726</v>
      </c>
      <c r="U730" s="216" t="str">
        <f t="shared" si="67"/>
        <v/>
      </c>
      <c r="V730" s="216" t="str">
        <f>IFERROR(INDEX(CountyStateRegions_21!$B:$B,MATCH('Start Here Statistics'!$U730,CountyStateRegions_21!$D:$D,0)),"")</f>
        <v/>
      </c>
    </row>
    <row r="731" spans="14:22" ht="15" x14ac:dyDescent="0.2">
      <c r="N731" s="43">
        <f t="shared" si="66"/>
        <v>0</v>
      </c>
      <c r="O731" s="180"/>
      <c r="P731" s="214" t="str">
        <f>CountyStateRegions_21!K729</f>
        <v/>
      </c>
      <c r="Q731" s="304" t="str">
        <f t="shared" si="63"/>
        <v/>
      </c>
      <c r="R731" s="305" t="str">
        <f t="shared" si="64"/>
        <v/>
      </c>
      <c r="S731" s="305" t="str">
        <f t="shared" si="65"/>
        <v/>
      </c>
      <c r="T731" s="186">
        <v>727</v>
      </c>
      <c r="U731" s="216" t="str">
        <f t="shared" si="67"/>
        <v/>
      </c>
      <c r="V731" s="216" t="str">
        <f>IFERROR(INDEX(CountyStateRegions_21!$B:$B,MATCH('Start Here Statistics'!$U731,CountyStateRegions_21!$D:$D,0)),"")</f>
        <v/>
      </c>
    </row>
    <row r="732" spans="14:22" ht="15" x14ac:dyDescent="0.2">
      <c r="N732" s="43">
        <f t="shared" si="66"/>
        <v>0</v>
      </c>
      <c r="O732" s="180"/>
      <c r="P732" s="214" t="str">
        <f>CountyStateRegions_21!K730</f>
        <v/>
      </c>
      <c r="Q732" s="304" t="str">
        <f t="shared" si="63"/>
        <v/>
      </c>
      <c r="R732" s="305" t="str">
        <f t="shared" si="64"/>
        <v/>
      </c>
      <c r="S732" s="305" t="str">
        <f t="shared" si="65"/>
        <v/>
      </c>
      <c r="T732" s="186">
        <v>728</v>
      </c>
      <c r="U732" s="216" t="str">
        <f t="shared" si="67"/>
        <v/>
      </c>
      <c r="V732" s="216" t="str">
        <f>IFERROR(INDEX(CountyStateRegions_21!$B:$B,MATCH('Start Here Statistics'!$U732,CountyStateRegions_21!$D:$D,0)),"")</f>
        <v/>
      </c>
    </row>
    <row r="733" spans="14:22" ht="15" x14ac:dyDescent="0.2">
      <c r="N733" s="43">
        <f t="shared" si="66"/>
        <v>0</v>
      </c>
      <c r="O733" s="180"/>
      <c r="P733" s="214" t="str">
        <f>CountyStateRegions_21!K731</f>
        <v/>
      </c>
      <c r="Q733" s="304" t="str">
        <f t="shared" si="63"/>
        <v/>
      </c>
      <c r="R733" s="305" t="str">
        <f t="shared" si="64"/>
        <v/>
      </c>
      <c r="S733" s="305" t="str">
        <f t="shared" si="65"/>
        <v/>
      </c>
      <c r="T733" s="186">
        <v>729</v>
      </c>
      <c r="U733" s="216" t="str">
        <f t="shared" si="67"/>
        <v/>
      </c>
      <c r="V733" s="216" t="str">
        <f>IFERROR(INDEX(CountyStateRegions_21!$B:$B,MATCH('Start Here Statistics'!$U733,CountyStateRegions_21!$D:$D,0)),"")</f>
        <v/>
      </c>
    </row>
    <row r="734" spans="14:22" ht="15" x14ac:dyDescent="0.2">
      <c r="N734" s="43">
        <f t="shared" si="66"/>
        <v>0</v>
      </c>
      <c r="O734" s="180"/>
      <c r="P734" s="214" t="str">
        <f>CountyStateRegions_21!K732</f>
        <v/>
      </c>
      <c r="Q734" s="304" t="str">
        <f t="shared" ref="Q734:Q797" si="68">IFERROR(MID(P735, FIND(",",P735)+1,99),"")</f>
        <v/>
      </c>
      <c r="R734" s="305" t="str">
        <f t="shared" ref="R734:R797" si="69">IFERROR(LEFT(P735, FIND(",",P735)-1),"")</f>
        <v/>
      </c>
      <c r="S734" s="305" t="str">
        <f t="shared" ref="S734:S797" si="70">IF(P735="", "", IF(O735&lt;&gt;"", 1, 0))</f>
        <v/>
      </c>
      <c r="T734" s="186">
        <v>730</v>
      </c>
      <c r="U734" s="216" t="str">
        <f t="shared" si="67"/>
        <v/>
      </c>
      <c r="V734" s="216" t="str">
        <f>IFERROR(INDEX(CountyStateRegions_21!$B:$B,MATCH('Start Here Statistics'!$U734,CountyStateRegions_21!$D:$D,0)),"")</f>
        <v/>
      </c>
    </row>
    <row r="735" spans="14:22" ht="15" x14ac:dyDescent="0.2">
      <c r="N735" s="43">
        <f t="shared" si="66"/>
        <v>0</v>
      </c>
      <c r="O735" s="180"/>
      <c r="P735" s="214" t="str">
        <f>CountyStateRegions_21!K733</f>
        <v/>
      </c>
      <c r="Q735" s="304" t="str">
        <f t="shared" si="68"/>
        <v/>
      </c>
      <c r="R735" s="305" t="str">
        <f t="shared" si="69"/>
        <v/>
      </c>
      <c r="S735" s="305" t="str">
        <f t="shared" si="70"/>
        <v/>
      </c>
      <c r="T735" s="186">
        <v>731</v>
      </c>
      <c r="U735" s="216" t="str">
        <f t="shared" si="67"/>
        <v/>
      </c>
      <c r="V735" s="216" t="str">
        <f>IFERROR(INDEX(CountyStateRegions_21!$B:$B,MATCH('Start Here Statistics'!$U735,CountyStateRegions_21!$D:$D,0)),"")</f>
        <v/>
      </c>
    </row>
    <row r="736" spans="14:22" ht="15" x14ac:dyDescent="0.2">
      <c r="N736" s="43">
        <f t="shared" si="66"/>
        <v>0</v>
      </c>
      <c r="O736" s="180"/>
      <c r="P736" s="214" t="str">
        <f>CountyStateRegions_21!K734</f>
        <v/>
      </c>
      <c r="Q736" s="304" t="str">
        <f t="shared" si="68"/>
        <v/>
      </c>
      <c r="R736" s="305" t="str">
        <f t="shared" si="69"/>
        <v/>
      </c>
      <c r="S736" s="305" t="str">
        <f t="shared" si="70"/>
        <v/>
      </c>
      <c r="T736" s="186">
        <v>732</v>
      </c>
      <c r="U736" s="216" t="str">
        <f t="shared" si="67"/>
        <v/>
      </c>
      <c r="V736" s="216" t="str">
        <f>IFERROR(INDEX(CountyStateRegions_21!$B:$B,MATCH('Start Here Statistics'!$U736,CountyStateRegions_21!$D:$D,0)),"")</f>
        <v/>
      </c>
    </row>
    <row r="737" spans="14:22" ht="15" x14ac:dyDescent="0.2">
      <c r="N737" s="43">
        <f t="shared" si="66"/>
        <v>0</v>
      </c>
      <c r="O737" s="180"/>
      <c r="P737" s="214" t="str">
        <f>CountyStateRegions_21!K735</f>
        <v/>
      </c>
      <c r="Q737" s="304" t="str">
        <f t="shared" si="68"/>
        <v/>
      </c>
      <c r="R737" s="305" t="str">
        <f t="shared" si="69"/>
        <v/>
      </c>
      <c r="S737" s="305" t="str">
        <f t="shared" si="70"/>
        <v/>
      </c>
      <c r="T737" s="186">
        <v>733</v>
      </c>
      <c r="U737" s="216" t="str">
        <f t="shared" si="67"/>
        <v/>
      </c>
      <c r="V737" s="216" t="str">
        <f>IFERROR(INDEX(CountyStateRegions_21!$B:$B,MATCH('Start Here Statistics'!$U737,CountyStateRegions_21!$D:$D,0)),"")</f>
        <v/>
      </c>
    </row>
    <row r="738" spans="14:22" ht="15" x14ac:dyDescent="0.2">
      <c r="N738" s="43">
        <f t="shared" si="66"/>
        <v>0</v>
      </c>
      <c r="O738" s="180"/>
      <c r="P738" s="214" t="str">
        <f>CountyStateRegions_21!K736</f>
        <v/>
      </c>
      <c r="Q738" s="304" t="str">
        <f t="shared" si="68"/>
        <v/>
      </c>
      <c r="R738" s="305" t="str">
        <f t="shared" si="69"/>
        <v/>
      </c>
      <c r="S738" s="305" t="str">
        <f t="shared" si="70"/>
        <v/>
      </c>
      <c r="T738" s="186">
        <v>734</v>
      </c>
      <c r="U738" s="216" t="str">
        <f t="shared" si="67"/>
        <v/>
      </c>
      <c r="V738" s="216" t="str">
        <f>IFERROR(INDEX(CountyStateRegions_21!$B:$B,MATCH('Start Here Statistics'!$U738,CountyStateRegions_21!$D:$D,0)),"")</f>
        <v/>
      </c>
    </row>
    <row r="739" spans="14:22" ht="15" x14ac:dyDescent="0.2">
      <c r="N739" s="43">
        <f t="shared" si="66"/>
        <v>0</v>
      </c>
      <c r="O739" s="180"/>
      <c r="P739" s="214" t="str">
        <f>CountyStateRegions_21!K737</f>
        <v/>
      </c>
      <c r="Q739" s="304" t="str">
        <f t="shared" si="68"/>
        <v/>
      </c>
      <c r="R739" s="305" t="str">
        <f t="shared" si="69"/>
        <v/>
      </c>
      <c r="S739" s="305" t="str">
        <f t="shared" si="70"/>
        <v/>
      </c>
      <c r="T739" s="186">
        <v>735</v>
      </c>
      <c r="U739" s="216" t="str">
        <f t="shared" si="67"/>
        <v/>
      </c>
      <c r="V739" s="216" t="str">
        <f>IFERROR(INDEX(CountyStateRegions_21!$B:$B,MATCH('Start Here Statistics'!$U739,CountyStateRegions_21!$D:$D,0)),"")</f>
        <v/>
      </c>
    </row>
    <row r="740" spans="14:22" ht="15" x14ac:dyDescent="0.2">
      <c r="N740" s="43">
        <f t="shared" si="66"/>
        <v>0</v>
      </c>
      <c r="O740" s="180"/>
      <c r="P740" s="214" t="str">
        <f>CountyStateRegions_21!K738</f>
        <v/>
      </c>
      <c r="Q740" s="304" t="str">
        <f t="shared" si="68"/>
        <v/>
      </c>
      <c r="R740" s="305" t="str">
        <f t="shared" si="69"/>
        <v/>
      </c>
      <c r="S740" s="305" t="str">
        <f t="shared" si="70"/>
        <v/>
      </c>
      <c r="T740" s="186">
        <v>736</v>
      </c>
      <c r="U740" s="216" t="str">
        <f t="shared" si="67"/>
        <v/>
      </c>
      <c r="V740" s="216" t="str">
        <f>IFERROR(INDEX(CountyStateRegions_21!$B:$B,MATCH('Start Here Statistics'!$U740,CountyStateRegions_21!$D:$D,0)),"")</f>
        <v/>
      </c>
    </row>
    <row r="741" spans="14:22" ht="15" x14ac:dyDescent="0.2">
      <c r="N741" s="43">
        <f t="shared" si="66"/>
        <v>0</v>
      </c>
      <c r="O741" s="180"/>
      <c r="P741" s="214" t="str">
        <f>CountyStateRegions_21!K739</f>
        <v/>
      </c>
      <c r="Q741" s="304" t="str">
        <f t="shared" si="68"/>
        <v/>
      </c>
      <c r="R741" s="305" t="str">
        <f t="shared" si="69"/>
        <v/>
      </c>
      <c r="S741" s="305" t="str">
        <f t="shared" si="70"/>
        <v/>
      </c>
      <c r="T741" s="186">
        <v>737</v>
      </c>
      <c r="U741" s="216" t="str">
        <f t="shared" si="67"/>
        <v/>
      </c>
      <c r="V741" s="216" t="str">
        <f>IFERROR(INDEX(CountyStateRegions_21!$B:$B,MATCH('Start Here Statistics'!$U741,CountyStateRegions_21!$D:$D,0)),"")</f>
        <v/>
      </c>
    </row>
    <row r="742" spans="14:22" ht="15" x14ac:dyDescent="0.2">
      <c r="N742" s="43">
        <f t="shared" si="66"/>
        <v>0</v>
      </c>
      <c r="O742" s="180"/>
      <c r="P742" s="214" t="str">
        <f>CountyStateRegions_21!K740</f>
        <v/>
      </c>
      <c r="Q742" s="304" t="str">
        <f t="shared" si="68"/>
        <v/>
      </c>
      <c r="R742" s="305" t="str">
        <f t="shared" si="69"/>
        <v/>
      </c>
      <c r="S742" s="305" t="str">
        <f t="shared" si="70"/>
        <v/>
      </c>
      <c r="T742" s="186">
        <v>738</v>
      </c>
      <c r="U742" s="216" t="str">
        <f t="shared" si="67"/>
        <v/>
      </c>
      <c r="V742" s="216" t="str">
        <f>IFERROR(INDEX(CountyStateRegions_21!$B:$B,MATCH('Start Here Statistics'!$U742,CountyStateRegions_21!$D:$D,0)),"")</f>
        <v/>
      </c>
    </row>
    <row r="743" spans="14:22" ht="15" x14ac:dyDescent="0.2">
      <c r="N743" s="43">
        <f t="shared" si="66"/>
        <v>0</v>
      </c>
      <c r="O743" s="180"/>
      <c r="P743" s="214" t="str">
        <f>CountyStateRegions_21!K741</f>
        <v/>
      </c>
      <c r="Q743" s="304" t="str">
        <f t="shared" si="68"/>
        <v/>
      </c>
      <c r="R743" s="305" t="str">
        <f t="shared" si="69"/>
        <v/>
      </c>
      <c r="S743" s="305" t="str">
        <f t="shared" si="70"/>
        <v/>
      </c>
      <c r="T743" s="186">
        <v>739</v>
      </c>
      <c r="U743" s="216" t="str">
        <f t="shared" si="67"/>
        <v/>
      </c>
      <c r="V743" s="216" t="str">
        <f>IFERROR(INDEX(CountyStateRegions_21!$B:$B,MATCH('Start Here Statistics'!$U743,CountyStateRegions_21!$D:$D,0)),"")</f>
        <v/>
      </c>
    </row>
    <row r="744" spans="14:22" ht="15" x14ac:dyDescent="0.2">
      <c r="N744" s="43">
        <f t="shared" si="66"/>
        <v>0</v>
      </c>
      <c r="O744" s="180"/>
      <c r="P744" s="214" t="str">
        <f>CountyStateRegions_21!K742</f>
        <v/>
      </c>
      <c r="Q744" s="304" t="str">
        <f t="shared" si="68"/>
        <v/>
      </c>
      <c r="R744" s="305" t="str">
        <f t="shared" si="69"/>
        <v/>
      </c>
      <c r="S744" s="305" t="str">
        <f t="shared" si="70"/>
        <v/>
      </c>
      <c r="T744" s="186">
        <v>740</v>
      </c>
      <c r="U744" s="216" t="str">
        <f t="shared" si="67"/>
        <v/>
      </c>
      <c r="V744" s="216" t="str">
        <f>IFERROR(INDEX(CountyStateRegions_21!$B:$B,MATCH('Start Here Statistics'!$U744,CountyStateRegions_21!$D:$D,0)),"")</f>
        <v/>
      </c>
    </row>
    <row r="745" spans="14:22" ht="15" x14ac:dyDescent="0.2">
      <c r="N745" s="43">
        <f t="shared" si="66"/>
        <v>0</v>
      </c>
      <c r="O745" s="180"/>
      <c r="P745" s="214" t="str">
        <f>CountyStateRegions_21!K743</f>
        <v/>
      </c>
      <c r="Q745" s="304" t="str">
        <f t="shared" si="68"/>
        <v/>
      </c>
      <c r="R745" s="305" t="str">
        <f t="shared" si="69"/>
        <v/>
      </c>
      <c r="S745" s="305" t="str">
        <f t="shared" si="70"/>
        <v/>
      </c>
      <c r="T745" s="186">
        <v>741</v>
      </c>
      <c r="U745" s="216" t="str">
        <f t="shared" si="67"/>
        <v/>
      </c>
      <c r="V745" s="216" t="str">
        <f>IFERROR(INDEX(CountyStateRegions_21!$B:$B,MATCH('Start Here Statistics'!$U745,CountyStateRegions_21!$D:$D,0)),"")</f>
        <v/>
      </c>
    </row>
    <row r="746" spans="14:22" ht="15" x14ac:dyDescent="0.2">
      <c r="N746" s="43">
        <f t="shared" si="66"/>
        <v>0</v>
      </c>
      <c r="O746" s="180"/>
      <c r="P746" s="214" t="str">
        <f>CountyStateRegions_21!K744</f>
        <v/>
      </c>
      <c r="Q746" s="304" t="str">
        <f t="shared" si="68"/>
        <v/>
      </c>
      <c r="R746" s="305" t="str">
        <f t="shared" si="69"/>
        <v/>
      </c>
      <c r="S746" s="305" t="str">
        <f t="shared" si="70"/>
        <v/>
      </c>
      <c r="T746" s="186">
        <v>742</v>
      </c>
      <c r="U746" s="216" t="str">
        <f t="shared" si="67"/>
        <v/>
      </c>
      <c r="V746" s="216" t="str">
        <f>IFERROR(INDEX(CountyStateRegions_21!$B:$B,MATCH('Start Here Statistics'!$U746,CountyStateRegions_21!$D:$D,0)),"")</f>
        <v/>
      </c>
    </row>
    <row r="747" spans="14:22" ht="15" x14ac:dyDescent="0.2">
      <c r="N747" s="43">
        <f t="shared" si="66"/>
        <v>0</v>
      </c>
      <c r="O747" s="180"/>
      <c r="P747" s="214" t="str">
        <f>CountyStateRegions_21!K745</f>
        <v/>
      </c>
      <c r="Q747" s="304" t="str">
        <f t="shared" si="68"/>
        <v/>
      </c>
      <c r="R747" s="305" t="str">
        <f t="shared" si="69"/>
        <v/>
      </c>
      <c r="S747" s="305" t="str">
        <f t="shared" si="70"/>
        <v/>
      </c>
      <c r="T747" s="186">
        <v>743</v>
      </c>
      <c r="U747" s="216" t="str">
        <f t="shared" si="67"/>
        <v/>
      </c>
      <c r="V747" s="216" t="str">
        <f>IFERROR(INDEX(CountyStateRegions_21!$B:$B,MATCH('Start Here Statistics'!$U747,CountyStateRegions_21!$D:$D,0)),"")</f>
        <v/>
      </c>
    </row>
    <row r="748" spans="14:22" ht="15" x14ac:dyDescent="0.2">
      <c r="N748" s="43">
        <f t="shared" si="66"/>
        <v>0</v>
      </c>
      <c r="O748" s="180"/>
      <c r="P748" s="214" t="str">
        <f>CountyStateRegions_21!K746</f>
        <v/>
      </c>
      <c r="Q748" s="304" t="str">
        <f t="shared" si="68"/>
        <v/>
      </c>
      <c r="R748" s="305" t="str">
        <f t="shared" si="69"/>
        <v/>
      </c>
      <c r="S748" s="305" t="str">
        <f t="shared" si="70"/>
        <v/>
      </c>
      <c r="T748" s="186">
        <v>744</v>
      </c>
      <c r="U748" s="216" t="str">
        <f t="shared" si="67"/>
        <v/>
      </c>
      <c r="V748" s="216" t="str">
        <f>IFERROR(INDEX(CountyStateRegions_21!$B:$B,MATCH('Start Here Statistics'!$U748,CountyStateRegions_21!$D:$D,0)),"")</f>
        <v/>
      </c>
    </row>
    <row r="749" spans="14:22" ht="15" x14ac:dyDescent="0.2">
      <c r="N749" s="43">
        <f t="shared" si="66"/>
        <v>0</v>
      </c>
      <c r="O749" s="180"/>
      <c r="P749" s="214" t="str">
        <f>CountyStateRegions_21!K747</f>
        <v/>
      </c>
      <c r="Q749" s="304" t="str">
        <f t="shared" si="68"/>
        <v/>
      </c>
      <c r="R749" s="305" t="str">
        <f t="shared" si="69"/>
        <v/>
      </c>
      <c r="S749" s="305" t="str">
        <f t="shared" si="70"/>
        <v/>
      </c>
      <c r="T749" s="186">
        <v>745</v>
      </c>
      <c r="U749" s="216" t="str">
        <f t="shared" si="67"/>
        <v/>
      </c>
      <c r="V749" s="216" t="str">
        <f>IFERROR(INDEX(CountyStateRegions_21!$B:$B,MATCH('Start Here Statistics'!$U749,CountyStateRegions_21!$D:$D,0)),"")</f>
        <v/>
      </c>
    </row>
    <row r="750" spans="14:22" ht="15" x14ac:dyDescent="0.2">
      <c r="N750" s="43">
        <f t="shared" si="66"/>
        <v>0</v>
      </c>
      <c r="O750" s="180"/>
      <c r="P750" s="214" t="str">
        <f>CountyStateRegions_21!K748</f>
        <v/>
      </c>
      <c r="Q750" s="304" t="str">
        <f t="shared" si="68"/>
        <v/>
      </c>
      <c r="R750" s="305" t="str">
        <f t="shared" si="69"/>
        <v/>
      </c>
      <c r="S750" s="305" t="str">
        <f t="shared" si="70"/>
        <v/>
      </c>
      <c r="T750" s="186">
        <v>746</v>
      </c>
      <c r="U750" s="216" t="str">
        <f t="shared" si="67"/>
        <v/>
      </c>
      <c r="V750" s="216" t="str">
        <f>IFERROR(INDEX(CountyStateRegions_21!$B:$B,MATCH('Start Here Statistics'!$U750,CountyStateRegions_21!$D:$D,0)),"")</f>
        <v/>
      </c>
    </row>
    <row r="751" spans="14:22" ht="15" x14ac:dyDescent="0.2">
      <c r="N751" s="43">
        <f t="shared" si="66"/>
        <v>0</v>
      </c>
      <c r="O751" s="180"/>
      <c r="P751" s="214" t="str">
        <f>CountyStateRegions_21!K749</f>
        <v/>
      </c>
      <c r="Q751" s="304" t="str">
        <f t="shared" si="68"/>
        <v/>
      </c>
      <c r="R751" s="305" t="str">
        <f t="shared" si="69"/>
        <v/>
      </c>
      <c r="S751" s="305" t="str">
        <f t="shared" si="70"/>
        <v/>
      </c>
      <c r="T751" s="186">
        <v>747</v>
      </c>
      <c r="U751" s="216" t="str">
        <f t="shared" si="67"/>
        <v/>
      </c>
      <c r="V751" s="216" t="str">
        <f>IFERROR(INDEX(CountyStateRegions_21!$B:$B,MATCH('Start Here Statistics'!$U751,CountyStateRegions_21!$D:$D,0)),"")</f>
        <v/>
      </c>
    </row>
    <row r="752" spans="14:22" ht="15" x14ac:dyDescent="0.2">
      <c r="N752" s="43">
        <f t="shared" si="66"/>
        <v>0</v>
      </c>
      <c r="O752" s="180"/>
      <c r="P752" s="214" t="str">
        <f>CountyStateRegions_21!K750</f>
        <v/>
      </c>
      <c r="Q752" s="304" t="str">
        <f t="shared" si="68"/>
        <v/>
      </c>
      <c r="R752" s="305" t="str">
        <f t="shared" si="69"/>
        <v/>
      </c>
      <c r="S752" s="305" t="str">
        <f t="shared" si="70"/>
        <v/>
      </c>
      <c r="T752" s="186">
        <v>748</v>
      </c>
      <c r="U752" s="216" t="str">
        <f t="shared" si="67"/>
        <v/>
      </c>
      <c r="V752" s="216" t="str">
        <f>IFERROR(INDEX(CountyStateRegions_21!$B:$B,MATCH('Start Here Statistics'!$U752,CountyStateRegions_21!$D:$D,0)),"")</f>
        <v/>
      </c>
    </row>
    <row r="753" spans="14:22" ht="15" x14ac:dyDescent="0.2">
      <c r="N753" s="43">
        <f t="shared" si="66"/>
        <v>0</v>
      </c>
      <c r="O753" s="180"/>
      <c r="P753" s="214" t="str">
        <f>CountyStateRegions_21!K751</f>
        <v/>
      </c>
      <c r="Q753" s="304" t="str">
        <f t="shared" si="68"/>
        <v/>
      </c>
      <c r="R753" s="305" t="str">
        <f t="shared" si="69"/>
        <v/>
      </c>
      <c r="S753" s="305" t="str">
        <f t="shared" si="70"/>
        <v/>
      </c>
      <c r="T753" s="186">
        <v>749</v>
      </c>
      <c r="U753" s="216" t="str">
        <f t="shared" si="67"/>
        <v/>
      </c>
      <c r="V753" s="216" t="str">
        <f>IFERROR(INDEX(CountyStateRegions_21!$B:$B,MATCH('Start Here Statistics'!$U753,CountyStateRegions_21!$D:$D,0)),"")</f>
        <v/>
      </c>
    </row>
    <row r="754" spans="14:22" ht="15" x14ac:dyDescent="0.2">
      <c r="N754" s="43">
        <f t="shared" si="66"/>
        <v>0</v>
      </c>
      <c r="O754" s="180"/>
      <c r="P754" s="214" t="str">
        <f>CountyStateRegions_21!K752</f>
        <v/>
      </c>
      <c r="Q754" s="304" t="str">
        <f t="shared" si="68"/>
        <v/>
      </c>
      <c r="R754" s="305" t="str">
        <f t="shared" si="69"/>
        <v/>
      </c>
      <c r="S754" s="305" t="str">
        <f t="shared" si="70"/>
        <v/>
      </c>
      <c r="T754" s="186">
        <v>750</v>
      </c>
      <c r="U754" s="216" t="str">
        <f t="shared" si="67"/>
        <v/>
      </c>
      <c r="V754" s="216" t="str">
        <f>IFERROR(INDEX(CountyStateRegions_21!$B:$B,MATCH('Start Here Statistics'!$U754,CountyStateRegions_21!$D:$D,0)),"")</f>
        <v/>
      </c>
    </row>
    <row r="755" spans="14:22" ht="15" x14ac:dyDescent="0.2">
      <c r="N755" s="43">
        <f t="shared" si="66"/>
        <v>0</v>
      </c>
      <c r="O755" s="180"/>
      <c r="P755" s="214" t="str">
        <f>CountyStateRegions_21!K753</f>
        <v/>
      </c>
      <c r="Q755" s="304" t="str">
        <f t="shared" si="68"/>
        <v/>
      </c>
      <c r="R755" s="305" t="str">
        <f t="shared" si="69"/>
        <v/>
      </c>
      <c r="S755" s="305" t="str">
        <f t="shared" si="70"/>
        <v/>
      </c>
      <c r="T755" s="186">
        <v>751</v>
      </c>
      <c r="U755" s="216" t="str">
        <f t="shared" si="67"/>
        <v/>
      </c>
      <c r="V755" s="216" t="str">
        <f>IFERROR(INDEX(CountyStateRegions_21!$B:$B,MATCH('Start Here Statistics'!$U755,CountyStateRegions_21!$D:$D,0)),"")</f>
        <v/>
      </c>
    </row>
    <row r="756" spans="14:22" ht="15" x14ac:dyDescent="0.2">
      <c r="N756" s="43">
        <f t="shared" si="66"/>
        <v>0</v>
      </c>
      <c r="O756" s="180"/>
      <c r="P756" s="214" t="str">
        <f>CountyStateRegions_21!K754</f>
        <v/>
      </c>
      <c r="Q756" s="304" t="str">
        <f t="shared" si="68"/>
        <v/>
      </c>
      <c r="R756" s="305" t="str">
        <f t="shared" si="69"/>
        <v/>
      </c>
      <c r="S756" s="305" t="str">
        <f t="shared" si="70"/>
        <v/>
      </c>
      <c r="T756" s="186">
        <v>752</v>
      </c>
      <c r="U756" s="216" t="str">
        <f t="shared" si="67"/>
        <v/>
      </c>
      <c r="V756" s="216" t="str">
        <f>IFERROR(INDEX(CountyStateRegions_21!$B:$B,MATCH('Start Here Statistics'!$U756,CountyStateRegions_21!$D:$D,0)),"")</f>
        <v/>
      </c>
    </row>
    <row r="757" spans="14:22" ht="15" x14ac:dyDescent="0.2">
      <c r="N757" s="43">
        <f t="shared" si="66"/>
        <v>0</v>
      </c>
      <c r="O757" s="180"/>
      <c r="P757" s="214" t="str">
        <f>CountyStateRegions_21!K755</f>
        <v/>
      </c>
      <c r="Q757" s="304" t="str">
        <f t="shared" si="68"/>
        <v/>
      </c>
      <c r="R757" s="305" t="str">
        <f t="shared" si="69"/>
        <v/>
      </c>
      <c r="S757" s="305" t="str">
        <f t="shared" si="70"/>
        <v/>
      </c>
      <c r="T757" s="186">
        <v>753</v>
      </c>
      <c r="U757" s="216" t="str">
        <f t="shared" si="67"/>
        <v/>
      </c>
      <c r="V757" s="216" t="str">
        <f>IFERROR(INDEX(CountyStateRegions_21!$B:$B,MATCH('Start Here Statistics'!$U757,CountyStateRegions_21!$D:$D,0)),"")</f>
        <v/>
      </c>
    </row>
    <row r="758" spans="14:22" ht="15" x14ac:dyDescent="0.2">
      <c r="N758" s="43">
        <f t="shared" si="66"/>
        <v>0</v>
      </c>
      <c r="O758" s="180"/>
      <c r="P758" s="214" t="str">
        <f>CountyStateRegions_21!K756</f>
        <v/>
      </c>
      <c r="Q758" s="304" t="str">
        <f t="shared" si="68"/>
        <v/>
      </c>
      <c r="R758" s="305" t="str">
        <f t="shared" si="69"/>
        <v/>
      </c>
      <c r="S758" s="305" t="str">
        <f t="shared" si="70"/>
        <v/>
      </c>
      <c r="T758" s="186">
        <v>754</v>
      </c>
      <c r="U758" s="216" t="str">
        <f t="shared" si="67"/>
        <v/>
      </c>
      <c r="V758" s="216" t="str">
        <f>IFERROR(INDEX(CountyStateRegions_21!$B:$B,MATCH('Start Here Statistics'!$U758,CountyStateRegions_21!$D:$D,0)),"")</f>
        <v/>
      </c>
    </row>
    <row r="759" spans="14:22" ht="15" x14ac:dyDescent="0.2">
      <c r="N759" s="43">
        <f t="shared" si="66"/>
        <v>0</v>
      </c>
      <c r="O759" s="180"/>
      <c r="P759" s="214" t="str">
        <f>CountyStateRegions_21!K757</f>
        <v/>
      </c>
      <c r="Q759" s="304" t="str">
        <f t="shared" si="68"/>
        <v/>
      </c>
      <c r="R759" s="305" t="str">
        <f t="shared" si="69"/>
        <v/>
      </c>
      <c r="S759" s="305" t="str">
        <f t="shared" si="70"/>
        <v/>
      </c>
      <c r="T759" s="186">
        <v>755</v>
      </c>
      <c r="U759" s="216" t="str">
        <f t="shared" si="67"/>
        <v/>
      </c>
      <c r="V759" s="216" t="str">
        <f>IFERROR(INDEX(CountyStateRegions_21!$B:$B,MATCH('Start Here Statistics'!$U759,CountyStateRegions_21!$D:$D,0)),"")</f>
        <v/>
      </c>
    </row>
    <row r="760" spans="14:22" ht="15" x14ac:dyDescent="0.2">
      <c r="N760" s="43">
        <f t="shared" si="66"/>
        <v>0</v>
      </c>
      <c r="O760" s="180"/>
      <c r="P760" s="214" t="str">
        <f>CountyStateRegions_21!K758</f>
        <v/>
      </c>
      <c r="Q760" s="304" t="str">
        <f t="shared" si="68"/>
        <v/>
      </c>
      <c r="R760" s="305" t="str">
        <f t="shared" si="69"/>
        <v/>
      </c>
      <c r="S760" s="305" t="str">
        <f t="shared" si="70"/>
        <v/>
      </c>
      <c r="T760" s="186">
        <v>756</v>
      </c>
      <c r="U760" s="216" t="str">
        <f t="shared" si="67"/>
        <v/>
      </c>
      <c r="V760" s="216" t="str">
        <f>IFERROR(INDEX(CountyStateRegions_21!$B:$B,MATCH('Start Here Statistics'!$U760,CountyStateRegions_21!$D:$D,0)),"")</f>
        <v/>
      </c>
    </row>
    <row r="761" spans="14:22" ht="15" x14ac:dyDescent="0.2">
      <c r="N761" s="43">
        <f t="shared" si="66"/>
        <v>0</v>
      </c>
      <c r="O761" s="180"/>
      <c r="P761" s="214" t="str">
        <f>CountyStateRegions_21!K759</f>
        <v/>
      </c>
      <c r="Q761" s="304" t="str">
        <f t="shared" si="68"/>
        <v/>
      </c>
      <c r="R761" s="305" t="str">
        <f t="shared" si="69"/>
        <v/>
      </c>
      <c r="S761" s="305" t="str">
        <f t="shared" si="70"/>
        <v/>
      </c>
      <c r="T761" s="186">
        <v>757</v>
      </c>
      <c r="U761" s="216" t="str">
        <f t="shared" si="67"/>
        <v/>
      </c>
      <c r="V761" s="216" t="str">
        <f>IFERROR(INDEX(CountyStateRegions_21!$B:$B,MATCH('Start Here Statistics'!$U761,CountyStateRegions_21!$D:$D,0)),"")</f>
        <v/>
      </c>
    </row>
    <row r="762" spans="14:22" ht="15" x14ac:dyDescent="0.2">
      <c r="N762" s="43">
        <f t="shared" si="66"/>
        <v>0</v>
      </c>
      <c r="O762" s="180"/>
      <c r="P762" s="214" t="str">
        <f>CountyStateRegions_21!K760</f>
        <v/>
      </c>
      <c r="Q762" s="304" t="str">
        <f t="shared" si="68"/>
        <v/>
      </c>
      <c r="R762" s="305" t="str">
        <f t="shared" si="69"/>
        <v/>
      </c>
      <c r="S762" s="305" t="str">
        <f t="shared" si="70"/>
        <v/>
      </c>
      <c r="T762" s="186">
        <v>758</v>
      </c>
      <c r="U762" s="216" t="str">
        <f t="shared" si="67"/>
        <v/>
      </c>
      <c r="V762" s="216" t="str">
        <f>IFERROR(INDEX(CountyStateRegions_21!$B:$B,MATCH('Start Here Statistics'!$U762,CountyStateRegions_21!$D:$D,0)),"")</f>
        <v/>
      </c>
    </row>
    <row r="763" spans="14:22" ht="15" x14ac:dyDescent="0.2">
      <c r="N763" s="43">
        <f t="shared" si="66"/>
        <v>0</v>
      </c>
      <c r="O763" s="180"/>
      <c r="P763" s="214" t="str">
        <f>CountyStateRegions_21!K761</f>
        <v/>
      </c>
      <c r="Q763" s="304" t="str">
        <f t="shared" si="68"/>
        <v/>
      </c>
      <c r="R763" s="305" t="str">
        <f t="shared" si="69"/>
        <v/>
      </c>
      <c r="S763" s="305" t="str">
        <f t="shared" si="70"/>
        <v/>
      </c>
      <c r="T763" s="186">
        <v>759</v>
      </c>
      <c r="U763" s="216" t="str">
        <f t="shared" si="67"/>
        <v/>
      </c>
      <c r="V763" s="216" t="str">
        <f>IFERROR(INDEX(CountyStateRegions_21!$B:$B,MATCH('Start Here Statistics'!$U763,CountyStateRegions_21!$D:$D,0)),"")</f>
        <v/>
      </c>
    </row>
    <row r="764" spans="14:22" ht="15" x14ac:dyDescent="0.2">
      <c r="N764" s="43">
        <f t="shared" si="66"/>
        <v>0</v>
      </c>
      <c r="O764" s="180"/>
      <c r="P764" s="214" t="str">
        <f>CountyStateRegions_21!K762</f>
        <v/>
      </c>
      <c r="Q764" s="304" t="str">
        <f t="shared" si="68"/>
        <v/>
      </c>
      <c r="R764" s="305" t="str">
        <f t="shared" si="69"/>
        <v/>
      </c>
      <c r="S764" s="305" t="str">
        <f t="shared" si="70"/>
        <v/>
      </c>
      <c r="T764" s="186">
        <v>760</v>
      </c>
      <c r="U764" s="216" t="str">
        <f t="shared" si="67"/>
        <v/>
      </c>
      <c r="V764" s="216" t="str">
        <f>IFERROR(INDEX(CountyStateRegions_21!$B:$B,MATCH('Start Here Statistics'!$U764,CountyStateRegions_21!$D:$D,0)),"")</f>
        <v/>
      </c>
    </row>
    <row r="765" spans="14:22" ht="15" x14ac:dyDescent="0.2">
      <c r="N765" s="43">
        <f t="shared" si="66"/>
        <v>0</v>
      </c>
      <c r="O765" s="180"/>
      <c r="P765" s="214" t="str">
        <f>CountyStateRegions_21!K763</f>
        <v/>
      </c>
      <c r="Q765" s="304" t="str">
        <f t="shared" si="68"/>
        <v/>
      </c>
      <c r="R765" s="305" t="str">
        <f t="shared" si="69"/>
        <v/>
      </c>
      <c r="S765" s="305" t="str">
        <f t="shared" si="70"/>
        <v/>
      </c>
      <c r="T765" s="186">
        <v>761</v>
      </c>
      <c r="U765" s="216" t="str">
        <f t="shared" si="67"/>
        <v/>
      </c>
      <c r="V765" s="216" t="str">
        <f>IFERROR(INDEX(CountyStateRegions_21!$B:$B,MATCH('Start Here Statistics'!$U765,CountyStateRegions_21!$D:$D,0)),"")</f>
        <v/>
      </c>
    </row>
    <row r="766" spans="14:22" ht="15" x14ac:dyDescent="0.2">
      <c r="N766" s="43">
        <f t="shared" si="66"/>
        <v>0</v>
      </c>
      <c r="O766" s="180"/>
      <c r="P766" s="214" t="str">
        <f>CountyStateRegions_21!K764</f>
        <v/>
      </c>
      <c r="Q766" s="304" t="str">
        <f t="shared" si="68"/>
        <v/>
      </c>
      <c r="R766" s="305" t="str">
        <f t="shared" si="69"/>
        <v/>
      </c>
      <c r="S766" s="305" t="str">
        <f t="shared" si="70"/>
        <v/>
      </c>
      <c r="T766" s="186">
        <v>762</v>
      </c>
      <c r="U766" s="216" t="str">
        <f t="shared" si="67"/>
        <v/>
      </c>
      <c r="V766" s="216" t="str">
        <f>IFERROR(INDEX(CountyStateRegions_21!$B:$B,MATCH('Start Here Statistics'!$U766,CountyStateRegions_21!$D:$D,0)),"")</f>
        <v/>
      </c>
    </row>
    <row r="767" spans="14:22" ht="15" x14ac:dyDescent="0.2">
      <c r="N767" s="43">
        <f t="shared" si="66"/>
        <v>0</v>
      </c>
      <c r="O767" s="180"/>
      <c r="P767" s="214" t="str">
        <f>CountyStateRegions_21!K765</f>
        <v/>
      </c>
      <c r="Q767" s="304" t="str">
        <f t="shared" si="68"/>
        <v/>
      </c>
      <c r="R767" s="305" t="str">
        <f t="shared" si="69"/>
        <v/>
      </c>
      <c r="S767" s="305" t="str">
        <f t="shared" si="70"/>
        <v/>
      </c>
      <c r="T767" s="186">
        <v>763</v>
      </c>
      <c r="U767" s="216" t="str">
        <f t="shared" si="67"/>
        <v/>
      </c>
      <c r="V767" s="216" t="str">
        <f>IFERROR(INDEX(CountyStateRegions_21!$B:$B,MATCH('Start Here Statistics'!$U767,CountyStateRegions_21!$D:$D,0)),"")</f>
        <v/>
      </c>
    </row>
    <row r="768" spans="14:22" ht="15" x14ac:dyDescent="0.2">
      <c r="N768" s="43">
        <f t="shared" si="66"/>
        <v>0</v>
      </c>
      <c r="O768" s="180"/>
      <c r="P768" s="214" t="str">
        <f>CountyStateRegions_21!K766</f>
        <v/>
      </c>
      <c r="Q768" s="304" t="str">
        <f t="shared" si="68"/>
        <v/>
      </c>
      <c r="R768" s="305" t="str">
        <f t="shared" si="69"/>
        <v/>
      </c>
      <c r="S768" s="305" t="str">
        <f t="shared" si="70"/>
        <v/>
      </c>
      <c r="T768" s="186">
        <v>764</v>
      </c>
      <c r="U768" s="216" t="str">
        <f t="shared" si="67"/>
        <v/>
      </c>
      <c r="V768" s="216" t="str">
        <f>IFERROR(INDEX(CountyStateRegions_21!$B:$B,MATCH('Start Here Statistics'!$U768,CountyStateRegions_21!$D:$D,0)),"")</f>
        <v/>
      </c>
    </row>
    <row r="769" spans="14:22" ht="15" x14ac:dyDescent="0.2">
      <c r="N769" s="43">
        <f t="shared" si="66"/>
        <v>0</v>
      </c>
      <c r="O769" s="180"/>
      <c r="P769" s="214" t="str">
        <f>CountyStateRegions_21!K767</f>
        <v/>
      </c>
      <c r="Q769" s="304" t="str">
        <f t="shared" si="68"/>
        <v/>
      </c>
      <c r="R769" s="305" t="str">
        <f t="shared" si="69"/>
        <v/>
      </c>
      <c r="S769" s="305" t="str">
        <f t="shared" si="70"/>
        <v/>
      </c>
      <c r="T769" s="186">
        <v>765</v>
      </c>
      <c r="U769" s="216" t="str">
        <f t="shared" si="67"/>
        <v/>
      </c>
      <c r="V769" s="216" t="str">
        <f>IFERROR(INDEX(CountyStateRegions_21!$B:$B,MATCH('Start Here Statistics'!$U769,CountyStateRegions_21!$D:$D,0)),"")</f>
        <v/>
      </c>
    </row>
    <row r="770" spans="14:22" ht="15" x14ac:dyDescent="0.2">
      <c r="N770" s="43">
        <f t="shared" si="66"/>
        <v>0</v>
      </c>
      <c r="O770" s="180"/>
      <c r="P770" s="214" t="str">
        <f>CountyStateRegions_21!K768</f>
        <v/>
      </c>
      <c r="Q770" s="304" t="str">
        <f t="shared" si="68"/>
        <v/>
      </c>
      <c r="R770" s="305" t="str">
        <f t="shared" si="69"/>
        <v/>
      </c>
      <c r="S770" s="305" t="str">
        <f t="shared" si="70"/>
        <v/>
      </c>
      <c r="T770" s="186">
        <v>766</v>
      </c>
      <c r="U770" s="216" t="str">
        <f t="shared" si="67"/>
        <v/>
      </c>
      <c r="V770" s="216" t="str">
        <f>IFERROR(INDEX(CountyStateRegions_21!$B:$B,MATCH('Start Here Statistics'!$U770,CountyStateRegions_21!$D:$D,0)),"")</f>
        <v/>
      </c>
    </row>
    <row r="771" spans="14:22" ht="15" x14ac:dyDescent="0.2">
      <c r="N771" s="43">
        <f t="shared" si="66"/>
        <v>0</v>
      </c>
      <c r="O771" s="180"/>
      <c r="P771" s="214" t="str">
        <f>CountyStateRegions_21!K769</f>
        <v/>
      </c>
      <c r="Q771" s="304" t="str">
        <f t="shared" si="68"/>
        <v/>
      </c>
      <c r="R771" s="305" t="str">
        <f t="shared" si="69"/>
        <v/>
      </c>
      <c r="S771" s="305" t="str">
        <f t="shared" si="70"/>
        <v/>
      </c>
      <c r="T771" s="186">
        <v>767</v>
      </c>
      <c r="U771" s="216" t="str">
        <f t="shared" si="67"/>
        <v/>
      </c>
      <c r="V771" s="216" t="str">
        <f>IFERROR(INDEX(CountyStateRegions_21!$B:$B,MATCH('Start Here Statistics'!$U771,CountyStateRegions_21!$D:$D,0)),"")</f>
        <v/>
      </c>
    </row>
    <row r="772" spans="14:22" ht="15" x14ac:dyDescent="0.2">
      <c r="N772" s="43">
        <f t="shared" si="66"/>
        <v>0</v>
      </c>
      <c r="O772" s="180"/>
      <c r="P772" s="214" t="str">
        <f>CountyStateRegions_21!K770</f>
        <v/>
      </c>
      <c r="Q772" s="304" t="str">
        <f t="shared" si="68"/>
        <v/>
      </c>
      <c r="R772" s="305" t="str">
        <f t="shared" si="69"/>
        <v/>
      </c>
      <c r="S772" s="305" t="str">
        <f t="shared" si="70"/>
        <v/>
      </c>
      <c r="T772" s="186">
        <v>768</v>
      </c>
      <c r="U772" s="216" t="str">
        <f t="shared" si="67"/>
        <v/>
      </c>
      <c r="V772" s="216" t="str">
        <f>IFERROR(INDEX(CountyStateRegions_21!$B:$B,MATCH('Start Here Statistics'!$U772,CountyStateRegions_21!$D:$D,0)),"")</f>
        <v/>
      </c>
    </row>
    <row r="773" spans="14:22" ht="15" x14ac:dyDescent="0.2">
      <c r="N773" s="43">
        <f t="shared" si="66"/>
        <v>0</v>
      </c>
      <c r="O773" s="180"/>
      <c r="P773" s="214" t="str">
        <f>CountyStateRegions_21!K771</f>
        <v/>
      </c>
      <c r="Q773" s="304" t="str">
        <f t="shared" si="68"/>
        <v/>
      </c>
      <c r="R773" s="305" t="str">
        <f t="shared" si="69"/>
        <v/>
      </c>
      <c r="S773" s="305" t="str">
        <f t="shared" si="70"/>
        <v/>
      </c>
      <c r="T773" s="186">
        <v>769</v>
      </c>
      <c r="U773" s="216" t="str">
        <f t="shared" si="67"/>
        <v/>
      </c>
      <c r="V773" s="216" t="str">
        <f>IFERROR(INDEX(CountyStateRegions_21!$B:$B,MATCH('Start Here Statistics'!$U773,CountyStateRegions_21!$D:$D,0)),"")</f>
        <v/>
      </c>
    </row>
    <row r="774" spans="14:22" ht="15" x14ac:dyDescent="0.2">
      <c r="N774" s="43">
        <f t="shared" ref="N774:N837" si="71">SUM(N773,$O774&lt;&gt;"")</f>
        <v>0</v>
      </c>
      <c r="O774" s="180"/>
      <c r="P774" s="214" t="str">
        <f>CountyStateRegions_21!K772</f>
        <v/>
      </c>
      <c r="Q774" s="304" t="str">
        <f t="shared" si="68"/>
        <v/>
      </c>
      <c r="R774" s="305" t="str">
        <f t="shared" si="69"/>
        <v/>
      </c>
      <c r="S774" s="305" t="str">
        <f t="shared" si="70"/>
        <v/>
      </c>
      <c r="T774" s="186">
        <v>770</v>
      </c>
      <c r="U774" s="216" t="str">
        <f t="shared" ref="U774:U837" si="72">IFERROR(INDEX($P:$P,MATCH($T774,$N:$N,0)),"")</f>
        <v/>
      </c>
      <c r="V774" s="216" t="str">
        <f>IFERROR(INDEX(CountyStateRegions_21!$B:$B,MATCH('Start Here Statistics'!$U774,CountyStateRegions_21!$D:$D,0)),"")</f>
        <v/>
      </c>
    </row>
    <row r="775" spans="14:22" ht="15" x14ac:dyDescent="0.2">
      <c r="N775" s="43">
        <f t="shared" si="71"/>
        <v>0</v>
      </c>
      <c r="O775" s="180"/>
      <c r="P775" s="214" t="str">
        <f>CountyStateRegions_21!K773</f>
        <v/>
      </c>
      <c r="Q775" s="304" t="str">
        <f t="shared" si="68"/>
        <v/>
      </c>
      <c r="R775" s="305" t="str">
        <f t="shared" si="69"/>
        <v/>
      </c>
      <c r="S775" s="305" t="str">
        <f t="shared" si="70"/>
        <v/>
      </c>
      <c r="T775" s="186">
        <v>771</v>
      </c>
      <c r="U775" s="216" t="str">
        <f t="shared" si="72"/>
        <v/>
      </c>
      <c r="V775" s="216" t="str">
        <f>IFERROR(INDEX(CountyStateRegions_21!$B:$B,MATCH('Start Here Statistics'!$U775,CountyStateRegions_21!$D:$D,0)),"")</f>
        <v/>
      </c>
    </row>
    <row r="776" spans="14:22" ht="15" x14ac:dyDescent="0.2">
      <c r="N776" s="43">
        <f t="shared" si="71"/>
        <v>0</v>
      </c>
      <c r="O776" s="180"/>
      <c r="P776" s="214" t="str">
        <f>CountyStateRegions_21!K774</f>
        <v/>
      </c>
      <c r="Q776" s="304" t="str">
        <f t="shared" si="68"/>
        <v/>
      </c>
      <c r="R776" s="305" t="str">
        <f t="shared" si="69"/>
        <v/>
      </c>
      <c r="S776" s="305" t="str">
        <f t="shared" si="70"/>
        <v/>
      </c>
      <c r="T776" s="186">
        <v>772</v>
      </c>
      <c r="U776" s="216" t="str">
        <f t="shared" si="72"/>
        <v/>
      </c>
      <c r="V776" s="216" t="str">
        <f>IFERROR(INDEX(CountyStateRegions_21!$B:$B,MATCH('Start Here Statistics'!$U776,CountyStateRegions_21!$D:$D,0)),"")</f>
        <v/>
      </c>
    </row>
    <row r="777" spans="14:22" ht="15" x14ac:dyDescent="0.2">
      <c r="N777" s="43">
        <f t="shared" si="71"/>
        <v>0</v>
      </c>
      <c r="O777" s="180"/>
      <c r="P777" s="214" t="str">
        <f>CountyStateRegions_21!K775</f>
        <v/>
      </c>
      <c r="Q777" s="304" t="str">
        <f t="shared" si="68"/>
        <v/>
      </c>
      <c r="R777" s="305" t="str">
        <f t="shared" si="69"/>
        <v/>
      </c>
      <c r="S777" s="305" t="str">
        <f t="shared" si="70"/>
        <v/>
      </c>
      <c r="T777" s="186">
        <v>773</v>
      </c>
      <c r="U777" s="216" t="str">
        <f t="shared" si="72"/>
        <v/>
      </c>
      <c r="V777" s="216" t="str">
        <f>IFERROR(INDEX(CountyStateRegions_21!$B:$B,MATCH('Start Here Statistics'!$U777,CountyStateRegions_21!$D:$D,0)),"")</f>
        <v/>
      </c>
    </row>
    <row r="778" spans="14:22" ht="15" x14ac:dyDescent="0.2">
      <c r="N778" s="43">
        <f t="shared" si="71"/>
        <v>0</v>
      </c>
      <c r="O778" s="180"/>
      <c r="P778" s="214" t="str">
        <f>CountyStateRegions_21!K776</f>
        <v/>
      </c>
      <c r="Q778" s="304" t="str">
        <f t="shared" si="68"/>
        <v/>
      </c>
      <c r="R778" s="305" t="str">
        <f t="shared" si="69"/>
        <v/>
      </c>
      <c r="S778" s="305" t="str">
        <f t="shared" si="70"/>
        <v/>
      </c>
      <c r="T778" s="186">
        <v>774</v>
      </c>
      <c r="U778" s="216" t="str">
        <f t="shared" si="72"/>
        <v/>
      </c>
      <c r="V778" s="216" t="str">
        <f>IFERROR(INDEX(CountyStateRegions_21!$B:$B,MATCH('Start Here Statistics'!$U778,CountyStateRegions_21!$D:$D,0)),"")</f>
        <v/>
      </c>
    </row>
    <row r="779" spans="14:22" ht="15" x14ac:dyDescent="0.2">
      <c r="N779" s="43">
        <f t="shared" si="71"/>
        <v>0</v>
      </c>
      <c r="O779" s="180"/>
      <c r="P779" s="214" t="str">
        <f>CountyStateRegions_21!K777</f>
        <v/>
      </c>
      <c r="Q779" s="304" t="str">
        <f t="shared" si="68"/>
        <v/>
      </c>
      <c r="R779" s="305" t="str">
        <f t="shared" si="69"/>
        <v/>
      </c>
      <c r="S779" s="305" t="str">
        <f t="shared" si="70"/>
        <v/>
      </c>
      <c r="T779" s="186">
        <v>775</v>
      </c>
      <c r="U779" s="216" t="str">
        <f t="shared" si="72"/>
        <v/>
      </c>
      <c r="V779" s="216" t="str">
        <f>IFERROR(INDEX(CountyStateRegions_21!$B:$B,MATCH('Start Here Statistics'!$U779,CountyStateRegions_21!$D:$D,0)),"")</f>
        <v/>
      </c>
    </row>
    <row r="780" spans="14:22" ht="15" x14ac:dyDescent="0.2">
      <c r="N780" s="43">
        <f t="shared" si="71"/>
        <v>0</v>
      </c>
      <c r="O780" s="180"/>
      <c r="P780" s="214" t="str">
        <f>CountyStateRegions_21!K778</f>
        <v/>
      </c>
      <c r="Q780" s="304" t="str">
        <f t="shared" si="68"/>
        <v/>
      </c>
      <c r="R780" s="305" t="str">
        <f t="shared" si="69"/>
        <v/>
      </c>
      <c r="S780" s="305" t="str">
        <f t="shared" si="70"/>
        <v/>
      </c>
      <c r="T780" s="186">
        <v>776</v>
      </c>
      <c r="U780" s="216" t="str">
        <f t="shared" si="72"/>
        <v/>
      </c>
      <c r="V780" s="216" t="str">
        <f>IFERROR(INDEX(CountyStateRegions_21!$B:$B,MATCH('Start Here Statistics'!$U780,CountyStateRegions_21!$D:$D,0)),"")</f>
        <v/>
      </c>
    </row>
    <row r="781" spans="14:22" ht="15" x14ac:dyDescent="0.2">
      <c r="N781" s="43">
        <f t="shared" si="71"/>
        <v>0</v>
      </c>
      <c r="O781" s="180"/>
      <c r="P781" s="214" t="str">
        <f>CountyStateRegions_21!K779</f>
        <v/>
      </c>
      <c r="Q781" s="304" t="str">
        <f t="shared" si="68"/>
        <v/>
      </c>
      <c r="R781" s="305" t="str">
        <f t="shared" si="69"/>
        <v/>
      </c>
      <c r="S781" s="305" t="str">
        <f t="shared" si="70"/>
        <v/>
      </c>
      <c r="T781" s="186">
        <v>777</v>
      </c>
      <c r="U781" s="216" t="str">
        <f t="shared" si="72"/>
        <v/>
      </c>
      <c r="V781" s="216" t="str">
        <f>IFERROR(INDEX(CountyStateRegions_21!$B:$B,MATCH('Start Here Statistics'!$U781,CountyStateRegions_21!$D:$D,0)),"")</f>
        <v/>
      </c>
    </row>
    <row r="782" spans="14:22" ht="15" x14ac:dyDescent="0.2">
      <c r="N782" s="43">
        <f t="shared" si="71"/>
        <v>0</v>
      </c>
      <c r="O782" s="180"/>
      <c r="P782" s="214" t="str">
        <f>CountyStateRegions_21!K780</f>
        <v/>
      </c>
      <c r="Q782" s="304" t="str">
        <f t="shared" si="68"/>
        <v/>
      </c>
      <c r="R782" s="305" t="str">
        <f t="shared" si="69"/>
        <v/>
      </c>
      <c r="S782" s="305" t="str">
        <f t="shared" si="70"/>
        <v/>
      </c>
      <c r="T782" s="186">
        <v>778</v>
      </c>
      <c r="U782" s="216" t="str">
        <f t="shared" si="72"/>
        <v/>
      </c>
      <c r="V782" s="216" t="str">
        <f>IFERROR(INDEX(CountyStateRegions_21!$B:$B,MATCH('Start Here Statistics'!$U782,CountyStateRegions_21!$D:$D,0)),"")</f>
        <v/>
      </c>
    </row>
    <row r="783" spans="14:22" ht="15" x14ac:dyDescent="0.2">
      <c r="N783" s="43">
        <f t="shared" si="71"/>
        <v>0</v>
      </c>
      <c r="O783" s="180"/>
      <c r="P783" s="214" t="str">
        <f>CountyStateRegions_21!K781</f>
        <v/>
      </c>
      <c r="Q783" s="304" t="str">
        <f t="shared" si="68"/>
        <v/>
      </c>
      <c r="R783" s="305" t="str">
        <f t="shared" si="69"/>
        <v/>
      </c>
      <c r="S783" s="305" t="str">
        <f t="shared" si="70"/>
        <v/>
      </c>
      <c r="T783" s="186">
        <v>779</v>
      </c>
      <c r="U783" s="216" t="str">
        <f t="shared" si="72"/>
        <v/>
      </c>
      <c r="V783" s="216" t="str">
        <f>IFERROR(INDEX(CountyStateRegions_21!$B:$B,MATCH('Start Here Statistics'!$U783,CountyStateRegions_21!$D:$D,0)),"")</f>
        <v/>
      </c>
    </row>
    <row r="784" spans="14:22" ht="15" x14ac:dyDescent="0.2">
      <c r="N784" s="43">
        <f t="shared" si="71"/>
        <v>0</v>
      </c>
      <c r="O784" s="180"/>
      <c r="P784" s="214" t="str">
        <f>CountyStateRegions_21!K782</f>
        <v/>
      </c>
      <c r="Q784" s="304" t="str">
        <f t="shared" si="68"/>
        <v/>
      </c>
      <c r="R784" s="305" t="str">
        <f t="shared" si="69"/>
        <v/>
      </c>
      <c r="S784" s="305" t="str">
        <f t="shared" si="70"/>
        <v/>
      </c>
      <c r="T784" s="186">
        <v>780</v>
      </c>
      <c r="U784" s="216" t="str">
        <f t="shared" si="72"/>
        <v/>
      </c>
      <c r="V784" s="216" t="str">
        <f>IFERROR(INDEX(CountyStateRegions_21!$B:$B,MATCH('Start Here Statistics'!$U784,CountyStateRegions_21!$D:$D,0)),"")</f>
        <v/>
      </c>
    </row>
    <row r="785" spans="14:22" ht="15" x14ac:dyDescent="0.2">
      <c r="N785" s="43">
        <f t="shared" si="71"/>
        <v>0</v>
      </c>
      <c r="O785" s="180"/>
      <c r="P785" s="214" t="str">
        <f>CountyStateRegions_21!K783</f>
        <v/>
      </c>
      <c r="Q785" s="304" t="str">
        <f t="shared" si="68"/>
        <v/>
      </c>
      <c r="R785" s="305" t="str">
        <f t="shared" si="69"/>
        <v/>
      </c>
      <c r="S785" s="305" t="str">
        <f t="shared" si="70"/>
        <v/>
      </c>
      <c r="T785" s="186">
        <v>781</v>
      </c>
      <c r="U785" s="216" t="str">
        <f t="shared" si="72"/>
        <v/>
      </c>
      <c r="V785" s="216" t="str">
        <f>IFERROR(INDEX(CountyStateRegions_21!$B:$B,MATCH('Start Here Statistics'!$U785,CountyStateRegions_21!$D:$D,0)),"")</f>
        <v/>
      </c>
    </row>
    <row r="786" spans="14:22" ht="15" x14ac:dyDescent="0.2">
      <c r="N786" s="43">
        <f t="shared" si="71"/>
        <v>0</v>
      </c>
      <c r="O786" s="180"/>
      <c r="P786" s="214" t="str">
        <f>CountyStateRegions_21!K784</f>
        <v/>
      </c>
      <c r="Q786" s="304" t="str">
        <f t="shared" si="68"/>
        <v/>
      </c>
      <c r="R786" s="305" t="str">
        <f t="shared" si="69"/>
        <v/>
      </c>
      <c r="S786" s="305" t="str">
        <f t="shared" si="70"/>
        <v/>
      </c>
      <c r="T786" s="186">
        <v>782</v>
      </c>
      <c r="U786" s="216" t="str">
        <f t="shared" si="72"/>
        <v/>
      </c>
      <c r="V786" s="216" t="str">
        <f>IFERROR(INDEX(CountyStateRegions_21!$B:$B,MATCH('Start Here Statistics'!$U786,CountyStateRegions_21!$D:$D,0)),"")</f>
        <v/>
      </c>
    </row>
    <row r="787" spans="14:22" ht="15" x14ac:dyDescent="0.2">
      <c r="N787" s="43">
        <f t="shared" si="71"/>
        <v>0</v>
      </c>
      <c r="O787" s="180"/>
      <c r="P787" s="214" t="str">
        <f>CountyStateRegions_21!K785</f>
        <v/>
      </c>
      <c r="Q787" s="304" t="str">
        <f t="shared" si="68"/>
        <v/>
      </c>
      <c r="R787" s="305" t="str">
        <f t="shared" si="69"/>
        <v/>
      </c>
      <c r="S787" s="305" t="str">
        <f t="shared" si="70"/>
        <v/>
      </c>
      <c r="T787" s="186">
        <v>783</v>
      </c>
      <c r="U787" s="216" t="str">
        <f t="shared" si="72"/>
        <v/>
      </c>
      <c r="V787" s="216" t="str">
        <f>IFERROR(INDEX(CountyStateRegions_21!$B:$B,MATCH('Start Here Statistics'!$U787,CountyStateRegions_21!$D:$D,0)),"")</f>
        <v/>
      </c>
    </row>
    <row r="788" spans="14:22" ht="15" x14ac:dyDescent="0.2">
      <c r="N788" s="43">
        <f t="shared" si="71"/>
        <v>0</v>
      </c>
      <c r="O788" s="180"/>
      <c r="P788" s="214" t="str">
        <f>CountyStateRegions_21!K786</f>
        <v/>
      </c>
      <c r="Q788" s="304" t="str">
        <f t="shared" si="68"/>
        <v/>
      </c>
      <c r="R788" s="305" t="str">
        <f t="shared" si="69"/>
        <v/>
      </c>
      <c r="S788" s="305" t="str">
        <f t="shared" si="70"/>
        <v/>
      </c>
      <c r="T788" s="186">
        <v>784</v>
      </c>
      <c r="U788" s="216" t="str">
        <f t="shared" si="72"/>
        <v/>
      </c>
      <c r="V788" s="216" t="str">
        <f>IFERROR(INDEX(CountyStateRegions_21!$B:$B,MATCH('Start Here Statistics'!$U788,CountyStateRegions_21!$D:$D,0)),"")</f>
        <v/>
      </c>
    </row>
    <row r="789" spans="14:22" ht="15" x14ac:dyDescent="0.2">
      <c r="N789" s="43">
        <f t="shared" si="71"/>
        <v>0</v>
      </c>
      <c r="O789" s="180"/>
      <c r="P789" s="214" t="str">
        <f>CountyStateRegions_21!K787</f>
        <v/>
      </c>
      <c r="Q789" s="304" t="str">
        <f t="shared" si="68"/>
        <v/>
      </c>
      <c r="R789" s="305" t="str">
        <f t="shared" si="69"/>
        <v/>
      </c>
      <c r="S789" s="305" t="str">
        <f t="shared" si="70"/>
        <v/>
      </c>
      <c r="T789" s="186">
        <v>785</v>
      </c>
      <c r="U789" s="216" t="str">
        <f t="shared" si="72"/>
        <v/>
      </c>
      <c r="V789" s="216" t="str">
        <f>IFERROR(INDEX(CountyStateRegions_21!$B:$B,MATCH('Start Here Statistics'!$U789,CountyStateRegions_21!$D:$D,0)),"")</f>
        <v/>
      </c>
    </row>
    <row r="790" spans="14:22" ht="15" x14ac:dyDescent="0.2">
      <c r="N790" s="43">
        <f t="shared" si="71"/>
        <v>0</v>
      </c>
      <c r="O790" s="180"/>
      <c r="P790" s="214" t="str">
        <f>CountyStateRegions_21!K788</f>
        <v/>
      </c>
      <c r="Q790" s="304" t="str">
        <f t="shared" si="68"/>
        <v/>
      </c>
      <c r="R790" s="305" t="str">
        <f t="shared" si="69"/>
        <v/>
      </c>
      <c r="S790" s="305" t="str">
        <f t="shared" si="70"/>
        <v/>
      </c>
      <c r="T790" s="186">
        <v>786</v>
      </c>
      <c r="U790" s="216" t="str">
        <f t="shared" si="72"/>
        <v/>
      </c>
      <c r="V790" s="216" t="str">
        <f>IFERROR(INDEX(CountyStateRegions_21!$B:$B,MATCH('Start Here Statistics'!$U790,CountyStateRegions_21!$D:$D,0)),"")</f>
        <v/>
      </c>
    </row>
    <row r="791" spans="14:22" ht="15" x14ac:dyDescent="0.2">
      <c r="N791" s="43">
        <f t="shared" si="71"/>
        <v>0</v>
      </c>
      <c r="O791" s="180"/>
      <c r="P791" s="214" t="str">
        <f>CountyStateRegions_21!K789</f>
        <v/>
      </c>
      <c r="Q791" s="304" t="str">
        <f t="shared" si="68"/>
        <v/>
      </c>
      <c r="R791" s="305" t="str">
        <f t="shared" si="69"/>
        <v/>
      </c>
      <c r="S791" s="305" t="str">
        <f t="shared" si="70"/>
        <v/>
      </c>
      <c r="T791" s="186">
        <v>787</v>
      </c>
      <c r="U791" s="216" t="str">
        <f t="shared" si="72"/>
        <v/>
      </c>
      <c r="V791" s="216" t="str">
        <f>IFERROR(INDEX(CountyStateRegions_21!$B:$B,MATCH('Start Here Statistics'!$U791,CountyStateRegions_21!$D:$D,0)),"")</f>
        <v/>
      </c>
    </row>
    <row r="792" spans="14:22" ht="15" x14ac:dyDescent="0.2">
      <c r="N792" s="43">
        <f t="shared" si="71"/>
        <v>0</v>
      </c>
      <c r="O792" s="180"/>
      <c r="P792" s="214" t="str">
        <f>CountyStateRegions_21!K790</f>
        <v/>
      </c>
      <c r="Q792" s="304" t="str">
        <f t="shared" si="68"/>
        <v/>
      </c>
      <c r="R792" s="305" t="str">
        <f t="shared" si="69"/>
        <v/>
      </c>
      <c r="S792" s="305" t="str">
        <f t="shared" si="70"/>
        <v/>
      </c>
      <c r="T792" s="186">
        <v>788</v>
      </c>
      <c r="U792" s="216" t="str">
        <f t="shared" si="72"/>
        <v/>
      </c>
      <c r="V792" s="216" t="str">
        <f>IFERROR(INDEX(CountyStateRegions_21!$B:$B,MATCH('Start Here Statistics'!$U792,CountyStateRegions_21!$D:$D,0)),"")</f>
        <v/>
      </c>
    </row>
    <row r="793" spans="14:22" ht="15" x14ac:dyDescent="0.2">
      <c r="N793" s="43">
        <f t="shared" si="71"/>
        <v>0</v>
      </c>
      <c r="O793" s="180"/>
      <c r="P793" s="214" t="str">
        <f>CountyStateRegions_21!K791</f>
        <v/>
      </c>
      <c r="Q793" s="304" t="str">
        <f t="shared" si="68"/>
        <v/>
      </c>
      <c r="R793" s="305" t="str">
        <f t="shared" si="69"/>
        <v/>
      </c>
      <c r="S793" s="305" t="str">
        <f t="shared" si="70"/>
        <v/>
      </c>
      <c r="T793" s="186">
        <v>789</v>
      </c>
      <c r="U793" s="216" t="str">
        <f t="shared" si="72"/>
        <v/>
      </c>
      <c r="V793" s="216" t="str">
        <f>IFERROR(INDEX(CountyStateRegions_21!$B:$B,MATCH('Start Here Statistics'!$U793,CountyStateRegions_21!$D:$D,0)),"")</f>
        <v/>
      </c>
    </row>
    <row r="794" spans="14:22" ht="15" x14ac:dyDescent="0.2">
      <c r="N794" s="43">
        <f t="shared" si="71"/>
        <v>0</v>
      </c>
      <c r="O794" s="180"/>
      <c r="P794" s="214" t="str">
        <f>CountyStateRegions_21!K792</f>
        <v/>
      </c>
      <c r="Q794" s="304" t="str">
        <f t="shared" si="68"/>
        <v/>
      </c>
      <c r="R794" s="305" t="str">
        <f t="shared" si="69"/>
        <v/>
      </c>
      <c r="S794" s="305" t="str">
        <f t="shared" si="70"/>
        <v/>
      </c>
      <c r="T794" s="186">
        <v>790</v>
      </c>
      <c r="U794" s="216" t="str">
        <f t="shared" si="72"/>
        <v/>
      </c>
      <c r="V794" s="216" t="str">
        <f>IFERROR(INDEX(CountyStateRegions_21!$B:$B,MATCH('Start Here Statistics'!$U794,CountyStateRegions_21!$D:$D,0)),"")</f>
        <v/>
      </c>
    </row>
    <row r="795" spans="14:22" ht="15" x14ac:dyDescent="0.2">
      <c r="N795" s="43">
        <f t="shared" si="71"/>
        <v>0</v>
      </c>
      <c r="O795" s="180"/>
      <c r="P795" s="214" t="str">
        <f>CountyStateRegions_21!K793</f>
        <v/>
      </c>
      <c r="Q795" s="304" t="str">
        <f t="shared" si="68"/>
        <v/>
      </c>
      <c r="R795" s="305" t="str">
        <f t="shared" si="69"/>
        <v/>
      </c>
      <c r="S795" s="305" t="str">
        <f t="shared" si="70"/>
        <v/>
      </c>
      <c r="T795" s="186">
        <v>791</v>
      </c>
      <c r="U795" s="216" t="str">
        <f t="shared" si="72"/>
        <v/>
      </c>
      <c r="V795" s="216" t="str">
        <f>IFERROR(INDEX(CountyStateRegions_21!$B:$B,MATCH('Start Here Statistics'!$U795,CountyStateRegions_21!$D:$D,0)),"")</f>
        <v/>
      </c>
    </row>
    <row r="796" spans="14:22" ht="15" x14ac:dyDescent="0.2">
      <c r="N796" s="43">
        <f t="shared" si="71"/>
        <v>0</v>
      </c>
      <c r="O796" s="180"/>
      <c r="P796" s="214" t="str">
        <f>CountyStateRegions_21!K794</f>
        <v/>
      </c>
      <c r="Q796" s="304" t="str">
        <f t="shared" si="68"/>
        <v/>
      </c>
      <c r="R796" s="305" t="str">
        <f t="shared" si="69"/>
        <v/>
      </c>
      <c r="S796" s="305" t="str">
        <f t="shared" si="70"/>
        <v/>
      </c>
      <c r="T796" s="186">
        <v>792</v>
      </c>
      <c r="U796" s="216" t="str">
        <f t="shared" si="72"/>
        <v/>
      </c>
      <c r="V796" s="216" t="str">
        <f>IFERROR(INDEX(CountyStateRegions_21!$B:$B,MATCH('Start Here Statistics'!$U796,CountyStateRegions_21!$D:$D,0)),"")</f>
        <v/>
      </c>
    </row>
    <row r="797" spans="14:22" ht="15" x14ac:dyDescent="0.2">
      <c r="N797" s="43">
        <f t="shared" si="71"/>
        <v>0</v>
      </c>
      <c r="O797" s="180"/>
      <c r="P797" s="214" t="str">
        <f>CountyStateRegions_21!K795</f>
        <v/>
      </c>
      <c r="Q797" s="304" t="str">
        <f t="shared" si="68"/>
        <v/>
      </c>
      <c r="R797" s="305" t="str">
        <f t="shared" si="69"/>
        <v/>
      </c>
      <c r="S797" s="305" t="str">
        <f t="shared" si="70"/>
        <v/>
      </c>
      <c r="T797" s="186">
        <v>793</v>
      </c>
      <c r="U797" s="216" t="str">
        <f t="shared" si="72"/>
        <v/>
      </c>
      <c r="V797" s="216" t="str">
        <f>IFERROR(INDEX(CountyStateRegions_21!$B:$B,MATCH('Start Here Statistics'!$U797,CountyStateRegions_21!$D:$D,0)),"")</f>
        <v/>
      </c>
    </row>
    <row r="798" spans="14:22" ht="15" x14ac:dyDescent="0.2">
      <c r="N798" s="43">
        <f t="shared" si="71"/>
        <v>0</v>
      </c>
      <c r="O798" s="180"/>
      <c r="P798" s="214" t="str">
        <f>CountyStateRegions_21!K796</f>
        <v/>
      </c>
      <c r="Q798" s="304" t="str">
        <f t="shared" ref="Q798:Q861" si="73">IFERROR(MID(P799, FIND(",",P799)+1,99),"")</f>
        <v/>
      </c>
      <c r="R798" s="305" t="str">
        <f t="shared" ref="R798:R861" si="74">IFERROR(LEFT(P799, FIND(",",P799)-1),"")</f>
        <v/>
      </c>
      <c r="S798" s="305" t="str">
        <f t="shared" ref="S798:S861" si="75">IF(P799="", "", IF(O799&lt;&gt;"", 1, 0))</f>
        <v/>
      </c>
      <c r="T798" s="186">
        <v>794</v>
      </c>
      <c r="U798" s="216" t="str">
        <f t="shared" si="72"/>
        <v/>
      </c>
      <c r="V798" s="216" t="str">
        <f>IFERROR(INDEX(CountyStateRegions_21!$B:$B,MATCH('Start Here Statistics'!$U798,CountyStateRegions_21!$D:$D,0)),"")</f>
        <v/>
      </c>
    </row>
    <row r="799" spans="14:22" ht="15" x14ac:dyDescent="0.2">
      <c r="N799" s="43">
        <f t="shared" si="71"/>
        <v>0</v>
      </c>
      <c r="O799" s="180"/>
      <c r="P799" s="214" t="str">
        <f>CountyStateRegions_21!K797</f>
        <v/>
      </c>
      <c r="Q799" s="304" t="str">
        <f t="shared" si="73"/>
        <v/>
      </c>
      <c r="R799" s="305" t="str">
        <f t="shared" si="74"/>
        <v/>
      </c>
      <c r="S799" s="305" t="str">
        <f t="shared" si="75"/>
        <v/>
      </c>
      <c r="T799" s="186">
        <v>795</v>
      </c>
      <c r="U799" s="216" t="str">
        <f t="shared" si="72"/>
        <v/>
      </c>
      <c r="V799" s="216" t="str">
        <f>IFERROR(INDEX(CountyStateRegions_21!$B:$B,MATCH('Start Here Statistics'!$U799,CountyStateRegions_21!$D:$D,0)),"")</f>
        <v/>
      </c>
    </row>
    <row r="800" spans="14:22" ht="15" x14ac:dyDescent="0.2">
      <c r="N800" s="43">
        <f t="shared" si="71"/>
        <v>0</v>
      </c>
      <c r="O800" s="180"/>
      <c r="P800" s="214" t="str">
        <f>CountyStateRegions_21!K798</f>
        <v/>
      </c>
      <c r="Q800" s="304" t="str">
        <f t="shared" si="73"/>
        <v/>
      </c>
      <c r="R800" s="305" t="str">
        <f t="shared" si="74"/>
        <v/>
      </c>
      <c r="S800" s="305" t="str">
        <f t="shared" si="75"/>
        <v/>
      </c>
      <c r="T800" s="186">
        <v>796</v>
      </c>
      <c r="U800" s="216" t="str">
        <f t="shared" si="72"/>
        <v/>
      </c>
      <c r="V800" s="216" t="str">
        <f>IFERROR(INDEX(CountyStateRegions_21!$B:$B,MATCH('Start Here Statistics'!$U800,CountyStateRegions_21!$D:$D,0)),"")</f>
        <v/>
      </c>
    </row>
    <row r="801" spans="14:22" ht="15" x14ac:dyDescent="0.2">
      <c r="N801" s="43">
        <f t="shared" si="71"/>
        <v>0</v>
      </c>
      <c r="O801" s="180"/>
      <c r="P801" s="214" t="str">
        <f>CountyStateRegions_21!K799</f>
        <v/>
      </c>
      <c r="Q801" s="304" t="str">
        <f t="shared" si="73"/>
        <v/>
      </c>
      <c r="R801" s="305" t="str">
        <f t="shared" si="74"/>
        <v/>
      </c>
      <c r="S801" s="305" t="str">
        <f t="shared" si="75"/>
        <v/>
      </c>
      <c r="T801" s="186">
        <v>797</v>
      </c>
      <c r="U801" s="216" t="str">
        <f t="shared" si="72"/>
        <v/>
      </c>
      <c r="V801" s="216" t="str">
        <f>IFERROR(INDEX(CountyStateRegions_21!$B:$B,MATCH('Start Here Statistics'!$U801,CountyStateRegions_21!$D:$D,0)),"")</f>
        <v/>
      </c>
    </row>
    <row r="802" spans="14:22" ht="15" x14ac:dyDescent="0.2">
      <c r="N802" s="43">
        <f t="shared" si="71"/>
        <v>0</v>
      </c>
      <c r="O802" s="180"/>
      <c r="P802" s="214" t="str">
        <f>CountyStateRegions_21!K800</f>
        <v/>
      </c>
      <c r="Q802" s="304" t="str">
        <f t="shared" si="73"/>
        <v/>
      </c>
      <c r="R802" s="305" t="str">
        <f t="shared" si="74"/>
        <v/>
      </c>
      <c r="S802" s="305" t="str">
        <f t="shared" si="75"/>
        <v/>
      </c>
      <c r="T802" s="186">
        <v>798</v>
      </c>
      <c r="U802" s="216" t="str">
        <f t="shared" si="72"/>
        <v/>
      </c>
      <c r="V802" s="216" t="str">
        <f>IFERROR(INDEX(CountyStateRegions_21!$B:$B,MATCH('Start Here Statistics'!$U802,CountyStateRegions_21!$D:$D,0)),"")</f>
        <v/>
      </c>
    </row>
    <row r="803" spans="14:22" ht="15" x14ac:dyDescent="0.2">
      <c r="N803" s="43">
        <f t="shared" si="71"/>
        <v>0</v>
      </c>
      <c r="O803" s="180"/>
      <c r="P803" s="214" t="str">
        <f>CountyStateRegions_21!K801</f>
        <v/>
      </c>
      <c r="Q803" s="304" t="str">
        <f t="shared" si="73"/>
        <v/>
      </c>
      <c r="R803" s="305" t="str">
        <f t="shared" si="74"/>
        <v/>
      </c>
      <c r="S803" s="305" t="str">
        <f t="shared" si="75"/>
        <v/>
      </c>
      <c r="T803" s="186">
        <v>799</v>
      </c>
      <c r="U803" s="216" t="str">
        <f t="shared" si="72"/>
        <v/>
      </c>
      <c r="V803" s="216" t="str">
        <f>IFERROR(INDEX(CountyStateRegions_21!$B:$B,MATCH('Start Here Statistics'!$U803,CountyStateRegions_21!$D:$D,0)),"")</f>
        <v/>
      </c>
    </row>
    <row r="804" spans="14:22" ht="15" x14ac:dyDescent="0.2">
      <c r="N804" s="43">
        <f t="shared" si="71"/>
        <v>0</v>
      </c>
      <c r="O804" s="180"/>
      <c r="P804" s="214" t="str">
        <f>CountyStateRegions_21!K802</f>
        <v/>
      </c>
      <c r="Q804" s="304" t="str">
        <f t="shared" si="73"/>
        <v/>
      </c>
      <c r="R804" s="305" t="str">
        <f t="shared" si="74"/>
        <v/>
      </c>
      <c r="S804" s="305" t="str">
        <f t="shared" si="75"/>
        <v/>
      </c>
      <c r="T804" s="186">
        <v>800</v>
      </c>
      <c r="U804" s="216" t="str">
        <f t="shared" si="72"/>
        <v/>
      </c>
      <c r="V804" s="216" t="str">
        <f>IFERROR(INDEX(CountyStateRegions_21!$B:$B,MATCH('Start Here Statistics'!$U804,CountyStateRegions_21!$D:$D,0)),"")</f>
        <v/>
      </c>
    </row>
    <row r="805" spans="14:22" ht="15" x14ac:dyDescent="0.2">
      <c r="N805" s="43">
        <f t="shared" si="71"/>
        <v>0</v>
      </c>
      <c r="O805" s="180"/>
      <c r="P805" s="214" t="str">
        <f>CountyStateRegions_21!K803</f>
        <v/>
      </c>
      <c r="Q805" s="304" t="str">
        <f t="shared" si="73"/>
        <v/>
      </c>
      <c r="R805" s="305" t="str">
        <f t="shared" si="74"/>
        <v/>
      </c>
      <c r="S805" s="305" t="str">
        <f t="shared" si="75"/>
        <v/>
      </c>
      <c r="T805" s="186">
        <v>801</v>
      </c>
      <c r="U805" s="216" t="str">
        <f t="shared" si="72"/>
        <v/>
      </c>
      <c r="V805" s="216" t="str">
        <f>IFERROR(INDEX(CountyStateRegions_21!$B:$B,MATCH('Start Here Statistics'!$U805,CountyStateRegions_21!$D:$D,0)),"")</f>
        <v/>
      </c>
    </row>
    <row r="806" spans="14:22" ht="15" x14ac:dyDescent="0.2">
      <c r="N806" s="43">
        <f t="shared" si="71"/>
        <v>0</v>
      </c>
      <c r="O806" s="180"/>
      <c r="P806" s="214" t="str">
        <f>CountyStateRegions_21!K804</f>
        <v/>
      </c>
      <c r="Q806" s="304" t="str">
        <f t="shared" si="73"/>
        <v/>
      </c>
      <c r="R806" s="305" t="str">
        <f t="shared" si="74"/>
        <v/>
      </c>
      <c r="S806" s="305" t="str">
        <f t="shared" si="75"/>
        <v/>
      </c>
      <c r="T806" s="186">
        <v>802</v>
      </c>
      <c r="U806" s="216" t="str">
        <f t="shared" si="72"/>
        <v/>
      </c>
      <c r="V806" s="216" t="str">
        <f>IFERROR(INDEX(CountyStateRegions_21!$B:$B,MATCH('Start Here Statistics'!$U806,CountyStateRegions_21!$D:$D,0)),"")</f>
        <v/>
      </c>
    </row>
    <row r="807" spans="14:22" ht="15" x14ac:dyDescent="0.2">
      <c r="N807" s="43">
        <f t="shared" si="71"/>
        <v>0</v>
      </c>
      <c r="O807" s="180"/>
      <c r="P807" s="214" t="str">
        <f>CountyStateRegions_21!K805</f>
        <v/>
      </c>
      <c r="Q807" s="304" t="str">
        <f t="shared" si="73"/>
        <v/>
      </c>
      <c r="R807" s="305" t="str">
        <f t="shared" si="74"/>
        <v/>
      </c>
      <c r="S807" s="305" t="str">
        <f t="shared" si="75"/>
        <v/>
      </c>
      <c r="T807" s="186">
        <v>803</v>
      </c>
      <c r="U807" s="216" t="str">
        <f t="shared" si="72"/>
        <v/>
      </c>
      <c r="V807" s="216" t="str">
        <f>IFERROR(INDEX(CountyStateRegions_21!$B:$B,MATCH('Start Here Statistics'!$U807,CountyStateRegions_21!$D:$D,0)),"")</f>
        <v/>
      </c>
    </row>
    <row r="808" spans="14:22" ht="15" x14ac:dyDescent="0.2">
      <c r="N808" s="43">
        <f t="shared" si="71"/>
        <v>0</v>
      </c>
      <c r="O808" s="180"/>
      <c r="P808" s="214" t="str">
        <f>CountyStateRegions_21!K806</f>
        <v/>
      </c>
      <c r="Q808" s="304" t="str">
        <f t="shared" si="73"/>
        <v/>
      </c>
      <c r="R808" s="305" t="str">
        <f t="shared" si="74"/>
        <v/>
      </c>
      <c r="S808" s="305" t="str">
        <f t="shared" si="75"/>
        <v/>
      </c>
      <c r="T808" s="186">
        <v>804</v>
      </c>
      <c r="U808" s="216" t="str">
        <f t="shared" si="72"/>
        <v/>
      </c>
      <c r="V808" s="216" t="str">
        <f>IFERROR(INDEX(CountyStateRegions_21!$B:$B,MATCH('Start Here Statistics'!$U808,CountyStateRegions_21!$D:$D,0)),"")</f>
        <v/>
      </c>
    </row>
    <row r="809" spans="14:22" ht="15" x14ac:dyDescent="0.2">
      <c r="N809" s="43">
        <f t="shared" si="71"/>
        <v>0</v>
      </c>
      <c r="O809" s="180"/>
      <c r="P809" s="214" t="str">
        <f>CountyStateRegions_21!K807</f>
        <v/>
      </c>
      <c r="Q809" s="304" t="str">
        <f t="shared" si="73"/>
        <v/>
      </c>
      <c r="R809" s="305" t="str">
        <f t="shared" si="74"/>
        <v/>
      </c>
      <c r="S809" s="305" t="str">
        <f t="shared" si="75"/>
        <v/>
      </c>
      <c r="T809" s="186">
        <v>805</v>
      </c>
      <c r="U809" s="216" t="str">
        <f t="shared" si="72"/>
        <v/>
      </c>
      <c r="V809" s="216" t="str">
        <f>IFERROR(INDEX(CountyStateRegions_21!$B:$B,MATCH('Start Here Statistics'!$U809,CountyStateRegions_21!$D:$D,0)),"")</f>
        <v/>
      </c>
    </row>
    <row r="810" spans="14:22" ht="15" x14ac:dyDescent="0.2">
      <c r="N810" s="43">
        <f t="shared" si="71"/>
        <v>0</v>
      </c>
      <c r="O810" s="180"/>
      <c r="P810" s="214" t="str">
        <f>CountyStateRegions_21!K808</f>
        <v/>
      </c>
      <c r="Q810" s="304" t="str">
        <f t="shared" si="73"/>
        <v/>
      </c>
      <c r="R810" s="305" t="str">
        <f t="shared" si="74"/>
        <v/>
      </c>
      <c r="S810" s="305" t="str">
        <f t="shared" si="75"/>
        <v/>
      </c>
      <c r="T810" s="186">
        <v>806</v>
      </c>
      <c r="U810" s="216" t="str">
        <f t="shared" si="72"/>
        <v/>
      </c>
      <c r="V810" s="216" t="str">
        <f>IFERROR(INDEX(CountyStateRegions_21!$B:$B,MATCH('Start Here Statistics'!$U810,CountyStateRegions_21!$D:$D,0)),"")</f>
        <v/>
      </c>
    </row>
    <row r="811" spans="14:22" ht="15" x14ac:dyDescent="0.2">
      <c r="N811" s="43">
        <f t="shared" si="71"/>
        <v>0</v>
      </c>
      <c r="O811" s="180"/>
      <c r="P811" s="214" t="str">
        <f>CountyStateRegions_21!K809</f>
        <v/>
      </c>
      <c r="Q811" s="304" t="str">
        <f t="shared" si="73"/>
        <v/>
      </c>
      <c r="R811" s="305" t="str">
        <f t="shared" si="74"/>
        <v/>
      </c>
      <c r="S811" s="305" t="str">
        <f t="shared" si="75"/>
        <v/>
      </c>
      <c r="T811" s="186">
        <v>807</v>
      </c>
      <c r="U811" s="216" t="str">
        <f t="shared" si="72"/>
        <v/>
      </c>
      <c r="V811" s="216" t="str">
        <f>IFERROR(INDEX(CountyStateRegions_21!$B:$B,MATCH('Start Here Statistics'!$U811,CountyStateRegions_21!$D:$D,0)),"")</f>
        <v/>
      </c>
    </row>
    <row r="812" spans="14:22" ht="15" x14ac:dyDescent="0.2">
      <c r="N812" s="43">
        <f t="shared" si="71"/>
        <v>0</v>
      </c>
      <c r="O812" s="180"/>
      <c r="P812" s="214" t="str">
        <f>CountyStateRegions_21!K810</f>
        <v/>
      </c>
      <c r="Q812" s="304" t="str">
        <f t="shared" si="73"/>
        <v/>
      </c>
      <c r="R812" s="305" t="str">
        <f t="shared" si="74"/>
        <v/>
      </c>
      <c r="S812" s="305" t="str">
        <f t="shared" si="75"/>
        <v/>
      </c>
      <c r="T812" s="186">
        <v>808</v>
      </c>
      <c r="U812" s="216" t="str">
        <f t="shared" si="72"/>
        <v/>
      </c>
      <c r="V812" s="216" t="str">
        <f>IFERROR(INDEX(CountyStateRegions_21!$B:$B,MATCH('Start Here Statistics'!$U812,CountyStateRegions_21!$D:$D,0)),"")</f>
        <v/>
      </c>
    </row>
    <row r="813" spans="14:22" ht="15" x14ac:dyDescent="0.2">
      <c r="N813" s="43">
        <f t="shared" si="71"/>
        <v>0</v>
      </c>
      <c r="O813" s="180"/>
      <c r="P813" s="214" t="str">
        <f>CountyStateRegions_21!K811</f>
        <v/>
      </c>
      <c r="Q813" s="304" t="str">
        <f t="shared" si="73"/>
        <v/>
      </c>
      <c r="R813" s="305" t="str">
        <f t="shared" si="74"/>
        <v/>
      </c>
      <c r="S813" s="305" t="str">
        <f t="shared" si="75"/>
        <v/>
      </c>
      <c r="T813" s="186">
        <v>809</v>
      </c>
      <c r="U813" s="216" t="str">
        <f t="shared" si="72"/>
        <v/>
      </c>
      <c r="V813" s="216" t="str">
        <f>IFERROR(INDEX(CountyStateRegions_21!$B:$B,MATCH('Start Here Statistics'!$U813,CountyStateRegions_21!$D:$D,0)),"")</f>
        <v/>
      </c>
    </row>
    <row r="814" spans="14:22" ht="15" x14ac:dyDescent="0.2">
      <c r="N814" s="43">
        <f t="shared" si="71"/>
        <v>0</v>
      </c>
      <c r="O814" s="180"/>
      <c r="P814" s="214" t="str">
        <f>CountyStateRegions_21!K812</f>
        <v/>
      </c>
      <c r="Q814" s="304" t="str">
        <f t="shared" si="73"/>
        <v/>
      </c>
      <c r="R814" s="305" t="str">
        <f t="shared" si="74"/>
        <v/>
      </c>
      <c r="S814" s="305" t="str">
        <f t="shared" si="75"/>
        <v/>
      </c>
      <c r="T814" s="186">
        <v>810</v>
      </c>
      <c r="U814" s="216" t="str">
        <f t="shared" si="72"/>
        <v/>
      </c>
      <c r="V814" s="216" t="str">
        <f>IFERROR(INDEX(CountyStateRegions_21!$B:$B,MATCH('Start Here Statistics'!$U814,CountyStateRegions_21!$D:$D,0)),"")</f>
        <v/>
      </c>
    </row>
    <row r="815" spans="14:22" ht="15" x14ac:dyDescent="0.2">
      <c r="N815" s="43">
        <f t="shared" si="71"/>
        <v>0</v>
      </c>
      <c r="O815" s="180"/>
      <c r="P815" s="214" t="str">
        <f>CountyStateRegions_21!K813</f>
        <v/>
      </c>
      <c r="Q815" s="304" t="str">
        <f t="shared" si="73"/>
        <v/>
      </c>
      <c r="R815" s="305" t="str">
        <f t="shared" si="74"/>
        <v/>
      </c>
      <c r="S815" s="305" t="str">
        <f t="shared" si="75"/>
        <v/>
      </c>
      <c r="T815" s="186">
        <v>811</v>
      </c>
      <c r="U815" s="216" t="str">
        <f t="shared" si="72"/>
        <v/>
      </c>
      <c r="V815" s="216" t="str">
        <f>IFERROR(INDEX(CountyStateRegions_21!$B:$B,MATCH('Start Here Statistics'!$U815,CountyStateRegions_21!$D:$D,0)),"")</f>
        <v/>
      </c>
    </row>
    <row r="816" spans="14:22" ht="15" x14ac:dyDescent="0.2">
      <c r="N816" s="43">
        <f t="shared" si="71"/>
        <v>0</v>
      </c>
      <c r="O816" s="180"/>
      <c r="P816" s="214" t="str">
        <f>CountyStateRegions_21!K814</f>
        <v/>
      </c>
      <c r="Q816" s="304" t="str">
        <f t="shared" si="73"/>
        <v/>
      </c>
      <c r="R816" s="305" t="str">
        <f t="shared" si="74"/>
        <v/>
      </c>
      <c r="S816" s="305" t="str">
        <f t="shared" si="75"/>
        <v/>
      </c>
      <c r="T816" s="186">
        <v>812</v>
      </c>
      <c r="U816" s="216" t="str">
        <f t="shared" si="72"/>
        <v/>
      </c>
      <c r="V816" s="216" t="str">
        <f>IFERROR(INDEX(CountyStateRegions_21!$B:$B,MATCH('Start Here Statistics'!$U816,CountyStateRegions_21!$D:$D,0)),"")</f>
        <v/>
      </c>
    </row>
    <row r="817" spans="14:22" ht="15" x14ac:dyDescent="0.2">
      <c r="N817" s="43">
        <f t="shared" si="71"/>
        <v>0</v>
      </c>
      <c r="O817" s="180"/>
      <c r="P817" s="214" t="str">
        <f>CountyStateRegions_21!K815</f>
        <v/>
      </c>
      <c r="Q817" s="304" t="str">
        <f t="shared" si="73"/>
        <v/>
      </c>
      <c r="R817" s="305" t="str">
        <f t="shared" si="74"/>
        <v/>
      </c>
      <c r="S817" s="305" t="str">
        <f t="shared" si="75"/>
        <v/>
      </c>
      <c r="T817" s="186">
        <v>813</v>
      </c>
      <c r="U817" s="216" t="str">
        <f t="shared" si="72"/>
        <v/>
      </c>
      <c r="V817" s="216" t="str">
        <f>IFERROR(INDEX(CountyStateRegions_21!$B:$B,MATCH('Start Here Statistics'!$U817,CountyStateRegions_21!$D:$D,0)),"")</f>
        <v/>
      </c>
    </row>
    <row r="818" spans="14:22" ht="15" x14ac:dyDescent="0.2">
      <c r="N818" s="43">
        <f t="shared" si="71"/>
        <v>0</v>
      </c>
      <c r="O818" s="180"/>
      <c r="P818" s="214" t="str">
        <f>CountyStateRegions_21!K816</f>
        <v/>
      </c>
      <c r="Q818" s="304" t="str">
        <f t="shared" si="73"/>
        <v/>
      </c>
      <c r="R818" s="305" t="str">
        <f t="shared" si="74"/>
        <v/>
      </c>
      <c r="S818" s="305" t="str">
        <f t="shared" si="75"/>
        <v/>
      </c>
      <c r="T818" s="186">
        <v>814</v>
      </c>
      <c r="U818" s="216" t="str">
        <f t="shared" si="72"/>
        <v/>
      </c>
      <c r="V818" s="216" t="str">
        <f>IFERROR(INDEX(CountyStateRegions_21!$B:$B,MATCH('Start Here Statistics'!$U818,CountyStateRegions_21!$D:$D,0)),"")</f>
        <v/>
      </c>
    </row>
    <row r="819" spans="14:22" ht="15" x14ac:dyDescent="0.2">
      <c r="N819" s="43">
        <f t="shared" si="71"/>
        <v>0</v>
      </c>
      <c r="O819" s="180"/>
      <c r="P819" s="214" t="str">
        <f>CountyStateRegions_21!K817</f>
        <v/>
      </c>
      <c r="Q819" s="304" t="str">
        <f t="shared" si="73"/>
        <v/>
      </c>
      <c r="R819" s="305" t="str">
        <f t="shared" si="74"/>
        <v/>
      </c>
      <c r="S819" s="305" t="str">
        <f t="shared" si="75"/>
        <v/>
      </c>
      <c r="T819" s="186">
        <v>815</v>
      </c>
      <c r="U819" s="216" t="str">
        <f t="shared" si="72"/>
        <v/>
      </c>
      <c r="V819" s="216" t="str">
        <f>IFERROR(INDEX(CountyStateRegions_21!$B:$B,MATCH('Start Here Statistics'!$U819,CountyStateRegions_21!$D:$D,0)),"")</f>
        <v/>
      </c>
    </row>
    <row r="820" spans="14:22" ht="15" x14ac:dyDescent="0.2">
      <c r="N820" s="43">
        <f t="shared" si="71"/>
        <v>0</v>
      </c>
      <c r="O820" s="180"/>
      <c r="P820" s="214" t="str">
        <f>CountyStateRegions_21!K818</f>
        <v/>
      </c>
      <c r="Q820" s="304" t="str">
        <f t="shared" si="73"/>
        <v/>
      </c>
      <c r="R820" s="305" t="str">
        <f t="shared" si="74"/>
        <v/>
      </c>
      <c r="S820" s="305" t="str">
        <f t="shared" si="75"/>
        <v/>
      </c>
      <c r="T820" s="186">
        <v>816</v>
      </c>
      <c r="U820" s="216" t="str">
        <f t="shared" si="72"/>
        <v/>
      </c>
      <c r="V820" s="216" t="str">
        <f>IFERROR(INDEX(CountyStateRegions_21!$B:$B,MATCH('Start Here Statistics'!$U820,CountyStateRegions_21!$D:$D,0)),"")</f>
        <v/>
      </c>
    </row>
    <row r="821" spans="14:22" ht="15" x14ac:dyDescent="0.2">
      <c r="N821" s="43">
        <f t="shared" si="71"/>
        <v>0</v>
      </c>
      <c r="O821" s="180"/>
      <c r="P821" s="214" t="str">
        <f>CountyStateRegions_21!K819</f>
        <v/>
      </c>
      <c r="Q821" s="304" t="str">
        <f t="shared" si="73"/>
        <v/>
      </c>
      <c r="R821" s="305" t="str">
        <f t="shared" si="74"/>
        <v/>
      </c>
      <c r="S821" s="305" t="str">
        <f t="shared" si="75"/>
        <v/>
      </c>
      <c r="T821" s="186">
        <v>817</v>
      </c>
      <c r="U821" s="216" t="str">
        <f t="shared" si="72"/>
        <v/>
      </c>
      <c r="V821" s="216" t="str">
        <f>IFERROR(INDEX(CountyStateRegions_21!$B:$B,MATCH('Start Here Statistics'!$U821,CountyStateRegions_21!$D:$D,0)),"")</f>
        <v/>
      </c>
    </row>
    <row r="822" spans="14:22" ht="15" x14ac:dyDescent="0.2">
      <c r="N822" s="43">
        <f t="shared" si="71"/>
        <v>0</v>
      </c>
      <c r="O822" s="180"/>
      <c r="P822" s="214" t="str">
        <f>CountyStateRegions_21!K820</f>
        <v/>
      </c>
      <c r="Q822" s="304" t="str">
        <f t="shared" si="73"/>
        <v/>
      </c>
      <c r="R822" s="305" t="str">
        <f t="shared" si="74"/>
        <v/>
      </c>
      <c r="S822" s="305" t="str">
        <f t="shared" si="75"/>
        <v/>
      </c>
      <c r="T822" s="186">
        <v>818</v>
      </c>
      <c r="U822" s="216" t="str">
        <f t="shared" si="72"/>
        <v/>
      </c>
      <c r="V822" s="216" t="str">
        <f>IFERROR(INDEX(CountyStateRegions_21!$B:$B,MATCH('Start Here Statistics'!$U822,CountyStateRegions_21!$D:$D,0)),"")</f>
        <v/>
      </c>
    </row>
    <row r="823" spans="14:22" ht="15" x14ac:dyDescent="0.2">
      <c r="N823" s="43">
        <f t="shared" si="71"/>
        <v>0</v>
      </c>
      <c r="O823" s="180"/>
      <c r="P823" s="214" t="str">
        <f>CountyStateRegions_21!K821</f>
        <v/>
      </c>
      <c r="Q823" s="304" t="str">
        <f t="shared" si="73"/>
        <v/>
      </c>
      <c r="R823" s="305" t="str">
        <f t="shared" si="74"/>
        <v/>
      </c>
      <c r="S823" s="305" t="str">
        <f t="shared" si="75"/>
        <v/>
      </c>
      <c r="T823" s="186">
        <v>819</v>
      </c>
      <c r="U823" s="216" t="str">
        <f t="shared" si="72"/>
        <v/>
      </c>
      <c r="V823" s="216" t="str">
        <f>IFERROR(INDEX(CountyStateRegions_21!$B:$B,MATCH('Start Here Statistics'!$U823,CountyStateRegions_21!$D:$D,0)),"")</f>
        <v/>
      </c>
    </row>
    <row r="824" spans="14:22" ht="15" x14ac:dyDescent="0.2">
      <c r="N824" s="43">
        <f t="shared" si="71"/>
        <v>0</v>
      </c>
      <c r="O824" s="180"/>
      <c r="P824" s="214" t="str">
        <f>CountyStateRegions_21!K822</f>
        <v/>
      </c>
      <c r="Q824" s="304" t="str">
        <f t="shared" si="73"/>
        <v/>
      </c>
      <c r="R824" s="305" t="str">
        <f t="shared" si="74"/>
        <v/>
      </c>
      <c r="S824" s="305" t="str">
        <f t="shared" si="75"/>
        <v/>
      </c>
      <c r="T824" s="186">
        <v>820</v>
      </c>
      <c r="U824" s="216" t="str">
        <f t="shared" si="72"/>
        <v/>
      </c>
      <c r="V824" s="216" t="str">
        <f>IFERROR(INDEX(CountyStateRegions_21!$B:$B,MATCH('Start Here Statistics'!$U824,CountyStateRegions_21!$D:$D,0)),"")</f>
        <v/>
      </c>
    </row>
    <row r="825" spans="14:22" ht="15" x14ac:dyDescent="0.2">
      <c r="N825" s="43">
        <f t="shared" si="71"/>
        <v>0</v>
      </c>
      <c r="O825" s="180"/>
      <c r="P825" s="214" t="str">
        <f>CountyStateRegions_21!K823</f>
        <v/>
      </c>
      <c r="Q825" s="304" t="str">
        <f t="shared" si="73"/>
        <v/>
      </c>
      <c r="R825" s="305" t="str">
        <f t="shared" si="74"/>
        <v/>
      </c>
      <c r="S825" s="305" t="str">
        <f t="shared" si="75"/>
        <v/>
      </c>
      <c r="T825" s="186">
        <v>821</v>
      </c>
      <c r="U825" s="216" t="str">
        <f t="shared" si="72"/>
        <v/>
      </c>
      <c r="V825" s="216" t="str">
        <f>IFERROR(INDEX(CountyStateRegions_21!$B:$B,MATCH('Start Here Statistics'!$U825,CountyStateRegions_21!$D:$D,0)),"")</f>
        <v/>
      </c>
    </row>
    <row r="826" spans="14:22" ht="15" x14ac:dyDescent="0.2">
      <c r="N826" s="43">
        <f t="shared" si="71"/>
        <v>0</v>
      </c>
      <c r="O826" s="180"/>
      <c r="P826" s="214" t="str">
        <f>CountyStateRegions_21!K824</f>
        <v/>
      </c>
      <c r="Q826" s="304" t="str">
        <f t="shared" si="73"/>
        <v/>
      </c>
      <c r="R826" s="305" t="str">
        <f t="shared" si="74"/>
        <v/>
      </c>
      <c r="S826" s="305" t="str">
        <f t="shared" si="75"/>
        <v/>
      </c>
      <c r="T826" s="186">
        <v>822</v>
      </c>
      <c r="U826" s="216" t="str">
        <f t="shared" si="72"/>
        <v/>
      </c>
      <c r="V826" s="216" t="str">
        <f>IFERROR(INDEX(CountyStateRegions_21!$B:$B,MATCH('Start Here Statistics'!$U826,CountyStateRegions_21!$D:$D,0)),"")</f>
        <v/>
      </c>
    </row>
    <row r="827" spans="14:22" ht="15" x14ac:dyDescent="0.2">
      <c r="N827" s="43">
        <f t="shared" si="71"/>
        <v>0</v>
      </c>
      <c r="O827" s="180"/>
      <c r="P827" s="214" t="str">
        <f>CountyStateRegions_21!K825</f>
        <v/>
      </c>
      <c r="Q827" s="304" t="str">
        <f t="shared" si="73"/>
        <v/>
      </c>
      <c r="R827" s="305" t="str">
        <f t="shared" si="74"/>
        <v/>
      </c>
      <c r="S827" s="305" t="str">
        <f t="shared" si="75"/>
        <v/>
      </c>
      <c r="T827" s="186">
        <v>823</v>
      </c>
      <c r="U827" s="216" t="str">
        <f t="shared" si="72"/>
        <v/>
      </c>
      <c r="V827" s="216" t="str">
        <f>IFERROR(INDEX(CountyStateRegions_21!$B:$B,MATCH('Start Here Statistics'!$U827,CountyStateRegions_21!$D:$D,0)),"")</f>
        <v/>
      </c>
    </row>
    <row r="828" spans="14:22" ht="15" x14ac:dyDescent="0.2">
      <c r="N828" s="43">
        <f t="shared" si="71"/>
        <v>0</v>
      </c>
      <c r="O828" s="180"/>
      <c r="P828" s="214" t="str">
        <f>CountyStateRegions_21!K826</f>
        <v/>
      </c>
      <c r="Q828" s="304" t="str">
        <f t="shared" si="73"/>
        <v/>
      </c>
      <c r="R828" s="305" t="str">
        <f t="shared" si="74"/>
        <v/>
      </c>
      <c r="S828" s="305" t="str">
        <f t="shared" si="75"/>
        <v/>
      </c>
      <c r="T828" s="186">
        <v>824</v>
      </c>
      <c r="U828" s="216" t="str">
        <f t="shared" si="72"/>
        <v/>
      </c>
      <c r="V828" s="216" t="str">
        <f>IFERROR(INDEX(CountyStateRegions_21!$B:$B,MATCH('Start Here Statistics'!$U828,CountyStateRegions_21!$D:$D,0)),"")</f>
        <v/>
      </c>
    </row>
    <row r="829" spans="14:22" ht="15" x14ac:dyDescent="0.2">
      <c r="N829" s="43">
        <f t="shared" si="71"/>
        <v>0</v>
      </c>
      <c r="O829" s="180"/>
      <c r="P829" s="214" t="str">
        <f>CountyStateRegions_21!K827</f>
        <v/>
      </c>
      <c r="Q829" s="304" t="str">
        <f t="shared" si="73"/>
        <v/>
      </c>
      <c r="R829" s="305" t="str">
        <f t="shared" si="74"/>
        <v/>
      </c>
      <c r="S829" s="305" t="str">
        <f t="shared" si="75"/>
        <v/>
      </c>
      <c r="T829" s="186">
        <v>825</v>
      </c>
      <c r="U829" s="216" t="str">
        <f t="shared" si="72"/>
        <v/>
      </c>
      <c r="V829" s="216" t="str">
        <f>IFERROR(INDEX(CountyStateRegions_21!$B:$B,MATCH('Start Here Statistics'!$U829,CountyStateRegions_21!$D:$D,0)),"")</f>
        <v/>
      </c>
    </row>
    <row r="830" spans="14:22" ht="15" x14ac:dyDescent="0.2">
      <c r="N830" s="43">
        <f t="shared" si="71"/>
        <v>0</v>
      </c>
      <c r="O830" s="180"/>
      <c r="P830" s="214" t="str">
        <f>CountyStateRegions_21!K828</f>
        <v/>
      </c>
      <c r="Q830" s="304" t="str">
        <f t="shared" si="73"/>
        <v/>
      </c>
      <c r="R830" s="305" t="str">
        <f t="shared" si="74"/>
        <v/>
      </c>
      <c r="S830" s="305" t="str">
        <f t="shared" si="75"/>
        <v/>
      </c>
      <c r="T830" s="186">
        <v>826</v>
      </c>
      <c r="U830" s="216" t="str">
        <f t="shared" si="72"/>
        <v/>
      </c>
      <c r="V830" s="216" t="str">
        <f>IFERROR(INDEX(CountyStateRegions_21!$B:$B,MATCH('Start Here Statistics'!$U830,CountyStateRegions_21!$D:$D,0)),"")</f>
        <v/>
      </c>
    </row>
    <row r="831" spans="14:22" ht="15" x14ac:dyDescent="0.2">
      <c r="N831" s="43">
        <f t="shared" si="71"/>
        <v>0</v>
      </c>
      <c r="O831" s="180"/>
      <c r="P831" s="214" t="str">
        <f>CountyStateRegions_21!K829</f>
        <v/>
      </c>
      <c r="Q831" s="304" t="str">
        <f t="shared" si="73"/>
        <v/>
      </c>
      <c r="R831" s="305" t="str">
        <f t="shared" si="74"/>
        <v/>
      </c>
      <c r="S831" s="305" t="str">
        <f t="shared" si="75"/>
        <v/>
      </c>
      <c r="T831" s="186">
        <v>827</v>
      </c>
      <c r="U831" s="216" t="str">
        <f t="shared" si="72"/>
        <v/>
      </c>
      <c r="V831" s="216" t="str">
        <f>IFERROR(INDEX(CountyStateRegions_21!$B:$B,MATCH('Start Here Statistics'!$U831,CountyStateRegions_21!$D:$D,0)),"")</f>
        <v/>
      </c>
    </row>
    <row r="832" spans="14:22" ht="15" x14ac:dyDescent="0.2">
      <c r="N832" s="43">
        <f t="shared" si="71"/>
        <v>0</v>
      </c>
      <c r="O832" s="180"/>
      <c r="P832" s="214" t="str">
        <f>CountyStateRegions_21!K830</f>
        <v/>
      </c>
      <c r="Q832" s="304" t="str">
        <f t="shared" si="73"/>
        <v/>
      </c>
      <c r="R832" s="305" t="str">
        <f t="shared" si="74"/>
        <v/>
      </c>
      <c r="S832" s="305" t="str">
        <f t="shared" si="75"/>
        <v/>
      </c>
      <c r="T832" s="186">
        <v>828</v>
      </c>
      <c r="U832" s="216" t="str">
        <f t="shared" si="72"/>
        <v/>
      </c>
      <c r="V832" s="216" t="str">
        <f>IFERROR(INDEX(CountyStateRegions_21!$B:$B,MATCH('Start Here Statistics'!$U832,CountyStateRegions_21!$D:$D,0)),"")</f>
        <v/>
      </c>
    </row>
    <row r="833" spans="14:22" ht="15" x14ac:dyDescent="0.2">
      <c r="N833" s="43">
        <f t="shared" si="71"/>
        <v>0</v>
      </c>
      <c r="O833" s="180"/>
      <c r="P833" s="214" t="str">
        <f>CountyStateRegions_21!K831</f>
        <v/>
      </c>
      <c r="Q833" s="304" t="str">
        <f t="shared" si="73"/>
        <v/>
      </c>
      <c r="R833" s="305" t="str">
        <f t="shared" si="74"/>
        <v/>
      </c>
      <c r="S833" s="305" t="str">
        <f t="shared" si="75"/>
        <v/>
      </c>
      <c r="T833" s="186">
        <v>829</v>
      </c>
      <c r="U833" s="216" t="str">
        <f t="shared" si="72"/>
        <v/>
      </c>
      <c r="V833" s="216" t="str">
        <f>IFERROR(INDEX(CountyStateRegions_21!$B:$B,MATCH('Start Here Statistics'!$U833,CountyStateRegions_21!$D:$D,0)),"")</f>
        <v/>
      </c>
    </row>
    <row r="834" spans="14:22" ht="15" x14ac:dyDescent="0.2">
      <c r="N834" s="43">
        <f t="shared" si="71"/>
        <v>0</v>
      </c>
      <c r="O834" s="180"/>
      <c r="P834" s="214" t="str">
        <f>CountyStateRegions_21!K832</f>
        <v/>
      </c>
      <c r="Q834" s="304" t="str">
        <f t="shared" si="73"/>
        <v/>
      </c>
      <c r="R834" s="305" t="str">
        <f t="shared" si="74"/>
        <v/>
      </c>
      <c r="S834" s="305" t="str">
        <f t="shared" si="75"/>
        <v/>
      </c>
      <c r="T834" s="186">
        <v>830</v>
      </c>
      <c r="U834" s="216" t="str">
        <f t="shared" si="72"/>
        <v/>
      </c>
      <c r="V834" s="216" t="str">
        <f>IFERROR(INDEX(CountyStateRegions_21!$B:$B,MATCH('Start Here Statistics'!$U834,CountyStateRegions_21!$D:$D,0)),"")</f>
        <v/>
      </c>
    </row>
    <row r="835" spans="14:22" ht="15" x14ac:dyDescent="0.2">
      <c r="N835" s="43">
        <f t="shared" si="71"/>
        <v>0</v>
      </c>
      <c r="O835" s="180"/>
      <c r="P835" s="214" t="str">
        <f>CountyStateRegions_21!K833</f>
        <v/>
      </c>
      <c r="Q835" s="304" t="str">
        <f t="shared" si="73"/>
        <v/>
      </c>
      <c r="R835" s="305" t="str">
        <f t="shared" si="74"/>
        <v/>
      </c>
      <c r="S835" s="305" t="str">
        <f t="shared" si="75"/>
        <v/>
      </c>
      <c r="T835" s="186">
        <v>831</v>
      </c>
      <c r="U835" s="216" t="str">
        <f t="shared" si="72"/>
        <v/>
      </c>
      <c r="V835" s="216" t="str">
        <f>IFERROR(INDEX(CountyStateRegions_21!$B:$B,MATCH('Start Here Statistics'!$U835,CountyStateRegions_21!$D:$D,0)),"")</f>
        <v/>
      </c>
    </row>
    <row r="836" spans="14:22" ht="15" x14ac:dyDescent="0.2">
      <c r="N836" s="43">
        <f t="shared" si="71"/>
        <v>0</v>
      </c>
      <c r="O836" s="180"/>
      <c r="P836" s="214" t="str">
        <f>CountyStateRegions_21!K834</f>
        <v/>
      </c>
      <c r="Q836" s="304" t="str">
        <f t="shared" si="73"/>
        <v/>
      </c>
      <c r="R836" s="305" t="str">
        <f t="shared" si="74"/>
        <v/>
      </c>
      <c r="S836" s="305" t="str">
        <f t="shared" si="75"/>
        <v/>
      </c>
      <c r="T836" s="186">
        <v>832</v>
      </c>
      <c r="U836" s="216" t="str">
        <f t="shared" si="72"/>
        <v/>
      </c>
      <c r="V836" s="216" t="str">
        <f>IFERROR(INDEX(CountyStateRegions_21!$B:$B,MATCH('Start Here Statistics'!$U836,CountyStateRegions_21!$D:$D,0)),"")</f>
        <v/>
      </c>
    </row>
    <row r="837" spans="14:22" ht="15" x14ac:dyDescent="0.2">
      <c r="N837" s="43">
        <f t="shared" si="71"/>
        <v>0</v>
      </c>
      <c r="O837" s="180"/>
      <c r="P837" s="214" t="str">
        <f>CountyStateRegions_21!K835</f>
        <v/>
      </c>
      <c r="Q837" s="304" t="str">
        <f t="shared" si="73"/>
        <v/>
      </c>
      <c r="R837" s="305" t="str">
        <f t="shared" si="74"/>
        <v/>
      </c>
      <c r="S837" s="305" t="str">
        <f t="shared" si="75"/>
        <v/>
      </c>
      <c r="T837" s="186">
        <v>833</v>
      </c>
      <c r="U837" s="216" t="str">
        <f t="shared" si="72"/>
        <v/>
      </c>
      <c r="V837" s="216" t="str">
        <f>IFERROR(INDEX(CountyStateRegions_21!$B:$B,MATCH('Start Here Statistics'!$U837,CountyStateRegions_21!$D:$D,0)),"")</f>
        <v/>
      </c>
    </row>
    <row r="838" spans="14:22" ht="15" x14ac:dyDescent="0.2">
      <c r="N838" s="43">
        <f t="shared" ref="N838:N901" si="76">SUM(N837,$O838&lt;&gt;"")</f>
        <v>0</v>
      </c>
      <c r="O838" s="180"/>
      <c r="P838" s="214" t="str">
        <f>CountyStateRegions_21!K836</f>
        <v/>
      </c>
      <c r="Q838" s="304" t="str">
        <f t="shared" si="73"/>
        <v/>
      </c>
      <c r="R838" s="305" t="str">
        <f t="shared" si="74"/>
        <v/>
      </c>
      <c r="S838" s="305" t="str">
        <f t="shared" si="75"/>
        <v/>
      </c>
      <c r="T838" s="186">
        <v>834</v>
      </c>
      <c r="U838" s="216" t="str">
        <f t="shared" ref="U838:U901" si="77">IFERROR(INDEX($P:$P,MATCH($T838,$N:$N,0)),"")</f>
        <v/>
      </c>
      <c r="V838" s="216" t="str">
        <f>IFERROR(INDEX(CountyStateRegions_21!$B:$B,MATCH('Start Here Statistics'!$U838,CountyStateRegions_21!$D:$D,0)),"")</f>
        <v/>
      </c>
    </row>
    <row r="839" spans="14:22" ht="15" x14ac:dyDescent="0.2">
      <c r="N839" s="43">
        <f t="shared" si="76"/>
        <v>0</v>
      </c>
      <c r="O839" s="180"/>
      <c r="P839" s="214" t="str">
        <f>CountyStateRegions_21!K837</f>
        <v/>
      </c>
      <c r="Q839" s="304" t="str">
        <f t="shared" si="73"/>
        <v/>
      </c>
      <c r="R839" s="305" t="str">
        <f t="shared" si="74"/>
        <v/>
      </c>
      <c r="S839" s="305" t="str">
        <f t="shared" si="75"/>
        <v/>
      </c>
      <c r="T839" s="186">
        <v>835</v>
      </c>
      <c r="U839" s="216" t="str">
        <f t="shared" si="77"/>
        <v/>
      </c>
      <c r="V839" s="216" t="str">
        <f>IFERROR(INDEX(CountyStateRegions_21!$B:$B,MATCH('Start Here Statistics'!$U839,CountyStateRegions_21!$D:$D,0)),"")</f>
        <v/>
      </c>
    </row>
    <row r="840" spans="14:22" ht="15" x14ac:dyDescent="0.2">
      <c r="N840" s="43">
        <f t="shared" si="76"/>
        <v>0</v>
      </c>
      <c r="O840" s="180"/>
      <c r="P840" s="214" t="str">
        <f>CountyStateRegions_21!K838</f>
        <v/>
      </c>
      <c r="Q840" s="304" t="str">
        <f t="shared" si="73"/>
        <v/>
      </c>
      <c r="R840" s="305" t="str">
        <f t="shared" si="74"/>
        <v/>
      </c>
      <c r="S840" s="305" t="str">
        <f t="shared" si="75"/>
        <v/>
      </c>
      <c r="T840" s="186">
        <v>836</v>
      </c>
      <c r="U840" s="216" t="str">
        <f t="shared" si="77"/>
        <v/>
      </c>
      <c r="V840" s="216" t="str">
        <f>IFERROR(INDEX(CountyStateRegions_21!$B:$B,MATCH('Start Here Statistics'!$U840,CountyStateRegions_21!$D:$D,0)),"")</f>
        <v/>
      </c>
    </row>
    <row r="841" spans="14:22" ht="15" x14ac:dyDescent="0.2">
      <c r="N841" s="43">
        <f t="shared" si="76"/>
        <v>0</v>
      </c>
      <c r="O841" s="180"/>
      <c r="P841" s="214" t="str">
        <f>CountyStateRegions_21!K839</f>
        <v/>
      </c>
      <c r="Q841" s="304" t="str">
        <f t="shared" si="73"/>
        <v/>
      </c>
      <c r="R841" s="305" t="str">
        <f t="shared" si="74"/>
        <v/>
      </c>
      <c r="S841" s="305" t="str">
        <f t="shared" si="75"/>
        <v/>
      </c>
      <c r="T841" s="186">
        <v>837</v>
      </c>
      <c r="U841" s="216" t="str">
        <f t="shared" si="77"/>
        <v/>
      </c>
      <c r="V841" s="216" t="str">
        <f>IFERROR(INDEX(CountyStateRegions_21!$B:$B,MATCH('Start Here Statistics'!$U841,CountyStateRegions_21!$D:$D,0)),"")</f>
        <v/>
      </c>
    </row>
    <row r="842" spans="14:22" ht="15" x14ac:dyDescent="0.2">
      <c r="N842" s="43">
        <f t="shared" si="76"/>
        <v>0</v>
      </c>
      <c r="O842" s="180"/>
      <c r="P842" s="214" t="str">
        <f>CountyStateRegions_21!K840</f>
        <v/>
      </c>
      <c r="Q842" s="304" t="str">
        <f t="shared" si="73"/>
        <v/>
      </c>
      <c r="R842" s="305" t="str">
        <f t="shared" si="74"/>
        <v/>
      </c>
      <c r="S842" s="305" t="str">
        <f t="shared" si="75"/>
        <v/>
      </c>
      <c r="T842" s="186">
        <v>838</v>
      </c>
      <c r="U842" s="216" t="str">
        <f t="shared" si="77"/>
        <v/>
      </c>
      <c r="V842" s="216" t="str">
        <f>IFERROR(INDEX(CountyStateRegions_21!$B:$B,MATCH('Start Here Statistics'!$U842,CountyStateRegions_21!$D:$D,0)),"")</f>
        <v/>
      </c>
    </row>
    <row r="843" spans="14:22" ht="15" x14ac:dyDescent="0.2">
      <c r="N843" s="43">
        <f t="shared" si="76"/>
        <v>0</v>
      </c>
      <c r="O843" s="180"/>
      <c r="P843" s="214" t="str">
        <f>CountyStateRegions_21!K841</f>
        <v/>
      </c>
      <c r="Q843" s="304" t="str">
        <f t="shared" si="73"/>
        <v/>
      </c>
      <c r="R843" s="305" t="str">
        <f t="shared" si="74"/>
        <v/>
      </c>
      <c r="S843" s="305" t="str">
        <f t="shared" si="75"/>
        <v/>
      </c>
      <c r="T843" s="186">
        <v>839</v>
      </c>
      <c r="U843" s="216" t="str">
        <f t="shared" si="77"/>
        <v/>
      </c>
      <c r="V843" s="216" t="str">
        <f>IFERROR(INDEX(CountyStateRegions_21!$B:$B,MATCH('Start Here Statistics'!$U843,CountyStateRegions_21!$D:$D,0)),"")</f>
        <v/>
      </c>
    </row>
    <row r="844" spans="14:22" ht="15" x14ac:dyDescent="0.2">
      <c r="N844" s="43">
        <f t="shared" si="76"/>
        <v>0</v>
      </c>
      <c r="O844" s="180"/>
      <c r="P844" s="214" t="str">
        <f>CountyStateRegions_21!K842</f>
        <v/>
      </c>
      <c r="Q844" s="304" t="str">
        <f t="shared" si="73"/>
        <v/>
      </c>
      <c r="R844" s="305" t="str">
        <f t="shared" si="74"/>
        <v/>
      </c>
      <c r="S844" s="305" t="str">
        <f t="shared" si="75"/>
        <v/>
      </c>
      <c r="T844" s="186">
        <v>840</v>
      </c>
      <c r="U844" s="216" t="str">
        <f t="shared" si="77"/>
        <v/>
      </c>
      <c r="V844" s="216" t="str">
        <f>IFERROR(INDEX(CountyStateRegions_21!$B:$B,MATCH('Start Here Statistics'!$U844,CountyStateRegions_21!$D:$D,0)),"")</f>
        <v/>
      </c>
    </row>
    <row r="845" spans="14:22" ht="15" x14ac:dyDescent="0.2">
      <c r="N845" s="43">
        <f t="shared" si="76"/>
        <v>0</v>
      </c>
      <c r="O845" s="180"/>
      <c r="P845" s="214" t="str">
        <f>CountyStateRegions_21!K843</f>
        <v/>
      </c>
      <c r="Q845" s="304" t="str">
        <f t="shared" si="73"/>
        <v/>
      </c>
      <c r="R845" s="305" t="str">
        <f t="shared" si="74"/>
        <v/>
      </c>
      <c r="S845" s="305" t="str">
        <f t="shared" si="75"/>
        <v/>
      </c>
      <c r="T845" s="186">
        <v>841</v>
      </c>
      <c r="U845" s="216" t="str">
        <f t="shared" si="77"/>
        <v/>
      </c>
      <c r="V845" s="216" t="str">
        <f>IFERROR(INDEX(CountyStateRegions_21!$B:$B,MATCH('Start Here Statistics'!$U845,CountyStateRegions_21!$D:$D,0)),"")</f>
        <v/>
      </c>
    </row>
    <row r="846" spans="14:22" ht="15" x14ac:dyDescent="0.2">
      <c r="N846" s="43">
        <f t="shared" si="76"/>
        <v>0</v>
      </c>
      <c r="O846" s="180"/>
      <c r="P846" s="214" t="str">
        <f>CountyStateRegions_21!K844</f>
        <v/>
      </c>
      <c r="Q846" s="304" t="str">
        <f t="shared" si="73"/>
        <v/>
      </c>
      <c r="R846" s="305" t="str">
        <f t="shared" si="74"/>
        <v/>
      </c>
      <c r="S846" s="305" t="str">
        <f t="shared" si="75"/>
        <v/>
      </c>
      <c r="T846" s="186">
        <v>842</v>
      </c>
      <c r="U846" s="216" t="str">
        <f t="shared" si="77"/>
        <v/>
      </c>
      <c r="V846" s="216" t="str">
        <f>IFERROR(INDEX(CountyStateRegions_21!$B:$B,MATCH('Start Here Statistics'!$U846,CountyStateRegions_21!$D:$D,0)),"")</f>
        <v/>
      </c>
    </row>
    <row r="847" spans="14:22" ht="15" x14ac:dyDescent="0.2">
      <c r="N847" s="43">
        <f t="shared" si="76"/>
        <v>0</v>
      </c>
      <c r="O847" s="180"/>
      <c r="P847" s="214" t="str">
        <f>CountyStateRegions_21!K845</f>
        <v/>
      </c>
      <c r="Q847" s="304" t="str">
        <f t="shared" si="73"/>
        <v/>
      </c>
      <c r="R847" s="305" t="str">
        <f t="shared" si="74"/>
        <v/>
      </c>
      <c r="S847" s="305" t="str">
        <f t="shared" si="75"/>
        <v/>
      </c>
      <c r="T847" s="186">
        <v>843</v>
      </c>
      <c r="U847" s="216" t="str">
        <f t="shared" si="77"/>
        <v/>
      </c>
      <c r="V847" s="216" t="str">
        <f>IFERROR(INDEX(CountyStateRegions_21!$B:$B,MATCH('Start Here Statistics'!$U847,CountyStateRegions_21!$D:$D,0)),"")</f>
        <v/>
      </c>
    </row>
    <row r="848" spans="14:22" ht="15" x14ac:dyDescent="0.2">
      <c r="N848" s="43">
        <f t="shared" si="76"/>
        <v>0</v>
      </c>
      <c r="O848" s="180"/>
      <c r="P848" s="214" t="str">
        <f>CountyStateRegions_21!K846</f>
        <v/>
      </c>
      <c r="Q848" s="304" t="str">
        <f t="shared" si="73"/>
        <v/>
      </c>
      <c r="R848" s="305" t="str">
        <f t="shared" si="74"/>
        <v/>
      </c>
      <c r="S848" s="305" t="str">
        <f t="shared" si="75"/>
        <v/>
      </c>
      <c r="T848" s="186">
        <v>844</v>
      </c>
      <c r="U848" s="216" t="str">
        <f t="shared" si="77"/>
        <v/>
      </c>
      <c r="V848" s="216" t="str">
        <f>IFERROR(INDEX(CountyStateRegions_21!$B:$B,MATCH('Start Here Statistics'!$U848,CountyStateRegions_21!$D:$D,0)),"")</f>
        <v/>
      </c>
    </row>
    <row r="849" spans="14:22" ht="15" x14ac:dyDescent="0.2">
      <c r="N849" s="43">
        <f t="shared" si="76"/>
        <v>0</v>
      </c>
      <c r="O849" s="180"/>
      <c r="P849" s="214" t="str">
        <f>CountyStateRegions_21!K847</f>
        <v/>
      </c>
      <c r="Q849" s="304" t="str">
        <f t="shared" si="73"/>
        <v/>
      </c>
      <c r="R849" s="305" t="str">
        <f t="shared" si="74"/>
        <v/>
      </c>
      <c r="S849" s="305" t="str">
        <f t="shared" si="75"/>
        <v/>
      </c>
      <c r="T849" s="186">
        <v>845</v>
      </c>
      <c r="U849" s="216" t="str">
        <f t="shared" si="77"/>
        <v/>
      </c>
      <c r="V849" s="216" t="str">
        <f>IFERROR(INDEX(CountyStateRegions_21!$B:$B,MATCH('Start Here Statistics'!$U849,CountyStateRegions_21!$D:$D,0)),"")</f>
        <v/>
      </c>
    </row>
    <row r="850" spans="14:22" ht="15" x14ac:dyDescent="0.2">
      <c r="N850" s="43">
        <f t="shared" si="76"/>
        <v>0</v>
      </c>
      <c r="O850" s="180"/>
      <c r="P850" s="214" t="str">
        <f>CountyStateRegions_21!K848</f>
        <v/>
      </c>
      <c r="Q850" s="304" t="str">
        <f t="shared" si="73"/>
        <v/>
      </c>
      <c r="R850" s="305" t="str">
        <f t="shared" si="74"/>
        <v/>
      </c>
      <c r="S850" s="305" t="str">
        <f t="shared" si="75"/>
        <v/>
      </c>
      <c r="T850" s="186">
        <v>846</v>
      </c>
      <c r="U850" s="216" t="str">
        <f t="shared" si="77"/>
        <v/>
      </c>
      <c r="V850" s="216" t="str">
        <f>IFERROR(INDEX(CountyStateRegions_21!$B:$B,MATCH('Start Here Statistics'!$U850,CountyStateRegions_21!$D:$D,0)),"")</f>
        <v/>
      </c>
    </row>
    <row r="851" spans="14:22" ht="15" x14ac:dyDescent="0.2">
      <c r="N851" s="43">
        <f t="shared" si="76"/>
        <v>0</v>
      </c>
      <c r="O851" s="180"/>
      <c r="P851" s="214" t="str">
        <f>CountyStateRegions_21!K849</f>
        <v/>
      </c>
      <c r="Q851" s="304" t="str">
        <f t="shared" si="73"/>
        <v/>
      </c>
      <c r="R851" s="305" t="str">
        <f t="shared" si="74"/>
        <v/>
      </c>
      <c r="S851" s="305" t="str">
        <f t="shared" si="75"/>
        <v/>
      </c>
      <c r="T851" s="186">
        <v>847</v>
      </c>
      <c r="U851" s="216" t="str">
        <f t="shared" si="77"/>
        <v/>
      </c>
      <c r="V851" s="216" t="str">
        <f>IFERROR(INDEX(CountyStateRegions_21!$B:$B,MATCH('Start Here Statistics'!$U851,CountyStateRegions_21!$D:$D,0)),"")</f>
        <v/>
      </c>
    </row>
    <row r="852" spans="14:22" ht="15" x14ac:dyDescent="0.2">
      <c r="N852" s="43">
        <f t="shared" si="76"/>
        <v>0</v>
      </c>
      <c r="O852" s="180"/>
      <c r="P852" s="214" t="str">
        <f>CountyStateRegions_21!K850</f>
        <v/>
      </c>
      <c r="Q852" s="304" t="str">
        <f t="shared" si="73"/>
        <v/>
      </c>
      <c r="R852" s="305" t="str">
        <f t="shared" si="74"/>
        <v/>
      </c>
      <c r="S852" s="305" t="str">
        <f t="shared" si="75"/>
        <v/>
      </c>
      <c r="T852" s="186">
        <v>848</v>
      </c>
      <c r="U852" s="216" t="str">
        <f t="shared" si="77"/>
        <v/>
      </c>
      <c r="V852" s="216" t="str">
        <f>IFERROR(INDEX(CountyStateRegions_21!$B:$B,MATCH('Start Here Statistics'!$U852,CountyStateRegions_21!$D:$D,0)),"")</f>
        <v/>
      </c>
    </row>
    <row r="853" spans="14:22" ht="15" x14ac:dyDescent="0.2">
      <c r="N853" s="43">
        <f t="shared" si="76"/>
        <v>0</v>
      </c>
      <c r="O853" s="180"/>
      <c r="P853" s="214" t="str">
        <f>CountyStateRegions_21!K851</f>
        <v/>
      </c>
      <c r="Q853" s="304" t="str">
        <f t="shared" si="73"/>
        <v/>
      </c>
      <c r="R853" s="305" t="str">
        <f t="shared" si="74"/>
        <v/>
      </c>
      <c r="S853" s="305" t="str">
        <f t="shared" si="75"/>
        <v/>
      </c>
      <c r="T853" s="186">
        <v>849</v>
      </c>
      <c r="U853" s="216" t="str">
        <f t="shared" si="77"/>
        <v/>
      </c>
      <c r="V853" s="216" t="str">
        <f>IFERROR(INDEX(CountyStateRegions_21!$B:$B,MATCH('Start Here Statistics'!$U853,CountyStateRegions_21!$D:$D,0)),"")</f>
        <v/>
      </c>
    </row>
    <row r="854" spans="14:22" ht="15" x14ac:dyDescent="0.2">
      <c r="N854" s="43">
        <f t="shared" si="76"/>
        <v>0</v>
      </c>
      <c r="O854" s="180"/>
      <c r="P854" s="214" t="str">
        <f>CountyStateRegions_21!K852</f>
        <v/>
      </c>
      <c r="Q854" s="304" t="str">
        <f t="shared" si="73"/>
        <v/>
      </c>
      <c r="R854" s="305" t="str">
        <f t="shared" si="74"/>
        <v/>
      </c>
      <c r="S854" s="305" t="str">
        <f t="shared" si="75"/>
        <v/>
      </c>
      <c r="T854" s="186">
        <v>850</v>
      </c>
      <c r="U854" s="216" t="str">
        <f t="shared" si="77"/>
        <v/>
      </c>
      <c r="V854" s="216" t="str">
        <f>IFERROR(INDEX(CountyStateRegions_21!$B:$B,MATCH('Start Here Statistics'!$U854,CountyStateRegions_21!$D:$D,0)),"")</f>
        <v/>
      </c>
    </row>
    <row r="855" spans="14:22" ht="15" x14ac:dyDescent="0.2">
      <c r="N855" s="43">
        <f t="shared" si="76"/>
        <v>0</v>
      </c>
      <c r="O855" s="180"/>
      <c r="P855" s="214" t="str">
        <f>CountyStateRegions_21!K853</f>
        <v/>
      </c>
      <c r="Q855" s="304" t="str">
        <f t="shared" si="73"/>
        <v/>
      </c>
      <c r="R855" s="305" t="str">
        <f t="shared" si="74"/>
        <v/>
      </c>
      <c r="S855" s="305" t="str">
        <f t="shared" si="75"/>
        <v/>
      </c>
      <c r="T855" s="186">
        <v>851</v>
      </c>
      <c r="U855" s="216" t="str">
        <f t="shared" si="77"/>
        <v/>
      </c>
      <c r="V855" s="216" t="str">
        <f>IFERROR(INDEX(CountyStateRegions_21!$B:$B,MATCH('Start Here Statistics'!$U855,CountyStateRegions_21!$D:$D,0)),"")</f>
        <v/>
      </c>
    </row>
    <row r="856" spans="14:22" ht="15" x14ac:dyDescent="0.2">
      <c r="N856" s="43">
        <f t="shared" si="76"/>
        <v>0</v>
      </c>
      <c r="O856" s="180"/>
      <c r="P856" s="214" t="str">
        <f>CountyStateRegions_21!K854</f>
        <v/>
      </c>
      <c r="Q856" s="304" t="str">
        <f t="shared" si="73"/>
        <v/>
      </c>
      <c r="R856" s="305" t="str">
        <f t="shared" si="74"/>
        <v/>
      </c>
      <c r="S856" s="305" t="str">
        <f t="shared" si="75"/>
        <v/>
      </c>
      <c r="T856" s="186">
        <v>852</v>
      </c>
      <c r="U856" s="216" t="str">
        <f t="shared" si="77"/>
        <v/>
      </c>
      <c r="V856" s="216" t="str">
        <f>IFERROR(INDEX(CountyStateRegions_21!$B:$B,MATCH('Start Here Statistics'!$U856,CountyStateRegions_21!$D:$D,0)),"")</f>
        <v/>
      </c>
    </row>
    <row r="857" spans="14:22" ht="15" x14ac:dyDescent="0.2">
      <c r="N857" s="43">
        <f t="shared" si="76"/>
        <v>0</v>
      </c>
      <c r="O857" s="180"/>
      <c r="P857" s="214" t="str">
        <f>CountyStateRegions_21!K855</f>
        <v/>
      </c>
      <c r="Q857" s="304" t="str">
        <f t="shared" si="73"/>
        <v/>
      </c>
      <c r="R857" s="305" t="str">
        <f t="shared" si="74"/>
        <v/>
      </c>
      <c r="S857" s="305" t="str">
        <f t="shared" si="75"/>
        <v/>
      </c>
      <c r="T857" s="186">
        <v>853</v>
      </c>
      <c r="U857" s="216" t="str">
        <f t="shared" si="77"/>
        <v/>
      </c>
      <c r="V857" s="216" t="str">
        <f>IFERROR(INDEX(CountyStateRegions_21!$B:$B,MATCH('Start Here Statistics'!$U857,CountyStateRegions_21!$D:$D,0)),"")</f>
        <v/>
      </c>
    </row>
    <row r="858" spans="14:22" ht="15" x14ac:dyDescent="0.2">
      <c r="N858" s="43">
        <f t="shared" si="76"/>
        <v>0</v>
      </c>
      <c r="O858" s="180"/>
      <c r="P858" s="214" t="str">
        <f>CountyStateRegions_21!K856</f>
        <v/>
      </c>
      <c r="Q858" s="304" t="str">
        <f t="shared" si="73"/>
        <v/>
      </c>
      <c r="R858" s="305" t="str">
        <f t="shared" si="74"/>
        <v/>
      </c>
      <c r="S858" s="305" t="str">
        <f t="shared" si="75"/>
        <v/>
      </c>
      <c r="T858" s="186">
        <v>854</v>
      </c>
      <c r="U858" s="216" t="str">
        <f t="shared" si="77"/>
        <v/>
      </c>
      <c r="V858" s="216" t="str">
        <f>IFERROR(INDEX(CountyStateRegions_21!$B:$B,MATCH('Start Here Statistics'!$U858,CountyStateRegions_21!$D:$D,0)),"")</f>
        <v/>
      </c>
    </row>
    <row r="859" spans="14:22" ht="15" x14ac:dyDescent="0.2">
      <c r="N859" s="43">
        <f t="shared" si="76"/>
        <v>0</v>
      </c>
      <c r="O859" s="180"/>
      <c r="P859" s="214" t="str">
        <f>CountyStateRegions_21!K857</f>
        <v/>
      </c>
      <c r="Q859" s="304" t="str">
        <f t="shared" si="73"/>
        <v/>
      </c>
      <c r="R859" s="305" t="str">
        <f t="shared" si="74"/>
        <v/>
      </c>
      <c r="S859" s="305" t="str">
        <f t="shared" si="75"/>
        <v/>
      </c>
      <c r="T859" s="186">
        <v>855</v>
      </c>
      <c r="U859" s="216" t="str">
        <f t="shared" si="77"/>
        <v/>
      </c>
      <c r="V859" s="216" t="str">
        <f>IFERROR(INDEX(CountyStateRegions_21!$B:$B,MATCH('Start Here Statistics'!$U859,CountyStateRegions_21!$D:$D,0)),"")</f>
        <v/>
      </c>
    </row>
    <row r="860" spans="14:22" ht="15" x14ac:dyDescent="0.2">
      <c r="N860" s="43">
        <f t="shared" si="76"/>
        <v>0</v>
      </c>
      <c r="O860" s="180"/>
      <c r="P860" s="214" t="str">
        <f>CountyStateRegions_21!K858</f>
        <v/>
      </c>
      <c r="Q860" s="304" t="str">
        <f t="shared" si="73"/>
        <v/>
      </c>
      <c r="R860" s="305" t="str">
        <f t="shared" si="74"/>
        <v/>
      </c>
      <c r="S860" s="305" t="str">
        <f t="shared" si="75"/>
        <v/>
      </c>
      <c r="T860" s="186">
        <v>856</v>
      </c>
      <c r="U860" s="216" t="str">
        <f t="shared" si="77"/>
        <v/>
      </c>
      <c r="V860" s="216" t="str">
        <f>IFERROR(INDEX(CountyStateRegions_21!$B:$B,MATCH('Start Here Statistics'!$U860,CountyStateRegions_21!$D:$D,0)),"")</f>
        <v/>
      </c>
    </row>
    <row r="861" spans="14:22" ht="15" x14ac:dyDescent="0.2">
      <c r="N861" s="43">
        <f t="shared" si="76"/>
        <v>0</v>
      </c>
      <c r="O861" s="180"/>
      <c r="P861" s="214" t="str">
        <f>CountyStateRegions_21!K859</f>
        <v/>
      </c>
      <c r="Q861" s="304" t="str">
        <f t="shared" si="73"/>
        <v/>
      </c>
      <c r="R861" s="305" t="str">
        <f t="shared" si="74"/>
        <v/>
      </c>
      <c r="S861" s="305" t="str">
        <f t="shared" si="75"/>
        <v/>
      </c>
      <c r="T861" s="186">
        <v>857</v>
      </c>
      <c r="U861" s="216" t="str">
        <f t="shared" si="77"/>
        <v/>
      </c>
      <c r="V861" s="216" t="str">
        <f>IFERROR(INDEX(CountyStateRegions_21!$B:$B,MATCH('Start Here Statistics'!$U861,CountyStateRegions_21!$D:$D,0)),"")</f>
        <v/>
      </c>
    </row>
    <row r="862" spans="14:22" ht="15" x14ac:dyDescent="0.2">
      <c r="N862" s="43">
        <f t="shared" si="76"/>
        <v>0</v>
      </c>
      <c r="O862" s="180"/>
      <c r="P862" s="214" t="str">
        <f>CountyStateRegions_21!K860</f>
        <v/>
      </c>
      <c r="Q862" s="304" t="str">
        <f t="shared" ref="Q862:Q925" si="78">IFERROR(MID(P863, FIND(",",P863)+1,99),"")</f>
        <v/>
      </c>
      <c r="R862" s="305" t="str">
        <f t="shared" ref="R862:R925" si="79">IFERROR(LEFT(P863, FIND(",",P863)-1),"")</f>
        <v/>
      </c>
      <c r="S862" s="305" t="str">
        <f t="shared" ref="S862:S925" si="80">IF(P863="", "", IF(O863&lt;&gt;"", 1, 0))</f>
        <v/>
      </c>
      <c r="T862" s="186">
        <v>858</v>
      </c>
      <c r="U862" s="216" t="str">
        <f t="shared" si="77"/>
        <v/>
      </c>
      <c r="V862" s="216" t="str">
        <f>IFERROR(INDEX(CountyStateRegions_21!$B:$B,MATCH('Start Here Statistics'!$U862,CountyStateRegions_21!$D:$D,0)),"")</f>
        <v/>
      </c>
    </row>
    <row r="863" spans="14:22" ht="15" x14ac:dyDescent="0.2">
      <c r="N863" s="43">
        <f t="shared" si="76"/>
        <v>0</v>
      </c>
      <c r="O863" s="180"/>
      <c r="P863" s="214" t="str">
        <f>CountyStateRegions_21!K861</f>
        <v/>
      </c>
      <c r="Q863" s="304" t="str">
        <f t="shared" si="78"/>
        <v/>
      </c>
      <c r="R863" s="305" t="str">
        <f t="shared" si="79"/>
        <v/>
      </c>
      <c r="S863" s="305" t="str">
        <f t="shared" si="80"/>
        <v/>
      </c>
      <c r="T863" s="186">
        <v>859</v>
      </c>
      <c r="U863" s="216" t="str">
        <f t="shared" si="77"/>
        <v/>
      </c>
      <c r="V863" s="216" t="str">
        <f>IFERROR(INDEX(CountyStateRegions_21!$B:$B,MATCH('Start Here Statistics'!$U863,CountyStateRegions_21!$D:$D,0)),"")</f>
        <v/>
      </c>
    </row>
    <row r="864" spans="14:22" ht="15" x14ac:dyDescent="0.2">
      <c r="N864" s="43">
        <f t="shared" si="76"/>
        <v>0</v>
      </c>
      <c r="O864" s="180"/>
      <c r="P864" s="214" t="str">
        <f>CountyStateRegions_21!K862</f>
        <v/>
      </c>
      <c r="Q864" s="304" t="str">
        <f t="shared" si="78"/>
        <v/>
      </c>
      <c r="R864" s="305" t="str">
        <f t="shared" si="79"/>
        <v/>
      </c>
      <c r="S864" s="305" t="str">
        <f t="shared" si="80"/>
        <v/>
      </c>
      <c r="T864" s="186">
        <v>860</v>
      </c>
      <c r="U864" s="216" t="str">
        <f t="shared" si="77"/>
        <v/>
      </c>
      <c r="V864" s="216" t="str">
        <f>IFERROR(INDEX(CountyStateRegions_21!$B:$B,MATCH('Start Here Statistics'!$U864,CountyStateRegions_21!$D:$D,0)),"")</f>
        <v/>
      </c>
    </row>
    <row r="865" spans="14:22" ht="15" x14ac:dyDescent="0.2">
      <c r="N865" s="43">
        <f t="shared" si="76"/>
        <v>0</v>
      </c>
      <c r="O865" s="180"/>
      <c r="P865" s="214" t="str">
        <f>CountyStateRegions_21!K863</f>
        <v/>
      </c>
      <c r="Q865" s="304" t="str">
        <f t="shared" si="78"/>
        <v/>
      </c>
      <c r="R865" s="305" t="str">
        <f t="shared" si="79"/>
        <v/>
      </c>
      <c r="S865" s="305" t="str">
        <f t="shared" si="80"/>
        <v/>
      </c>
      <c r="T865" s="186">
        <v>861</v>
      </c>
      <c r="U865" s="216" t="str">
        <f t="shared" si="77"/>
        <v/>
      </c>
      <c r="V865" s="216" t="str">
        <f>IFERROR(INDEX(CountyStateRegions_21!$B:$B,MATCH('Start Here Statistics'!$U865,CountyStateRegions_21!$D:$D,0)),"")</f>
        <v/>
      </c>
    </row>
    <row r="866" spans="14:22" ht="15" x14ac:dyDescent="0.2">
      <c r="N866" s="43">
        <f t="shared" si="76"/>
        <v>0</v>
      </c>
      <c r="O866" s="180"/>
      <c r="P866" s="214" t="str">
        <f>CountyStateRegions_21!K864</f>
        <v/>
      </c>
      <c r="Q866" s="304" t="str">
        <f t="shared" si="78"/>
        <v/>
      </c>
      <c r="R866" s="305" t="str">
        <f t="shared" si="79"/>
        <v/>
      </c>
      <c r="S866" s="305" t="str">
        <f t="shared" si="80"/>
        <v/>
      </c>
      <c r="T866" s="186">
        <v>862</v>
      </c>
      <c r="U866" s="216" t="str">
        <f t="shared" si="77"/>
        <v/>
      </c>
      <c r="V866" s="216" t="str">
        <f>IFERROR(INDEX(CountyStateRegions_21!$B:$B,MATCH('Start Here Statistics'!$U866,CountyStateRegions_21!$D:$D,0)),"")</f>
        <v/>
      </c>
    </row>
    <row r="867" spans="14:22" ht="15" x14ac:dyDescent="0.2">
      <c r="N867" s="43">
        <f t="shared" si="76"/>
        <v>0</v>
      </c>
      <c r="O867" s="180"/>
      <c r="P867" s="214" t="str">
        <f>CountyStateRegions_21!K865</f>
        <v/>
      </c>
      <c r="Q867" s="304" t="str">
        <f t="shared" si="78"/>
        <v/>
      </c>
      <c r="R867" s="305" t="str">
        <f t="shared" si="79"/>
        <v/>
      </c>
      <c r="S867" s="305" t="str">
        <f t="shared" si="80"/>
        <v/>
      </c>
      <c r="T867" s="186">
        <v>863</v>
      </c>
      <c r="U867" s="216" t="str">
        <f t="shared" si="77"/>
        <v/>
      </c>
      <c r="V867" s="216" t="str">
        <f>IFERROR(INDEX(CountyStateRegions_21!$B:$B,MATCH('Start Here Statistics'!$U867,CountyStateRegions_21!$D:$D,0)),"")</f>
        <v/>
      </c>
    </row>
    <row r="868" spans="14:22" ht="15" x14ac:dyDescent="0.2">
      <c r="N868" s="43">
        <f t="shared" si="76"/>
        <v>0</v>
      </c>
      <c r="O868" s="180"/>
      <c r="P868" s="214" t="str">
        <f>CountyStateRegions_21!K866</f>
        <v/>
      </c>
      <c r="Q868" s="304" t="str">
        <f t="shared" si="78"/>
        <v/>
      </c>
      <c r="R868" s="305" t="str">
        <f t="shared" si="79"/>
        <v/>
      </c>
      <c r="S868" s="305" t="str">
        <f t="shared" si="80"/>
        <v/>
      </c>
      <c r="T868" s="186">
        <v>864</v>
      </c>
      <c r="U868" s="216" t="str">
        <f t="shared" si="77"/>
        <v/>
      </c>
      <c r="V868" s="216" t="str">
        <f>IFERROR(INDEX(CountyStateRegions_21!$B:$B,MATCH('Start Here Statistics'!$U868,CountyStateRegions_21!$D:$D,0)),"")</f>
        <v/>
      </c>
    </row>
    <row r="869" spans="14:22" ht="15" x14ac:dyDescent="0.2">
      <c r="N869" s="43">
        <f t="shared" si="76"/>
        <v>0</v>
      </c>
      <c r="O869" s="180"/>
      <c r="P869" s="214" t="str">
        <f>CountyStateRegions_21!K867</f>
        <v/>
      </c>
      <c r="Q869" s="304" t="str">
        <f t="shared" si="78"/>
        <v/>
      </c>
      <c r="R869" s="305" t="str">
        <f t="shared" si="79"/>
        <v/>
      </c>
      <c r="S869" s="305" t="str">
        <f t="shared" si="80"/>
        <v/>
      </c>
      <c r="T869" s="186">
        <v>865</v>
      </c>
      <c r="U869" s="216" t="str">
        <f t="shared" si="77"/>
        <v/>
      </c>
      <c r="V869" s="216" t="str">
        <f>IFERROR(INDEX(CountyStateRegions_21!$B:$B,MATCH('Start Here Statistics'!$U869,CountyStateRegions_21!$D:$D,0)),"")</f>
        <v/>
      </c>
    </row>
    <row r="870" spans="14:22" ht="15" x14ac:dyDescent="0.2">
      <c r="N870" s="43">
        <f t="shared" si="76"/>
        <v>0</v>
      </c>
      <c r="O870" s="180"/>
      <c r="P870" s="214" t="str">
        <f>CountyStateRegions_21!K868</f>
        <v/>
      </c>
      <c r="Q870" s="304" t="str">
        <f t="shared" si="78"/>
        <v/>
      </c>
      <c r="R870" s="305" t="str">
        <f t="shared" si="79"/>
        <v/>
      </c>
      <c r="S870" s="305" t="str">
        <f t="shared" si="80"/>
        <v/>
      </c>
      <c r="T870" s="186">
        <v>866</v>
      </c>
      <c r="U870" s="216" t="str">
        <f t="shared" si="77"/>
        <v/>
      </c>
      <c r="V870" s="216" t="str">
        <f>IFERROR(INDEX(CountyStateRegions_21!$B:$B,MATCH('Start Here Statistics'!$U870,CountyStateRegions_21!$D:$D,0)),"")</f>
        <v/>
      </c>
    </row>
    <row r="871" spans="14:22" ht="15" x14ac:dyDescent="0.2">
      <c r="N871" s="43">
        <f t="shared" si="76"/>
        <v>0</v>
      </c>
      <c r="O871" s="180"/>
      <c r="P871" s="214" t="str">
        <f>CountyStateRegions_21!K869</f>
        <v/>
      </c>
      <c r="Q871" s="304" t="str">
        <f t="shared" si="78"/>
        <v/>
      </c>
      <c r="R871" s="305" t="str">
        <f t="shared" si="79"/>
        <v/>
      </c>
      <c r="S871" s="305" t="str">
        <f t="shared" si="80"/>
        <v/>
      </c>
      <c r="T871" s="186">
        <v>867</v>
      </c>
      <c r="U871" s="216" t="str">
        <f t="shared" si="77"/>
        <v/>
      </c>
      <c r="V871" s="216" t="str">
        <f>IFERROR(INDEX(CountyStateRegions_21!$B:$B,MATCH('Start Here Statistics'!$U871,CountyStateRegions_21!$D:$D,0)),"")</f>
        <v/>
      </c>
    </row>
    <row r="872" spans="14:22" ht="15" x14ac:dyDescent="0.2">
      <c r="N872" s="43">
        <f t="shared" si="76"/>
        <v>0</v>
      </c>
      <c r="O872" s="180"/>
      <c r="P872" s="214" t="str">
        <f>CountyStateRegions_21!K870</f>
        <v/>
      </c>
      <c r="Q872" s="304" t="str">
        <f t="shared" si="78"/>
        <v/>
      </c>
      <c r="R872" s="305" t="str">
        <f t="shared" si="79"/>
        <v/>
      </c>
      <c r="S872" s="305" t="str">
        <f t="shared" si="80"/>
        <v/>
      </c>
      <c r="T872" s="186">
        <v>868</v>
      </c>
      <c r="U872" s="216" t="str">
        <f t="shared" si="77"/>
        <v/>
      </c>
      <c r="V872" s="216" t="str">
        <f>IFERROR(INDEX(CountyStateRegions_21!$B:$B,MATCH('Start Here Statistics'!$U872,CountyStateRegions_21!$D:$D,0)),"")</f>
        <v/>
      </c>
    </row>
    <row r="873" spans="14:22" ht="15" x14ac:dyDescent="0.2">
      <c r="N873" s="43">
        <f t="shared" si="76"/>
        <v>0</v>
      </c>
      <c r="O873" s="180"/>
      <c r="P873" s="214" t="str">
        <f>CountyStateRegions_21!K871</f>
        <v/>
      </c>
      <c r="Q873" s="304" t="str">
        <f t="shared" si="78"/>
        <v/>
      </c>
      <c r="R873" s="305" t="str">
        <f t="shared" si="79"/>
        <v/>
      </c>
      <c r="S873" s="305" t="str">
        <f t="shared" si="80"/>
        <v/>
      </c>
      <c r="T873" s="186">
        <v>869</v>
      </c>
      <c r="U873" s="216" t="str">
        <f t="shared" si="77"/>
        <v/>
      </c>
      <c r="V873" s="216" t="str">
        <f>IFERROR(INDEX(CountyStateRegions_21!$B:$B,MATCH('Start Here Statistics'!$U873,CountyStateRegions_21!$D:$D,0)),"")</f>
        <v/>
      </c>
    </row>
    <row r="874" spans="14:22" ht="15" x14ac:dyDescent="0.2">
      <c r="N874" s="43">
        <f t="shared" si="76"/>
        <v>0</v>
      </c>
      <c r="O874" s="180"/>
      <c r="P874" s="214" t="str">
        <f>CountyStateRegions_21!K872</f>
        <v/>
      </c>
      <c r="Q874" s="304" t="str">
        <f t="shared" si="78"/>
        <v/>
      </c>
      <c r="R874" s="305" t="str">
        <f t="shared" si="79"/>
        <v/>
      </c>
      <c r="S874" s="305" t="str">
        <f t="shared" si="80"/>
        <v/>
      </c>
      <c r="T874" s="186">
        <v>870</v>
      </c>
      <c r="U874" s="216" t="str">
        <f t="shared" si="77"/>
        <v/>
      </c>
      <c r="V874" s="216" t="str">
        <f>IFERROR(INDEX(CountyStateRegions_21!$B:$B,MATCH('Start Here Statistics'!$U874,CountyStateRegions_21!$D:$D,0)),"")</f>
        <v/>
      </c>
    </row>
    <row r="875" spans="14:22" ht="15" x14ac:dyDescent="0.2">
      <c r="N875" s="43">
        <f t="shared" si="76"/>
        <v>0</v>
      </c>
      <c r="O875" s="180"/>
      <c r="P875" s="214" t="str">
        <f>CountyStateRegions_21!K873</f>
        <v/>
      </c>
      <c r="Q875" s="304" t="str">
        <f t="shared" si="78"/>
        <v/>
      </c>
      <c r="R875" s="305" t="str">
        <f t="shared" si="79"/>
        <v/>
      </c>
      <c r="S875" s="305" t="str">
        <f t="shared" si="80"/>
        <v/>
      </c>
      <c r="T875" s="186">
        <v>871</v>
      </c>
      <c r="U875" s="216" t="str">
        <f t="shared" si="77"/>
        <v/>
      </c>
      <c r="V875" s="216" t="str">
        <f>IFERROR(INDEX(CountyStateRegions_21!$B:$B,MATCH('Start Here Statistics'!$U875,CountyStateRegions_21!$D:$D,0)),"")</f>
        <v/>
      </c>
    </row>
    <row r="876" spans="14:22" ht="15" x14ac:dyDescent="0.2">
      <c r="N876" s="43">
        <f t="shared" si="76"/>
        <v>0</v>
      </c>
      <c r="O876" s="180"/>
      <c r="P876" s="214" t="str">
        <f>CountyStateRegions_21!K874</f>
        <v/>
      </c>
      <c r="Q876" s="304" t="str">
        <f t="shared" si="78"/>
        <v/>
      </c>
      <c r="R876" s="305" t="str">
        <f t="shared" si="79"/>
        <v/>
      </c>
      <c r="S876" s="305" t="str">
        <f t="shared" si="80"/>
        <v/>
      </c>
      <c r="T876" s="186">
        <v>872</v>
      </c>
      <c r="U876" s="216" t="str">
        <f t="shared" si="77"/>
        <v/>
      </c>
      <c r="V876" s="216" t="str">
        <f>IFERROR(INDEX(CountyStateRegions_21!$B:$B,MATCH('Start Here Statistics'!$U876,CountyStateRegions_21!$D:$D,0)),"")</f>
        <v/>
      </c>
    </row>
    <row r="877" spans="14:22" ht="15" x14ac:dyDescent="0.2">
      <c r="N877" s="43">
        <f t="shared" si="76"/>
        <v>0</v>
      </c>
      <c r="O877" s="180"/>
      <c r="P877" s="214" t="str">
        <f>CountyStateRegions_21!K875</f>
        <v/>
      </c>
      <c r="Q877" s="304" t="str">
        <f t="shared" si="78"/>
        <v/>
      </c>
      <c r="R877" s="305" t="str">
        <f t="shared" si="79"/>
        <v/>
      </c>
      <c r="S877" s="305" t="str">
        <f t="shared" si="80"/>
        <v/>
      </c>
      <c r="T877" s="186">
        <v>873</v>
      </c>
      <c r="U877" s="216" t="str">
        <f t="shared" si="77"/>
        <v/>
      </c>
      <c r="V877" s="216" t="str">
        <f>IFERROR(INDEX(CountyStateRegions_21!$B:$B,MATCH('Start Here Statistics'!$U877,CountyStateRegions_21!$D:$D,0)),"")</f>
        <v/>
      </c>
    </row>
    <row r="878" spans="14:22" ht="15" x14ac:dyDescent="0.2">
      <c r="N878" s="43">
        <f t="shared" si="76"/>
        <v>0</v>
      </c>
      <c r="O878" s="180"/>
      <c r="P878" s="214" t="str">
        <f>CountyStateRegions_21!K876</f>
        <v/>
      </c>
      <c r="Q878" s="304" t="str">
        <f t="shared" si="78"/>
        <v/>
      </c>
      <c r="R878" s="305" t="str">
        <f t="shared" si="79"/>
        <v/>
      </c>
      <c r="S878" s="305" t="str">
        <f t="shared" si="80"/>
        <v/>
      </c>
      <c r="T878" s="186">
        <v>874</v>
      </c>
      <c r="U878" s="216" t="str">
        <f t="shared" si="77"/>
        <v/>
      </c>
      <c r="V878" s="216" t="str">
        <f>IFERROR(INDEX(CountyStateRegions_21!$B:$B,MATCH('Start Here Statistics'!$U878,CountyStateRegions_21!$D:$D,0)),"")</f>
        <v/>
      </c>
    </row>
    <row r="879" spans="14:22" ht="15" x14ac:dyDescent="0.2">
      <c r="N879" s="43">
        <f t="shared" si="76"/>
        <v>0</v>
      </c>
      <c r="O879" s="180"/>
      <c r="P879" s="214" t="str">
        <f>CountyStateRegions_21!K877</f>
        <v/>
      </c>
      <c r="Q879" s="304" t="str">
        <f t="shared" si="78"/>
        <v/>
      </c>
      <c r="R879" s="305" t="str">
        <f t="shared" si="79"/>
        <v/>
      </c>
      <c r="S879" s="305" t="str">
        <f t="shared" si="80"/>
        <v/>
      </c>
      <c r="T879" s="186">
        <v>875</v>
      </c>
      <c r="U879" s="216" t="str">
        <f t="shared" si="77"/>
        <v/>
      </c>
      <c r="V879" s="216" t="str">
        <f>IFERROR(INDEX(CountyStateRegions_21!$B:$B,MATCH('Start Here Statistics'!$U879,CountyStateRegions_21!$D:$D,0)),"")</f>
        <v/>
      </c>
    </row>
    <row r="880" spans="14:22" ht="15" x14ac:dyDescent="0.2">
      <c r="N880" s="43">
        <f t="shared" si="76"/>
        <v>0</v>
      </c>
      <c r="O880" s="180"/>
      <c r="P880" s="214" t="str">
        <f>CountyStateRegions_21!K878</f>
        <v/>
      </c>
      <c r="Q880" s="304" t="str">
        <f t="shared" si="78"/>
        <v/>
      </c>
      <c r="R880" s="305" t="str">
        <f t="shared" si="79"/>
        <v/>
      </c>
      <c r="S880" s="305" t="str">
        <f t="shared" si="80"/>
        <v/>
      </c>
      <c r="T880" s="186">
        <v>876</v>
      </c>
      <c r="U880" s="216" t="str">
        <f t="shared" si="77"/>
        <v/>
      </c>
      <c r="V880" s="216" t="str">
        <f>IFERROR(INDEX(CountyStateRegions_21!$B:$B,MATCH('Start Here Statistics'!$U880,CountyStateRegions_21!$D:$D,0)),"")</f>
        <v/>
      </c>
    </row>
    <row r="881" spans="14:22" ht="15" x14ac:dyDescent="0.2">
      <c r="N881" s="43">
        <f t="shared" si="76"/>
        <v>0</v>
      </c>
      <c r="O881" s="180"/>
      <c r="P881" s="214" t="str">
        <f>CountyStateRegions_21!K879</f>
        <v/>
      </c>
      <c r="Q881" s="304" t="str">
        <f t="shared" si="78"/>
        <v/>
      </c>
      <c r="R881" s="305" t="str">
        <f t="shared" si="79"/>
        <v/>
      </c>
      <c r="S881" s="305" t="str">
        <f t="shared" si="80"/>
        <v/>
      </c>
      <c r="T881" s="186">
        <v>877</v>
      </c>
      <c r="U881" s="216" t="str">
        <f t="shared" si="77"/>
        <v/>
      </c>
      <c r="V881" s="216" t="str">
        <f>IFERROR(INDEX(CountyStateRegions_21!$B:$B,MATCH('Start Here Statistics'!$U881,CountyStateRegions_21!$D:$D,0)),"")</f>
        <v/>
      </c>
    </row>
    <row r="882" spans="14:22" ht="15" x14ac:dyDescent="0.2">
      <c r="N882" s="43">
        <f t="shared" si="76"/>
        <v>0</v>
      </c>
      <c r="O882" s="180"/>
      <c r="P882" s="214" t="str">
        <f>CountyStateRegions_21!K880</f>
        <v/>
      </c>
      <c r="Q882" s="304" t="str">
        <f t="shared" si="78"/>
        <v/>
      </c>
      <c r="R882" s="305" t="str">
        <f t="shared" si="79"/>
        <v/>
      </c>
      <c r="S882" s="305" t="str">
        <f t="shared" si="80"/>
        <v/>
      </c>
      <c r="T882" s="186">
        <v>878</v>
      </c>
      <c r="U882" s="216" t="str">
        <f t="shared" si="77"/>
        <v/>
      </c>
      <c r="V882" s="216" t="str">
        <f>IFERROR(INDEX(CountyStateRegions_21!$B:$B,MATCH('Start Here Statistics'!$U882,CountyStateRegions_21!$D:$D,0)),"")</f>
        <v/>
      </c>
    </row>
    <row r="883" spans="14:22" ht="15" x14ac:dyDescent="0.2">
      <c r="N883" s="43">
        <f t="shared" si="76"/>
        <v>0</v>
      </c>
      <c r="O883" s="180"/>
      <c r="P883" s="214" t="str">
        <f>CountyStateRegions_21!K881</f>
        <v/>
      </c>
      <c r="Q883" s="304" t="str">
        <f t="shared" si="78"/>
        <v/>
      </c>
      <c r="R883" s="305" t="str">
        <f t="shared" si="79"/>
        <v/>
      </c>
      <c r="S883" s="305" t="str">
        <f t="shared" si="80"/>
        <v/>
      </c>
      <c r="T883" s="186">
        <v>879</v>
      </c>
      <c r="U883" s="216" t="str">
        <f t="shared" si="77"/>
        <v/>
      </c>
      <c r="V883" s="216" t="str">
        <f>IFERROR(INDEX(CountyStateRegions_21!$B:$B,MATCH('Start Here Statistics'!$U883,CountyStateRegions_21!$D:$D,0)),"")</f>
        <v/>
      </c>
    </row>
    <row r="884" spans="14:22" ht="15" x14ac:dyDescent="0.2">
      <c r="N884" s="43">
        <f t="shared" si="76"/>
        <v>0</v>
      </c>
      <c r="O884" s="180"/>
      <c r="P884" s="214" t="str">
        <f>CountyStateRegions_21!K882</f>
        <v/>
      </c>
      <c r="Q884" s="304" t="str">
        <f t="shared" si="78"/>
        <v/>
      </c>
      <c r="R884" s="305" t="str">
        <f t="shared" si="79"/>
        <v/>
      </c>
      <c r="S884" s="305" t="str">
        <f t="shared" si="80"/>
        <v/>
      </c>
      <c r="T884" s="186">
        <v>880</v>
      </c>
      <c r="U884" s="216" t="str">
        <f t="shared" si="77"/>
        <v/>
      </c>
      <c r="V884" s="216" t="str">
        <f>IFERROR(INDEX(CountyStateRegions_21!$B:$B,MATCH('Start Here Statistics'!$U884,CountyStateRegions_21!$D:$D,0)),"")</f>
        <v/>
      </c>
    </row>
    <row r="885" spans="14:22" ht="15" x14ac:dyDescent="0.2">
      <c r="N885" s="43">
        <f t="shared" si="76"/>
        <v>0</v>
      </c>
      <c r="O885" s="180"/>
      <c r="P885" s="214" t="str">
        <f>CountyStateRegions_21!K883</f>
        <v/>
      </c>
      <c r="Q885" s="304" t="str">
        <f t="shared" si="78"/>
        <v/>
      </c>
      <c r="R885" s="305" t="str">
        <f t="shared" si="79"/>
        <v/>
      </c>
      <c r="S885" s="305" t="str">
        <f t="shared" si="80"/>
        <v/>
      </c>
      <c r="T885" s="186">
        <v>881</v>
      </c>
      <c r="U885" s="216" t="str">
        <f t="shared" si="77"/>
        <v/>
      </c>
      <c r="V885" s="216" t="str">
        <f>IFERROR(INDEX(CountyStateRegions_21!$B:$B,MATCH('Start Here Statistics'!$U885,CountyStateRegions_21!$D:$D,0)),"")</f>
        <v/>
      </c>
    </row>
    <row r="886" spans="14:22" ht="15" x14ac:dyDescent="0.2">
      <c r="N886" s="43">
        <f t="shared" si="76"/>
        <v>0</v>
      </c>
      <c r="O886" s="180"/>
      <c r="P886" s="214" t="str">
        <f>CountyStateRegions_21!K884</f>
        <v/>
      </c>
      <c r="Q886" s="304" t="str">
        <f t="shared" si="78"/>
        <v/>
      </c>
      <c r="R886" s="305" t="str">
        <f t="shared" si="79"/>
        <v/>
      </c>
      <c r="S886" s="305" t="str">
        <f t="shared" si="80"/>
        <v/>
      </c>
      <c r="T886" s="186">
        <v>882</v>
      </c>
      <c r="U886" s="216" t="str">
        <f t="shared" si="77"/>
        <v/>
      </c>
      <c r="V886" s="216" t="str">
        <f>IFERROR(INDEX(CountyStateRegions_21!$B:$B,MATCH('Start Here Statistics'!$U886,CountyStateRegions_21!$D:$D,0)),"")</f>
        <v/>
      </c>
    </row>
    <row r="887" spans="14:22" ht="15" x14ac:dyDescent="0.2">
      <c r="N887" s="43">
        <f t="shared" si="76"/>
        <v>0</v>
      </c>
      <c r="O887" s="180"/>
      <c r="P887" s="214" t="str">
        <f>CountyStateRegions_21!K885</f>
        <v/>
      </c>
      <c r="Q887" s="304" t="str">
        <f t="shared" si="78"/>
        <v/>
      </c>
      <c r="R887" s="305" t="str">
        <f t="shared" si="79"/>
        <v/>
      </c>
      <c r="S887" s="305" t="str">
        <f t="shared" si="80"/>
        <v/>
      </c>
      <c r="T887" s="186">
        <v>883</v>
      </c>
      <c r="U887" s="216" t="str">
        <f t="shared" si="77"/>
        <v/>
      </c>
      <c r="V887" s="216" t="str">
        <f>IFERROR(INDEX(CountyStateRegions_21!$B:$B,MATCH('Start Here Statistics'!$U887,CountyStateRegions_21!$D:$D,0)),"")</f>
        <v/>
      </c>
    </row>
    <row r="888" spans="14:22" ht="15" x14ac:dyDescent="0.2">
      <c r="N888" s="43">
        <f t="shared" si="76"/>
        <v>0</v>
      </c>
      <c r="O888" s="180"/>
      <c r="P888" s="214" t="str">
        <f>CountyStateRegions_21!K886</f>
        <v/>
      </c>
      <c r="Q888" s="304" t="str">
        <f t="shared" si="78"/>
        <v/>
      </c>
      <c r="R888" s="305" t="str">
        <f t="shared" si="79"/>
        <v/>
      </c>
      <c r="S888" s="305" t="str">
        <f t="shared" si="80"/>
        <v/>
      </c>
      <c r="T888" s="186">
        <v>884</v>
      </c>
      <c r="U888" s="216" t="str">
        <f t="shared" si="77"/>
        <v/>
      </c>
      <c r="V888" s="216" t="str">
        <f>IFERROR(INDEX(CountyStateRegions_21!$B:$B,MATCH('Start Here Statistics'!$U888,CountyStateRegions_21!$D:$D,0)),"")</f>
        <v/>
      </c>
    </row>
    <row r="889" spans="14:22" ht="15" x14ac:dyDescent="0.2">
      <c r="N889" s="43">
        <f t="shared" si="76"/>
        <v>0</v>
      </c>
      <c r="O889" s="180"/>
      <c r="P889" s="214" t="str">
        <f>CountyStateRegions_21!K887</f>
        <v/>
      </c>
      <c r="Q889" s="304" t="str">
        <f t="shared" si="78"/>
        <v/>
      </c>
      <c r="R889" s="305" t="str">
        <f t="shared" si="79"/>
        <v/>
      </c>
      <c r="S889" s="305" t="str">
        <f t="shared" si="80"/>
        <v/>
      </c>
      <c r="T889" s="186">
        <v>885</v>
      </c>
      <c r="U889" s="216" t="str">
        <f t="shared" si="77"/>
        <v/>
      </c>
      <c r="V889" s="216" t="str">
        <f>IFERROR(INDEX(CountyStateRegions_21!$B:$B,MATCH('Start Here Statistics'!$U889,CountyStateRegions_21!$D:$D,0)),"")</f>
        <v/>
      </c>
    </row>
    <row r="890" spans="14:22" ht="15" x14ac:dyDescent="0.2">
      <c r="N890" s="43">
        <f t="shared" si="76"/>
        <v>0</v>
      </c>
      <c r="O890" s="180"/>
      <c r="P890" s="214" t="str">
        <f>CountyStateRegions_21!K888</f>
        <v/>
      </c>
      <c r="Q890" s="304" t="str">
        <f t="shared" si="78"/>
        <v/>
      </c>
      <c r="R890" s="305" t="str">
        <f t="shared" si="79"/>
        <v/>
      </c>
      <c r="S890" s="305" t="str">
        <f t="shared" si="80"/>
        <v/>
      </c>
      <c r="T890" s="186">
        <v>886</v>
      </c>
      <c r="U890" s="216" t="str">
        <f t="shared" si="77"/>
        <v/>
      </c>
      <c r="V890" s="216" t="str">
        <f>IFERROR(INDEX(CountyStateRegions_21!$B:$B,MATCH('Start Here Statistics'!$U890,CountyStateRegions_21!$D:$D,0)),"")</f>
        <v/>
      </c>
    </row>
    <row r="891" spans="14:22" ht="15" x14ac:dyDescent="0.2">
      <c r="N891" s="43">
        <f t="shared" si="76"/>
        <v>0</v>
      </c>
      <c r="O891" s="180"/>
      <c r="P891" s="214" t="str">
        <f>CountyStateRegions_21!K889</f>
        <v/>
      </c>
      <c r="Q891" s="304" t="str">
        <f t="shared" si="78"/>
        <v/>
      </c>
      <c r="R891" s="305" t="str">
        <f t="shared" si="79"/>
        <v/>
      </c>
      <c r="S891" s="305" t="str">
        <f t="shared" si="80"/>
        <v/>
      </c>
      <c r="T891" s="186">
        <v>887</v>
      </c>
      <c r="U891" s="216" t="str">
        <f t="shared" si="77"/>
        <v/>
      </c>
      <c r="V891" s="216" t="str">
        <f>IFERROR(INDEX(CountyStateRegions_21!$B:$B,MATCH('Start Here Statistics'!$U891,CountyStateRegions_21!$D:$D,0)),"")</f>
        <v/>
      </c>
    </row>
    <row r="892" spans="14:22" ht="15" x14ac:dyDescent="0.2">
      <c r="N892" s="43">
        <f t="shared" si="76"/>
        <v>0</v>
      </c>
      <c r="O892" s="180"/>
      <c r="P892" s="214" t="str">
        <f>CountyStateRegions_21!K890</f>
        <v/>
      </c>
      <c r="Q892" s="304" t="str">
        <f t="shared" si="78"/>
        <v/>
      </c>
      <c r="R892" s="305" t="str">
        <f t="shared" si="79"/>
        <v/>
      </c>
      <c r="S892" s="305" t="str">
        <f t="shared" si="80"/>
        <v/>
      </c>
      <c r="T892" s="186">
        <v>888</v>
      </c>
      <c r="U892" s="216" t="str">
        <f t="shared" si="77"/>
        <v/>
      </c>
      <c r="V892" s="216" t="str">
        <f>IFERROR(INDEX(CountyStateRegions_21!$B:$B,MATCH('Start Here Statistics'!$U892,CountyStateRegions_21!$D:$D,0)),"")</f>
        <v/>
      </c>
    </row>
    <row r="893" spans="14:22" ht="15" x14ac:dyDescent="0.2">
      <c r="N893" s="43">
        <f t="shared" si="76"/>
        <v>0</v>
      </c>
      <c r="O893" s="180"/>
      <c r="P893" s="214" t="str">
        <f>CountyStateRegions_21!K891</f>
        <v/>
      </c>
      <c r="Q893" s="304" t="str">
        <f t="shared" si="78"/>
        <v/>
      </c>
      <c r="R893" s="305" t="str">
        <f t="shared" si="79"/>
        <v/>
      </c>
      <c r="S893" s="305" t="str">
        <f t="shared" si="80"/>
        <v/>
      </c>
      <c r="T893" s="186">
        <v>889</v>
      </c>
      <c r="U893" s="216" t="str">
        <f t="shared" si="77"/>
        <v/>
      </c>
      <c r="V893" s="216" t="str">
        <f>IFERROR(INDEX(CountyStateRegions_21!$B:$B,MATCH('Start Here Statistics'!$U893,CountyStateRegions_21!$D:$D,0)),"")</f>
        <v/>
      </c>
    </row>
    <row r="894" spans="14:22" ht="15" x14ac:dyDescent="0.2">
      <c r="N894" s="43">
        <f t="shared" si="76"/>
        <v>0</v>
      </c>
      <c r="O894" s="180"/>
      <c r="P894" s="214" t="str">
        <f>CountyStateRegions_21!K892</f>
        <v/>
      </c>
      <c r="Q894" s="304" t="str">
        <f t="shared" si="78"/>
        <v/>
      </c>
      <c r="R894" s="305" t="str">
        <f t="shared" si="79"/>
        <v/>
      </c>
      <c r="S894" s="305" t="str">
        <f t="shared" si="80"/>
        <v/>
      </c>
      <c r="T894" s="186">
        <v>890</v>
      </c>
      <c r="U894" s="216" t="str">
        <f t="shared" si="77"/>
        <v/>
      </c>
      <c r="V894" s="216" t="str">
        <f>IFERROR(INDEX(CountyStateRegions_21!$B:$B,MATCH('Start Here Statistics'!$U894,CountyStateRegions_21!$D:$D,0)),"")</f>
        <v/>
      </c>
    </row>
    <row r="895" spans="14:22" ht="15" x14ac:dyDescent="0.2">
      <c r="N895" s="43">
        <f t="shared" si="76"/>
        <v>0</v>
      </c>
      <c r="O895" s="180"/>
      <c r="P895" s="214" t="str">
        <f>CountyStateRegions_21!K893</f>
        <v/>
      </c>
      <c r="Q895" s="304" t="str">
        <f t="shared" si="78"/>
        <v/>
      </c>
      <c r="R895" s="305" t="str">
        <f t="shared" si="79"/>
        <v/>
      </c>
      <c r="S895" s="305" t="str">
        <f t="shared" si="80"/>
        <v/>
      </c>
      <c r="T895" s="186">
        <v>891</v>
      </c>
      <c r="U895" s="216" t="str">
        <f t="shared" si="77"/>
        <v/>
      </c>
      <c r="V895" s="216" t="str">
        <f>IFERROR(INDEX(CountyStateRegions_21!$B:$B,MATCH('Start Here Statistics'!$U895,CountyStateRegions_21!$D:$D,0)),"")</f>
        <v/>
      </c>
    </row>
    <row r="896" spans="14:22" ht="15" x14ac:dyDescent="0.2">
      <c r="N896" s="43">
        <f t="shared" si="76"/>
        <v>0</v>
      </c>
      <c r="O896" s="180"/>
      <c r="P896" s="214" t="str">
        <f>CountyStateRegions_21!K894</f>
        <v/>
      </c>
      <c r="Q896" s="304" t="str">
        <f t="shared" si="78"/>
        <v/>
      </c>
      <c r="R896" s="305" t="str">
        <f t="shared" si="79"/>
        <v/>
      </c>
      <c r="S896" s="305" t="str">
        <f t="shared" si="80"/>
        <v/>
      </c>
      <c r="T896" s="186">
        <v>892</v>
      </c>
      <c r="U896" s="216" t="str">
        <f t="shared" si="77"/>
        <v/>
      </c>
      <c r="V896" s="216" t="str">
        <f>IFERROR(INDEX(CountyStateRegions_21!$B:$B,MATCH('Start Here Statistics'!$U896,CountyStateRegions_21!$D:$D,0)),"")</f>
        <v/>
      </c>
    </row>
    <row r="897" spans="14:22" ht="15" x14ac:dyDescent="0.2">
      <c r="N897" s="43">
        <f t="shared" si="76"/>
        <v>0</v>
      </c>
      <c r="O897" s="180"/>
      <c r="P897" s="214" t="str">
        <f>CountyStateRegions_21!K895</f>
        <v/>
      </c>
      <c r="Q897" s="304" t="str">
        <f t="shared" si="78"/>
        <v/>
      </c>
      <c r="R897" s="305" t="str">
        <f t="shared" si="79"/>
        <v/>
      </c>
      <c r="S897" s="305" t="str">
        <f t="shared" si="80"/>
        <v/>
      </c>
      <c r="T897" s="186">
        <v>893</v>
      </c>
      <c r="U897" s="216" t="str">
        <f t="shared" si="77"/>
        <v/>
      </c>
      <c r="V897" s="216" t="str">
        <f>IFERROR(INDEX(CountyStateRegions_21!$B:$B,MATCH('Start Here Statistics'!$U897,CountyStateRegions_21!$D:$D,0)),"")</f>
        <v/>
      </c>
    </row>
    <row r="898" spans="14:22" ht="15" x14ac:dyDescent="0.2">
      <c r="N898" s="43">
        <f t="shared" si="76"/>
        <v>0</v>
      </c>
      <c r="O898" s="180"/>
      <c r="P898" s="214" t="str">
        <f>CountyStateRegions_21!K896</f>
        <v/>
      </c>
      <c r="Q898" s="304" t="str">
        <f t="shared" si="78"/>
        <v/>
      </c>
      <c r="R898" s="305" t="str">
        <f t="shared" si="79"/>
        <v/>
      </c>
      <c r="S898" s="305" t="str">
        <f t="shared" si="80"/>
        <v/>
      </c>
      <c r="T898" s="186">
        <v>894</v>
      </c>
      <c r="U898" s="216" t="str">
        <f t="shared" si="77"/>
        <v/>
      </c>
      <c r="V898" s="216" t="str">
        <f>IFERROR(INDEX(CountyStateRegions_21!$B:$B,MATCH('Start Here Statistics'!$U898,CountyStateRegions_21!$D:$D,0)),"")</f>
        <v/>
      </c>
    </row>
    <row r="899" spans="14:22" ht="15" x14ac:dyDescent="0.2">
      <c r="N899" s="43">
        <f t="shared" si="76"/>
        <v>0</v>
      </c>
      <c r="O899" s="180"/>
      <c r="P899" s="214" t="str">
        <f>CountyStateRegions_21!K897</f>
        <v/>
      </c>
      <c r="Q899" s="304" t="str">
        <f t="shared" si="78"/>
        <v/>
      </c>
      <c r="R899" s="305" t="str">
        <f t="shared" si="79"/>
        <v/>
      </c>
      <c r="S899" s="305" t="str">
        <f t="shared" si="80"/>
        <v/>
      </c>
      <c r="T899" s="186">
        <v>895</v>
      </c>
      <c r="U899" s="216" t="str">
        <f t="shared" si="77"/>
        <v/>
      </c>
      <c r="V899" s="216" t="str">
        <f>IFERROR(INDEX(CountyStateRegions_21!$B:$B,MATCH('Start Here Statistics'!$U899,CountyStateRegions_21!$D:$D,0)),"")</f>
        <v/>
      </c>
    </row>
    <row r="900" spans="14:22" ht="15" x14ac:dyDescent="0.2">
      <c r="N900" s="43">
        <f t="shared" si="76"/>
        <v>0</v>
      </c>
      <c r="O900" s="180"/>
      <c r="P900" s="214" t="str">
        <f>CountyStateRegions_21!K898</f>
        <v/>
      </c>
      <c r="Q900" s="304" t="str">
        <f t="shared" si="78"/>
        <v/>
      </c>
      <c r="R900" s="305" t="str">
        <f t="shared" si="79"/>
        <v/>
      </c>
      <c r="S900" s="305" t="str">
        <f t="shared" si="80"/>
        <v/>
      </c>
      <c r="T900" s="186">
        <v>896</v>
      </c>
      <c r="U900" s="216" t="str">
        <f t="shared" si="77"/>
        <v/>
      </c>
      <c r="V900" s="216" t="str">
        <f>IFERROR(INDEX(CountyStateRegions_21!$B:$B,MATCH('Start Here Statistics'!$U900,CountyStateRegions_21!$D:$D,0)),"")</f>
        <v/>
      </c>
    </row>
    <row r="901" spans="14:22" ht="15" x14ac:dyDescent="0.2">
      <c r="N901" s="43">
        <f t="shared" si="76"/>
        <v>0</v>
      </c>
      <c r="O901" s="180"/>
      <c r="P901" s="214" t="str">
        <f>CountyStateRegions_21!K899</f>
        <v/>
      </c>
      <c r="Q901" s="304" t="str">
        <f t="shared" si="78"/>
        <v/>
      </c>
      <c r="R901" s="305" t="str">
        <f t="shared" si="79"/>
        <v/>
      </c>
      <c r="S901" s="305" t="str">
        <f t="shared" si="80"/>
        <v/>
      </c>
      <c r="T901" s="186">
        <v>897</v>
      </c>
      <c r="U901" s="216" t="str">
        <f t="shared" si="77"/>
        <v/>
      </c>
      <c r="V901" s="216" t="str">
        <f>IFERROR(INDEX(CountyStateRegions_21!$B:$B,MATCH('Start Here Statistics'!$U901,CountyStateRegions_21!$D:$D,0)),"")</f>
        <v/>
      </c>
    </row>
    <row r="902" spans="14:22" ht="15" x14ac:dyDescent="0.2">
      <c r="N902" s="43">
        <f t="shared" ref="N902:N965" si="81">SUM(N901,$O902&lt;&gt;"")</f>
        <v>0</v>
      </c>
      <c r="O902" s="180"/>
      <c r="P902" s="214" t="str">
        <f>CountyStateRegions_21!K900</f>
        <v/>
      </c>
      <c r="Q902" s="304" t="str">
        <f t="shared" si="78"/>
        <v/>
      </c>
      <c r="R902" s="305" t="str">
        <f t="shared" si="79"/>
        <v/>
      </c>
      <c r="S902" s="305" t="str">
        <f t="shared" si="80"/>
        <v/>
      </c>
      <c r="T902" s="186">
        <v>898</v>
      </c>
      <c r="U902" s="216" t="str">
        <f t="shared" ref="U902:U965" si="82">IFERROR(INDEX($P:$P,MATCH($T902,$N:$N,0)),"")</f>
        <v/>
      </c>
      <c r="V902" s="216" t="str">
        <f>IFERROR(INDEX(CountyStateRegions_21!$B:$B,MATCH('Start Here Statistics'!$U902,CountyStateRegions_21!$D:$D,0)),"")</f>
        <v/>
      </c>
    </row>
    <row r="903" spans="14:22" ht="15" x14ac:dyDescent="0.2">
      <c r="N903" s="43">
        <f t="shared" si="81"/>
        <v>0</v>
      </c>
      <c r="O903" s="180"/>
      <c r="P903" s="214" t="str">
        <f>CountyStateRegions_21!K901</f>
        <v/>
      </c>
      <c r="Q903" s="304" t="str">
        <f t="shared" si="78"/>
        <v/>
      </c>
      <c r="R903" s="305" t="str">
        <f t="shared" si="79"/>
        <v/>
      </c>
      <c r="S903" s="305" t="str">
        <f t="shared" si="80"/>
        <v/>
      </c>
      <c r="T903" s="186">
        <v>899</v>
      </c>
      <c r="U903" s="216" t="str">
        <f t="shared" si="82"/>
        <v/>
      </c>
      <c r="V903" s="216" t="str">
        <f>IFERROR(INDEX(CountyStateRegions_21!$B:$B,MATCH('Start Here Statistics'!$U903,CountyStateRegions_21!$D:$D,0)),"")</f>
        <v/>
      </c>
    </row>
    <row r="904" spans="14:22" ht="15" x14ac:dyDescent="0.2">
      <c r="N904" s="43">
        <f t="shared" si="81"/>
        <v>0</v>
      </c>
      <c r="O904" s="180"/>
      <c r="P904" s="214" t="str">
        <f>CountyStateRegions_21!K902</f>
        <v/>
      </c>
      <c r="Q904" s="304" t="str">
        <f t="shared" si="78"/>
        <v/>
      </c>
      <c r="R904" s="305" t="str">
        <f t="shared" si="79"/>
        <v/>
      </c>
      <c r="S904" s="305" t="str">
        <f t="shared" si="80"/>
        <v/>
      </c>
      <c r="T904" s="186">
        <v>900</v>
      </c>
      <c r="U904" s="216" t="str">
        <f t="shared" si="82"/>
        <v/>
      </c>
      <c r="V904" s="216" t="str">
        <f>IFERROR(INDEX(CountyStateRegions_21!$B:$B,MATCH('Start Here Statistics'!$U904,CountyStateRegions_21!$D:$D,0)),"")</f>
        <v/>
      </c>
    </row>
    <row r="905" spans="14:22" ht="15" x14ac:dyDescent="0.2">
      <c r="N905" s="43">
        <f t="shared" si="81"/>
        <v>0</v>
      </c>
      <c r="O905" s="180"/>
      <c r="P905" s="214" t="str">
        <f>CountyStateRegions_21!K903</f>
        <v/>
      </c>
      <c r="Q905" s="304" t="str">
        <f t="shared" si="78"/>
        <v/>
      </c>
      <c r="R905" s="305" t="str">
        <f t="shared" si="79"/>
        <v/>
      </c>
      <c r="S905" s="305" t="str">
        <f t="shared" si="80"/>
        <v/>
      </c>
      <c r="T905" s="186">
        <v>901</v>
      </c>
      <c r="U905" s="216" t="str">
        <f t="shared" si="82"/>
        <v/>
      </c>
      <c r="V905" s="216" t="str">
        <f>IFERROR(INDEX(CountyStateRegions_21!$B:$B,MATCH('Start Here Statistics'!$U905,CountyStateRegions_21!$D:$D,0)),"")</f>
        <v/>
      </c>
    </row>
    <row r="906" spans="14:22" ht="15" x14ac:dyDescent="0.2">
      <c r="N906" s="43">
        <f t="shared" si="81"/>
        <v>0</v>
      </c>
      <c r="O906" s="180"/>
      <c r="P906" s="214" t="str">
        <f>CountyStateRegions_21!K904</f>
        <v/>
      </c>
      <c r="Q906" s="304" t="str">
        <f t="shared" si="78"/>
        <v/>
      </c>
      <c r="R906" s="305" t="str">
        <f t="shared" si="79"/>
        <v/>
      </c>
      <c r="S906" s="305" t="str">
        <f t="shared" si="80"/>
        <v/>
      </c>
      <c r="T906" s="186">
        <v>902</v>
      </c>
      <c r="U906" s="216" t="str">
        <f t="shared" si="82"/>
        <v/>
      </c>
      <c r="V906" s="216" t="str">
        <f>IFERROR(INDEX(CountyStateRegions_21!$B:$B,MATCH('Start Here Statistics'!$U906,CountyStateRegions_21!$D:$D,0)),"")</f>
        <v/>
      </c>
    </row>
    <row r="907" spans="14:22" ht="15" x14ac:dyDescent="0.2">
      <c r="N907" s="43">
        <f t="shared" si="81"/>
        <v>0</v>
      </c>
      <c r="O907" s="180"/>
      <c r="P907" s="214" t="str">
        <f>CountyStateRegions_21!K905</f>
        <v/>
      </c>
      <c r="Q907" s="304" t="str">
        <f t="shared" si="78"/>
        <v/>
      </c>
      <c r="R907" s="305" t="str">
        <f t="shared" si="79"/>
        <v/>
      </c>
      <c r="S907" s="305" t="str">
        <f t="shared" si="80"/>
        <v/>
      </c>
      <c r="T907" s="186">
        <v>903</v>
      </c>
      <c r="U907" s="216" t="str">
        <f t="shared" si="82"/>
        <v/>
      </c>
      <c r="V907" s="216" t="str">
        <f>IFERROR(INDEX(CountyStateRegions_21!$B:$B,MATCH('Start Here Statistics'!$U907,CountyStateRegions_21!$D:$D,0)),"")</f>
        <v/>
      </c>
    </row>
    <row r="908" spans="14:22" ht="15" x14ac:dyDescent="0.2">
      <c r="N908" s="43">
        <f t="shared" si="81"/>
        <v>0</v>
      </c>
      <c r="O908" s="180"/>
      <c r="P908" s="214" t="str">
        <f>CountyStateRegions_21!K906</f>
        <v/>
      </c>
      <c r="Q908" s="304" t="str">
        <f t="shared" si="78"/>
        <v/>
      </c>
      <c r="R908" s="305" t="str">
        <f t="shared" si="79"/>
        <v/>
      </c>
      <c r="S908" s="305" t="str">
        <f t="shared" si="80"/>
        <v/>
      </c>
      <c r="T908" s="186">
        <v>904</v>
      </c>
      <c r="U908" s="216" t="str">
        <f t="shared" si="82"/>
        <v/>
      </c>
      <c r="V908" s="216" t="str">
        <f>IFERROR(INDEX(CountyStateRegions_21!$B:$B,MATCH('Start Here Statistics'!$U908,CountyStateRegions_21!$D:$D,0)),"")</f>
        <v/>
      </c>
    </row>
    <row r="909" spans="14:22" ht="15" x14ac:dyDescent="0.2">
      <c r="N909" s="43">
        <f t="shared" si="81"/>
        <v>0</v>
      </c>
      <c r="O909" s="180"/>
      <c r="P909" s="214" t="str">
        <f>CountyStateRegions_21!K907</f>
        <v/>
      </c>
      <c r="Q909" s="304" t="str">
        <f t="shared" si="78"/>
        <v/>
      </c>
      <c r="R909" s="305" t="str">
        <f t="shared" si="79"/>
        <v/>
      </c>
      <c r="S909" s="305" t="str">
        <f t="shared" si="80"/>
        <v/>
      </c>
      <c r="T909" s="186">
        <v>905</v>
      </c>
      <c r="U909" s="216" t="str">
        <f t="shared" si="82"/>
        <v/>
      </c>
      <c r="V909" s="216" t="str">
        <f>IFERROR(INDEX(CountyStateRegions_21!$B:$B,MATCH('Start Here Statistics'!$U909,CountyStateRegions_21!$D:$D,0)),"")</f>
        <v/>
      </c>
    </row>
    <row r="910" spans="14:22" ht="15" x14ac:dyDescent="0.2">
      <c r="N910" s="43">
        <f t="shared" si="81"/>
        <v>0</v>
      </c>
      <c r="O910" s="180"/>
      <c r="P910" s="214" t="str">
        <f>CountyStateRegions_21!K908</f>
        <v/>
      </c>
      <c r="Q910" s="304" t="str">
        <f t="shared" si="78"/>
        <v/>
      </c>
      <c r="R910" s="305" t="str">
        <f t="shared" si="79"/>
        <v/>
      </c>
      <c r="S910" s="305" t="str">
        <f t="shared" si="80"/>
        <v/>
      </c>
      <c r="T910" s="186">
        <v>906</v>
      </c>
      <c r="U910" s="216" t="str">
        <f t="shared" si="82"/>
        <v/>
      </c>
      <c r="V910" s="216" t="str">
        <f>IFERROR(INDEX(CountyStateRegions_21!$B:$B,MATCH('Start Here Statistics'!$U910,CountyStateRegions_21!$D:$D,0)),"")</f>
        <v/>
      </c>
    </row>
    <row r="911" spans="14:22" ht="15" x14ac:dyDescent="0.2">
      <c r="N911" s="43">
        <f t="shared" si="81"/>
        <v>0</v>
      </c>
      <c r="O911" s="180"/>
      <c r="P911" s="214" t="str">
        <f>CountyStateRegions_21!K909</f>
        <v/>
      </c>
      <c r="Q911" s="304" t="str">
        <f t="shared" si="78"/>
        <v/>
      </c>
      <c r="R911" s="305" t="str">
        <f t="shared" si="79"/>
        <v/>
      </c>
      <c r="S911" s="305" t="str">
        <f t="shared" si="80"/>
        <v/>
      </c>
      <c r="T911" s="186">
        <v>907</v>
      </c>
      <c r="U911" s="216" t="str">
        <f t="shared" si="82"/>
        <v/>
      </c>
      <c r="V911" s="216" t="str">
        <f>IFERROR(INDEX(CountyStateRegions_21!$B:$B,MATCH('Start Here Statistics'!$U911,CountyStateRegions_21!$D:$D,0)),"")</f>
        <v/>
      </c>
    </row>
    <row r="912" spans="14:22" ht="15" x14ac:dyDescent="0.2">
      <c r="N912" s="43">
        <f t="shared" si="81"/>
        <v>0</v>
      </c>
      <c r="O912" s="180"/>
      <c r="P912" s="214" t="str">
        <f>CountyStateRegions_21!K910</f>
        <v/>
      </c>
      <c r="Q912" s="304" t="str">
        <f t="shared" si="78"/>
        <v/>
      </c>
      <c r="R912" s="305" t="str">
        <f t="shared" si="79"/>
        <v/>
      </c>
      <c r="S912" s="305" t="str">
        <f t="shared" si="80"/>
        <v/>
      </c>
      <c r="T912" s="186">
        <v>908</v>
      </c>
      <c r="U912" s="216" t="str">
        <f t="shared" si="82"/>
        <v/>
      </c>
      <c r="V912" s="216" t="str">
        <f>IFERROR(INDEX(CountyStateRegions_21!$B:$B,MATCH('Start Here Statistics'!$U912,CountyStateRegions_21!$D:$D,0)),"")</f>
        <v/>
      </c>
    </row>
    <row r="913" spans="14:22" ht="15" x14ac:dyDescent="0.2">
      <c r="N913" s="43">
        <f t="shared" si="81"/>
        <v>0</v>
      </c>
      <c r="O913" s="180"/>
      <c r="P913" s="214" t="str">
        <f>CountyStateRegions_21!K911</f>
        <v/>
      </c>
      <c r="Q913" s="304" t="str">
        <f t="shared" si="78"/>
        <v/>
      </c>
      <c r="R913" s="305" t="str">
        <f t="shared" si="79"/>
        <v/>
      </c>
      <c r="S913" s="305" t="str">
        <f t="shared" si="80"/>
        <v/>
      </c>
      <c r="T913" s="186">
        <v>909</v>
      </c>
      <c r="U913" s="216" t="str">
        <f t="shared" si="82"/>
        <v/>
      </c>
      <c r="V913" s="216" t="str">
        <f>IFERROR(INDEX(CountyStateRegions_21!$B:$B,MATCH('Start Here Statistics'!$U913,CountyStateRegions_21!$D:$D,0)),"")</f>
        <v/>
      </c>
    </row>
    <row r="914" spans="14:22" ht="15" x14ac:dyDescent="0.2">
      <c r="N914" s="43">
        <f t="shared" si="81"/>
        <v>0</v>
      </c>
      <c r="O914" s="180"/>
      <c r="P914" s="214" t="str">
        <f>CountyStateRegions_21!K912</f>
        <v/>
      </c>
      <c r="Q914" s="304" t="str">
        <f t="shared" si="78"/>
        <v/>
      </c>
      <c r="R914" s="305" t="str">
        <f t="shared" si="79"/>
        <v/>
      </c>
      <c r="S914" s="305" t="str">
        <f t="shared" si="80"/>
        <v/>
      </c>
      <c r="T914" s="186">
        <v>910</v>
      </c>
      <c r="U914" s="216" t="str">
        <f t="shared" si="82"/>
        <v/>
      </c>
      <c r="V914" s="216" t="str">
        <f>IFERROR(INDEX(CountyStateRegions_21!$B:$B,MATCH('Start Here Statistics'!$U914,CountyStateRegions_21!$D:$D,0)),"")</f>
        <v/>
      </c>
    </row>
    <row r="915" spans="14:22" ht="15" x14ac:dyDescent="0.2">
      <c r="N915" s="43">
        <f t="shared" si="81"/>
        <v>0</v>
      </c>
      <c r="O915" s="180"/>
      <c r="P915" s="214" t="str">
        <f>CountyStateRegions_21!K913</f>
        <v/>
      </c>
      <c r="Q915" s="304" t="str">
        <f t="shared" si="78"/>
        <v/>
      </c>
      <c r="R915" s="305" t="str">
        <f t="shared" si="79"/>
        <v/>
      </c>
      <c r="S915" s="305" t="str">
        <f t="shared" si="80"/>
        <v/>
      </c>
      <c r="T915" s="186">
        <v>911</v>
      </c>
      <c r="U915" s="216" t="str">
        <f t="shared" si="82"/>
        <v/>
      </c>
      <c r="V915" s="216" t="str">
        <f>IFERROR(INDEX(CountyStateRegions_21!$B:$B,MATCH('Start Here Statistics'!$U915,CountyStateRegions_21!$D:$D,0)),"")</f>
        <v/>
      </c>
    </row>
    <row r="916" spans="14:22" ht="15" x14ac:dyDescent="0.2">
      <c r="N916" s="43">
        <f t="shared" si="81"/>
        <v>0</v>
      </c>
      <c r="O916" s="180"/>
      <c r="P916" s="214" t="str">
        <f>CountyStateRegions_21!K914</f>
        <v/>
      </c>
      <c r="Q916" s="304" t="str">
        <f t="shared" si="78"/>
        <v/>
      </c>
      <c r="R916" s="305" t="str">
        <f t="shared" si="79"/>
        <v/>
      </c>
      <c r="S916" s="305" t="str">
        <f t="shared" si="80"/>
        <v/>
      </c>
      <c r="T916" s="186">
        <v>912</v>
      </c>
      <c r="U916" s="216" t="str">
        <f t="shared" si="82"/>
        <v/>
      </c>
      <c r="V916" s="216" t="str">
        <f>IFERROR(INDEX(CountyStateRegions_21!$B:$B,MATCH('Start Here Statistics'!$U916,CountyStateRegions_21!$D:$D,0)),"")</f>
        <v/>
      </c>
    </row>
    <row r="917" spans="14:22" ht="15" x14ac:dyDescent="0.2">
      <c r="N917" s="43">
        <f t="shared" si="81"/>
        <v>0</v>
      </c>
      <c r="O917" s="180"/>
      <c r="P917" s="214" t="str">
        <f>CountyStateRegions_21!K915</f>
        <v/>
      </c>
      <c r="Q917" s="304" t="str">
        <f t="shared" si="78"/>
        <v/>
      </c>
      <c r="R917" s="305" t="str">
        <f t="shared" si="79"/>
        <v/>
      </c>
      <c r="S917" s="305" t="str">
        <f t="shared" si="80"/>
        <v/>
      </c>
      <c r="T917" s="186">
        <v>913</v>
      </c>
      <c r="U917" s="216" t="str">
        <f t="shared" si="82"/>
        <v/>
      </c>
      <c r="V917" s="216" t="str">
        <f>IFERROR(INDEX(CountyStateRegions_21!$B:$B,MATCH('Start Here Statistics'!$U917,CountyStateRegions_21!$D:$D,0)),"")</f>
        <v/>
      </c>
    </row>
    <row r="918" spans="14:22" ht="15" x14ac:dyDescent="0.2">
      <c r="N918" s="43">
        <f t="shared" si="81"/>
        <v>0</v>
      </c>
      <c r="O918" s="180"/>
      <c r="P918" s="214" t="str">
        <f>CountyStateRegions_21!K916</f>
        <v/>
      </c>
      <c r="Q918" s="304" t="str">
        <f t="shared" si="78"/>
        <v/>
      </c>
      <c r="R918" s="305" t="str">
        <f t="shared" si="79"/>
        <v/>
      </c>
      <c r="S918" s="305" t="str">
        <f t="shared" si="80"/>
        <v/>
      </c>
      <c r="T918" s="186">
        <v>914</v>
      </c>
      <c r="U918" s="216" t="str">
        <f t="shared" si="82"/>
        <v/>
      </c>
      <c r="V918" s="216" t="str">
        <f>IFERROR(INDEX(CountyStateRegions_21!$B:$B,MATCH('Start Here Statistics'!$U918,CountyStateRegions_21!$D:$D,0)),"")</f>
        <v/>
      </c>
    </row>
    <row r="919" spans="14:22" ht="15" x14ac:dyDescent="0.2">
      <c r="N919" s="43">
        <f t="shared" si="81"/>
        <v>0</v>
      </c>
      <c r="O919" s="180"/>
      <c r="P919" s="214" t="str">
        <f>CountyStateRegions_21!K917</f>
        <v/>
      </c>
      <c r="Q919" s="304" t="str">
        <f t="shared" si="78"/>
        <v/>
      </c>
      <c r="R919" s="305" t="str">
        <f t="shared" si="79"/>
        <v/>
      </c>
      <c r="S919" s="305" t="str">
        <f t="shared" si="80"/>
        <v/>
      </c>
      <c r="T919" s="186">
        <v>915</v>
      </c>
      <c r="U919" s="216" t="str">
        <f t="shared" si="82"/>
        <v/>
      </c>
      <c r="V919" s="216" t="str">
        <f>IFERROR(INDEX(CountyStateRegions_21!$B:$B,MATCH('Start Here Statistics'!$U919,CountyStateRegions_21!$D:$D,0)),"")</f>
        <v/>
      </c>
    </row>
    <row r="920" spans="14:22" ht="15" x14ac:dyDescent="0.2">
      <c r="N920" s="43">
        <f t="shared" si="81"/>
        <v>0</v>
      </c>
      <c r="O920" s="180"/>
      <c r="P920" s="214" t="str">
        <f>CountyStateRegions_21!K918</f>
        <v/>
      </c>
      <c r="Q920" s="304" t="str">
        <f t="shared" si="78"/>
        <v/>
      </c>
      <c r="R920" s="305" t="str">
        <f t="shared" si="79"/>
        <v/>
      </c>
      <c r="S920" s="305" t="str">
        <f t="shared" si="80"/>
        <v/>
      </c>
      <c r="T920" s="186">
        <v>916</v>
      </c>
      <c r="U920" s="216" t="str">
        <f t="shared" si="82"/>
        <v/>
      </c>
      <c r="V920" s="216" t="str">
        <f>IFERROR(INDEX(CountyStateRegions_21!$B:$B,MATCH('Start Here Statistics'!$U920,CountyStateRegions_21!$D:$D,0)),"")</f>
        <v/>
      </c>
    </row>
    <row r="921" spans="14:22" ht="15" x14ac:dyDescent="0.2">
      <c r="N921" s="43">
        <f t="shared" si="81"/>
        <v>0</v>
      </c>
      <c r="O921" s="180"/>
      <c r="P921" s="214" t="str">
        <f>CountyStateRegions_21!K919</f>
        <v/>
      </c>
      <c r="Q921" s="304" t="str">
        <f t="shared" si="78"/>
        <v/>
      </c>
      <c r="R921" s="305" t="str">
        <f t="shared" si="79"/>
        <v/>
      </c>
      <c r="S921" s="305" t="str">
        <f t="shared" si="80"/>
        <v/>
      </c>
      <c r="T921" s="186">
        <v>917</v>
      </c>
      <c r="U921" s="216" t="str">
        <f t="shared" si="82"/>
        <v/>
      </c>
      <c r="V921" s="216" t="str">
        <f>IFERROR(INDEX(CountyStateRegions_21!$B:$B,MATCH('Start Here Statistics'!$U921,CountyStateRegions_21!$D:$D,0)),"")</f>
        <v/>
      </c>
    </row>
    <row r="922" spans="14:22" ht="15" x14ac:dyDescent="0.2">
      <c r="N922" s="43">
        <f t="shared" si="81"/>
        <v>0</v>
      </c>
      <c r="O922" s="180"/>
      <c r="P922" s="214" t="str">
        <f>CountyStateRegions_21!K920</f>
        <v/>
      </c>
      <c r="Q922" s="304" t="str">
        <f t="shared" si="78"/>
        <v/>
      </c>
      <c r="R922" s="305" t="str">
        <f t="shared" si="79"/>
        <v/>
      </c>
      <c r="S922" s="305" t="str">
        <f t="shared" si="80"/>
        <v/>
      </c>
      <c r="T922" s="186">
        <v>918</v>
      </c>
      <c r="U922" s="216" t="str">
        <f t="shared" si="82"/>
        <v/>
      </c>
      <c r="V922" s="216" t="str">
        <f>IFERROR(INDEX(CountyStateRegions_21!$B:$B,MATCH('Start Here Statistics'!$U922,CountyStateRegions_21!$D:$D,0)),"")</f>
        <v/>
      </c>
    </row>
    <row r="923" spans="14:22" ht="15" x14ac:dyDescent="0.2">
      <c r="N923" s="43">
        <f t="shared" si="81"/>
        <v>0</v>
      </c>
      <c r="O923" s="180"/>
      <c r="P923" s="214" t="str">
        <f>CountyStateRegions_21!K921</f>
        <v/>
      </c>
      <c r="Q923" s="304" t="str">
        <f t="shared" si="78"/>
        <v/>
      </c>
      <c r="R923" s="305" t="str">
        <f t="shared" si="79"/>
        <v/>
      </c>
      <c r="S923" s="305" t="str">
        <f t="shared" si="80"/>
        <v/>
      </c>
      <c r="T923" s="186">
        <v>919</v>
      </c>
      <c r="U923" s="216" t="str">
        <f t="shared" si="82"/>
        <v/>
      </c>
      <c r="V923" s="216" t="str">
        <f>IFERROR(INDEX(CountyStateRegions_21!$B:$B,MATCH('Start Here Statistics'!$U923,CountyStateRegions_21!$D:$D,0)),"")</f>
        <v/>
      </c>
    </row>
    <row r="924" spans="14:22" ht="15" x14ac:dyDescent="0.2">
      <c r="N924" s="43">
        <f t="shared" si="81"/>
        <v>0</v>
      </c>
      <c r="O924" s="180"/>
      <c r="P924" s="214" t="str">
        <f>CountyStateRegions_21!K922</f>
        <v/>
      </c>
      <c r="Q924" s="304" t="str">
        <f t="shared" si="78"/>
        <v/>
      </c>
      <c r="R924" s="305" t="str">
        <f t="shared" si="79"/>
        <v/>
      </c>
      <c r="S924" s="305" t="str">
        <f t="shared" si="80"/>
        <v/>
      </c>
      <c r="T924" s="186">
        <v>920</v>
      </c>
      <c r="U924" s="216" t="str">
        <f t="shared" si="82"/>
        <v/>
      </c>
      <c r="V924" s="216" t="str">
        <f>IFERROR(INDEX(CountyStateRegions_21!$B:$B,MATCH('Start Here Statistics'!$U924,CountyStateRegions_21!$D:$D,0)),"")</f>
        <v/>
      </c>
    </row>
    <row r="925" spans="14:22" ht="15" x14ac:dyDescent="0.2">
      <c r="N925" s="43">
        <f t="shared" si="81"/>
        <v>0</v>
      </c>
      <c r="O925" s="180"/>
      <c r="P925" s="214" t="str">
        <f>CountyStateRegions_21!K923</f>
        <v/>
      </c>
      <c r="Q925" s="304" t="str">
        <f t="shared" si="78"/>
        <v/>
      </c>
      <c r="R925" s="305" t="str">
        <f t="shared" si="79"/>
        <v/>
      </c>
      <c r="S925" s="305" t="str">
        <f t="shared" si="80"/>
        <v/>
      </c>
      <c r="T925" s="186">
        <v>921</v>
      </c>
      <c r="U925" s="216" t="str">
        <f t="shared" si="82"/>
        <v/>
      </c>
      <c r="V925" s="216" t="str">
        <f>IFERROR(INDEX(CountyStateRegions_21!$B:$B,MATCH('Start Here Statistics'!$U925,CountyStateRegions_21!$D:$D,0)),"")</f>
        <v/>
      </c>
    </row>
    <row r="926" spans="14:22" ht="15" x14ac:dyDescent="0.2">
      <c r="N926" s="43">
        <f t="shared" si="81"/>
        <v>0</v>
      </c>
      <c r="O926" s="180"/>
      <c r="P926" s="214" t="str">
        <f>CountyStateRegions_21!K924</f>
        <v/>
      </c>
      <c r="Q926" s="304" t="str">
        <f t="shared" ref="Q926:Q989" si="83">IFERROR(MID(P927, FIND(",",P927)+1,99),"")</f>
        <v/>
      </c>
      <c r="R926" s="305" t="str">
        <f t="shared" ref="R926:R989" si="84">IFERROR(LEFT(P927, FIND(",",P927)-1),"")</f>
        <v/>
      </c>
      <c r="S926" s="305" t="str">
        <f t="shared" ref="S926:S989" si="85">IF(P927="", "", IF(O927&lt;&gt;"", 1, 0))</f>
        <v/>
      </c>
      <c r="T926" s="186">
        <v>922</v>
      </c>
      <c r="U926" s="216" t="str">
        <f t="shared" si="82"/>
        <v/>
      </c>
      <c r="V926" s="216" t="str">
        <f>IFERROR(INDEX(CountyStateRegions_21!$B:$B,MATCH('Start Here Statistics'!$U926,CountyStateRegions_21!$D:$D,0)),"")</f>
        <v/>
      </c>
    </row>
    <row r="927" spans="14:22" ht="15" x14ac:dyDescent="0.2">
      <c r="N927" s="43">
        <f t="shared" si="81"/>
        <v>0</v>
      </c>
      <c r="O927" s="180"/>
      <c r="P927" s="214" t="str">
        <f>CountyStateRegions_21!K925</f>
        <v/>
      </c>
      <c r="Q927" s="304" t="str">
        <f t="shared" si="83"/>
        <v/>
      </c>
      <c r="R927" s="305" t="str">
        <f t="shared" si="84"/>
        <v/>
      </c>
      <c r="S927" s="305" t="str">
        <f t="shared" si="85"/>
        <v/>
      </c>
      <c r="T927" s="186">
        <v>923</v>
      </c>
      <c r="U927" s="216" t="str">
        <f t="shared" si="82"/>
        <v/>
      </c>
      <c r="V927" s="216" t="str">
        <f>IFERROR(INDEX(CountyStateRegions_21!$B:$B,MATCH('Start Here Statistics'!$U927,CountyStateRegions_21!$D:$D,0)),"")</f>
        <v/>
      </c>
    </row>
    <row r="928" spans="14:22" ht="15" x14ac:dyDescent="0.2">
      <c r="N928" s="43">
        <f t="shared" si="81"/>
        <v>0</v>
      </c>
      <c r="O928" s="180"/>
      <c r="P928" s="214" t="str">
        <f>CountyStateRegions_21!K926</f>
        <v/>
      </c>
      <c r="Q928" s="304" t="str">
        <f t="shared" si="83"/>
        <v/>
      </c>
      <c r="R928" s="305" t="str">
        <f t="shared" si="84"/>
        <v/>
      </c>
      <c r="S928" s="305" t="str">
        <f t="shared" si="85"/>
        <v/>
      </c>
      <c r="T928" s="186">
        <v>924</v>
      </c>
      <c r="U928" s="216" t="str">
        <f t="shared" si="82"/>
        <v/>
      </c>
      <c r="V928" s="216" t="str">
        <f>IFERROR(INDEX(CountyStateRegions_21!$B:$B,MATCH('Start Here Statistics'!$U928,CountyStateRegions_21!$D:$D,0)),"")</f>
        <v/>
      </c>
    </row>
    <row r="929" spans="14:22" ht="15" x14ac:dyDescent="0.2">
      <c r="N929" s="43">
        <f t="shared" si="81"/>
        <v>0</v>
      </c>
      <c r="O929" s="180"/>
      <c r="P929" s="214" t="str">
        <f>CountyStateRegions_21!K927</f>
        <v/>
      </c>
      <c r="Q929" s="304" t="str">
        <f t="shared" si="83"/>
        <v/>
      </c>
      <c r="R929" s="305" t="str">
        <f t="shared" si="84"/>
        <v/>
      </c>
      <c r="S929" s="305" t="str">
        <f t="shared" si="85"/>
        <v/>
      </c>
      <c r="T929" s="186">
        <v>925</v>
      </c>
      <c r="U929" s="216" t="str">
        <f t="shared" si="82"/>
        <v/>
      </c>
      <c r="V929" s="216" t="str">
        <f>IFERROR(INDEX(CountyStateRegions_21!$B:$B,MATCH('Start Here Statistics'!$U929,CountyStateRegions_21!$D:$D,0)),"")</f>
        <v/>
      </c>
    </row>
    <row r="930" spans="14:22" ht="15" x14ac:dyDescent="0.2">
      <c r="N930" s="43">
        <f t="shared" si="81"/>
        <v>0</v>
      </c>
      <c r="O930" s="180"/>
      <c r="P930" s="214" t="str">
        <f>CountyStateRegions_21!K928</f>
        <v/>
      </c>
      <c r="Q930" s="304" t="str">
        <f t="shared" si="83"/>
        <v/>
      </c>
      <c r="R930" s="305" t="str">
        <f t="shared" si="84"/>
        <v/>
      </c>
      <c r="S930" s="305" t="str">
        <f t="shared" si="85"/>
        <v/>
      </c>
      <c r="T930" s="186">
        <v>926</v>
      </c>
      <c r="U930" s="216" t="str">
        <f t="shared" si="82"/>
        <v/>
      </c>
      <c r="V930" s="216" t="str">
        <f>IFERROR(INDEX(CountyStateRegions_21!$B:$B,MATCH('Start Here Statistics'!$U930,CountyStateRegions_21!$D:$D,0)),"")</f>
        <v/>
      </c>
    </row>
    <row r="931" spans="14:22" ht="15" x14ac:dyDescent="0.2">
      <c r="N931" s="43">
        <f t="shared" si="81"/>
        <v>0</v>
      </c>
      <c r="O931" s="180"/>
      <c r="P931" s="214" t="str">
        <f>CountyStateRegions_21!K929</f>
        <v/>
      </c>
      <c r="Q931" s="304" t="str">
        <f t="shared" si="83"/>
        <v/>
      </c>
      <c r="R931" s="305" t="str">
        <f t="shared" si="84"/>
        <v/>
      </c>
      <c r="S931" s="305" t="str">
        <f t="shared" si="85"/>
        <v/>
      </c>
      <c r="T931" s="186">
        <v>927</v>
      </c>
      <c r="U931" s="216" t="str">
        <f t="shared" si="82"/>
        <v/>
      </c>
      <c r="V931" s="216" t="str">
        <f>IFERROR(INDEX(CountyStateRegions_21!$B:$B,MATCH('Start Here Statistics'!$U931,CountyStateRegions_21!$D:$D,0)),"")</f>
        <v/>
      </c>
    </row>
    <row r="932" spans="14:22" ht="15" x14ac:dyDescent="0.2">
      <c r="N932" s="43">
        <f t="shared" si="81"/>
        <v>0</v>
      </c>
      <c r="O932" s="180"/>
      <c r="P932" s="214" t="str">
        <f>CountyStateRegions_21!K930</f>
        <v/>
      </c>
      <c r="Q932" s="304" t="str">
        <f t="shared" si="83"/>
        <v/>
      </c>
      <c r="R932" s="305" t="str">
        <f t="shared" si="84"/>
        <v/>
      </c>
      <c r="S932" s="305" t="str">
        <f t="shared" si="85"/>
        <v/>
      </c>
      <c r="T932" s="186">
        <v>928</v>
      </c>
      <c r="U932" s="216" t="str">
        <f t="shared" si="82"/>
        <v/>
      </c>
      <c r="V932" s="216" t="str">
        <f>IFERROR(INDEX(CountyStateRegions_21!$B:$B,MATCH('Start Here Statistics'!$U932,CountyStateRegions_21!$D:$D,0)),"")</f>
        <v/>
      </c>
    </row>
    <row r="933" spans="14:22" ht="15" x14ac:dyDescent="0.2">
      <c r="N933" s="43">
        <f t="shared" si="81"/>
        <v>0</v>
      </c>
      <c r="O933" s="180"/>
      <c r="P933" s="214" t="str">
        <f>CountyStateRegions_21!K931</f>
        <v/>
      </c>
      <c r="Q933" s="304" t="str">
        <f t="shared" si="83"/>
        <v/>
      </c>
      <c r="R933" s="305" t="str">
        <f t="shared" si="84"/>
        <v/>
      </c>
      <c r="S933" s="305" t="str">
        <f t="shared" si="85"/>
        <v/>
      </c>
      <c r="T933" s="186">
        <v>929</v>
      </c>
      <c r="U933" s="216" t="str">
        <f t="shared" si="82"/>
        <v/>
      </c>
      <c r="V933" s="216" t="str">
        <f>IFERROR(INDEX(CountyStateRegions_21!$B:$B,MATCH('Start Here Statistics'!$U933,CountyStateRegions_21!$D:$D,0)),"")</f>
        <v/>
      </c>
    </row>
    <row r="934" spans="14:22" ht="15" x14ac:dyDescent="0.2">
      <c r="N934" s="43">
        <f t="shared" si="81"/>
        <v>0</v>
      </c>
      <c r="O934" s="180"/>
      <c r="P934" s="214" t="str">
        <f>CountyStateRegions_21!K932</f>
        <v/>
      </c>
      <c r="Q934" s="304" t="str">
        <f t="shared" si="83"/>
        <v/>
      </c>
      <c r="R934" s="305" t="str">
        <f t="shared" si="84"/>
        <v/>
      </c>
      <c r="S934" s="305" t="str">
        <f t="shared" si="85"/>
        <v/>
      </c>
      <c r="T934" s="186">
        <v>930</v>
      </c>
      <c r="U934" s="216" t="str">
        <f t="shared" si="82"/>
        <v/>
      </c>
      <c r="V934" s="216" t="str">
        <f>IFERROR(INDEX(CountyStateRegions_21!$B:$B,MATCH('Start Here Statistics'!$U934,CountyStateRegions_21!$D:$D,0)),"")</f>
        <v/>
      </c>
    </row>
    <row r="935" spans="14:22" ht="15" x14ac:dyDescent="0.2">
      <c r="N935" s="43">
        <f t="shared" si="81"/>
        <v>0</v>
      </c>
      <c r="O935" s="180"/>
      <c r="P935" s="214" t="str">
        <f>CountyStateRegions_21!K933</f>
        <v/>
      </c>
      <c r="Q935" s="304" t="str">
        <f t="shared" si="83"/>
        <v/>
      </c>
      <c r="R935" s="305" t="str">
        <f t="shared" si="84"/>
        <v/>
      </c>
      <c r="S935" s="305" t="str">
        <f t="shared" si="85"/>
        <v/>
      </c>
      <c r="T935" s="186">
        <v>931</v>
      </c>
      <c r="U935" s="216" t="str">
        <f t="shared" si="82"/>
        <v/>
      </c>
      <c r="V935" s="216" t="str">
        <f>IFERROR(INDEX(CountyStateRegions_21!$B:$B,MATCH('Start Here Statistics'!$U935,CountyStateRegions_21!$D:$D,0)),"")</f>
        <v/>
      </c>
    </row>
    <row r="936" spans="14:22" ht="15" x14ac:dyDescent="0.2">
      <c r="N936" s="43">
        <f t="shared" si="81"/>
        <v>0</v>
      </c>
      <c r="O936" s="180"/>
      <c r="P936" s="214" t="str">
        <f>CountyStateRegions_21!K934</f>
        <v/>
      </c>
      <c r="Q936" s="304" t="str">
        <f t="shared" si="83"/>
        <v/>
      </c>
      <c r="R936" s="305" t="str">
        <f t="shared" si="84"/>
        <v/>
      </c>
      <c r="S936" s="305" t="str">
        <f t="shared" si="85"/>
        <v/>
      </c>
      <c r="T936" s="186">
        <v>932</v>
      </c>
      <c r="U936" s="216" t="str">
        <f t="shared" si="82"/>
        <v/>
      </c>
      <c r="V936" s="216" t="str">
        <f>IFERROR(INDEX(CountyStateRegions_21!$B:$B,MATCH('Start Here Statistics'!$U936,CountyStateRegions_21!$D:$D,0)),"")</f>
        <v/>
      </c>
    </row>
    <row r="937" spans="14:22" ht="15" x14ac:dyDescent="0.2">
      <c r="N937" s="43">
        <f t="shared" si="81"/>
        <v>0</v>
      </c>
      <c r="O937" s="180"/>
      <c r="P937" s="214" t="str">
        <f>CountyStateRegions_21!K935</f>
        <v/>
      </c>
      <c r="Q937" s="304" t="str">
        <f t="shared" si="83"/>
        <v/>
      </c>
      <c r="R937" s="305" t="str">
        <f t="shared" si="84"/>
        <v/>
      </c>
      <c r="S937" s="305" t="str">
        <f t="shared" si="85"/>
        <v/>
      </c>
      <c r="T937" s="186">
        <v>933</v>
      </c>
      <c r="U937" s="216" t="str">
        <f t="shared" si="82"/>
        <v/>
      </c>
      <c r="V937" s="216" t="str">
        <f>IFERROR(INDEX(CountyStateRegions_21!$B:$B,MATCH('Start Here Statistics'!$U937,CountyStateRegions_21!$D:$D,0)),"")</f>
        <v/>
      </c>
    </row>
    <row r="938" spans="14:22" ht="15" x14ac:dyDescent="0.2">
      <c r="N938" s="43">
        <f t="shared" si="81"/>
        <v>0</v>
      </c>
      <c r="O938" s="180"/>
      <c r="P938" s="214" t="str">
        <f>CountyStateRegions_21!K936</f>
        <v/>
      </c>
      <c r="Q938" s="304" t="str">
        <f t="shared" si="83"/>
        <v/>
      </c>
      <c r="R938" s="305" t="str">
        <f t="shared" si="84"/>
        <v/>
      </c>
      <c r="S938" s="305" t="str">
        <f t="shared" si="85"/>
        <v/>
      </c>
      <c r="T938" s="186">
        <v>934</v>
      </c>
      <c r="U938" s="216" t="str">
        <f t="shared" si="82"/>
        <v/>
      </c>
      <c r="V938" s="216" t="str">
        <f>IFERROR(INDEX(CountyStateRegions_21!$B:$B,MATCH('Start Here Statistics'!$U938,CountyStateRegions_21!$D:$D,0)),"")</f>
        <v/>
      </c>
    </row>
    <row r="939" spans="14:22" ht="15" x14ac:dyDescent="0.2">
      <c r="N939" s="43">
        <f t="shared" si="81"/>
        <v>0</v>
      </c>
      <c r="O939" s="180"/>
      <c r="P939" s="214" t="str">
        <f>CountyStateRegions_21!K937</f>
        <v/>
      </c>
      <c r="Q939" s="304" t="str">
        <f t="shared" si="83"/>
        <v/>
      </c>
      <c r="R939" s="305" t="str">
        <f t="shared" si="84"/>
        <v/>
      </c>
      <c r="S939" s="305" t="str">
        <f t="shared" si="85"/>
        <v/>
      </c>
      <c r="T939" s="186">
        <v>935</v>
      </c>
      <c r="U939" s="216" t="str">
        <f t="shared" si="82"/>
        <v/>
      </c>
      <c r="V939" s="216" t="str">
        <f>IFERROR(INDEX(CountyStateRegions_21!$B:$B,MATCH('Start Here Statistics'!$U939,CountyStateRegions_21!$D:$D,0)),"")</f>
        <v/>
      </c>
    </row>
    <row r="940" spans="14:22" ht="15" x14ac:dyDescent="0.2">
      <c r="N940" s="43">
        <f t="shared" si="81"/>
        <v>0</v>
      </c>
      <c r="O940" s="180"/>
      <c r="P940" s="214" t="str">
        <f>CountyStateRegions_21!K938</f>
        <v/>
      </c>
      <c r="Q940" s="304" t="str">
        <f t="shared" si="83"/>
        <v/>
      </c>
      <c r="R940" s="305" t="str">
        <f t="shared" si="84"/>
        <v/>
      </c>
      <c r="S940" s="305" t="str">
        <f t="shared" si="85"/>
        <v/>
      </c>
      <c r="T940" s="186">
        <v>936</v>
      </c>
      <c r="U940" s="216" t="str">
        <f t="shared" si="82"/>
        <v/>
      </c>
      <c r="V940" s="216" t="str">
        <f>IFERROR(INDEX(CountyStateRegions_21!$B:$B,MATCH('Start Here Statistics'!$U940,CountyStateRegions_21!$D:$D,0)),"")</f>
        <v/>
      </c>
    </row>
    <row r="941" spans="14:22" ht="15" x14ac:dyDescent="0.2">
      <c r="N941" s="43">
        <f t="shared" si="81"/>
        <v>0</v>
      </c>
      <c r="O941" s="180"/>
      <c r="P941" s="214" t="str">
        <f>CountyStateRegions_21!K939</f>
        <v/>
      </c>
      <c r="Q941" s="304" t="str">
        <f t="shared" si="83"/>
        <v/>
      </c>
      <c r="R941" s="305" t="str">
        <f t="shared" si="84"/>
        <v/>
      </c>
      <c r="S941" s="305" t="str">
        <f t="shared" si="85"/>
        <v/>
      </c>
      <c r="T941" s="186">
        <v>937</v>
      </c>
      <c r="U941" s="216" t="str">
        <f t="shared" si="82"/>
        <v/>
      </c>
      <c r="V941" s="216" t="str">
        <f>IFERROR(INDEX(CountyStateRegions_21!$B:$B,MATCH('Start Here Statistics'!$U941,CountyStateRegions_21!$D:$D,0)),"")</f>
        <v/>
      </c>
    </row>
    <row r="942" spans="14:22" ht="15" x14ac:dyDescent="0.2">
      <c r="N942" s="43">
        <f t="shared" si="81"/>
        <v>0</v>
      </c>
      <c r="O942" s="180"/>
      <c r="P942" s="214" t="str">
        <f>CountyStateRegions_21!K940</f>
        <v/>
      </c>
      <c r="Q942" s="304" t="str">
        <f t="shared" si="83"/>
        <v/>
      </c>
      <c r="R942" s="305" t="str">
        <f t="shared" si="84"/>
        <v/>
      </c>
      <c r="S942" s="305" t="str">
        <f t="shared" si="85"/>
        <v/>
      </c>
      <c r="T942" s="186">
        <v>938</v>
      </c>
      <c r="U942" s="216" t="str">
        <f t="shared" si="82"/>
        <v/>
      </c>
      <c r="V942" s="216" t="str">
        <f>IFERROR(INDEX(CountyStateRegions_21!$B:$B,MATCH('Start Here Statistics'!$U942,CountyStateRegions_21!$D:$D,0)),"")</f>
        <v/>
      </c>
    </row>
    <row r="943" spans="14:22" ht="15" x14ac:dyDescent="0.2">
      <c r="N943" s="43">
        <f t="shared" si="81"/>
        <v>0</v>
      </c>
      <c r="O943" s="180"/>
      <c r="P943" s="214" t="str">
        <f>CountyStateRegions_21!K941</f>
        <v/>
      </c>
      <c r="Q943" s="304" t="str">
        <f t="shared" si="83"/>
        <v/>
      </c>
      <c r="R943" s="305" t="str">
        <f t="shared" si="84"/>
        <v/>
      </c>
      <c r="S943" s="305" t="str">
        <f t="shared" si="85"/>
        <v/>
      </c>
      <c r="T943" s="186">
        <v>939</v>
      </c>
      <c r="U943" s="216" t="str">
        <f t="shared" si="82"/>
        <v/>
      </c>
      <c r="V943" s="216" t="str">
        <f>IFERROR(INDEX(CountyStateRegions_21!$B:$B,MATCH('Start Here Statistics'!$U943,CountyStateRegions_21!$D:$D,0)),"")</f>
        <v/>
      </c>
    </row>
    <row r="944" spans="14:22" ht="15" x14ac:dyDescent="0.2">
      <c r="N944" s="43">
        <f t="shared" si="81"/>
        <v>0</v>
      </c>
      <c r="O944" s="180"/>
      <c r="P944" s="214" t="str">
        <f>CountyStateRegions_21!K942</f>
        <v/>
      </c>
      <c r="Q944" s="304" t="str">
        <f t="shared" si="83"/>
        <v/>
      </c>
      <c r="R944" s="305" t="str">
        <f t="shared" si="84"/>
        <v/>
      </c>
      <c r="S944" s="305" t="str">
        <f t="shared" si="85"/>
        <v/>
      </c>
      <c r="T944" s="186">
        <v>940</v>
      </c>
      <c r="U944" s="216" t="str">
        <f t="shared" si="82"/>
        <v/>
      </c>
      <c r="V944" s="216" t="str">
        <f>IFERROR(INDEX(CountyStateRegions_21!$B:$B,MATCH('Start Here Statistics'!$U944,CountyStateRegions_21!$D:$D,0)),"")</f>
        <v/>
      </c>
    </row>
    <row r="945" spans="14:22" ht="15" x14ac:dyDescent="0.2">
      <c r="N945" s="43">
        <f t="shared" si="81"/>
        <v>0</v>
      </c>
      <c r="O945" s="180"/>
      <c r="P945" s="214" t="str">
        <f>CountyStateRegions_21!K943</f>
        <v/>
      </c>
      <c r="Q945" s="304" t="str">
        <f t="shared" si="83"/>
        <v/>
      </c>
      <c r="R945" s="305" t="str">
        <f t="shared" si="84"/>
        <v/>
      </c>
      <c r="S945" s="305" t="str">
        <f t="shared" si="85"/>
        <v/>
      </c>
      <c r="T945" s="186">
        <v>941</v>
      </c>
      <c r="U945" s="216" t="str">
        <f t="shared" si="82"/>
        <v/>
      </c>
      <c r="V945" s="216" t="str">
        <f>IFERROR(INDEX(CountyStateRegions_21!$B:$B,MATCH('Start Here Statistics'!$U945,CountyStateRegions_21!$D:$D,0)),"")</f>
        <v/>
      </c>
    </row>
    <row r="946" spans="14:22" ht="15" x14ac:dyDescent="0.2">
      <c r="N946" s="43">
        <f t="shared" si="81"/>
        <v>0</v>
      </c>
      <c r="O946" s="180"/>
      <c r="P946" s="214" t="str">
        <f>CountyStateRegions_21!K944</f>
        <v/>
      </c>
      <c r="Q946" s="304" t="str">
        <f t="shared" si="83"/>
        <v/>
      </c>
      <c r="R946" s="305" t="str">
        <f t="shared" si="84"/>
        <v/>
      </c>
      <c r="S946" s="305" t="str">
        <f t="shared" si="85"/>
        <v/>
      </c>
      <c r="T946" s="186">
        <v>942</v>
      </c>
      <c r="U946" s="216" t="str">
        <f t="shared" si="82"/>
        <v/>
      </c>
      <c r="V946" s="216" t="str">
        <f>IFERROR(INDEX(CountyStateRegions_21!$B:$B,MATCH('Start Here Statistics'!$U946,CountyStateRegions_21!$D:$D,0)),"")</f>
        <v/>
      </c>
    </row>
    <row r="947" spans="14:22" ht="15" x14ac:dyDescent="0.2">
      <c r="N947" s="43">
        <f t="shared" si="81"/>
        <v>0</v>
      </c>
      <c r="O947" s="180"/>
      <c r="P947" s="214" t="str">
        <f>CountyStateRegions_21!K945</f>
        <v/>
      </c>
      <c r="Q947" s="304" t="str">
        <f t="shared" si="83"/>
        <v/>
      </c>
      <c r="R947" s="305" t="str">
        <f t="shared" si="84"/>
        <v/>
      </c>
      <c r="S947" s="305" t="str">
        <f t="shared" si="85"/>
        <v/>
      </c>
      <c r="T947" s="186">
        <v>943</v>
      </c>
      <c r="U947" s="216" t="str">
        <f t="shared" si="82"/>
        <v/>
      </c>
      <c r="V947" s="216" t="str">
        <f>IFERROR(INDEX(CountyStateRegions_21!$B:$B,MATCH('Start Here Statistics'!$U947,CountyStateRegions_21!$D:$D,0)),"")</f>
        <v/>
      </c>
    </row>
    <row r="948" spans="14:22" ht="15" x14ac:dyDescent="0.2">
      <c r="N948" s="43">
        <f t="shared" si="81"/>
        <v>0</v>
      </c>
      <c r="O948" s="180"/>
      <c r="P948" s="214" t="str">
        <f>CountyStateRegions_21!K946</f>
        <v/>
      </c>
      <c r="Q948" s="304" t="str">
        <f t="shared" si="83"/>
        <v/>
      </c>
      <c r="R948" s="305" t="str">
        <f t="shared" si="84"/>
        <v/>
      </c>
      <c r="S948" s="305" t="str">
        <f t="shared" si="85"/>
        <v/>
      </c>
      <c r="T948" s="186">
        <v>944</v>
      </c>
      <c r="U948" s="216" t="str">
        <f t="shared" si="82"/>
        <v/>
      </c>
      <c r="V948" s="216" t="str">
        <f>IFERROR(INDEX(CountyStateRegions_21!$B:$B,MATCH('Start Here Statistics'!$U948,CountyStateRegions_21!$D:$D,0)),"")</f>
        <v/>
      </c>
    </row>
    <row r="949" spans="14:22" ht="15" x14ac:dyDescent="0.2">
      <c r="N949" s="43">
        <f t="shared" si="81"/>
        <v>0</v>
      </c>
      <c r="O949" s="180"/>
      <c r="P949" s="214" t="str">
        <f>CountyStateRegions_21!K947</f>
        <v/>
      </c>
      <c r="Q949" s="304" t="str">
        <f t="shared" si="83"/>
        <v/>
      </c>
      <c r="R949" s="305" t="str">
        <f t="shared" si="84"/>
        <v/>
      </c>
      <c r="S949" s="305" t="str">
        <f t="shared" si="85"/>
        <v/>
      </c>
      <c r="T949" s="186">
        <v>945</v>
      </c>
      <c r="U949" s="216" t="str">
        <f t="shared" si="82"/>
        <v/>
      </c>
      <c r="V949" s="216" t="str">
        <f>IFERROR(INDEX(CountyStateRegions_21!$B:$B,MATCH('Start Here Statistics'!$U949,CountyStateRegions_21!$D:$D,0)),"")</f>
        <v/>
      </c>
    </row>
    <row r="950" spans="14:22" ht="15" x14ac:dyDescent="0.2">
      <c r="N950" s="43">
        <f t="shared" si="81"/>
        <v>0</v>
      </c>
      <c r="O950" s="180"/>
      <c r="P950" s="214" t="str">
        <f>CountyStateRegions_21!K948</f>
        <v/>
      </c>
      <c r="Q950" s="304" t="str">
        <f t="shared" si="83"/>
        <v/>
      </c>
      <c r="R950" s="305" t="str">
        <f t="shared" si="84"/>
        <v/>
      </c>
      <c r="S950" s="305" t="str">
        <f t="shared" si="85"/>
        <v/>
      </c>
      <c r="T950" s="186">
        <v>946</v>
      </c>
      <c r="U950" s="216" t="str">
        <f t="shared" si="82"/>
        <v/>
      </c>
      <c r="V950" s="216" t="str">
        <f>IFERROR(INDEX(CountyStateRegions_21!$B:$B,MATCH('Start Here Statistics'!$U950,CountyStateRegions_21!$D:$D,0)),"")</f>
        <v/>
      </c>
    </row>
    <row r="951" spans="14:22" ht="15" x14ac:dyDescent="0.2">
      <c r="N951" s="43">
        <f t="shared" si="81"/>
        <v>0</v>
      </c>
      <c r="O951" s="180"/>
      <c r="P951" s="214" t="str">
        <f>CountyStateRegions_21!K949</f>
        <v/>
      </c>
      <c r="Q951" s="304" t="str">
        <f t="shared" si="83"/>
        <v/>
      </c>
      <c r="R951" s="305" t="str">
        <f t="shared" si="84"/>
        <v/>
      </c>
      <c r="S951" s="305" t="str">
        <f t="shared" si="85"/>
        <v/>
      </c>
      <c r="T951" s="186">
        <v>947</v>
      </c>
      <c r="U951" s="216" t="str">
        <f t="shared" si="82"/>
        <v/>
      </c>
      <c r="V951" s="216" t="str">
        <f>IFERROR(INDEX(CountyStateRegions_21!$B:$B,MATCH('Start Here Statistics'!$U951,CountyStateRegions_21!$D:$D,0)),"")</f>
        <v/>
      </c>
    </row>
    <row r="952" spans="14:22" ht="15" x14ac:dyDescent="0.2">
      <c r="N952" s="43">
        <f t="shared" si="81"/>
        <v>0</v>
      </c>
      <c r="O952" s="180"/>
      <c r="P952" s="214" t="str">
        <f>CountyStateRegions_21!K950</f>
        <v/>
      </c>
      <c r="Q952" s="304" t="str">
        <f t="shared" si="83"/>
        <v/>
      </c>
      <c r="R952" s="305" t="str">
        <f t="shared" si="84"/>
        <v/>
      </c>
      <c r="S952" s="305" t="str">
        <f t="shared" si="85"/>
        <v/>
      </c>
      <c r="T952" s="186">
        <v>948</v>
      </c>
      <c r="U952" s="216" t="str">
        <f t="shared" si="82"/>
        <v/>
      </c>
      <c r="V952" s="216" t="str">
        <f>IFERROR(INDEX(CountyStateRegions_21!$B:$B,MATCH('Start Here Statistics'!$U952,CountyStateRegions_21!$D:$D,0)),"")</f>
        <v/>
      </c>
    </row>
    <row r="953" spans="14:22" ht="15" x14ac:dyDescent="0.2">
      <c r="N953" s="43">
        <f t="shared" si="81"/>
        <v>0</v>
      </c>
      <c r="O953" s="180"/>
      <c r="P953" s="214" t="str">
        <f>CountyStateRegions_21!K951</f>
        <v/>
      </c>
      <c r="Q953" s="304" t="str">
        <f t="shared" si="83"/>
        <v/>
      </c>
      <c r="R953" s="305" t="str">
        <f t="shared" si="84"/>
        <v/>
      </c>
      <c r="S953" s="305" t="str">
        <f t="shared" si="85"/>
        <v/>
      </c>
      <c r="T953" s="186">
        <v>949</v>
      </c>
      <c r="U953" s="216" t="str">
        <f t="shared" si="82"/>
        <v/>
      </c>
      <c r="V953" s="216" t="str">
        <f>IFERROR(INDEX(CountyStateRegions_21!$B:$B,MATCH('Start Here Statistics'!$U953,CountyStateRegions_21!$D:$D,0)),"")</f>
        <v/>
      </c>
    </row>
    <row r="954" spans="14:22" ht="15" x14ac:dyDescent="0.2">
      <c r="N954" s="43">
        <f t="shared" si="81"/>
        <v>0</v>
      </c>
      <c r="O954" s="180"/>
      <c r="P954" s="214" t="str">
        <f>CountyStateRegions_21!K952</f>
        <v/>
      </c>
      <c r="Q954" s="304" t="str">
        <f t="shared" si="83"/>
        <v/>
      </c>
      <c r="R954" s="305" t="str">
        <f t="shared" si="84"/>
        <v/>
      </c>
      <c r="S954" s="305" t="str">
        <f t="shared" si="85"/>
        <v/>
      </c>
      <c r="T954" s="186">
        <v>950</v>
      </c>
      <c r="U954" s="216" t="str">
        <f t="shared" si="82"/>
        <v/>
      </c>
      <c r="V954" s="216" t="str">
        <f>IFERROR(INDEX(CountyStateRegions_21!$B:$B,MATCH('Start Here Statistics'!$U954,CountyStateRegions_21!$D:$D,0)),"")</f>
        <v/>
      </c>
    </row>
    <row r="955" spans="14:22" ht="15" x14ac:dyDescent="0.2">
      <c r="N955" s="43">
        <f t="shared" si="81"/>
        <v>0</v>
      </c>
      <c r="O955" s="180"/>
      <c r="P955" s="214" t="str">
        <f>CountyStateRegions_21!K953</f>
        <v/>
      </c>
      <c r="Q955" s="304" t="str">
        <f t="shared" si="83"/>
        <v/>
      </c>
      <c r="R955" s="305" t="str">
        <f t="shared" si="84"/>
        <v/>
      </c>
      <c r="S955" s="305" t="str">
        <f t="shared" si="85"/>
        <v/>
      </c>
      <c r="T955" s="186">
        <v>951</v>
      </c>
      <c r="U955" s="216" t="str">
        <f t="shared" si="82"/>
        <v/>
      </c>
      <c r="V955" s="216" t="str">
        <f>IFERROR(INDEX(CountyStateRegions_21!$B:$B,MATCH('Start Here Statistics'!$U955,CountyStateRegions_21!$D:$D,0)),"")</f>
        <v/>
      </c>
    </row>
    <row r="956" spans="14:22" ht="15" x14ac:dyDescent="0.2">
      <c r="N956" s="43">
        <f t="shared" si="81"/>
        <v>0</v>
      </c>
      <c r="O956" s="180"/>
      <c r="P956" s="214" t="str">
        <f>CountyStateRegions_21!K954</f>
        <v/>
      </c>
      <c r="Q956" s="304" t="str">
        <f t="shared" si="83"/>
        <v/>
      </c>
      <c r="R956" s="305" t="str">
        <f t="shared" si="84"/>
        <v/>
      </c>
      <c r="S956" s="305" t="str">
        <f t="shared" si="85"/>
        <v/>
      </c>
      <c r="T956" s="186">
        <v>952</v>
      </c>
      <c r="U956" s="216" t="str">
        <f t="shared" si="82"/>
        <v/>
      </c>
      <c r="V956" s="216" t="str">
        <f>IFERROR(INDEX(CountyStateRegions_21!$B:$B,MATCH('Start Here Statistics'!$U956,CountyStateRegions_21!$D:$D,0)),"")</f>
        <v/>
      </c>
    </row>
    <row r="957" spans="14:22" ht="15" x14ac:dyDescent="0.2">
      <c r="N957" s="43">
        <f t="shared" si="81"/>
        <v>0</v>
      </c>
      <c r="O957" s="180"/>
      <c r="P957" s="214" t="str">
        <f>CountyStateRegions_21!K955</f>
        <v/>
      </c>
      <c r="Q957" s="304" t="str">
        <f t="shared" si="83"/>
        <v/>
      </c>
      <c r="R957" s="305" t="str">
        <f t="shared" si="84"/>
        <v/>
      </c>
      <c r="S957" s="305" t="str">
        <f t="shared" si="85"/>
        <v/>
      </c>
      <c r="T957" s="186">
        <v>953</v>
      </c>
      <c r="U957" s="216" t="str">
        <f t="shared" si="82"/>
        <v/>
      </c>
      <c r="V957" s="216" t="str">
        <f>IFERROR(INDEX(CountyStateRegions_21!$B:$B,MATCH('Start Here Statistics'!$U957,CountyStateRegions_21!$D:$D,0)),"")</f>
        <v/>
      </c>
    </row>
    <row r="958" spans="14:22" ht="15" x14ac:dyDescent="0.2">
      <c r="N958" s="43">
        <f t="shared" si="81"/>
        <v>0</v>
      </c>
      <c r="O958" s="180"/>
      <c r="P958" s="214" t="str">
        <f>CountyStateRegions_21!K956</f>
        <v/>
      </c>
      <c r="Q958" s="304" t="str">
        <f t="shared" si="83"/>
        <v/>
      </c>
      <c r="R958" s="305" t="str">
        <f t="shared" si="84"/>
        <v/>
      </c>
      <c r="S958" s="305" t="str">
        <f t="shared" si="85"/>
        <v/>
      </c>
      <c r="T958" s="186">
        <v>954</v>
      </c>
      <c r="U958" s="216" t="str">
        <f t="shared" si="82"/>
        <v/>
      </c>
      <c r="V958" s="216" t="str">
        <f>IFERROR(INDEX(CountyStateRegions_21!$B:$B,MATCH('Start Here Statistics'!$U958,CountyStateRegions_21!$D:$D,0)),"")</f>
        <v/>
      </c>
    </row>
    <row r="959" spans="14:22" ht="15" x14ac:dyDescent="0.2">
      <c r="N959" s="43">
        <f t="shared" si="81"/>
        <v>0</v>
      </c>
      <c r="O959" s="180"/>
      <c r="P959" s="214" t="str">
        <f>CountyStateRegions_21!K957</f>
        <v/>
      </c>
      <c r="Q959" s="304" t="str">
        <f t="shared" si="83"/>
        <v/>
      </c>
      <c r="R959" s="305" t="str">
        <f t="shared" si="84"/>
        <v/>
      </c>
      <c r="S959" s="305" t="str">
        <f t="shared" si="85"/>
        <v/>
      </c>
      <c r="T959" s="186">
        <v>955</v>
      </c>
      <c r="U959" s="216" t="str">
        <f t="shared" si="82"/>
        <v/>
      </c>
      <c r="V959" s="216" t="str">
        <f>IFERROR(INDEX(CountyStateRegions_21!$B:$B,MATCH('Start Here Statistics'!$U959,CountyStateRegions_21!$D:$D,0)),"")</f>
        <v/>
      </c>
    </row>
    <row r="960" spans="14:22" ht="15" x14ac:dyDescent="0.2">
      <c r="N960" s="43">
        <f t="shared" si="81"/>
        <v>0</v>
      </c>
      <c r="O960" s="180"/>
      <c r="P960" s="214" t="str">
        <f>CountyStateRegions_21!K958</f>
        <v/>
      </c>
      <c r="Q960" s="304" t="str">
        <f t="shared" si="83"/>
        <v/>
      </c>
      <c r="R960" s="305" t="str">
        <f t="shared" si="84"/>
        <v/>
      </c>
      <c r="S960" s="305" t="str">
        <f t="shared" si="85"/>
        <v/>
      </c>
      <c r="T960" s="186">
        <v>956</v>
      </c>
      <c r="U960" s="216" t="str">
        <f t="shared" si="82"/>
        <v/>
      </c>
      <c r="V960" s="216" t="str">
        <f>IFERROR(INDEX(CountyStateRegions_21!$B:$B,MATCH('Start Here Statistics'!$U960,CountyStateRegions_21!$D:$D,0)),"")</f>
        <v/>
      </c>
    </row>
    <row r="961" spans="14:22" ht="15" x14ac:dyDescent="0.2">
      <c r="N961" s="43">
        <f t="shared" si="81"/>
        <v>0</v>
      </c>
      <c r="O961" s="180"/>
      <c r="P961" s="214" t="str">
        <f>CountyStateRegions_21!K959</f>
        <v/>
      </c>
      <c r="Q961" s="304" t="str">
        <f t="shared" si="83"/>
        <v/>
      </c>
      <c r="R961" s="305" t="str">
        <f t="shared" si="84"/>
        <v/>
      </c>
      <c r="S961" s="305" t="str">
        <f t="shared" si="85"/>
        <v/>
      </c>
      <c r="T961" s="186">
        <v>957</v>
      </c>
      <c r="U961" s="216" t="str">
        <f t="shared" si="82"/>
        <v/>
      </c>
      <c r="V961" s="216" t="str">
        <f>IFERROR(INDEX(CountyStateRegions_21!$B:$B,MATCH('Start Here Statistics'!$U961,CountyStateRegions_21!$D:$D,0)),"")</f>
        <v/>
      </c>
    </row>
    <row r="962" spans="14:22" ht="15" x14ac:dyDescent="0.2">
      <c r="N962" s="43">
        <f t="shared" si="81"/>
        <v>0</v>
      </c>
      <c r="O962" s="180"/>
      <c r="P962" s="214" t="str">
        <f>CountyStateRegions_21!K960</f>
        <v/>
      </c>
      <c r="Q962" s="304" t="str">
        <f t="shared" si="83"/>
        <v/>
      </c>
      <c r="R962" s="305" t="str">
        <f t="shared" si="84"/>
        <v/>
      </c>
      <c r="S962" s="305" t="str">
        <f t="shared" si="85"/>
        <v/>
      </c>
      <c r="T962" s="186">
        <v>958</v>
      </c>
      <c r="U962" s="216" t="str">
        <f t="shared" si="82"/>
        <v/>
      </c>
      <c r="V962" s="216" t="str">
        <f>IFERROR(INDEX(CountyStateRegions_21!$B:$B,MATCH('Start Here Statistics'!$U962,CountyStateRegions_21!$D:$D,0)),"")</f>
        <v/>
      </c>
    </row>
    <row r="963" spans="14:22" ht="15" x14ac:dyDescent="0.2">
      <c r="N963" s="43">
        <f t="shared" si="81"/>
        <v>0</v>
      </c>
      <c r="O963" s="180"/>
      <c r="P963" s="214" t="str">
        <f>CountyStateRegions_21!K961</f>
        <v/>
      </c>
      <c r="Q963" s="304" t="str">
        <f t="shared" si="83"/>
        <v/>
      </c>
      <c r="R963" s="305" t="str">
        <f t="shared" si="84"/>
        <v/>
      </c>
      <c r="S963" s="305" t="str">
        <f t="shared" si="85"/>
        <v/>
      </c>
      <c r="T963" s="186">
        <v>959</v>
      </c>
      <c r="U963" s="216" t="str">
        <f t="shared" si="82"/>
        <v/>
      </c>
      <c r="V963" s="216" t="str">
        <f>IFERROR(INDEX(CountyStateRegions_21!$B:$B,MATCH('Start Here Statistics'!$U963,CountyStateRegions_21!$D:$D,0)),"")</f>
        <v/>
      </c>
    </row>
    <row r="964" spans="14:22" ht="15" x14ac:dyDescent="0.2">
      <c r="N964" s="43">
        <f t="shared" si="81"/>
        <v>0</v>
      </c>
      <c r="O964" s="180"/>
      <c r="P964" s="214" t="str">
        <f>CountyStateRegions_21!K962</f>
        <v/>
      </c>
      <c r="Q964" s="304" t="str">
        <f t="shared" si="83"/>
        <v/>
      </c>
      <c r="R964" s="305" t="str">
        <f t="shared" si="84"/>
        <v/>
      </c>
      <c r="S964" s="305" t="str">
        <f t="shared" si="85"/>
        <v/>
      </c>
      <c r="T964" s="186">
        <v>960</v>
      </c>
      <c r="U964" s="216" t="str">
        <f t="shared" si="82"/>
        <v/>
      </c>
      <c r="V964" s="216" t="str">
        <f>IFERROR(INDEX(CountyStateRegions_21!$B:$B,MATCH('Start Here Statistics'!$U964,CountyStateRegions_21!$D:$D,0)),"")</f>
        <v/>
      </c>
    </row>
    <row r="965" spans="14:22" ht="15" x14ac:dyDescent="0.2">
      <c r="N965" s="43">
        <f t="shared" si="81"/>
        <v>0</v>
      </c>
      <c r="O965" s="180"/>
      <c r="P965" s="214" t="str">
        <f>CountyStateRegions_21!K963</f>
        <v/>
      </c>
      <c r="Q965" s="304" t="str">
        <f t="shared" si="83"/>
        <v/>
      </c>
      <c r="R965" s="305" t="str">
        <f t="shared" si="84"/>
        <v/>
      </c>
      <c r="S965" s="305" t="str">
        <f t="shared" si="85"/>
        <v/>
      </c>
      <c r="T965" s="186">
        <v>961</v>
      </c>
      <c r="U965" s="216" t="str">
        <f t="shared" si="82"/>
        <v/>
      </c>
      <c r="V965" s="216" t="str">
        <f>IFERROR(INDEX(CountyStateRegions_21!$B:$B,MATCH('Start Here Statistics'!$U965,CountyStateRegions_21!$D:$D,0)),"")</f>
        <v/>
      </c>
    </row>
    <row r="966" spans="14:22" ht="15" x14ac:dyDescent="0.2">
      <c r="N966" s="43">
        <f t="shared" ref="N966:N1029" si="86">SUM(N965,$O966&lt;&gt;"")</f>
        <v>0</v>
      </c>
      <c r="O966" s="180"/>
      <c r="P966" s="214" t="str">
        <f>CountyStateRegions_21!K964</f>
        <v/>
      </c>
      <c r="Q966" s="304" t="str">
        <f t="shared" si="83"/>
        <v/>
      </c>
      <c r="R966" s="305" t="str">
        <f t="shared" si="84"/>
        <v/>
      </c>
      <c r="S966" s="305" t="str">
        <f t="shared" si="85"/>
        <v/>
      </c>
      <c r="T966" s="186">
        <v>962</v>
      </c>
      <c r="U966" s="216" t="str">
        <f t="shared" ref="U966:U1029" si="87">IFERROR(INDEX($P:$P,MATCH($T966,$N:$N,0)),"")</f>
        <v/>
      </c>
      <c r="V966" s="216" t="str">
        <f>IFERROR(INDEX(CountyStateRegions_21!$B:$B,MATCH('Start Here Statistics'!$U966,CountyStateRegions_21!$D:$D,0)),"")</f>
        <v/>
      </c>
    </row>
    <row r="967" spans="14:22" ht="15" x14ac:dyDescent="0.2">
      <c r="N967" s="43">
        <f t="shared" si="86"/>
        <v>0</v>
      </c>
      <c r="O967" s="180"/>
      <c r="P967" s="214" t="str">
        <f>CountyStateRegions_21!K965</f>
        <v/>
      </c>
      <c r="Q967" s="304" t="str">
        <f t="shared" si="83"/>
        <v/>
      </c>
      <c r="R967" s="305" t="str">
        <f t="shared" si="84"/>
        <v/>
      </c>
      <c r="S967" s="305" t="str">
        <f t="shared" si="85"/>
        <v/>
      </c>
      <c r="T967" s="186">
        <v>963</v>
      </c>
      <c r="U967" s="216" t="str">
        <f t="shared" si="87"/>
        <v/>
      </c>
      <c r="V967" s="216" t="str">
        <f>IFERROR(INDEX(CountyStateRegions_21!$B:$B,MATCH('Start Here Statistics'!$U967,CountyStateRegions_21!$D:$D,0)),"")</f>
        <v/>
      </c>
    </row>
    <row r="968" spans="14:22" ht="15" x14ac:dyDescent="0.2">
      <c r="N968" s="43">
        <f t="shared" si="86"/>
        <v>0</v>
      </c>
      <c r="O968" s="180"/>
      <c r="P968" s="214" t="str">
        <f>CountyStateRegions_21!K966</f>
        <v/>
      </c>
      <c r="Q968" s="304" t="str">
        <f t="shared" si="83"/>
        <v/>
      </c>
      <c r="R968" s="305" t="str">
        <f t="shared" si="84"/>
        <v/>
      </c>
      <c r="S968" s="305" t="str">
        <f t="shared" si="85"/>
        <v/>
      </c>
      <c r="T968" s="186">
        <v>964</v>
      </c>
      <c r="U968" s="216" t="str">
        <f t="shared" si="87"/>
        <v/>
      </c>
      <c r="V968" s="216" t="str">
        <f>IFERROR(INDEX(CountyStateRegions_21!$B:$B,MATCH('Start Here Statistics'!$U968,CountyStateRegions_21!$D:$D,0)),"")</f>
        <v/>
      </c>
    </row>
    <row r="969" spans="14:22" ht="15" x14ac:dyDescent="0.2">
      <c r="N969" s="43">
        <f t="shared" si="86"/>
        <v>0</v>
      </c>
      <c r="O969" s="180"/>
      <c r="P969" s="214" t="str">
        <f>CountyStateRegions_21!K967</f>
        <v/>
      </c>
      <c r="Q969" s="304" t="str">
        <f t="shared" si="83"/>
        <v/>
      </c>
      <c r="R969" s="305" t="str">
        <f t="shared" si="84"/>
        <v/>
      </c>
      <c r="S969" s="305" t="str">
        <f t="shared" si="85"/>
        <v/>
      </c>
      <c r="T969" s="186">
        <v>965</v>
      </c>
      <c r="U969" s="216" t="str">
        <f t="shared" si="87"/>
        <v/>
      </c>
      <c r="V969" s="216" t="str">
        <f>IFERROR(INDEX(CountyStateRegions_21!$B:$B,MATCH('Start Here Statistics'!$U969,CountyStateRegions_21!$D:$D,0)),"")</f>
        <v/>
      </c>
    </row>
    <row r="970" spans="14:22" ht="15" x14ac:dyDescent="0.2">
      <c r="N970" s="43">
        <f t="shared" si="86"/>
        <v>0</v>
      </c>
      <c r="O970" s="180"/>
      <c r="P970" s="214" t="str">
        <f>CountyStateRegions_21!K968</f>
        <v/>
      </c>
      <c r="Q970" s="304" t="str">
        <f t="shared" si="83"/>
        <v/>
      </c>
      <c r="R970" s="305" t="str">
        <f t="shared" si="84"/>
        <v/>
      </c>
      <c r="S970" s="305" t="str">
        <f t="shared" si="85"/>
        <v/>
      </c>
      <c r="T970" s="186">
        <v>966</v>
      </c>
      <c r="U970" s="216" t="str">
        <f t="shared" si="87"/>
        <v/>
      </c>
      <c r="V970" s="216" t="str">
        <f>IFERROR(INDEX(CountyStateRegions_21!$B:$B,MATCH('Start Here Statistics'!$U970,CountyStateRegions_21!$D:$D,0)),"")</f>
        <v/>
      </c>
    </row>
    <row r="971" spans="14:22" ht="15" x14ac:dyDescent="0.2">
      <c r="N971" s="43">
        <f t="shared" si="86"/>
        <v>0</v>
      </c>
      <c r="O971" s="180"/>
      <c r="P971" s="214" t="str">
        <f>CountyStateRegions_21!K969</f>
        <v/>
      </c>
      <c r="Q971" s="304" t="str">
        <f t="shared" si="83"/>
        <v/>
      </c>
      <c r="R971" s="305" t="str">
        <f t="shared" si="84"/>
        <v/>
      </c>
      <c r="S971" s="305" t="str">
        <f t="shared" si="85"/>
        <v/>
      </c>
      <c r="T971" s="186">
        <v>967</v>
      </c>
      <c r="U971" s="216" t="str">
        <f t="shared" si="87"/>
        <v/>
      </c>
      <c r="V971" s="216" t="str">
        <f>IFERROR(INDEX(CountyStateRegions_21!$B:$B,MATCH('Start Here Statistics'!$U971,CountyStateRegions_21!$D:$D,0)),"")</f>
        <v/>
      </c>
    </row>
    <row r="972" spans="14:22" ht="15" x14ac:dyDescent="0.2">
      <c r="N972" s="43">
        <f t="shared" si="86"/>
        <v>0</v>
      </c>
      <c r="O972" s="180"/>
      <c r="P972" s="214" t="str">
        <f>CountyStateRegions_21!K970</f>
        <v/>
      </c>
      <c r="Q972" s="304" t="str">
        <f t="shared" si="83"/>
        <v/>
      </c>
      <c r="R972" s="305" t="str">
        <f t="shared" si="84"/>
        <v/>
      </c>
      <c r="S972" s="305" t="str">
        <f t="shared" si="85"/>
        <v/>
      </c>
      <c r="T972" s="186">
        <v>968</v>
      </c>
      <c r="U972" s="216" t="str">
        <f t="shared" si="87"/>
        <v/>
      </c>
      <c r="V972" s="216" t="str">
        <f>IFERROR(INDEX(CountyStateRegions_21!$B:$B,MATCH('Start Here Statistics'!$U972,CountyStateRegions_21!$D:$D,0)),"")</f>
        <v/>
      </c>
    </row>
    <row r="973" spans="14:22" ht="15" x14ac:dyDescent="0.2">
      <c r="N973" s="43">
        <f t="shared" si="86"/>
        <v>0</v>
      </c>
      <c r="O973" s="180"/>
      <c r="P973" s="214" t="str">
        <f>CountyStateRegions_21!K971</f>
        <v/>
      </c>
      <c r="Q973" s="304" t="str">
        <f t="shared" si="83"/>
        <v/>
      </c>
      <c r="R973" s="305" t="str">
        <f t="shared" si="84"/>
        <v/>
      </c>
      <c r="S973" s="305" t="str">
        <f t="shared" si="85"/>
        <v/>
      </c>
      <c r="T973" s="186">
        <v>969</v>
      </c>
      <c r="U973" s="216" t="str">
        <f t="shared" si="87"/>
        <v/>
      </c>
      <c r="V973" s="216" t="str">
        <f>IFERROR(INDEX(CountyStateRegions_21!$B:$B,MATCH('Start Here Statistics'!$U973,CountyStateRegions_21!$D:$D,0)),"")</f>
        <v/>
      </c>
    </row>
    <row r="974" spans="14:22" ht="15" x14ac:dyDescent="0.2">
      <c r="N974" s="43">
        <f t="shared" si="86"/>
        <v>0</v>
      </c>
      <c r="O974" s="180"/>
      <c r="P974" s="214" t="str">
        <f>CountyStateRegions_21!K972</f>
        <v/>
      </c>
      <c r="Q974" s="304" t="str">
        <f t="shared" si="83"/>
        <v/>
      </c>
      <c r="R974" s="305" t="str">
        <f t="shared" si="84"/>
        <v/>
      </c>
      <c r="S974" s="305" t="str">
        <f t="shared" si="85"/>
        <v/>
      </c>
      <c r="T974" s="186">
        <v>970</v>
      </c>
      <c r="U974" s="216" t="str">
        <f t="shared" si="87"/>
        <v/>
      </c>
      <c r="V974" s="216" t="str">
        <f>IFERROR(INDEX(CountyStateRegions_21!$B:$B,MATCH('Start Here Statistics'!$U974,CountyStateRegions_21!$D:$D,0)),"")</f>
        <v/>
      </c>
    </row>
    <row r="975" spans="14:22" ht="15" x14ac:dyDescent="0.2">
      <c r="N975" s="43">
        <f t="shared" si="86"/>
        <v>0</v>
      </c>
      <c r="O975" s="180"/>
      <c r="P975" s="214" t="str">
        <f>CountyStateRegions_21!K973</f>
        <v/>
      </c>
      <c r="Q975" s="304" t="str">
        <f t="shared" si="83"/>
        <v/>
      </c>
      <c r="R975" s="305" t="str">
        <f t="shared" si="84"/>
        <v/>
      </c>
      <c r="S975" s="305" t="str">
        <f t="shared" si="85"/>
        <v/>
      </c>
      <c r="T975" s="186">
        <v>971</v>
      </c>
      <c r="U975" s="216" t="str">
        <f t="shared" si="87"/>
        <v/>
      </c>
      <c r="V975" s="216" t="str">
        <f>IFERROR(INDEX(CountyStateRegions_21!$B:$B,MATCH('Start Here Statistics'!$U975,CountyStateRegions_21!$D:$D,0)),"")</f>
        <v/>
      </c>
    </row>
    <row r="976" spans="14:22" ht="15" x14ac:dyDescent="0.2">
      <c r="N976" s="43">
        <f t="shared" si="86"/>
        <v>0</v>
      </c>
      <c r="O976" s="180"/>
      <c r="P976" s="214" t="str">
        <f>CountyStateRegions_21!K974</f>
        <v/>
      </c>
      <c r="Q976" s="304" t="str">
        <f t="shared" si="83"/>
        <v/>
      </c>
      <c r="R976" s="305" t="str">
        <f t="shared" si="84"/>
        <v/>
      </c>
      <c r="S976" s="305" t="str">
        <f t="shared" si="85"/>
        <v/>
      </c>
      <c r="T976" s="186">
        <v>972</v>
      </c>
      <c r="U976" s="216" t="str">
        <f t="shared" si="87"/>
        <v/>
      </c>
      <c r="V976" s="216" t="str">
        <f>IFERROR(INDEX(CountyStateRegions_21!$B:$B,MATCH('Start Here Statistics'!$U976,CountyStateRegions_21!$D:$D,0)),"")</f>
        <v/>
      </c>
    </row>
    <row r="977" spans="14:22" ht="15" x14ac:dyDescent="0.2">
      <c r="N977" s="43">
        <f t="shared" si="86"/>
        <v>0</v>
      </c>
      <c r="O977" s="180"/>
      <c r="P977" s="214" t="str">
        <f>CountyStateRegions_21!K975</f>
        <v/>
      </c>
      <c r="Q977" s="304" t="str">
        <f t="shared" si="83"/>
        <v/>
      </c>
      <c r="R977" s="305" t="str">
        <f t="shared" si="84"/>
        <v/>
      </c>
      <c r="S977" s="305" t="str">
        <f t="shared" si="85"/>
        <v/>
      </c>
      <c r="T977" s="186">
        <v>973</v>
      </c>
      <c r="U977" s="216" t="str">
        <f t="shared" si="87"/>
        <v/>
      </c>
      <c r="V977" s="216" t="str">
        <f>IFERROR(INDEX(CountyStateRegions_21!$B:$B,MATCH('Start Here Statistics'!$U977,CountyStateRegions_21!$D:$D,0)),"")</f>
        <v/>
      </c>
    </row>
    <row r="978" spans="14:22" ht="15" x14ac:dyDescent="0.2">
      <c r="N978" s="43">
        <f t="shared" si="86"/>
        <v>0</v>
      </c>
      <c r="O978" s="180"/>
      <c r="P978" s="214" t="str">
        <f>CountyStateRegions_21!K976</f>
        <v/>
      </c>
      <c r="Q978" s="304" t="str">
        <f t="shared" si="83"/>
        <v/>
      </c>
      <c r="R978" s="305" t="str">
        <f t="shared" si="84"/>
        <v/>
      </c>
      <c r="S978" s="305" t="str">
        <f t="shared" si="85"/>
        <v/>
      </c>
      <c r="T978" s="186">
        <v>974</v>
      </c>
      <c r="U978" s="216" t="str">
        <f t="shared" si="87"/>
        <v/>
      </c>
      <c r="V978" s="216" t="str">
        <f>IFERROR(INDEX(CountyStateRegions_21!$B:$B,MATCH('Start Here Statistics'!$U978,CountyStateRegions_21!$D:$D,0)),"")</f>
        <v/>
      </c>
    </row>
    <row r="979" spans="14:22" ht="15" x14ac:dyDescent="0.2">
      <c r="N979" s="43">
        <f t="shared" si="86"/>
        <v>0</v>
      </c>
      <c r="O979" s="180"/>
      <c r="P979" s="214" t="str">
        <f>CountyStateRegions_21!K977</f>
        <v/>
      </c>
      <c r="Q979" s="304" t="str">
        <f t="shared" si="83"/>
        <v/>
      </c>
      <c r="R979" s="305" t="str">
        <f t="shared" si="84"/>
        <v/>
      </c>
      <c r="S979" s="305" t="str">
        <f t="shared" si="85"/>
        <v/>
      </c>
      <c r="T979" s="186">
        <v>975</v>
      </c>
      <c r="U979" s="216" t="str">
        <f t="shared" si="87"/>
        <v/>
      </c>
      <c r="V979" s="216" t="str">
        <f>IFERROR(INDEX(CountyStateRegions_21!$B:$B,MATCH('Start Here Statistics'!$U979,CountyStateRegions_21!$D:$D,0)),"")</f>
        <v/>
      </c>
    </row>
    <row r="980" spans="14:22" ht="15" x14ac:dyDescent="0.2">
      <c r="N980" s="43">
        <f t="shared" si="86"/>
        <v>0</v>
      </c>
      <c r="O980" s="180"/>
      <c r="P980" s="214" t="str">
        <f>CountyStateRegions_21!K978</f>
        <v/>
      </c>
      <c r="Q980" s="304" t="str">
        <f t="shared" si="83"/>
        <v/>
      </c>
      <c r="R980" s="305" t="str">
        <f t="shared" si="84"/>
        <v/>
      </c>
      <c r="S980" s="305" t="str">
        <f t="shared" si="85"/>
        <v/>
      </c>
      <c r="T980" s="186">
        <v>976</v>
      </c>
      <c r="U980" s="216" t="str">
        <f t="shared" si="87"/>
        <v/>
      </c>
      <c r="V980" s="216" t="str">
        <f>IFERROR(INDEX(CountyStateRegions_21!$B:$B,MATCH('Start Here Statistics'!$U980,CountyStateRegions_21!$D:$D,0)),"")</f>
        <v/>
      </c>
    </row>
    <row r="981" spans="14:22" ht="15" x14ac:dyDescent="0.2">
      <c r="N981" s="43">
        <f t="shared" si="86"/>
        <v>0</v>
      </c>
      <c r="O981" s="180"/>
      <c r="P981" s="214" t="str">
        <f>CountyStateRegions_21!K979</f>
        <v/>
      </c>
      <c r="Q981" s="304" t="str">
        <f t="shared" si="83"/>
        <v/>
      </c>
      <c r="R981" s="305" t="str">
        <f t="shared" si="84"/>
        <v/>
      </c>
      <c r="S981" s="305" t="str">
        <f t="shared" si="85"/>
        <v/>
      </c>
      <c r="T981" s="186">
        <v>977</v>
      </c>
      <c r="U981" s="216" t="str">
        <f t="shared" si="87"/>
        <v/>
      </c>
      <c r="V981" s="216" t="str">
        <f>IFERROR(INDEX(CountyStateRegions_21!$B:$B,MATCH('Start Here Statistics'!$U981,CountyStateRegions_21!$D:$D,0)),"")</f>
        <v/>
      </c>
    </row>
    <row r="982" spans="14:22" ht="15" x14ac:dyDescent="0.2">
      <c r="N982" s="43">
        <f t="shared" si="86"/>
        <v>0</v>
      </c>
      <c r="O982" s="180"/>
      <c r="P982" s="214" t="str">
        <f>CountyStateRegions_21!K980</f>
        <v/>
      </c>
      <c r="Q982" s="304" t="str">
        <f t="shared" si="83"/>
        <v/>
      </c>
      <c r="R982" s="305" t="str">
        <f t="shared" si="84"/>
        <v/>
      </c>
      <c r="S982" s="305" t="str">
        <f t="shared" si="85"/>
        <v/>
      </c>
      <c r="T982" s="186">
        <v>978</v>
      </c>
      <c r="U982" s="216" t="str">
        <f t="shared" si="87"/>
        <v/>
      </c>
      <c r="V982" s="216" t="str">
        <f>IFERROR(INDEX(CountyStateRegions_21!$B:$B,MATCH('Start Here Statistics'!$U982,CountyStateRegions_21!$D:$D,0)),"")</f>
        <v/>
      </c>
    </row>
    <row r="983" spans="14:22" ht="15" x14ac:dyDescent="0.2">
      <c r="N983" s="43">
        <f t="shared" si="86"/>
        <v>0</v>
      </c>
      <c r="O983" s="180"/>
      <c r="P983" s="214" t="str">
        <f>CountyStateRegions_21!K981</f>
        <v/>
      </c>
      <c r="Q983" s="304" t="str">
        <f t="shared" si="83"/>
        <v/>
      </c>
      <c r="R983" s="305" t="str">
        <f t="shared" si="84"/>
        <v/>
      </c>
      <c r="S983" s="305" t="str">
        <f t="shared" si="85"/>
        <v/>
      </c>
      <c r="T983" s="186">
        <v>979</v>
      </c>
      <c r="U983" s="216" t="str">
        <f t="shared" si="87"/>
        <v/>
      </c>
      <c r="V983" s="216" t="str">
        <f>IFERROR(INDEX(CountyStateRegions_21!$B:$B,MATCH('Start Here Statistics'!$U983,CountyStateRegions_21!$D:$D,0)),"")</f>
        <v/>
      </c>
    </row>
    <row r="984" spans="14:22" ht="15" x14ac:dyDescent="0.2">
      <c r="N984" s="43">
        <f t="shared" si="86"/>
        <v>0</v>
      </c>
      <c r="O984" s="180"/>
      <c r="P984" s="214" t="str">
        <f>CountyStateRegions_21!K982</f>
        <v/>
      </c>
      <c r="Q984" s="304" t="str">
        <f t="shared" si="83"/>
        <v/>
      </c>
      <c r="R984" s="305" t="str">
        <f t="shared" si="84"/>
        <v/>
      </c>
      <c r="S984" s="305" t="str">
        <f t="shared" si="85"/>
        <v/>
      </c>
      <c r="T984" s="186">
        <v>980</v>
      </c>
      <c r="U984" s="216" t="str">
        <f t="shared" si="87"/>
        <v/>
      </c>
      <c r="V984" s="216" t="str">
        <f>IFERROR(INDEX(CountyStateRegions_21!$B:$B,MATCH('Start Here Statistics'!$U984,CountyStateRegions_21!$D:$D,0)),"")</f>
        <v/>
      </c>
    </row>
    <row r="985" spans="14:22" ht="15" x14ac:dyDescent="0.2">
      <c r="N985" s="43">
        <f t="shared" si="86"/>
        <v>0</v>
      </c>
      <c r="O985" s="180"/>
      <c r="P985" s="214" t="str">
        <f>CountyStateRegions_21!K983</f>
        <v/>
      </c>
      <c r="Q985" s="304" t="str">
        <f t="shared" si="83"/>
        <v/>
      </c>
      <c r="R985" s="305" t="str">
        <f t="shared" si="84"/>
        <v/>
      </c>
      <c r="S985" s="305" t="str">
        <f t="shared" si="85"/>
        <v/>
      </c>
      <c r="T985" s="186">
        <v>981</v>
      </c>
      <c r="U985" s="216" t="str">
        <f t="shared" si="87"/>
        <v/>
      </c>
      <c r="V985" s="216" t="str">
        <f>IFERROR(INDEX(CountyStateRegions_21!$B:$B,MATCH('Start Here Statistics'!$U985,CountyStateRegions_21!$D:$D,0)),"")</f>
        <v/>
      </c>
    </row>
    <row r="986" spans="14:22" ht="15" x14ac:dyDescent="0.2">
      <c r="N986" s="43">
        <f t="shared" si="86"/>
        <v>0</v>
      </c>
      <c r="O986" s="180"/>
      <c r="P986" s="214" t="str">
        <f>CountyStateRegions_21!K984</f>
        <v/>
      </c>
      <c r="Q986" s="304" t="str">
        <f t="shared" si="83"/>
        <v/>
      </c>
      <c r="R986" s="305" t="str">
        <f t="shared" si="84"/>
        <v/>
      </c>
      <c r="S986" s="305" t="str">
        <f t="shared" si="85"/>
        <v/>
      </c>
      <c r="T986" s="186">
        <v>982</v>
      </c>
      <c r="U986" s="216" t="str">
        <f t="shared" si="87"/>
        <v/>
      </c>
      <c r="V986" s="216" t="str">
        <f>IFERROR(INDEX(CountyStateRegions_21!$B:$B,MATCH('Start Here Statistics'!$U986,CountyStateRegions_21!$D:$D,0)),"")</f>
        <v/>
      </c>
    </row>
    <row r="987" spans="14:22" ht="15" x14ac:dyDescent="0.2">
      <c r="N987" s="43">
        <f t="shared" si="86"/>
        <v>0</v>
      </c>
      <c r="O987" s="180"/>
      <c r="P987" s="214" t="str">
        <f>CountyStateRegions_21!K985</f>
        <v/>
      </c>
      <c r="Q987" s="304" t="str">
        <f t="shared" si="83"/>
        <v/>
      </c>
      <c r="R987" s="305" t="str">
        <f t="shared" si="84"/>
        <v/>
      </c>
      <c r="S987" s="305" t="str">
        <f t="shared" si="85"/>
        <v/>
      </c>
      <c r="T987" s="186">
        <v>983</v>
      </c>
      <c r="U987" s="216" t="str">
        <f t="shared" si="87"/>
        <v/>
      </c>
      <c r="V987" s="216" t="str">
        <f>IFERROR(INDEX(CountyStateRegions_21!$B:$B,MATCH('Start Here Statistics'!$U987,CountyStateRegions_21!$D:$D,0)),"")</f>
        <v/>
      </c>
    </row>
    <row r="988" spans="14:22" ht="15" x14ac:dyDescent="0.2">
      <c r="N988" s="43">
        <f t="shared" si="86"/>
        <v>0</v>
      </c>
      <c r="O988" s="180"/>
      <c r="P988" s="214" t="str">
        <f>CountyStateRegions_21!K986</f>
        <v/>
      </c>
      <c r="Q988" s="304" t="str">
        <f t="shared" si="83"/>
        <v/>
      </c>
      <c r="R988" s="305" t="str">
        <f t="shared" si="84"/>
        <v/>
      </c>
      <c r="S988" s="305" t="str">
        <f t="shared" si="85"/>
        <v/>
      </c>
      <c r="T988" s="186">
        <v>984</v>
      </c>
      <c r="U988" s="216" t="str">
        <f t="shared" si="87"/>
        <v/>
      </c>
      <c r="V988" s="216" t="str">
        <f>IFERROR(INDEX(CountyStateRegions_21!$B:$B,MATCH('Start Here Statistics'!$U988,CountyStateRegions_21!$D:$D,0)),"")</f>
        <v/>
      </c>
    </row>
    <row r="989" spans="14:22" ht="15" x14ac:dyDescent="0.2">
      <c r="N989" s="43">
        <f t="shared" si="86"/>
        <v>0</v>
      </c>
      <c r="O989" s="180"/>
      <c r="P989" s="214" t="str">
        <f>CountyStateRegions_21!K987</f>
        <v/>
      </c>
      <c r="Q989" s="304" t="str">
        <f t="shared" si="83"/>
        <v/>
      </c>
      <c r="R989" s="305" t="str">
        <f t="shared" si="84"/>
        <v/>
      </c>
      <c r="S989" s="305" t="str">
        <f t="shared" si="85"/>
        <v/>
      </c>
      <c r="T989" s="186">
        <v>985</v>
      </c>
      <c r="U989" s="216" t="str">
        <f t="shared" si="87"/>
        <v/>
      </c>
      <c r="V989" s="216" t="str">
        <f>IFERROR(INDEX(CountyStateRegions_21!$B:$B,MATCH('Start Here Statistics'!$U989,CountyStateRegions_21!$D:$D,0)),"")</f>
        <v/>
      </c>
    </row>
    <row r="990" spans="14:22" ht="15" x14ac:dyDescent="0.2">
      <c r="N990" s="43">
        <f t="shared" si="86"/>
        <v>0</v>
      </c>
      <c r="O990" s="180"/>
      <c r="P990" s="214" t="str">
        <f>CountyStateRegions_21!K988</f>
        <v/>
      </c>
      <c r="Q990" s="304" t="str">
        <f t="shared" ref="Q990:Q1053" si="88">IFERROR(MID(P991, FIND(",",P991)+1,99),"")</f>
        <v/>
      </c>
      <c r="R990" s="305" t="str">
        <f t="shared" ref="R990:R1053" si="89">IFERROR(LEFT(P991, FIND(",",P991)-1),"")</f>
        <v/>
      </c>
      <c r="S990" s="305" t="str">
        <f t="shared" ref="S990:S1053" si="90">IF(P991="", "", IF(O991&lt;&gt;"", 1, 0))</f>
        <v/>
      </c>
      <c r="T990" s="186">
        <v>986</v>
      </c>
      <c r="U990" s="216" t="str">
        <f t="shared" si="87"/>
        <v/>
      </c>
      <c r="V990" s="216" t="str">
        <f>IFERROR(INDEX(CountyStateRegions_21!$B:$B,MATCH('Start Here Statistics'!$U990,CountyStateRegions_21!$D:$D,0)),"")</f>
        <v/>
      </c>
    </row>
    <row r="991" spans="14:22" ht="15" x14ac:dyDescent="0.2">
      <c r="N991" s="43">
        <f t="shared" si="86"/>
        <v>0</v>
      </c>
      <c r="O991" s="180"/>
      <c r="P991" s="214" t="str">
        <f>CountyStateRegions_21!K989</f>
        <v/>
      </c>
      <c r="Q991" s="304" t="str">
        <f t="shared" si="88"/>
        <v/>
      </c>
      <c r="R991" s="305" t="str">
        <f t="shared" si="89"/>
        <v/>
      </c>
      <c r="S991" s="305" t="str">
        <f t="shared" si="90"/>
        <v/>
      </c>
      <c r="T991" s="186">
        <v>987</v>
      </c>
      <c r="U991" s="216" t="str">
        <f t="shared" si="87"/>
        <v/>
      </c>
      <c r="V991" s="216" t="str">
        <f>IFERROR(INDEX(CountyStateRegions_21!$B:$B,MATCH('Start Here Statistics'!$U991,CountyStateRegions_21!$D:$D,0)),"")</f>
        <v/>
      </c>
    </row>
    <row r="992" spans="14:22" ht="15" x14ac:dyDescent="0.2">
      <c r="N992" s="43">
        <f t="shared" si="86"/>
        <v>0</v>
      </c>
      <c r="O992" s="180"/>
      <c r="P992" s="214" t="str">
        <f>CountyStateRegions_21!K990</f>
        <v/>
      </c>
      <c r="Q992" s="304" t="str">
        <f t="shared" si="88"/>
        <v/>
      </c>
      <c r="R992" s="305" t="str">
        <f t="shared" si="89"/>
        <v/>
      </c>
      <c r="S992" s="305" t="str">
        <f t="shared" si="90"/>
        <v/>
      </c>
      <c r="T992" s="186">
        <v>988</v>
      </c>
      <c r="U992" s="216" t="str">
        <f t="shared" si="87"/>
        <v/>
      </c>
      <c r="V992" s="216" t="str">
        <f>IFERROR(INDEX(CountyStateRegions_21!$B:$B,MATCH('Start Here Statistics'!$U992,CountyStateRegions_21!$D:$D,0)),"")</f>
        <v/>
      </c>
    </row>
    <row r="993" spans="14:22" ht="15" x14ac:dyDescent="0.2">
      <c r="N993" s="43">
        <f t="shared" si="86"/>
        <v>0</v>
      </c>
      <c r="O993" s="180"/>
      <c r="P993" s="214" t="str">
        <f>CountyStateRegions_21!K991</f>
        <v/>
      </c>
      <c r="Q993" s="304" t="str">
        <f t="shared" si="88"/>
        <v/>
      </c>
      <c r="R993" s="305" t="str">
        <f t="shared" si="89"/>
        <v/>
      </c>
      <c r="S993" s="305" t="str">
        <f t="shared" si="90"/>
        <v/>
      </c>
      <c r="T993" s="186">
        <v>989</v>
      </c>
      <c r="U993" s="216" t="str">
        <f t="shared" si="87"/>
        <v/>
      </c>
      <c r="V993" s="216" t="str">
        <f>IFERROR(INDEX(CountyStateRegions_21!$B:$B,MATCH('Start Here Statistics'!$U993,CountyStateRegions_21!$D:$D,0)),"")</f>
        <v/>
      </c>
    </row>
    <row r="994" spans="14:22" ht="15" x14ac:dyDescent="0.2">
      <c r="N994" s="43">
        <f t="shared" si="86"/>
        <v>0</v>
      </c>
      <c r="O994" s="180"/>
      <c r="P994" s="214" t="str">
        <f>CountyStateRegions_21!K992</f>
        <v/>
      </c>
      <c r="Q994" s="304" t="str">
        <f t="shared" si="88"/>
        <v/>
      </c>
      <c r="R994" s="305" t="str">
        <f t="shared" si="89"/>
        <v/>
      </c>
      <c r="S994" s="305" t="str">
        <f t="shared" si="90"/>
        <v/>
      </c>
      <c r="T994" s="186">
        <v>990</v>
      </c>
      <c r="U994" s="216" t="str">
        <f t="shared" si="87"/>
        <v/>
      </c>
      <c r="V994" s="216" t="str">
        <f>IFERROR(INDEX(CountyStateRegions_21!$B:$B,MATCH('Start Here Statistics'!$U994,CountyStateRegions_21!$D:$D,0)),"")</f>
        <v/>
      </c>
    </row>
    <row r="995" spans="14:22" ht="15" x14ac:dyDescent="0.2">
      <c r="N995" s="43">
        <f t="shared" si="86"/>
        <v>0</v>
      </c>
      <c r="O995" s="180"/>
      <c r="P995" s="214" t="str">
        <f>CountyStateRegions_21!K993</f>
        <v/>
      </c>
      <c r="Q995" s="304" t="str">
        <f t="shared" si="88"/>
        <v/>
      </c>
      <c r="R995" s="305" t="str">
        <f t="shared" si="89"/>
        <v/>
      </c>
      <c r="S995" s="305" t="str">
        <f t="shared" si="90"/>
        <v/>
      </c>
      <c r="T995" s="186">
        <v>991</v>
      </c>
      <c r="U995" s="216" t="str">
        <f t="shared" si="87"/>
        <v/>
      </c>
      <c r="V995" s="216" t="str">
        <f>IFERROR(INDEX(CountyStateRegions_21!$B:$B,MATCH('Start Here Statistics'!$U995,CountyStateRegions_21!$D:$D,0)),"")</f>
        <v/>
      </c>
    </row>
    <row r="996" spans="14:22" ht="15" x14ac:dyDescent="0.2">
      <c r="N996" s="43">
        <f t="shared" si="86"/>
        <v>0</v>
      </c>
      <c r="O996" s="180"/>
      <c r="P996" s="214" t="str">
        <f>CountyStateRegions_21!K994</f>
        <v/>
      </c>
      <c r="Q996" s="304" t="str">
        <f t="shared" si="88"/>
        <v/>
      </c>
      <c r="R996" s="305" t="str">
        <f t="shared" si="89"/>
        <v/>
      </c>
      <c r="S996" s="305" t="str">
        <f t="shared" si="90"/>
        <v/>
      </c>
      <c r="T996" s="186">
        <v>992</v>
      </c>
      <c r="U996" s="216" t="str">
        <f t="shared" si="87"/>
        <v/>
      </c>
      <c r="V996" s="216" t="str">
        <f>IFERROR(INDEX(CountyStateRegions_21!$B:$B,MATCH('Start Here Statistics'!$U996,CountyStateRegions_21!$D:$D,0)),"")</f>
        <v/>
      </c>
    </row>
    <row r="997" spans="14:22" ht="15" x14ac:dyDescent="0.2">
      <c r="N997" s="43">
        <f t="shared" si="86"/>
        <v>0</v>
      </c>
      <c r="O997" s="180"/>
      <c r="P997" s="214" t="str">
        <f>CountyStateRegions_21!K995</f>
        <v/>
      </c>
      <c r="Q997" s="304" t="str">
        <f t="shared" si="88"/>
        <v/>
      </c>
      <c r="R997" s="305" t="str">
        <f t="shared" si="89"/>
        <v/>
      </c>
      <c r="S997" s="305" t="str">
        <f t="shared" si="90"/>
        <v/>
      </c>
      <c r="T997" s="186">
        <v>993</v>
      </c>
      <c r="U997" s="216" t="str">
        <f t="shared" si="87"/>
        <v/>
      </c>
      <c r="V997" s="216" t="str">
        <f>IFERROR(INDEX(CountyStateRegions_21!$B:$B,MATCH('Start Here Statistics'!$U997,CountyStateRegions_21!$D:$D,0)),"")</f>
        <v/>
      </c>
    </row>
    <row r="998" spans="14:22" ht="15" x14ac:dyDescent="0.2">
      <c r="N998" s="43">
        <f t="shared" si="86"/>
        <v>0</v>
      </c>
      <c r="O998" s="180"/>
      <c r="P998" s="214" t="str">
        <f>CountyStateRegions_21!K996</f>
        <v/>
      </c>
      <c r="Q998" s="304" t="str">
        <f t="shared" si="88"/>
        <v/>
      </c>
      <c r="R998" s="305" t="str">
        <f t="shared" si="89"/>
        <v/>
      </c>
      <c r="S998" s="305" t="str">
        <f t="shared" si="90"/>
        <v/>
      </c>
      <c r="T998" s="186">
        <v>994</v>
      </c>
      <c r="U998" s="216" t="str">
        <f t="shared" si="87"/>
        <v/>
      </c>
      <c r="V998" s="216" t="str">
        <f>IFERROR(INDEX(CountyStateRegions_21!$B:$B,MATCH('Start Here Statistics'!$U998,CountyStateRegions_21!$D:$D,0)),"")</f>
        <v/>
      </c>
    </row>
    <row r="999" spans="14:22" ht="15" x14ac:dyDescent="0.2">
      <c r="N999" s="43">
        <f t="shared" si="86"/>
        <v>0</v>
      </c>
      <c r="O999" s="180"/>
      <c r="P999" s="214" t="str">
        <f>CountyStateRegions_21!K997</f>
        <v/>
      </c>
      <c r="Q999" s="304" t="str">
        <f t="shared" si="88"/>
        <v/>
      </c>
      <c r="R999" s="305" t="str">
        <f t="shared" si="89"/>
        <v/>
      </c>
      <c r="S999" s="305" t="str">
        <f t="shared" si="90"/>
        <v/>
      </c>
      <c r="T999" s="186">
        <v>995</v>
      </c>
      <c r="U999" s="216" t="str">
        <f t="shared" si="87"/>
        <v/>
      </c>
      <c r="V999" s="216" t="str">
        <f>IFERROR(INDEX(CountyStateRegions_21!$B:$B,MATCH('Start Here Statistics'!$U999,CountyStateRegions_21!$D:$D,0)),"")</f>
        <v/>
      </c>
    </row>
    <row r="1000" spans="14:22" ht="15" x14ac:dyDescent="0.2">
      <c r="N1000" s="43">
        <f t="shared" si="86"/>
        <v>0</v>
      </c>
      <c r="O1000" s="180"/>
      <c r="P1000" s="214" t="str">
        <f>CountyStateRegions_21!K998</f>
        <v/>
      </c>
      <c r="Q1000" s="304" t="str">
        <f t="shared" si="88"/>
        <v/>
      </c>
      <c r="R1000" s="305" t="str">
        <f t="shared" si="89"/>
        <v/>
      </c>
      <c r="S1000" s="305" t="str">
        <f t="shared" si="90"/>
        <v/>
      </c>
      <c r="T1000" s="186">
        <v>996</v>
      </c>
      <c r="U1000" s="216" t="str">
        <f t="shared" si="87"/>
        <v/>
      </c>
      <c r="V1000" s="216" t="str">
        <f>IFERROR(INDEX(CountyStateRegions_21!$B:$B,MATCH('Start Here Statistics'!$U1000,CountyStateRegions_21!$D:$D,0)),"")</f>
        <v/>
      </c>
    </row>
    <row r="1001" spans="14:22" ht="15" x14ac:dyDescent="0.2">
      <c r="N1001" s="43">
        <f t="shared" si="86"/>
        <v>0</v>
      </c>
      <c r="O1001" s="180"/>
      <c r="P1001" s="214" t="str">
        <f>CountyStateRegions_21!K999</f>
        <v/>
      </c>
      <c r="Q1001" s="304" t="str">
        <f t="shared" si="88"/>
        <v/>
      </c>
      <c r="R1001" s="305" t="str">
        <f t="shared" si="89"/>
        <v/>
      </c>
      <c r="S1001" s="305" t="str">
        <f t="shared" si="90"/>
        <v/>
      </c>
      <c r="T1001" s="186">
        <v>997</v>
      </c>
      <c r="U1001" s="216" t="str">
        <f t="shared" si="87"/>
        <v/>
      </c>
      <c r="V1001" s="216" t="str">
        <f>IFERROR(INDEX(CountyStateRegions_21!$B:$B,MATCH('Start Here Statistics'!$U1001,CountyStateRegions_21!$D:$D,0)),"")</f>
        <v/>
      </c>
    </row>
    <row r="1002" spans="14:22" ht="15" x14ac:dyDescent="0.2">
      <c r="N1002" s="43">
        <f t="shared" si="86"/>
        <v>0</v>
      </c>
      <c r="O1002" s="180"/>
      <c r="P1002" s="214" t="str">
        <f>CountyStateRegions_21!K1000</f>
        <v/>
      </c>
      <c r="Q1002" s="304" t="str">
        <f t="shared" si="88"/>
        <v/>
      </c>
      <c r="R1002" s="305" t="str">
        <f t="shared" si="89"/>
        <v/>
      </c>
      <c r="S1002" s="305" t="str">
        <f t="shared" si="90"/>
        <v/>
      </c>
      <c r="T1002" s="186">
        <v>998</v>
      </c>
      <c r="U1002" s="216" t="str">
        <f t="shared" si="87"/>
        <v/>
      </c>
      <c r="V1002" s="216" t="str">
        <f>IFERROR(INDEX(CountyStateRegions_21!$B:$B,MATCH('Start Here Statistics'!$U1002,CountyStateRegions_21!$D:$D,0)),"")</f>
        <v/>
      </c>
    </row>
    <row r="1003" spans="14:22" ht="15" x14ac:dyDescent="0.2">
      <c r="N1003" s="43">
        <f t="shared" si="86"/>
        <v>0</v>
      </c>
      <c r="O1003" s="180"/>
      <c r="P1003" s="214" t="str">
        <f>CountyStateRegions_21!K1001</f>
        <v/>
      </c>
      <c r="Q1003" s="304" t="str">
        <f t="shared" si="88"/>
        <v/>
      </c>
      <c r="R1003" s="305" t="str">
        <f t="shared" si="89"/>
        <v/>
      </c>
      <c r="S1003" s="305" t="str">
        <f t="shared" si="90"/>
        <v/>
      </c>
      <c r="T1003" s="186">
        <v>999</v>
      </c>
      <c r="U1003" s="216" t="str">
        <f t="shared" si="87"/>
        <v/>
      </c>
      <c r="V1003" s="216" t="str">
        <f>IFERROR(INDEX(CountyStateRegions_21!$B:$B,MATCH('Start Here Statistics'!$U1003,CountyStateRegions_21!$D:$D,0)),"")</f>
        <v/>
      </c>
    </row>
    <row r="1004" spans="14:22" ht="15" x14ac:dyDescent="0.2">
      <c r="N1004" s="43">
        <f t="shared" si="86"/>
        <v>0</v>
      </c>
      <c r="O1004" s="180"/>
      <c r="P1004" s="214" t="str">
        <f>CountyStateRegions_21!K1002</f>
        <v/>
      </c>
      <c r="Q1004" s="304" t="str">
        <f t="shared" si="88"/>
        <v/>
      </c>
      <c r="R1004" s="305" t="str">
        <f t="shared" si="89"/>
        <v/>
      </c>
      <c r="S1004" s="305" t="str">
        <f t="shared" si="90"/>
        <v/>
      </c>
      <c r="T1004" s="186">
        <v>1000</v>
      </c>
      <c r="U1004" s="216" t="str">
        <f t="shared" si="87"/>
        <v/>
      </c>
      <c r="V1004" s="216" t="str">
        <f>IFERROR(INDEX(CountyStateRegions_21!$B:$B,MATCH('Start Here Statistics'!$U1004,CountyStateRegions_21!$D:$D,0)),"")</f>
        <v/>
      </c>
    </row>
    <row r="1005" spans="14:22" ht="15" x14ac:dyDescent="0.2">
      <c r="N1005" s="43">
        <f t="shared" si="86"/>
        <v>0</v>
      </c>
      <c r="O1005" s="180"/>
      <c r="P1005" s="214" t="str">
        <f>CountyStateRegions_21!K1003</f>
        <v/>
      </c>
      <c r="Q1005" s="304" t="str">
        <f t="shared" si="88"/>
        <v/>
      </c>
      <c r="R1005" s="305" t="str">
        <f t="shared" si="89"/>
        <v/>
      </c>
      <c r="S1005" s="305" t="str">
        <f t="shared" si="90"/>
        <v/>
      </c>
      <c r="T1005" s="186">
        <v>1001</v>
      </c>
      <c r="U1005" s="216" t="str">
        <f t="shared" si="87"/>
        <v/>
      </c>
      <c r="V1005" s="216" t="str">
        <f>IFERROR(INDEX(CountyStateRegions_21!$B:$B,MATCH('Start Here Statistics'!$U1005,CountyStateRegions_21!$D:$D,0)),"")</f>
        <v/>
      </c>
    </row>
    <row r="1006" spans="14:22" ht="15" x14ac:dyDescent="0.2">
      <c r="N1006" s="43">
        <f t="shared" si="86"/>
        <v>0</v>
      </c>
      <c r="O1006" s="180"/>
      <c r="P1006" s="214" t="str">
        <f>CountyStateRegions_21!K1004</f>
        <v/>
      </c>
      <c r="Q1006" s="304" t="str">
        <f t="shared" si="88"/>
        <v/>
      </c>
      <c r="R1006" s="305" t="str">
        <f t="shared" si="89"/>
        <v/>
      </c>
      <c r="S1006" s="305" t="str">
        <f t="shared" si="90"/>
        <v/>
      </c>
      <c r="T1006" s="186">
        <v>1002</v>
      </c>
      <c r="U1006" s="216" t="str">
        <f t="shared" si="87"/>
        <v/>
      </c>
      <c r="V1006" s="216" t="str">
        <f>IFERROR(INDEX(CountyStateRegions_21!$B:$B,MATCH('Start Here Statistics'!$U1006,CountyStateRegions_21!$D:$D,0)),"")</f>
        <v/>
      </c>
    </row>
    <row r="1007" spans="14:22" ht="15" x14ac:dyDescent="0.2">
      <c r="N1007" s="43">
        <f t="shared" si="86"/>
        <v>0</v>
      </c>
      <c r="O1007" s="180"/>
      <c r="P1007" s="214" t="str">
        <f>CountyStateRegions_21!K1005</f>
        <v/>
      </c>
      <c r="Q1007" s="304" t="str">
        <f t="shared" si="88"/>
        <v/>
      </c>
      <c r="R1007" s="305" t="str">
        <f t="shared" si="89"/>
        <v/>
      </c>
      <c r="S1007" s="305" t="str">
        <f t="shared" si="90"/>
        <v/>
      </c>
      <c r="T1007" s="186">
        <v>1003</v>
      </c>
      <c r="U1007" s="216" t="str">
        <f t="shared" si="87"/>
        <v/>
      </c>
      <c r="V1007" s="216" t="str">
        <f>IFERROR(INDEX(CountyStateRegions_21!$B:$B,MATCH('Start Here Statistics'!$U1007,CountyStateRegions_21!$D:$D,0)),"")</f>
        <v/>
      </c>
    </row>
    <row r="1008" spans="14:22" ht="15" x14ac:dyDescent="0.2">
      <c r="N1008" s="43">
        <f t="shared" si="86"/>
        <v>0</v>
      </c>
      <c r="O1008" s="180"/>
      <c r="P1008" s="214" t="str">
        <f>CountyStateRegions_21!K1006</f>
        <v/>
      </c>
      <c r="Q1008" s="304" t="str">
        <f t="shared" si="88"/>
        <v/>
      </c>
      <c r="R1008" s="305" t="str">
        <f t="shared" si="89"/>
        <v/>
      </c>
      <c r="S1008" s="305" t="str">
        <f t="shared" si="90"/>
        <v/>
      </c>
      <c r="T1008" s="186">
        <v>1004</v>
      </c>
      <c r="U1008" s="216" t="str">
        <f t="shared" si="87"/>
        <v/>
      </c>
      <c r="V1008" s="216" t="str">
        <f>IFERROR(INDEX(CountyStateRegions_21!$B:$B,MATCH('Start Here Statistics'!$U1008,CountyStateRegions_21!$D:$D,0)),"")</f>
        <v/>
      </c>
    </row>
    <row r="1009" spans="14:22" ht="15" x14ac:dyDescent="0.2">
      <c r="N1009" s="43">
        <f t="shared" si="86"/>
        <v>0</v>
      </c>
      <c r="O1009" s="180"/>
      <c r="P1009" s="214" t="str">
        <f>CountyStateRegions_21!K1007</f>
        <v/>
      </c>
      <c r="Q1009" s="304" t="str">
        <f t="shared" si="88"/>
        <v/>
      </c>
      <c r="R1009" s="305" t="str">
        <f t="shared" si="89"/>
        <v/>
      </c>
      <c r="S1009" s="305" t="str">
        <f t="shared" si="90"/>
        <v/>
      </c>
      <c r="T1009" s="186">
        <v>1005</v>
      </c>
      <c r="U1009" s="216" t="str">
        <f t="shared" si="87"/>
        <v/>
      </c>
      <c r="V1009" s="216" t="str">
        <f>IFERROR(INDEX(CountyStateRegions_21!$B:$B,MATCH('Start Here Statistics'!$U1009,CountyStateRegions_21!$D:$D,0)),"")</f>
        <v/>
      </c>
    </row>
    <row r="1010" spans="14:22" ht="15" x14ac:dyDescent="0.2">
      <c r="N1010" s="43">
        <f t="shared" si="86"/>
        <v>0</v>
      </c>
      <c r="O1010" s="180"/>
      <c r="P1010" s="214" t="str">
        <f>CountyStateRegions_21!K1008</f>
        <v/>
      </c>
      <c r="Q1010" s="304" t="str">
        <f t="shared" si="88"/>
        <v/>
      </c>
      <c r="R1010" s="305" t="str">
        <f t="shared" si="89"/>
        <v/>
      </c>
      <c r="S1010" s="305" t="str">
        <f t="shared" si="90"/>
        <v/>
      </c>
      <c r="T1010" s="186">
        <v>1006</v>
      </c>
      <c r="U1010" s="216" t="str">
        <f t="shared" si="87"/>
        <v/>
      </c>
      <c r="V1010" s="216" t="str">
        <f>IFERROR(INDEX(CountyStateRegions_21!$B:$B,MATCH('Start Here Statistics'!$U1010,CountyStateRegions_21!$D:$D,0)),"")</f>
        <v/>
      </c>
    </row>
    <row r="1011" spans="14:22" ht="15" x14ac:dyDescent="0.2">
      <c r="N1011" s="43">
        <f t="shared" si="86"/>
        <v>0</v>
      </c>
      <c r="O1011" s="180"/>
      <c r="P1011" s="214" t="str">
        <f>CountyStateRegions_21!K1009</f>
        <v/>
      </c>
      <c r="Q1011" s="304" t="str">
        <f t="shared" si="88"/>
        <v/>
      </c>
      <c r="R1011" s="305" t="str">
        <f t="shared" si="89"/>
        <v/>
      </c>
      <c r="S1011" s="305" t="str">
        <f t="shared" si="90"/>
        <v/>
      </c>
      <c r="T1011" s="186">
        <v>1007</v>
      </c>
      <c r="U1011" s="216" t="str">
        <f t="shared" si="87"/>
        <v/>
      </c>
      <c r="V1011" s="216" t="str">
        <f>IFERROR(INDEX(CountyStateRegions_21!$B:$B,MATCH('Start Here Statistics'!$U1011,CountyStateRegions_21!$D:$D,0)),"")</f>
        <v/>
      </c>
    </row>
    <row r="1012" spans="14:22" ht="15" x14ac:dyDescent="0.2">
      <c r="N1012" s="43">
        <f t="shared" si="86"/>
        <v>0</v>
      </c>
      <c r="O1012" s="180"/>
      <c r="P1012" s="214" t="str">
        <f>CountyStateRegions_21!K1010</f>
        <v/>
      </c>
      <c r="Q1012" s="304" t="str">
        <f t="shared" si="88"/>
        <v/>
      </c>
      <c r="R1012" s="305" t="str">
        <f t="shared" si="89"/>
        <v/>
      </c>
      <c r="S1012" s="305" t="str">
        <f t="shared" si="90"/>
        <v/>
      </c>
      <c r="T1012" s="186">
        <v>1008</v>
      </c>
      <c r="U1012" s="216" t="str">
        <f t="shared" si="87"/>
        <v/>
      </c>
      <c r="V1012" s="216" t="str">
        <f>IFERROR(INDEX(CountyStateRegions_21!$B:$B,MATCH('Start Here Statistics'!$U1012,CountyStateRegions_21!$D:$D,0)),"")</f>
        <v/>
      </c>
    </row>
    <row r="1013" spans="14:22" ht="15" x14ac:dyDescent="0.2">
      <c r="N1013" s="43">
        <f t="shared" si="86"/>
        <v>0</v>
      </c>
      <c r="O1013" s="180"/>
      <c r="P1013" s="214" t="str">
        <f>CountyStateRegions_21!K1011</f>
        <v/>
      </c>
      <c r="Q1013" s="304" t="str">
        <f t="shared" si="88"/>
        <v/>
      </c>
      <c r="R1013" s="305" t="str">
        <f t="shared" si="89"/>
        <v/>
      </c>
      <c r="S1013" s="305" t="str">
        <f t="shared" si="90"/>
        <v/>
      </c>
      <c r="T1013" s="186">
        <v>1009</v>
      </c>
      <c r="U1013" s="216" t="str">
        <f t="shared" si="87"/>
        <v/>
      </c>
      <c r="V1013" s="216" t="str">
        <f>IFERROR(INDEX(CountyStateRegions_21!$B:$B,MATCH('Start Here Statistics'!$U1013,CountyStateRegions_21!$D:$D,0)),"")</f>
        <v/>
      </c>
    </row>
    <row r="1014" spans="14:22" ht="15" x14ac:dyDescent="0.2">
      <c r="N1014" s="43">
        <f t="shared" si="86"/>
        <v>0</v>
      </c>
      <c r="O1014" s="180"/>
      <c r="P1014" s="214" t="str">
        <f>CountyStateRegions_21!K1012</f>
        <v/>
      </c>
      <c r="Q1014" s="304" t="str">
        <f t="shared" si="88"/>
        <v/>
      </c>
      <c r="R1014" s="305" t="str">
        <f t="shared" si="89"/>
        <v/>
      </c>
      <c r="S1014" s="305" t="str">
        <f t="shared" si="90"/>
        <v/>
      </c>
      <c r="T1014" s="186">
        <v>1010</v>
      </c>
      <c r="U1014" s="216" t="str">
        <f t="shared" si="87"/>
        <v/>
      </c>
      <c r="V1014" s="216" t="str">
        <f>IFERROR(INDEX(CountyStateRegions_21!$B:$B,MATCH('Start Here Statistics'!$U1014,CountyStateRegions_21!$D:$D,0)),"")</f>
        <v/>
      </c>
    </row>
    <row r="1015" spans="14:22" ht="15" x14ac:dyDescent="0.2">
      <c r="N1015" s="43">
        <f t="shared" si="86"/>
        <v>0</v>
      </c>
      <c r="O1015" s="180"/>
      <c r="P1015" s="214" t="str">
        <f>CountyStateRegions_21!K1013</f>
        <v/>
      </c>
      <c r="Q1015" s="304" t="str">
        <f t="shared" si="88"/>
        <v/>
      </c>
      <c r="R1015" s="305" t="str">
        <f t="shared" si="89"/>
        <v/>
      </c>
      <c r="S1015" s="305" t="str">
        <f t="shared" si="90"/>
        <v/>
      </c>
      <c r="T1015" s="186">
        <v>1011</v>
      </c>
      <c r="U1015" s="216" t="str">
        <f t="shared" si="87"/>
        <v/>
      </c>
      <c r="V1015" s="216" t="str">
        <f>IFERROR(INDEX(CountyStateRegions_21!$B:$B,MATCH('Start Here Statistics'!$U1015,CountyStateRegions_21!$D:$D,0)),"")</f>
        <v/>
      </c>
    </row>
    <row r="1016" spans="14:22" ht="15" x14ac:dyDescent="0.2">
      <c r="N1016" s="43">
        <f t="shared" si="86"/>
        <v>0</v>
      </c>
      <c r="O1016" s="180"/>
      <c r="P1016" s="214" t="str">
        <f>CountyStateRegions_21!K1014</f>
        <v/>
      </c>
      <c r="Q1016" s="304" t="str">
        <f t="shared" si="88"/>
        <v/>
      </c>
      <c r="R1016" s="305" t="str">
        <f t="shared" si="89"/>
        <v/>
      </c>
      <c r="S1016" s="305" t="str">
        <f t="shared" si="90"/>
        <v/>
      </c>
      <c r="T1016" s="186">
        <v>1012</v>
      </c>
      <c r="U1016" s="216" t="str">
        <f t="shared" si="87"/>
        <v/>
      </c>
      <c r="V1016" s="216" t="str">
        <f>IFERROR(INDEX(CountyStateRegions_21!$B:$B,MATCH('Start Here Statistics'!$U1016,CountyStateRegions_21!$D:$D,0)),"")</f>
        <v/>
      </c>
    </row>
    <row r="1017" spans="14:22" ht="15" x14ac:dyDescent="0.2">
      <c r="N1017" s="43">
        <f t="shared" si="86"/>
        <v>0</v>
      </c>
      <c r="O1017" s="180"/>
      <c r="P1017" s="214" t="str">
        <f>CountyStateRegions_21!K1015</f>
        <v/>
      </c>
      <c r="Q1017" s="304" t="str">
        <f t="shared" si="88"/>
        <v/>
      </c>
      <c r="R1017" s="305" t="str">
        <f t="shared" si="89"/>
        <v/>
      </c>
      <c r="S1017" s="305" t="str">
        <f t="shared" si="90"/>
        <v/>
      </c>
      <c r="T1017" s="186">
        <v>1013</v>
      </c>
      <c r="U1017" s="216" t="str">
        <f t="shared" si="87"/>
        <v/>
      </c>
      <c r="V1017" s="216" t="str">
        <f>IFERROR(INDEX(CountyStateRegions_21!$B:$B,MATCH('Start Here Statistics'!$U1017,CountyStateRegions_21!$D:$D,0)),"")</f>
        <v/>
      </c>
    </row>
    <row r="1018" spans="14:22" ht="15" x14ac:dyDescent="0.2">
      <c r="N1018" s="43">
        <f t="shared" si="86"/>
        <v>0</v>
      </c>
      <c r="O1018" s="180"/>
      <c r="P1018" s="214" t="str">
        <f>CountyStateRegions_21!K1016</f>
        <v/>
      </c>
      <c r="Q1018" s="304" t="str">
        <f t="shared" si="88"/>
        <v/>
      </c>
      <c r="R1018" s="305" t="str">
        <f t="shared" si="89"/>
        <v/>
      </c>
      <c r="S1018" s="305" t="str">
        <f t="shared" si="90"/>
        <v/>
      </c>
      <c r="T1018" s="186">
        <v>1014</v>
      </c>
      <c r="U1018" s="216" t="str">
        <f t="shared" si="87"/>
        <v/>
      </c>
      <c r="V1018" s="216" t="str">
        <f>IFERROR(INDEX(CountyStateRegions_21!$B:$B,MATCH('Start Here Statistics'!$U1018,CountyStateRegions_21!$D:$D,0)),"")</f>
        <v/>
      </c>
    </row>
    <row r="1019" spans="14:22" ht="15" x14ac:dyDescent="0.2">
      <c r="N1019" s="43">
        <f t="shared" si="86"/>
        <v>0</v>
      </c>
      <c r="O1019" s="180"/>
      <c r="P1019" s="214" t="str">
        <f>CountyStateRegions_21!K1017</f>
        <v/>
      </c>
      <c r="Q1019" s="304" t="str">
        <f t="shared" si="88"/>
        <v/>
      </c>
      <c r="R1019" s="305" t="str">
        <f t="shared" si="89"/>
        <v/>
      </c>
      <c r="S1019" s="305" t="str">
        <f t="shared" si="90"/>
        <v/>
      </c>
      <c r="T1019" s="186">
        <v>1015</v>
      </c>
      <c r="U1019" s="216" t="str">
        <f t="shared" si="87"/>
        <v/>
      </c>
      <c r="V1019" s="216" t="str">
        <f>IFERROR(INDEX(CountyStateRegions_21!$B:$B,MATCH('Start Here Statistics'!$U1019,CountyStateRegions_21!$D:$D,0)),"")</f>
        <v/>
      </c>
    </row>
    <row r="1020" spans="14:22" ht="15" x14ac:dyDescent="0.2">
      <c r="N1020" s="43">
        <f t="shared" si="86"/>
        <v>0</v>
      </c>
      <c r="O1020" s="180"/>
      <c r="P1020" s="214" t="str">
        <f>CountyStateRegions_21!K1018</f>
        <v/>
      </c>
      <c r="Q1020" s="304" t="str">
        <f t="shared" si="88"/>
        <v/>
      </c>
      <c r="R1020" s="305" t="str">
        <f t="shared" si="89"/>
        <v/>
      </c>
      <c r="S1020" s="305" t="str">
        <f t="shared" si="90"/>
        <v/>
      </c>
      <c r="T1020" s="186">
        <v>1016</v>
      </c>
      <c r="U1020" s="216" t="str">
        <f t="shared" si="87"/>
        <v/>
      </c>
      <c r="V1020" s="216" t="str">
        <f>IFERROR(INDEX(CountyStateRegions_21!$B:$B,MATCH('Start Here Statistics'!$U1020,CountyStateRegions_21!$D:$D,0)),"")</f>
        <v/>
      </c>
    </row>
    <row r="1021" spans="14:22" ht="15" x14ac:dyDescent="0.2">
      <c r="N1021" s="43">
        <f t="shared" si="86"/>
        <v>0</v>
      </c>
      <c r="O1021" s="180"/>
      <c r="P1021" s="214" t="str">
        <f>CountyStateRegions_21!K1019</f>
        <v/>
      </c>
      <c r="Q1021" s="304" t="str">
        <f t="shared" si="88"/>
        <v/>
      </c>
      <c r="R1021" s="305" t="str">
        <f t="shared" si="89"/>
        <v/>
      </c>
      <c r="S1021" s="305" t="str">
        <f t="shared" si="90"/>
        <v/>
      </c>
      <c r="T1021" s="186">
        <v>1017</v>
      </c>
      <c r="U1021" s="216" t="str">
        <f t="shared" si="87"/>
        <v/>
      </c>
      <c r="V1021" s="216" t="str">
        <f>IFERROR(INDEX(CountyStateRegions_21!$B:$B,MATCH('Start Here Statistics'!$U1021,CountyStateRegions_21!$D:$D,0)),"")</f>
        <v/>
      </c>
    </row>
    <row r="1022" spans="14:22" ht="15" x14ac:dyDescent="0.2">
      <c r="N1022" s="43">
        <f t="shared" si="86"/>
        <v>0</v>
      </c>
      <c r="O1022" s="180"/>
      <c r="P1022" s="214" t="str">
        <f>CountyStateRegions_21!K1020</f>
        <v/>
      </c>
      <c r="Q1022" s="304" t="str">
        <f t="shared" si="88"/>
        <v/>
      </c>
      <c r="R1022" s="305" t="str">
        <f t="shared" si="89"/>
        <v/>
      </c>
      <c r="S1022" s="305" t="str">
        <f t="shared" si="90"/>
        <v/>
      </c>
      <c r="T1022" s="186">
        <v>1018</v>
      </c>
      <c r="U1022" s="216" t="str">
        <f t="shared" si="87"/>
        <v/>
      </c>
      <c r="V1022" s="216" t="str">
        <f>IFERROR(INDEX(CountyStateRegions_21!$B:$B,MATCH('Start Here Statistics'!$U1022,CountyStateRegions_21!$D:$D,0)),"")</f>
        <v/>
      </c>
    </row>
    <row r="1023" spans="14:22" ht="15" x14ac:dyDescent="0.2">
      <c r="N1023" s="43">
        <f t="shared" si="86"/>
        <v>0</v>
      </c>
      <c r="O1023" s="180"/>
      <c r="P1023" s="214" t="str">
        <f>CountyStateRegions_21!K1021</f>
        <v/>
      </c>
      <c r="Q1023" s="304" t="str">
        <f t="shared" si="88"/>
        <v/>
      </c>
      <c r="R1023" s="305" t="str">
        <f t="shared" si="89"/>
        <v/>
      </c>
      <c r="S1023" s="305" t="str">
        <f t="shared" si="90"/>
        <v/>
      </c>
      <c r="T1023" s="186">
        <v>1019</v>
      </c>
      <c r="U1023" s="216" t="str">
        <f t="shared" si="87"/>
        <v/>
      </c>
      <c r="V1023" s="216" t="str">
        <f>IFERROR(INDEX(CountyStateRegions_21!$B:$B,MATCH('Start Here Statistics'!$U1023,CountyStateRegions_21!$D:$D,0)),"")</f>
        <v/>
      </c>
    </row>
    <row r="1024" spans="14:22" ht="15" x14ac:dyDescent="0.2">
      <c r="N1024" s="43">
        <f t="shared" si="86"/>
        <v>0</v>
      </c>
      <c r="O1024" s="180"/>
      <c r="P1024" s="214" t="str">
        <f>CountyStateRegions_21!K1022</f>
        <v/>
      </c>
      <c r="Q1024" s="304" t="str">
        <f t="shared" si="88"/>
        <v/>
      </c>
      <c r="R1024" s="305" t="str">
        <f t="shared" si="89"/>
        <v/>
      </c>
      <c r="S1024" s="305" t="str">
        <f t="shared" si="90"/>
        <v/>
      </c>
      <c r="T1024" s="186">
        <v>1020</v>
      </c>
      <c r="U1024" s="216" t="str">
        <f t="shared" si="87"/>
        <v/>
      </c>
      <c r="V1024" s="216" t="str">
        <f>IFERROR(INDEX(CountyStateRegions_21!$B:$B,MATCH('Start Here Statistics'!$U1024,CountyStateRegions_21!$D:$D,0)),"")</f>
        <v/>
      </c>
    </row>
    <row r="1025" spans="14:22" ht="15" x14ac:dyDescent="0.2">
      <c r="N1025" s="43">
        <f t="shared" si="86"/>
        <v>0</v>
      </c>
      <c r="O1025" s="180"/>
      <c r="P1025" s="214" t="str">
        <f>CountyStateRegions_21!K1023</f>
        <v/>
      </c>
      <c r="Q1025" s="304" t="str">
        <f t="shared" si="88"/>
        <v/>
      </c>
      <c r="R1025" s="305" t="str">
        <f t="shared" si="89"/>
        <v/>
      </c>
      <c r="S1025" s="305" t="str">
        <f t="shared" si="90"/>
        <v/>
      </c>
      <c r="T1025" s="186">
        <v>1021</v>
      </c>
      <c r="U1025" s="216" t="str">
        <f t="shared" si="87"/>
        <v/>
      </c>
      <c r="V1025" s="216" t="str">
        <f>IFERROR(INDEX(CountyStateRegions_21!$B:$B,MATCH('Start Here Statistics'!$U1025,CountyStateRegions_21!$D:$D,0)),"")</f>
        <v/>
      </c>
    </row>
    <row r="1026" spans="14:22" ht="15" x14ac:dyDescent="0.2">
      <c r="N1026" s="43">
        <f t="shared" si="86"/>
        <v>0</v>
      </c>
      <c r="O1026" s="180"/>
      <c r="P1026" s="214" t="str">
        <f>CountyStateRegions_21!K1024</f>
        <v/>
      </c>
      <c r="Q1026" s="304" t="str">
        <f t="shared" si="88"/>
        <v/>
      </c>
      <c r="R1026" s="305" t="str">
        <f t="shared" si="89"/>
        <v/>
      </c>
      <c r="S1026" s="305" t="str">
        <f t="shared" si="90"/>
        <v/>
      </c>
      <c r="T1026" s="186">
        <v>1022</v>
      </c>
      <c r="U1026" s="216" t="str">
        <f t="shared" si="87"/>
        <v/>
      </c>
      <c r="V1026" s="216" t="str">
        <f>IFERROR(INDEX(CountyStateRegions_21!$B:$B,MATCH('Start Here Statistics'!$U1026,CountyStateRegions_21!$D:$D,0)),"")</f>
        <v/>
      </c>
    </row>
    <row r="1027" spans="14:22" ht="15" x14ac:dyDescent="0.2">
      <c r="N1027" s="43">
        <f t="shared" si="86"/>
        <v>0</v>
      </c>
      <c r="O1027" s="180"/>
      <c r="P1027" s="214" t="str">
        <f>CountyStateRegions_21!K1025</f>
        <v/>
      </c>
      <c r="Q1027" s="304" t="str">
        <f t="shared" si="88"/>
        <v/>
      </c>
      <c r="R1027" s="305" t="str">
        <f t="shared" si="89"/>
        <v/>
      </c>
      <c r="S1027" s="305" t="str">
        <f t="shared" si="90"/>
        <v/>
      </c>
      <c r="T1027" s="186">
        <v>1023</v>
      </c>
      <c r="U1027" s="216" t="str">
        <f t="shared" si="87"/>
        <v/>
      </c>
      <c r="V1027" s="216" t="str">
        <f>IFERROR(INDEX(CountyStateRegions_21!$B:$B,MATCH('Start Here Statistics'!$U1027,CountyStateRegions_21!$D:$D,0)),"")</f>
        <v/>
      </c>
    </row>
    <row r="1028" spans="14:22" ht="15" x14ac:dyDescent="0.2">
      <c r="N1028" s="43">
        <f t="shared" si="86"/>
        <v>0</v>
      </c>
      <c r="O1028" s="180"/>
      <c r="P1028" s="214" t="str">
        <f>CountyStateRegions_21!K1026</f>
        <v/>
      </c>
      <c r="Q1028" s="304" t="str">
        <f t="shared" si="88"/>
        <v/>
      </c>
      <c r="R1028" s="305" t="str">
        <f t="shared" si="89"/>
        <v/>
      </c>
      <c r="S1028" s="305" t="str">
        <f t="shared" si="90"/>
        <v/>
      </c>
      <c r="T1028" s="186">
        <v>1024</v>
      </c>
      <c r="U1028" s="216" t="str">
        <f t="shared" si="87"/>
        <v/>
      </c>
      <c r="V1028" s="216" t="str">
        <f>IFERROR(INDEX(CountyStateRegions_21!$B:$B,MATCH('Start Here Statistics'!$U1028,CountyStateRegions_21!$D:$D,0)),"")</f>
        <v/>
      </c>
    </row>
    <row r="1029" spans="14:22" ht="15" x14ac:dyDescent="0.2">
      <c r="N1029" s="43">
        <f t="shared" si="86"/>
        <v>0</v>
      </c>
      <c r="O1029" s="180"/>
      <c r="P1029" s="214" t="str">
        <f>CountyStateRegions_21!K1027</f>
        <v/>
      </c>
      <c r="Q1029" s="304" t="str">
        <f t="shared" si="88"/>
        <v/>
      </c>
      <c r="R1029" s="305" t="str">
        <f t="shared" si="89"/>
        <v/>
      </c>
      <c r="S1029" s="305" t="str">
        <f t="shared" si="90"/>
        <v/>
      </c>
      <c r="T1029" s="186">
        <v>1025</v>
      </c>
      <c r="U1029" s="216" t="str">
        <f t="shared" si="87"/>
        <v/>
      </c>
      <c r="V1029" s="216" t="str">
        <f>IFERROR(INDEX(CountyStateRegions_21!$B:$B,MATCH('Start Here Statistics'!$U1029,CountyStateRegions_21!$D:$D,0)),"")</f>
        <v/>
      </c>
    </row>
    <row r="1030" spans="14:22" ht="15" x14ac:dyDescent="0.2">
      <c r="N1030" s="43">
        <f t="shared" ref="N1030:N1093" si="91">SUM(N1029,$O1030&lt;&gt;"")</f>
        <v>0</v>
      </c>
      <c r="O1030" s="180"/>
      <c r="P1030" s="214" t="str">
        <f>CountyStateRegions_21!K1028</f>
        <v/>
      </c>
      <c r="Q1030" s="304" t="str">
        <f t="shared" si="88"/>
        <v/>
      </c>
      <c r="R1030" s="305" t="str">
        <f t="shared" si="89"/>
        <v/>
      </c>
      <c r="S1030" s="305" t="str">
        <f t="shared" si="90"/>
        <v/>
      </c>
      <c r="T1030" s="186">
        <v>1026</v>
      </c>
      <c r="U1030" s="216" t="str">
        <f t="shared" ref="U1030:U1093" si="92">IFERROR(INDEX($P:$P,MATCH($T1030,$N:$N,0)),"")</f>
        <v/>
      </c>
      <c r="V1030" s="216" t="str">
        <f>IFERROR(INDEX(CountyStateRegions_21!$B:$B,MATCH('Start Here Statistics'!$U1030,CountyStateRegions_21!$D:$D,0)),"")</f>
        <v/>
      </c>
    </row>
    <row r="1031" spans="14:22" ht="15" x14ac:dyDescent="0.2">
      <c r="N1031" s="43">
        <f t="shared" si="91"/>
        <v>0</v>
      </c>
      <c r="O1031" s="180"/>
      <c r="P1031" s="214" t="str">
        <f>CountyStateRegions_21!K1029</f>
        <v/>
      </c>
      <c r="Q1031" s="304" t="str">
        <f t="shared" si="88"/>
        <v/>
      </c>
      <c r="R1031" s="305" t="str">
        <f t="shared" si="89"/>
        <v/>
      </c>
      <c r="S1031" s="305" t="str">
        <f t="shared" si="90"/>
        <v/>
      </c>
      <c r="T1031" s="186">
        <v>1027</v>
      </c>
      <c r="U1031" s="216" t="str">
        <f t="shared" si="92"/>
        <v/>
      </c>
      <c r="V1031" s="216" t="str">
        <f>IFERROR(INDEX(CountyStateRegions_21!$B:$B,MATCH('Start Here Statistics'!$U1031,CountyStateRegions_21!$D:$D,0)),"")</f>
        <v/>
      </c>
    </row>
    <row r="1032" spans="14:22" ht="15" x14ac:dyDescent="0.2">
      <c r="N1032" s="43">
        <f t="shared" si="91"/>
        <v>0</v>
      </c>
      <c r="O1032" s="180"/>
      <c r="P1032" s="214" t="str">
        <f>CountyStateRegions_21!K1030</f>
        <v/>
      </c>
      <c r="Q1032" s="304" t="str">
        <f t="shared" si="88"/>
        <v/>
      </c>
      <c r="R1032" s="305" t="str">
        <f t="shared" si="89"/>
        <v/>
      </c>
      <c r="S1032" s="305" t="str">
        <f t="shared" si="90"/>
        <v/>
      </c>
      <c r="T1032" s="186">
        <v>1028</v>
      </c>
      <c r="U1032" s="216" t="str">
        <f t="shared" si="92"/>
        <v/>
      </c>
      <c r="V1032" s="216" t="str">
        <f>IFERROR(INDEX(CountyStateRegions_21!$B:$B,MATCH('Start Here Statistics'!$U1032,CountyStateRegions_21!$D:$D,0)),"")</f>
        <v/>
      </c>
    </row>
    <row r="1033" spans="14:22" ht="15" x14ac:dyDescent="0.2">
      <c r="N1033" s="43">
        <f t="shared" si="91"/>
        <v>0</v>
      </c>
      <c r="O1033" s="180"/>
      <c r="P1033" s="214" t="str">
        <f>CountyStateRegions_21!K1031</f>
        <v/>
      </c>
      <c r="Q1033" s="304" t="str">
        <f t="shared" si="88"/>
        <v/>
      </c>
      <c r="R1033" s="305" t="str">
        <f t="shared" si="89"/>
        <v/>
      </c>
      <c r="S1033" s="305" t="str">
        <f t="shared" si="90"/>
        <v/>
      </c>
      <c r="T1033" s="186">
        <v>1029</v>
      </c>
      <c r="U1033" s="216" t="str">
        <f t="shared" si="92"/>
        <v/>
      </c>
      <c r="V1033" s="216" t="str">
        <f>IFERROR(INDEX(CountyStateRegions_21!$B:$B,MATCH('Start Here Statistics'!$U1033,CountyStateRegions_21!$D:$D,0)),"")</f>
        <v/>
      </c>
    </row>
    <row r="1034" spans="14:22" ht="15" x14ac:dyDescent="0.2">
      <c r="N1034" s="43">
        <f t="shared" si="91"/>
        <v>0</v>
      </c>
      <c r="O1034" s="180"/>
      <c r="P1034" s="214" t="str">
        <f>CountyStateRegions_21!K1032</f>
        <v/>
      </c>
      <c r="Q1034" s="304" t="str">
        <f t="shared" si="88"/>
        <v/>
      </c>
      <c r="R1034" s="305" t="str">
        <f t="shared" si="89"/>
        <v/>
      </c>
      <c r="S1034" s="305" t="str">
        <f t="shared" si="90"/>
        <v/>
      </c>
      <c r="T1034" s="186">
        <v>1030</v>
      </c>
      <c r="U1034" s="216" t="str">
        <f t="shared" si="92"/>
        <v/>
      </c>
      <c r="V1034" s="216" t="str">
        <f>IFERROR(INDEX(CountyStateRegions_21!$B:$B,MATCH('Start Here Statistics'!$U1034,CountyStateRegions_21!$D:$D,0)),"")</f>
        <v/>
      </c>
    </row>
    <row r="1035" spans="14:22" ht="15" x14ac:dyDescent="0.2">
      <c r="N1035" s="43">
        <f t="shared" si="91"/>
        <v>0</v>
      </c>
      <c r="O1035" s="180"/>
      <c r="P1035" s="214" t="str">
        <f>CountyStateRegions_21!K1033</f>
        <v/>
      </c>
      <c r="Q1035" s="304" t="str">
        <f t="shared" si="88"/>
        <v/>
      </c>
      <c r="R1035" s="305" t="str">
        <f t="shared" si="89"/>
        <v/>
      </c>
      <c r="S1035" s="305" t="str">
        <f t="shared" si="90"/>
        <v/>
      </c>
      <c r="T1035" s="186">
        <v>1031</v>
      </c>
      <c r="U1035" s="216" t="str">
        <f t="shared" si="92"/>
        <v/>
      </c>
      <c r="V1035" s="216" t="str">
        <f>IFERROR(INDEX(CountyStateRegions_21!$B:$B,MATCH('Start Here Statistics'!$U1035,CountyStateRegions_21!$D:$D,0)),"")</f>
        <v/>
      </c>
    </row>
    <row r="1036" spans="14:22" ht="15" x14ac:dyDescent="0.2">
      <c r="N1036" s="43">
        <f t="shared" si="91"/>
        <v>0</v>
      </c>
      <c r="O1036" s="180"/>
      <c r="P1036" s="214" t="str">
        <f>CountyStateRegions_21!K1034</f>
        <v/>
      </c>
      <c r="Q1036" s="304" t="str">
        <f t="shared" si="88"/>
        <v/>
      </c>
      <c r="R1036" s="305" t="str">
        <f t="shared" si="89"/>
        <v/>
      </c>
      <c r="S1036" s="305" t="str">
        <f t="shared" si="90"/>
        <v/>
      </c>
      <c r="T1036" s="186">
        <v>1032</v>
      </c>
      <c r="U1036" s="216" t="str">
        <f t="shared" si="92"/>
        <v/>
      </c>
      <c r="V1036" s="216" t="str">
        <f>IFERROR(INDEX(CountyStateRegions_21!$B:$B,MATCH('Start Here Statistics'!$U1036,CountyStateRegions_21!$D:$D,0)),"")</f>
        <v/>
      </c>
    </row>
    <row r="1037" spans="14:22" ht="15" x14ac:dyDescent="0.2">
      <c r="N1037" s="43">
        <f t="shared" si="91"/>
        <v>0</v>
      </c>
      <c r="O1037" s="180"/>
      <c r="P1037" s="214" t="str">
        <f>CountyStateRegions_21!K1035</f>
        <v/>
      </c>
      <c r="Q1037" s="304" t="str">
        <f t="shared" si="88"/>
        <v/>
      </c>
      <c r="R1037" s="305" t="str">
        <f t="shared" si="89"/>
        <v/>
      </c>
      <c r="S1037" s="305" t="str">
        <f t="shared" si="90"/>
        <v/>
      </c>
      <c r="T1037" s="186">
        <v>1033</v>
      </c>
      <c r="U1037" s="216" t="str">
        <f t="shared" si="92"/>
        <v/>
      </c>
      <c r="V1037" s="216" t="str">
        <f>IFERROR(INDEX(CountyStateRegions_21!$B:$B,MATCH('Start Here Statistics'!$U1037,CountyStateRegions_21!$D:$D,0)),"")</f>
        <v/>
      </c>
    </row>
    <row r="1038" spans="14:22" ht="15" x14ac:dyDescent="0.2">
      <c r="N1038" s="43">
        <f t="shared" si="91"/>
        <v>0</v>
      </c>
      <c r="O1038" s="180"/>
      <c r="P1038" s="214" t="str">
        <f>CountyStateRegions_21!K1036</f>
        <v/>
      </c>
      <c r="Q1038" s="304" t="str">
        <f t="shared" si="88"/>
        <v/>
      </c>
      <c r="R1038" s="305" t="str">
        <f t="shared" si="89"/>
        <v/>
      </c>
      <c r="S1038" s="305" t="str">
        <f t="shared" si="90"/>
        <v/>
      </c>
      <c r="T1038" s="186">
        <v>1034</v>
      </c>
      <c r="U1038" s="216" t="str">
        <f t="shared" si="92"/>
        <v/>
      </c>
      <c r="V1038" s="216" t="str">
        <f>IFERROR(INDEX(CountyStateRegions_21!$B:$B,MATCH('Start Here Statistics'!$U1038,CountyStateRegions_21!$D:$D,0)),"")</f>
        <v/>
      </c>
    </row>
    <row r="1039" spans="14:22" ht="15" x14ac:dyDescent="0.2">
      <c r="N1039" s="43">
        <f t="shared" si="91"/>
        <v>0</v>
      </c>
      <c r="O1039" s="180"/>
      <c r="P1039" s="214" t="str">
        <f>CountyStateRegions_21!K1037</f>
        <v/>
      </c>
      <c r="Q1039" s="304" t="str">
        <f t="shared" si="88"/>
        <v/>
      </c>
      <c r="R1039" s="305" t="str">
        <f t="shared" si="89"/>
        <v/>
      </c>
      <c r="S1039" s="305" t="str">
        <f t="shared" si="90"/>
        <v/>
      </c>
      <c r="T1039" s="186">
        <v>1035</v>
      </c>
      <c r="U1039" s="216" t="str">
        <f t="shared" si="92"/>
        <v/>
      </c>
      <c r="V1039" s="216" t="str">
        <f>IFERROR(INDEX(CountyStateRegions_21!$B:$B,MATCH('Start Here Statistics'!$U1039,CountyStateRegions_21!$D:$D,0)),"")</f>
        <v/>
      </c>
    </row>
    <row r="1040" spans="14:22" ht="15" x14ac:dyDescent="0.2">
      <c r="N1040" s="43">
        <f t="shared" si="91"/>
        <v>0</v>
      </c>
      <c r="O1040" s="180"/>
      <c r="P1040" s="214" t="str">
        <f>CountyStateRegions_21!K1038</f>
        <v/>
      </c>
      <c r="Q1040" s="304" t="str">
        <f t="shared" si="88"/>
        <v/>
      </c>
      <c r="R1040" s="305" t="str">
        <f t="shared" si="89"/>
        <v/>
      </c>
      <c r="S1040" s="305" t="str">
        <f t="shared" si="90"/>
        <v/>
      </c>
      <c r="T1040" s="186">
        <v>1036</v>
      </c>
      <c r="U1040" s="216" t="str">
        <f t="shared" si="92"/>
        <v/>
      </c>
      <c r="V1040" s="216" t="str">
        <f>IFERROR(INDEX(CountyStateRegions_21!$B:$B,MATCH('Start Here Statistics'!$U1040,CountyStateRegions_21!$D:$D,0)),"")</f>
        <v/>
      </c>
    </row>
    <row r="1041" spans="14:22" ht="15" x14ac:dyDescent="0.2">
      <c r="N1041" s="43">
        <f t="shared" si="91"/>
        <v>0</v>
      </c>
      <c r="O1041" s="180"/>
      <c r="P1041" s="214" t="str">
        <f>CountyStateRegions_21!K1039</f>
        <v/>
      </c>
      <c r="Q1041" s="304" t="str">
        <f t="shared" si="88"/>
        <v/>
      </c>
      <c r="R1041" s="305" t="str">
        <f t="shared" si="89"/>
        <v/>
      </c>
      <c r="S1041" s="305" t="str">
        <f t="shared" si="90"/>
        <v/>
      </c>
      <c r="T1041" s="186">
        <v>1037</v>
      </c>
      <c r="U1041" s="216" t="str">
        <f t="shared" si="92"/>
        <v/>
      </c>
      <c r="V1041" s="216" t="str">
        <f>IFERROR(INDEX(CountyStateRegions_21!$B:$B,MATCH('Start Here Statistics'!$U1041,CountyStateRegions_21!$D:$D,0)),"")</f>
        <v/>
      </c>
    </row>
    <row r="1042" spans="14:22" ht="15" x14ac:dyDescent="0.2">
      <c r="N1042" s="43">
        <f t="shared" si="91"/>
        <v>0</v>
      </c>
      <c r="O1042" s="180"/>
      <c r="P1042" s="214" t="str">
        <f>CountyStateRegions_21!K1040</f>
        <v/>
      </c>
      <c r="Q1042" s="304" t="str">
        <f t="shared" si="88"/>
        <v/>
      </c>
      <c r="R1042" s="305" t="str">
        <f t="shared" si="89"/>
        <v/>
      </c>
      <c r="S1042" s="305" t="str">
        <f t="shared" si="90"/>
        <v/>
      </c>
      <c r="T1042" s="186">
        <v>1038</v>
      </c>
      <c r="U1042" s="216" t="str">
        <f t="shared" si="92"/>
        <v/>
      </c>
      <c r="V1042" s="216" t="str">
        <f>IFERROR(INDEX(CountyStateRegions_21!$B:$B,MATCH('Start Here Statistics'!$U1042,CountyStateRegions_21!$D:$D,0)),"")</f>
        <v/>
      </c>
    </row>
    <row r="1043" spans="14:22" ht="15" x14ac:dyDescent="0.2">
      <c r="N1043" s="43">
        <f t="shared" si="91"/>
        <v>0</v>
      </c>
      <c r="O1043" s="180"/>
      <c r="P1043" s="214" t="str">
        <f>CountyStateRegions_21!K1041</f>
        <v/>
      </c>
      <c r="Q1043" s="304" t="str">
        <f t="shared" si="88"/>
        <v/>
      </c>
      <c r="R1043" s="305" t="str">
        <f t="shared" si="89"/>
        <v/>
      </c>
      <c r="S1043" s="305" t="str">
        <f t="shared" si="90"/>
        <v/>
      </c>
      <c r="T1043" s="186">
        <v>1039</v>
      </c>
      <c r="U1043" s="216" t="str">
        <f t="shared" si="92"/>
        <v/>
      </c>
      <c r="V1043" s="216" t="str">
        <f>IFERROR(INDEX(CountyStateRegions_21!$B:$B,MATCH('Start Here Statistics'!$U1043,CountyStateRegions_21!$D:$D,0)),"")</f>
        <v/>
      </c>
    </row>
    <row r="1044" spans="14:22" ht="15" x14ac:dyDescent="0.2">
      <c r="N1044" s="43">
        <f t="shared" si="91"/>
        <v>0</v>
      </c>
      <c r="O1044" s="180"/>
      <c r="P1044" s="214" t="str">
        <f>CountyStateRegions_21!K1042</f>
        <v/>
      </c>
      <c r="Q1044" s="304" t="str">
        <f t="shared" si="88"/>
        <v/>
      </c>
      <c r="R1044" s="305" t="str">
        <f t="shared" si="89"/>
        <v/>
      </c>
      <c r="S1044" s="305" t="str">
        <f t="shared" si="90"/>
        <v/>
      </c>
      <c r="T1044" s="186">
        <v>1040</v>
      </c>
      <c r="U1044" s="216" t="str">
        <f t="shared" si="92"/>
        <v/>
      </c>
      <c r="V1044" s="216" t="str">
        <f>IFERROR(INDEX(CountyStateRegions_21!$B:$B,MATCH('Start Here Statistics'!$U1044,CountyStateRegions_21!$D:$D,0)),"")</f>
        <v/>
      </c>
    </row>
    <row r="1045" spans="14:22" ht="15" x14ac:dyDescent="0.2">
      <c r="N1045" s="43">
        <f t="shared" si="91"/>
        <v>0</v>
      </c>
      <c r="O1045" s="180"/>
      <c r="P1045" s="214" t="str">
        <f>CountyStateRegions_21!K1043</f>
        <v/>
      </c>
      <c r="Q1045" s="304" t="str">
        <f t="shared" si="88"/>
        <v/>
      </c>
      <c r="R1045" s="305" t="str">
        <f t="shared" si="89"/>
        <v/>
      </c>
      <c r="S1045" s="305" t="str">
        <f t="shared" si="90"/>
        <v/>
      </c>
      <c r="T1045" s="186">
        <v>1041</v>
      </c>
      <c r="U1045" s="216" t="str">
        <f t="shared" si="92"/>
        <v/>
      </c>
      <c r="V1045" s="216" t="str">
        <f>IFERROR(INDEX(CountyStateRegions_21!$B:$B,MATCH('Start Here Statistics'!$U1045,CountyStateRegions_21!$D:$D,0)),"")</f>
        <v/>
      </c>
    </row>
    <row r="1046" spans="14:22" ht="15" x14ac:dyDescent="0.2">
      <c r="N1046" s="43">
        <f t="shared" si="91"/>
        <v>0</v>
      </c>
      <c r="O1046" s="180"/>
      <c r="P1046" s="214" t="str">
        <f>CountyStateRegions_21!K1044</f>
        <v/>
      </c>
      <c r="Q1046" s="304" t="str">
        <f t="shared" si="88"/>
        <v/>
      </c>
      <c r="R1046" s="305" t="str">
        <f t="shared" si="89"/>
        <v/>
      </c>
      <c r="S1046" s="305" t="str">
        <f t="shared" si="90"/>
        <v/>
      </c>
      <c r="T1046" s="186">
        <v>1042</v>
      </c>
      <c r="U1046" s="216" t="str">
        <f t="shared" si="92"/>
        <v/>
      </c>
      <c r="V1046" s="216" t="str">
        <f>IFERROR(INDEX(CountyStateRegions_21!$B:$B,MATCH('Start Here Statistics'!$U1046,CountyStateRegions_21!$D:$D,0)),"")</f>
        <v/>
      </c>
    </row>
    <row r="1047" spans="14:22" ht="15" x14ac:dyDescent="0.2">
      <c r="N1047" s="43">
        <f t="shared" si="91"/>
        <v>0</v>
      </c>
      <c r="O1047" s="180"/>
      <c r="P1047" s="214" t="str">
        <f>CountyStateRegions_21!K1045</f>
        <v/>
      </c>
      <c r="Q1047" s="304" t="str">
        <f t="shared" si="88"/>
        <v/>
      </c>
      <c r="R1047" s="305" t="str">
        <f t="shared" si="89"/>
        <v/>
      </c>
      <c r="S1047" s="305" t="str">
        <f t="shared" si="90"/>
        <v/>
      </c>
      <c r="T1047" s="186">
        <v>1043</v>
      </c>
      <c r="U1047" s="216" t="str">
        <f t="shared" si="92"/>
        <v/>
      </c>
      <c r="V1047" s="216" t="str">
        <f>IFERROR(INDEX(CountyStateRegions_21!$B:$B,MATCH('Start Here Statistics'!$U1047,CountyStateRegions_21!$D:$D,0)),"")</f>
        <v/>
      </c>
    </row>
    <row r="1048" spans="14:22" ht="15" x14ac:dyDescent="0.2">
      <c r="N1048" s="43">
        <f t="shared" si="91"/>
        <v>0</v>
      </c>
      <c r="O1048" s="180"/>
      <c r="P1048" s="214" t="str">
        <f>CountyStateRegions_21!K1046</f>
        <v/>
      </c>
      <c r="Q1048" s="304" t="str">
        <f t="shared" si="88"/>
        <v/>
      </c>
      <c r="R1048" s="305" t="str">
        <f t="shared" si="89"/>
        <v/>
      </c>
      <c r="S1048" s="305" t="str">
        <f t="shared" si="90"/>
        <v/>
      </c>
      <c r="T1048" s="186">
        <v>1044</v>
      </c>
      <c r="U1048" s="216" t="str">
        <f t="shared" si="92"/>
        <v/>
      </c>
      <c r="V1048" s="216" t="str">
        <f>IFERROR(INDEX(CountyStateRegions_21!$B:$B,MATCH('Start Here Statistics'!$U1048,CountyStateRegions_21!$D:$D,0)),"")</f>
        <v/>
      </c>
    </row>
    <row r="1049" spans="14:22" ht="15" x14ac:dyDescent="0.2">
      <c r="N1049" s="43">
        <f t="shared" si="91"/>
        <v>0</v>
      </c>
      <c r="O1049" s="180"/>
      <c r="P1049" s="214" t="str">
        <f>CountyStateRegions_21!K1047</f>
        <v/>
      </c>
      <c r="Q1049" s="304" t="str">
        <f t="shared" si="88"/>
        <v/>
      </c>
      <c r="R1049" s="305" t="str">
        <f t="shared" si="89"/>
        <v/>
      </c>
      <c r="S1049" s="305" t="str">
        <f t="shared" si="90"/>
        <v/>
      </c>
      <c r="T1049" s="186">
        <v>1045</v>
      </c>
      <c r="U1049" s="216" t="str">
        <f t="shared" si="92"/>
        <v/>
      </c>
      <c r="V1049" s="216" t="str">
        <f>IFERROR(INDEX(CountyStateRegions_21!$B:$B,MATCH('Start Here Statistics'!$U1049,CountyStateRegions_21!$D:$D,0)),"")</f>
        <v/>
      </c>
    </row>
    <row r="1050" spans="14:22" ht="15" x14ac:dyDescent="0.2">
      <c r="N1050" s="43">
        <f t="shared" si="91"/>
        <v>0</v>
      </c>
      <c r="O1050" s="180"/>
      <c r="P1050" s="214" t="str">
        <f>CountyStateRegions_21!K1048</f>
        <v/>
      </c>
      <c r="Q1050" s="304" t="str">
        <f t="shared" si="88"/>
        <v/>
      </c>
      <c r="R1050" s="305" t="str">
        <f t="shared" si="89"/>
        <v/>
      </c>
      <c r="S1050" s="305" t="str">
        <f t="shared" si="90"/>
        <v/>
      </c>
      <c r="T1050" s="186">
        <v>1046</v>
      </c>
      <c r="U1050" s="216" t="str">
        <f t="shared" si="92"/>
        <v/>
      </c>
      <c r="V1050" s="216" t="str">
        <f>IFERROR(INDEX(CountyStateRegions_21!$B:$B,MATCH('Start Here Statistics'!$U1050,CountyStateRegions_21!$D:$D,0)),"")</f>
        <v/>
      </c>
    </row>
    <row r="1051" spans="14:22" ht="15" x14ac:dyDescent="0.2">
      <c r="N1051" s="43">
        <f t="shared" si="91"/>
        <v>0</v>
      </c>
      <c r="O1051" s="180"/>
      <c r="P1051" s="214" t="str">
        <f>CountyStateRegions_21!K1049</f>
        <v/>
      </c>
      <c r="Q1051" s="304" t="str">
        <f t="shared" si="88"/>
        <v/>
      </c>
      <c r="R1051" s="305" t="str">
        <f t="shared" si="89"/>
        <v/>
      </c>
      <c r="S1051" s="305" t="str">
        <f t="shared" si="90"/>
        <v/>
      </c>
      <c r="T1051" s="186">
        <v>1047</v>
      </c>
      <c r="U1051" s="216" t="str">
        <f t="shared" si="92"/>
        <v/>
      </c>
      <c r="V1051" s="216" t="str">
        <f>IFERROR(INDEX(CountyStateRegions_21!$B:$B,MATCH('Start Here Statistics'!$U1051,CountyStateRegions_21!$D:$D,0)),"")</f>
        <v/>
      </c>
    </row>
    <row r="1052" spans="14:22" ht="15" x14ac:dyDescent="0.2">
      <c r="N1052" s="43">
        <f t="shared" si="91"/>
        <v>0</v>
      </c>
      <c r="O1052" s="180"/>
      <c r="P1052" s="214" t="str">
        <f>CountyStateRegions_21!K1050</f>
        <v/>
      </c>
      <c r="Q1052" s="304" t="str">
        <f t="shared" si="88"/>
        <v/>
      </c>
      <c r="R1052" s="305" t="str">
        <f t="shared" si="89"/>
        <v/>
      </c>
      <c r="S1052" s="305" t="str">
        <f t="shared" si="90"/>
        <v/>
      </c>
      <c r="T1052" s="186">
        <v>1048</v>
      </c>
      <c r="U1052" s="216" t="str">
        <f t="shared" si="92"/>
        <v/>
      </c>
      <c r="V1052" s="216" t="str">
        <f>IFERROR(INDEX(CountyStateRegions_21!$B:$B,MATCH('Start Here Statistics'!$U1052,CountyStateRegions_21!$D:$D,0)),"")</f>
        <v/>
      </c>
    </row>
    <row r="1053" spans="14:22" ht="15" x14ac:dyDescent="0.2">
      <c r="N1053" s="43">
        <f t="shared" si="91"/>
        <v>0</v>
      </c>
      <c r="O1053" s="180"/>
      <c r="P1053" s="214" t="str">
        <f>CountyStateRegions_21!K1051</f>
        <v/>
      </c>
      <c r="Q1053" s="304" t="str">
        <f t="shared" si="88"/>
        <v/>
      </c>
      <c r="R1053" s="305" t="str">
        <f t="shared" si="89"/>
        <v/>
      </c>
      <c r="S1053" s="305" t="str">
        <f t="shared" si="90"/>
        <v/>
      </c>
      <c r="T1053" s="186">
        <v>1049</v>
      </c>
      <c r="U1053" s="216" t="str">
        <f t="shared" si="92"/>
        <v/>
      </c>
      <c r="V1053" s="216" t="str">
        <f>IFERROR(INDEX(CountyStateRegions_21!$B:$B,MATCH('Start Here Statistics'!$U1053,CountyStateRegions_21!$D:$D,0)),"")</f>
        <v/>
      </c>
    </row>
    <row r="1054" spans="14:22" ht="15" x14ac:dyDescent="0.2">
      <c r="N1054" s="43">
        <f t="shared" si="91"/>
        <v>0</v>
      </c>
      <c r="O1054" s="180"/>
      <c r="P1054" s="214" t="str">
        <f>CountyStateRegions_21!K1052</f>
        <v/>
      </c>
      <c r="Q1054" s="304" t="str">
        <f t="shared" ref="Q1054:Q1117" si="93">IFERROR(MID(P1055, FIND(",",P1055)+1,99),"")</f>
        <v/>
      </c>
      <c r="R1054" s="305" t="str">
        <f t="shared" ref="R1054:R1117" si="94">IFERROR(LEFT(P1055, FIND(",",P1055)-1),"")</f>
        <v/>
      </c>
      <c r="S1054" s="305" t="str">
        <f t="shared" ref="S1054:S1117" si="95">IF(P1055="", "", IF(O1055&lt;&gt;"", 1, 0))</f>
        <v/>
      </c>
      <c r="T1054" s="186">
        <v>1050</v>
      </c>
      <c r="U1054" s="216" t="str">
        <f t="shared" si="92"/>
        <v/>
      </c>
      <c r="V1054" s="216" t="str">
        <f>IFERROR(INDEX(CountyStateRegions_21!$B:$B,MATCH('Start Here Statistics'!$U1054,CountyStateRegions_21!$D:$D,0)),"")</f>
        <v/>
      </c>
    </row>
    <row r="1055" spans="14:22" ht="15" x14ac:dyDescent="0.2">
      <c r="N1055" s="43">
        <f t="shared" si="91"/>
        <v>0</v>
      </c>
      <c r="O1055" s="180"/>
      <c r="P1055" s="214" t="str">
        <f>CountyStateRegions_21!K1053</f>
        <v/>
      </c>
      <c r="Q1055" s="304" t="str">
        <f t="shared" si="93"/>
        <v/>
      </c>
      <c r="R1055" s="305" t="str">
        <f t="shared" si="94"/>
        <v/>
      </c>
      <c r="S1055" s="305" t="str">
        <f t="shared" si="95"/>
        <v/>
      </c>
      <c r="T1055" s="186">
        <v>1051</v>
      </c>
      <c r="U1055" s="216" t="str">
        <f t="shared" si="92"/>
        <v/>
      </c>
      <c r="V1055" s="216" t="str">
        <f>IFERROR(INDEX(CountyStateRegions_21!$B:$B,MATCH('Start Here Statistics'!$U1055,CountyStateRegions_21!$D:$D,0)),"")</f>
        <v/>
      </c>
    </row>
    <row r="1056" spans="14:22" ht="15" x14ac:dyDescent="0.2">
      <c r="N1056" s="43">
        <f t="shared" si="91"/>
        <v>0</v>
      </c>
      <c r="O1056" s="180"/>
      <c r="P1056" s="214" t="str">
        <f>CountyStateRegions_21!K1054</f>
        <v/>
      </c>
      <c r="Q1056" s="304" t="str">
        <f t="shared" si="93"/>
        <v/>
      </c>
      <c r="R1056" s="305" t="str">
        <f t="shared" si="94"/>
        <v/>
      </c>
      <c r="S1056" s="305" t="str">
        <f t="shared" si="95"/>
        <v/>
      </c>
      <c r="T1056" s="186">
        <v>1052</v>
      </c>
      <c r="U1056" s="216" t="str">
        <f t="shared" si="92"/>
        <v/>
      </c>
      <c r="V1056" s="216" t="str">
        <f>IFERROR(INDEX(CountyStateRegions_21!$B:$B,MATCH('Start Here Statistics'!$U1056,CountyStateRegions_21!$D:$D,0)),"")</f>
        <v/>
      </c>
    </row>
    <row r="1057" spans="14:22" ht="15" x14ac:dyDescent="0.2">
      <c r="N1057" s="43">
        <f t="shared" si="91"/>
        <v>0</v>
      </c>
      <c r="O1057" s="180"/>
      <c r="P1057" s="214" t="str">
        <f>CountyStateRegions_21!K1055</f>
        <v/>
      </c>
      <c r="Q1057" s="304" t="str">
        <f t="shared" si="93"/>
        <v/>
      </c>
      <c r="R1057" s="305" t="str">
        <f t="shared" si="94"/>
        <v/>
      </c>
      <c r="S1057" s="305" t="str">
        <f t="shared" si="95"/>
        <v/>
      </c>
      <c r="T1057" s="186">
        <v>1053</v>
      </c>
      <c r="U1057" s="216" t="str">
        <f t="shared" si="92"/>
        <v/>
      </c>
      <c r="V1057" s="216" t="str">
        <f>IFERROR(INDEX(CountyStateRegions_21!$B:$B,MATCH('Start Here Statistics'!$U1057,CountyStateRegions_21!$D:$D,0)),"")</f>
        <v/>
      </c>
    </row>
    <row r="1058" spans="14:22" ht="15" x14ac:dyDescent="0.2">
      <c r="N1058" s="43">
        <f t="shared" si="91"/>
        <v>0</v>
      </c>
      <c r="O1058" s="180"/>
      <c r="P1058" s="214" t="str">
        <f>CountyStateRegions_21!K1056</f>
        <v/>
      </c>
      <c r="Q1058" s="304" t="str">
        <f t="shared" si="93"/>
        <v/>
      </c>
      <c r="R1058" s="305" t="str">
        <f t="shared" si="94"/>
        <v/>
      </c>
      <c r="S1058" s="305" t="str">
        <f t="shared" si="95"/>
        <v/>
      </c>
      <c r="T1058" s="186">
        <v>1054</v>
      </c>
      <c r="U1058" s="216" t="str">
        <f t="shared" si="92"/>
        <v/>
      </c>
      <c r="V1058" s="216" t="str">
        <f>IFERROR(INDEX(CountyStateRegions_21!$B:$B,MATCH('Start Here Statistics'!$U1058,CountyStateRegions_21!$D:$D,0)),"")</f>
        <v/>
      </c>
    </row>
    <row r="1059" spans="14:22" ht="15" x14ac:dyDescent="0.2">
      <c r="N1059" s="43">
        <f t="shared" si="91"/>
        <v>0</v>
      </c>
      <c r="O1059" s="180"/>
      <c r="P1059" s="214" t="str">
        <f>CountyStateRegions_21!K1057</f>
        <v/>
      </c>
      <c r="Q1059" s="304" t="str">
        <f t="shared" si="93"/>
        <v/>
      </c>
      <c r="R1059" s="305" t="str">
        <f t="shared" si="94"/>
        <v/>
      </c>
      <c r="S1059" s="305" t="str">
        <f t="shared" si="95"/>
        <v/>
      </c>
      <c r="T1059" s="186">
        <v>1055</v>
      </c>
      <c r="U1059" s="216" t="str">
        <f t="shared" si="92"/>
        <v/>
      </c>
      <c r="V1059" s="216" t="str">
        <f>IFERROR(INDEX(CountyStateRegions_21!$B:$B,MATCH('Start Here Statistics'!$U1059,CountyStateRegions_21!$D:$D,0)),"")</f>
        <v/>
      </c>
    </row>
    <row r="1060" spans="14:22" ht="15" x14ac:dyDescent="0.2">
      <c r="N1060" s="43">
        <f t="shared" si="91"/>
        <v>0</v>
      </c>
      <c r="O1060" s="180"/>
      <c r="P1060" s="214" t="str">
        <f>CountyStateRegions_21!K1058</f>
        <v/>
      </c>
      <c r="Q1060" s="304" t="str">
        <f t="shared" si="93"/>
        <v/>
      </c>
      <c r="R1060" s="305" t="str">
        <f t="shared" si="94"/>
        <v/>
      </c>
      <c r="S1060" s="305" t="str">
        <f t="shared" si="95"/>
        <v/>
      </c>
      <c r="T1060" s="186">
        <v>1056</v>
      </c>
      <c r="U1060" s="216" t="str">
        <f t="shared" si="92"/>
        <v/>
      </c>
      <c r="V1060" s="216" t="str">
        <f>IFERROR(INDEX(CountyStateRegions_21!$B:$B,MATCH('Start Here Statistics'!$U1060,CountyStateRegions_21!$D:$D,0)),"")</f>
        <v/>
      </c>
    </row>
    <row r="1061" spans="14:22" ht="15" x14ac:dyDescent="0.2">
      <c r="N1061" s="43">
        <f t="shared" si="91"/>
        <v>0</v>
      </c>
      <c r="O1061" s="180"/>
      <c r="P1061" s="214" t="str">
        <f>CountyStateRegions_21!K1059</f>
        <v/>
      </c>
      <c r="Q1061" s="304" t="str">
        <f t="shared" si="93"/>
        <v/>
      </c>
      <c r="R1061" s="305" t="str">
        <f t="shared" si="94"/>
        <v/>
      </c>
      <c r="S1061" s="305" t="str">
        <f t="shared" si="95"/>
        <v/>
      </c>
      <c r="T1061" s="186">
        <v>1057</v>
      </c>
      <c r="U1061" s="216" t="str">
        <f t="shared" si="92"/>
        <v/>
      </c>
      <c r="V1061" s="216" t="str">
        <f>IFERROR(INDEX(CountyStateRegions_21!$B:$B,MATCH('Start Here Statistics'!$U1061,CountyStateRegions_21!$D:$D,0)),"")</f>
        <v/>
      </c>
    </row>
    <row r="1062" spans="14:22" ht="15" x14ac:dyDescent="0.2">
      <c r="N1062" s="43">
        <f t="shared" si="91"/>
        <v>0</v>
      </c>
      <c r="O1062" s="180"/>
      <c r="P1062" s="214" t="str">
        <f>CountyStateRegions_21!K1060</f>
        <v/>
      </c>
      <c r="Q1062" s="304" t="str">
        <f t="shared" si="93"/>
        <v/>
      </c>
      <c r="R1062" s="305" t="str">
        <f t="shared" si="94"/>
        <v/>
      </c>
      <c r="S1062" s="305" t="str">
        <f t="shared" si="95"/>
        <v/>
      </c>
      <c r="T1062" s="186">
        <v>1058</v>
      </c>
      <c r="U1062" s="216" t="str">
        <f t="shared" si="92"/>
        <v/>
      </c>
      <c r="V1062" s="216" t="str">
        <f>IFERROR(INDEX(CountyStateRegions_21!$B:$B,MATCH('Start Here Statistics'!$U1062,CountyStateRegions_21!$D:$D,0)),"")</f>
        <v/>
      </c>
    </row>
    <row r="1063" spans="14:22" ht="15" x14ac:dyDescent="0.2">
      <c r="N1063" s="43">
        <f t="shared" si="91"/>
        <v>0</v>
      </c>
      <c r="O1063" s="180"/>
      <c r="P1063" s="214" t="str">
        <f>CountyStateRegions_21!K1061</f>
        <v/>
      </c>
      <c r="Q1063" s="304" t="str">
        <f t="shared" si="93"/>
        <v/>
      </c>
      <c r="R1063" s="305" t="str">
        <f t="shared" si="94"/>
        <v/>
      </c>
      <c r="S1063" s="305" t="str">
        <f t="shared" si="95"/>
        <v/>
      </c>
      <c r="T1063" s="186">
        <v>1059</v>
      </c>
      <c r="U1063" s="216" t="str">
        <f t="shared" si="92"/>
        <v/>
      </c>
      <c r="V1063" s="216" t="str">
        <f>IFERROR(INDEX(CountyStateRegions_21!$B:$B,MATCH('Start Here Statistics'!$U1063,CountyStateRegions_21!$D:$D,0)),"")</f>
        <v/>
      </c>
    </row>
    <row r="1064" spans="14:22" ht="15" x14ac:dyDescent="0.2">
      <c r="N1064" s="43">
        <f t="shared" si="91"/>
        <v>0</v>
      </c>
      <c r="O1064" s="180"/>
      <c r="P1064" s="214" t="str">
        <f>CountyStateRegions_21!K1062</f>
        <v/>
      </c>
      <c r="Q1064" s="304" t="str">
        <f t="shared" si="93"/>
        <v/>
      </c>
      <c r="R1064" s="305" t="str">
        <f t="shared" si="94"/>
        <v/>
      </c>
      <c r="S1064" s="305" t="str">
        <f t="shared" si="95"/>
        <v/>
      </c>
      <c r="T1064" s="186">
        <v>1060</v>
      </c>
      <c r="U1064" s="216" t="str">
        <f t="shared" si="92"/>
        <v/>
      </c>
      <c r="V1064" s="216" t="str">
        <f>IFERROR(INDEX(CountyStateRegions_21!$B:$B,MATCH('Start Here Statistics'!$U1064,CountyStateRegions_21!$D:$D,0)),"")</f>
        <v/>
      </c>
    </row>
    <row r="1065" spans="14:22" ht="15" x14ac:dyDescent="0.2">
      <c r="N1065" s="43">
        <f t="shared" si="91"/>
        <v>0</v>
      </c>
      <c r="O1065" s="180"/>
      <c r="P1065" s="214" t="str">
        <f>CountyStateRegions_21!K1063</f>
        <v/>
      </c>
      <c r="Q1065" s="304" t="str">
        <f t="shared" si="93"/>
        <v/>
      </c>
      <c r="R1065" s="305" t="str">
        <f t="shared" si="94"/>
        <v/>
      </c>
      <c r="S1065" s="305" t="str">
        <f t="shared" si="95"/>
        <v/>
      </c>
      <c r="T1065" s="186">
        <v>1061</v>
      </c>
      <c r="U1065" s="216" t="str">
        <f t="shared" si="92"/>
        <v/>
      </c>
      <c r="V1065" s="216" t="str">
        <f>IFERROR(INDEX(CountyStateRegions_21!$B:$B,MATCH('Start Here Statistics'!$U1065,CountyStateRegions_21!$D:$D,0)),"")</f>
        <v/>
      </c>
    </row>
    <row r="1066" spans="14:22" ht="15" x14ac:dyDescent="0.2">
      <c r="N1066" s="43">
        <f t="shared" si="91"/>
        <v>0</v>
      </c>
      <c r="O1066" s="180"/>
      <c r="P1066" s="214" t="str">
        <f>CountyStateRegions_21!K1064</f>
        <v/>
      </c>
      <c r="Q1066" s="304" t="str">
        <f t="shared" si="93"/>
        <v/>
      </c>
      <c r="R1066" s="305" t="str">
        <f t="shared" si="94"/>
        <v/>
      </c>
      <c r="S1066" s="305" t="str">
        <f t="shared" si="95"/>
        <v/>
      </c>
      <c r="T1066" s="186">
        <v>1062</v>
      </c>
      <c r="U1066" s="216" t="str">
        <f t="shared" si="92"/>
        <v/>
      </c>
      <c r="V1066" s="216" t="str">
        <f>IFERROR(INDEX(CountyStateRegions_21!$B:$B,MATCH('Start Here Statistics'!$U1066,CountyStateRegions_21!$D:$D,0)),"")</f>
        <v/>
      </c>
    </row>
    <row r="1067" spans="14:22" ht="15" x14ac:dyDescent="0.2">
      <c r="N1067" s="43">
        <f t="shared" si="91"/>
        <v>0</v>
      </c>
      <c r="O1067" s="180"/>
      <c r="P1067" s="214" t="str">
        <f>CountyStateRegions_21!K1065</f>
        <v/>
      </c>
      <c r="Q1067" s="304" t="str">
        <f t="shared" si="93"/>
        <v/>
      </c>
      <c r="R1067" s="305" t="str">
        <f t="shared" si="94"/>
        <v/>
      </c>
      <c r="S1067" s="305" t="str">
        <f t="shared" si="95"/>
        <v/>
      </c>
      <c r="T1067" s="186">
        <v>1063</v>
      </c>
      <c r="U1067" s="216" t="str">
        <f t="shared" si="92"/>
        <v/>
      </c>
      <c r="V1067" s="216" t="str">
        <f>IFERROR(INDEX(CountyStateRegions_21!$B:$B,MATCH('Start Here Statistics'!$U1067,CountyStateRegions_21!$D:$D,0)),"")</f>
        <v/>
      </c>
    </row>
    <row r="1068" spans="14:22" ht="15" x14ac:dyDescent="0.2">
      <c r="N1068" s="43">
        <f t="shared" si="91"/>
        <v>0</v>
      </c>
      <c r="O1068" s="180"/>
      <c r="P1068" s="214" t="str">
        <f>CountyStateRegions_21!K1066</f>
        <v/>
      </c>
      <c r="Q1068" s="304" t="str">
        <f t="shared" si="93"/>
        <v/>
      </c>
      <c r="R1068" s="305" t="str">
        <f t="shared" si="94"/>
        <v/>
      </c>
      <c r="S1068" s="305" t="str">
        <f t="shared" si="95"/>
        <v/>
      </c>
      <c r="T1068" s="186">
        <v>1064</v>
      </c>
      <c r="U1068" s="216" t="str">
        <f t="shared" si="92"/>
        <v/>
      </c>
      <c r="V1068" s="216" t="str">
        <f>IFERROR(INDEX(CountyStateRegions_21!$B:$B,MATCH('Start Here Statistics'!$U1068,CountyStateRegions_21!$D:$D,0)),"")</f>
        <v/>
      </c>
    </row>
    <row r="1069" spans="14:22" ht="15" x14ac:dyDescent="0.2">
      <c r="N1069" s="43">
        <f t="shared" si="91"/>
        <v>0</v>
      </c>
      <c r="O1069" s="180"/>
      <c r="P1069" s="214" t="str">
        <f>CountyStateRegions_21!K1067</f>
        <v/>
      </c>
      <c r="Q1069" s="304" t="str">
        <f t="shared" si="93"/>
        <v/>
      </c>
      <c r="R1069" s="305" t="str">
        <f t="shared" si="94"/>
        <v/>
      </c>
      <c r="S1069" s="305" t="str">
        <f t="shared" si="95"/>
        <v/>
      </c>
      <c r="T1069" s="186">
        <v>1065</v>
      </c>
      <c r="U1069" s="216" t="str">
        <f t="shared" si="92"/>
        <v/>
      </c>
      <c r="V1069" s="216" t="str">
        <f>IFERROR(INDEX(CountyStateRegions_21!$B:$B,MATCH('Start Here Statistics'!$U1069,CountyStateRegions_21!$D:$D,0)),"")</f>
        <v/>
      </c>
    </row>
    <row r="1070" spans="14:22" ht="15" x14ac:dyDescent="0.2">
      <c r="N1070" s="43">
        <f t="shared" si="91"/>
        <v>0</v>
      </c>
      <c r="O1070" s="180"/>
      <c r="P1070" s="214" t="str">
        <f>CountyStateRegions_21!K1068</f>
        <v/>
      </c>
      <c r="Q1070" s="304" t="str">
        <f t="shared" si="93"/>
        <v/>
      </c>
      <c r="R1070" s="305" t="str">
        <f t="shared" si="94"/>
        <v/>
      </c>
      <c r="S1070" s="305" t="str">
        <f t="shared" si="95"/>
        <v/>
      </c>
      <c r="T1070" s="186">
        <v>1066</v>
      </c>
      <c r="U1070" s="216" t="str">
        <f t="shared" si="92"/>
        <v/>
      </c>
      <c r="V1070" s="216" t="str">
        <f>IFERROR(INDEX(CountyStateRegions_21!$B:$B,MATCH('Start Here Statistics'!$U1070,CountyStateRegions_21!$D:$D,0)),"")</f>
        <v/>
      </c>
    </row>
    <row r="1071" spans="14:22" ht="15" x14ac:dyDescent="0.2">
      <c r="N1071" s="43">
        <f t="shared" si="91"/>
        <v>0</v>
      </c>
      <c r="O1071" s="180"/>
      <c r="P1071" s="214" t="str">
        <f>CountyStateRegions_21!K1069</f>
        <v/>
      </c>
      <c r="Q1071" s="304" t="str">
        <f t="shared" si="93"/>
        <v/>
      </c>
      <c r="R1071" s="305" t="str">
        <f t="shared" si="94"/>
        <v/>
      </c>
      <c r="S1071" s="305" t="str">
        <f t="shared" si="95"/>
        <v/>
      </c>
      <c r="T1071" s="186">
        <v>1067</v>
      </c>
      <c r="U1071" s="216" t="str">
        <f t="shared" si="92"/>
        <v/>
      </c>
      <c r="V1071" s="216" t="str">
        <f>IFERROR(INDEX(CountyStateRegions_21!$B:$B,MATCH('Start Here Statistics'!$U1071,CountyStateRegions_21!$D:$D,0)),"")</f>
        <v/>
      </c>
    </row>
    <row r="1072" spans="14:22" ht="15" x14ac:dyDescent="0.2">
      <c r="N1072" s="43">
        <f t="shared" si="91"/>
        <v>0</v>
      </c>
      <c r="O1072" s="180"/>
      <c r="P1072" s="214" t="str">
        <f>CountyStateRegions_21!K1070</f>
        <v/>
      </c>
      <c r="Q1072" s="304" t="str">
        <f t="shared" si="93"/>
        <v/>
      </c>
      <c r="R1072" s="305" t="str">
        <f t="shared" si="94"/>
        <v/>
      </c>
      <c r="S1072" s="305" t="str">
        <f t="shared" si="95"/>
        <v/>
      </c>
      <c r="T1072" s="186">
        <v>1068</v>
      </c>
      <c r="U1072" s="216" t="str">
        <f t="shared" si="92"/>
        <v/>
      </c>
      <c r="V1072" s="216" t="str">
        <f>IFERROR(INDEX(CountyStateRegions_21!$B:$B,MATCH('Start Here Statistics'!$U1072,CountyStateRegions_21!$D:$D,0)),"")</f>
        <v/>
      </c>
    </row>
    <row r="1073" spans="14:22" ht="15" x14ac:dyDescent="0.2">
      <c r="N1073" s="43">
        <f t="shared" si="91"/>
        <v>0</v>
      </c>
      <c r="O1073" s="180"/>
      <c r="P1073" s="214" t="str">
        <f>CountyStateRegions_21!K1071</f>
        <v/>
      </c>
      <c r="Q1073" s="304" t="str">
        <f t="shared" si="93"/>
        <v/>
      </c>
      <c r="R1073" s="305" t="str">
        <f t="shared" si="94"/>
        <v/>
      </c>
      <c r="S1073" s="305" t="str">
        <f t="shared" si="95"/>
        <v/>
      </c>
      <c r="T1073" s="186">
        <v>1069</v>
      </c>
      <c r="U1073" s="216" t="str">
        <f t="shared" si="92"/>
        <v/>
      </c>
      <c r="V1073" s="216" t="str">
        <f>IFERROR(INDEX(CountyStateRegions_21!$B:$B,MATCH('Start Here Statistics'!$U1073,CountyStateRegions_21!$D:$D,0)),"")</f>
        <v/>
      </c>
    </row>
    <row r="1074" spans="14:22" ht="15" x14ac:dyDescent="0.2">
      <c r="N1074" s="43">
        <f t="shared" si="91"/>
        <v>0</v>
      </c>
      <c r="O1074" s="180"/>
      <c r="P1074" s="214" t="str">
        <f>CountyStateRegions_21!K1072</f>
        <v/>
      </c>
      <c r="Q1074" s="304" t="str">
        <f t="shared" si="93"/>
        <v/>
      </c>
      <c r="R1074" s="305" t="str">
        <f t="shared" si="94"/>
        <v/>
      </c>
      <c r="S1074" s="305" t="str">
        <f t="shared" si="95"/>
        <v/>
      </c>
      <c r="T1074" s="186">
        <v>1070</v>
      </c>
      <c r="U1074" s="216" t="str">
        <f t="shared" si="92"/>
        <v/>
      </c>
      <c r="V1074" s="216" t="str">
        <f>IFERROR(INDEX(CountyStateRegions_21!$B:$B,MATCH('Start Here Statistics'!$U1074,CountyStateRegions_21!$D:$D,0)),"")</f>
        <v/>
      </c>
    </row>
    <row r="1075" spans="14:22" ht="15" x14ac:dyDescent="0.2">
      <c r="N1075" s="43">
        <f t="shared" si="91"/>
        <v>0</v>
      </c>
      <c r="O1075" s="180"/>
      <c r="P1075" s="214" t="str">
        <f>CountyStateRegions_21!K1073</f>
        <v/>
      </c>
      <c r="Q1075" s="304" t="str">
        <f t="shared" si="93"/>
        <v/>
      </c>
      <c r="R1075" s="305" t="str">
        <f t="shared" si="94"/>
        <v/>
      </c>
      <c r="S1075" s="305" t="str">
        <f t="shared" si="95"/>
        <v/>
      </c>
      <c r="T1075" s="186">
        <v>1071</v>
      </c>
      <c r="U1075" s="216" t="str">
        <f t="shared" si="92"/>
        <v/>
      </c>
      <c r="V1075" s="216" t="str">
        <f>IFERROR(INDEX(CountyStateRegions_21!$B:$B,MATCH('Start Here Statistics'!$U1075,CountyStateRegions_21!$D:$D,0)),"")</f>
        <v/>
      </c>
    </row>
    <row r="1076" spans="14:22" ht="15" x14ac:dyDescent="0.2">
      <c r="N1076" s="43">
        <f t="shared" si="91"/>
        <v>0</v>
      </c>
      <c r="O1076" s="180"/>
      <c r="P1076" s="214" t="str">
        <f>CountyStateRegions_21!K1074</f>
        <v/>
      </c>
      <c r="Q1076" s="304" t="str">
        <f t="shared" si="93"/>
        <v/>
      </c>
      <c r="R1076" s="305" t="str">
        <f t="shared" si="94"/>
        <v/>
      </c>
      <c r="S1076" s="305" t="str">
        <f t="shared" si="95"/>
        <v/>
      </c>
      <c r="T1076" s="186">
        <v>1072</v>
      </c>
      <c r="U1076" s="216" t="str">
        <f t="shared" si="92"/>
        <v/>
      </c>
      <c r="V1076" s="216" t="str">
        <f>IFERROR(INDEX(CountyStateRegions_21!$B:$B,MATCH('Start Here Statistics'!$U1076,CountyStateRegions_21!$D:$D,0)),"")</f>
        <v/>
      </c>
    </row>
    <row r="1077" spans="14:22" ht="15" x14ac:dyDescent="0.2">
      <c r="N1077" s="43">
        <f t="shared" si="91"/>
        <v>0</v>
      </c>
      <c r="O1077" s="180"/>
      <c r="P1077" s="214" t="str">
        <f>CountyStateRegions_21!K1075</f>
        <v/>
      </c>
      <c r="Q1077" s="304" t="str">
        <f t="shared" si="93"/>
        <v/>
      </c>
      <c r="R1077" s="305" t="str">
        <f t="shared" si="94"/>
        <v/>
      </c>
      <c r="S1077" s="305" t="str">
        <f t="shared" si="95"/>
        <v/>
      </c>
      <c r="T1077" s="186">
        <v>1073</v>
      </c>
      <c r="U1077" s="216" t="str">
        <f t="shared" si="92"/>
        <v/>
      </c>
      <c r="V1077" s="216" t="str">
        <f>IFERROR(INDEX(CountyStateRegions_21!$B:$B,MATCH('Start Here Statistics'!$U1077,CountyStateRegions_21!$D:$D,0)),"")</f>
        <v/>
      </c>
    </row>
    <row r="1078" spans="14:22" ht="15" x14ac:dyDescent="0.2">
      <c r="N1078" s="43">
        <f t="shared" si="91"/>
        <v>0</v>
      </c>
      <c r="O1078" s="180"/>
      <c r="P1078" s="214" t="str">
        <f>CountyStateRegions_21!K1076</f>
        <v/>
      </c>
      <c r="Q1078" s="304" t="str">
        <f t="shared" si="93"/>
        <v/>
      </c>
      <c r="R1078" s="305" t="str">
        <f t="shared" si="94"/>
        <v/>
      </c>
      <c r="S1078" s="305" t="str">
        <f t="shared" si="95"/>
        <v/>
      </c>
      <c r="T1078" s="186">
        <v>1074</v>
      </c>
      <c r="U1078" s="216" t="str">
        <f t="shared" si="92"/>
        <v/>
      </c>
      <c r="V1078" s="216" t="str">
        <f>IFERROR(INDEX(CountyStateRegions_21!$B:$B,MATCH('Start Here Statistics'!$U1078,CountyStateRegions_21!$D:$D,0)),"")</f>
        <v/>
      </c>
    </row>
    <row r="1079" spans="14:22" ht="15" x14ac:dyDescent="0.2">
      <c r="N1079" s="43">
        <f t="shared" si="91"/>
        <v>0</v>
      </c>
      <c r="O1079" s="180"/>
      <c r="P1079" s="214" t="str">
        <f>CountyStateRegions_21!K1077</f>
        <v/>
      </c>
      <c r="Q1079" s="304" t="str">
        <f t="shared" si="93"/>
        <v/>
      </c>
      <c r="R1079" s="305" t="str">
        <f t="shared" si="94"/>
        <v/>
      </c>
      <c r="S1079" s="305" t="str">
        <f t="shared" si="95"/>
        <v/>
      </c>
      <c r="T1079" s="186">
        <v>1075</v>
      </c>
      <c r="U1079" s="216" t="str">
        <f t="shared" si="92"/>
        <v/>
      </c>
      <c r="V1079" s="216" t="str">
        <f>IFERROR(INDEX(CountyStateRegions_21!$B:$B,MATCH('Start Here Statistics'!$U1079,CountyStateRegions_21!$D:$D,0)),"")</f>
        <v/>
      </c>
    </row>
    <row r="1080" spans="14:22" ht="15" x14ac:dyDescent="0.2">
      <c r="N1080" s="43">
        <f t="shared" si="91"/>
        <v>0</v>
      </c>
      <c r="O1080" s="180"/>
      <c r="P1080" s="214" t="str">
        <f>CountyStateRegions_21!K1078</f>
        <v/>
      </c>
      <c r="Q1080" s="304" t="str">
        <f t="shared" si="93"/>
        <v/>
      </c>
      <c r="R1080" s="305" t="str">
        <f t="shared" si="94"/>
        <v/>
      </c>
      <c r="S1080" s="305" t="str">
        <f t="shared" si="95"/>
        <v/>
      </c>
      <c r="T1080" s="186">
        <v>1076</v>
      </c>
      <c r="U1080" s="216" t="str">
        <f t="shared" si="92"/>
        <v/>
      </c>
      <c r="V1080" s="216" t="str">
        <f>IFERROR(INDEX(CountyStateRegions_21!$B:$B,MATCH('Start Here Statistics'!$U1080,CountyStateRegions_21!$D:$D,0)),"")</f>
        <v/>
      </c>
    </row>
    <row r="1081" spans="14:22" ht="15" x14ac:dyDescent="0.2">
      <c r="N1081" s="43">
        <f t="shared" si="91"/>
        <v>0</v>
      </c>
      <c r="O1081" s="180"/>
      <c r="P1081" s="214" t="str">
        <f>CountyStateRegions_21!K1079</f>
        <v/>
      </c>
      <c r="Q1081" s="304" t="str">
        <f t="shared" si="93"/>
        <v/>
      </c>
      <c r="R1081" s="305" t="str">
        <f t="shared" si="94"/>
        <v/>
      </c>
      <c r="S1081" s="305" t="str">
        <f t="shared" si="95"/>
        <v/>
      </c>
      <c r="T1081" s="186">
        <v>1077</v>
      </c>
      <c r="U1081" s="216" t="str">
        <f t="shared" si="92"/>
        <v/>
      </c>
      <c r="V1081" s="216" t="str">
        <f>IFERROR(INDEX(CountyStateRegions_21!$B:$B,MATCH('Start Here Statistics'!$U1081,CountyStateRegions_21!$D:$D,0)),"")</f>
        <v/>
      </c>
    </row>
    <row r="1082" spans="14:22" ht="15" x14ac:dyDescent="0.2">
      <c r="N1082" s="43">
        <f t="shared" si="91"/>
        <v>0</v>
      </c>
      <c r="O1082" s="180"/>
      <c r="P1082" s="214" t="str">
        <f>CountyStateRegions_21!K1080</f>
        <v/>
      </c>
      <c r="Q1082" s="304" t="str">
        <f t="shared" si="93"/>
        <v/>
      </c>
      <c r="R1082" s="305" t="str">
        <f t="shared" si="94"/>
        <v/>
      </c>
      <c r="S1082" s="305" t="str">
        <f t="shared" si="95"/>
        <v/>
      </c>
      <c r="T1082" s="186">
        <v>1078</v>
      </c>
      <c r="U1082" s="216" t="str">
        <f t="shared" si="92"/>
        <v/>
      </c>
      <c r="V1082" s="216" t="str">
        <f>IFERROR(INDEX(CountyStateRegions_21!$B:$B,MATCH('Start Here Statistics'!$U1082,CountyStateRegions_21!$D:$D,0)),"")</f>
        <v/>
      </c>
    </row>
    <row r="1083" spans="14:22" ht="15" x14ac:dyDescent="0.2">
      <c r="N1083" s="43">
        <f t="shared" si="91"/>
        <v>0</v>
      </c>
      <c r="O1083" s="180"/>
      <c r="P1083" s="214" t="str">
        <f>CountyStateRegions_21!K1081</f>
        <v/>
      </c>
      <c r="Q1083" s="304" t="str">
        <f t="shared" si="93"/>
        <v/>
      </c>
      <c r="R1083" s="305" t="str">
        <f t="shared" si="94"/>
        <v/>
      </c>
      <c r="S1083" s="305" t="str">
        <f t="shared" si="95"/>
        <v/>
      </c>
      <c r="T1083" s="186">
        <v>1079</v>
      </c>
      <c r="U1083" s="216" t="str">
        <f t="shared" si="92"/>
        <v/>
      </c>
      <c r="V1083" s="216" t="str">
        <f>IFERROR(INDEX(CountyStateRegions_21!$B:$B,MATCH('Start Here Statistics'!$U1083,CountyStateRegions_21!$D:$D,0)),"")</f>
        <v/>
      </c>
    </row>
    <row r="1084" spans="14:22" ht="15" x14ac:dyDescent="0.2">
      <c r="N1084" s="43">
        <f t="shared" si="91"/>
        <v>0</v>
      </c>
      <c r="O1084" s="180"/>
      <c r="P1084" s="214" t="str">
        <f>CountyStateRegions_21!K1082</f>
        <v/>
      </c>
      <c r="Q1084" s="304" t="str">
        <f t="shared" si="93"/>
        <v/>
      </c>
      <c r="R1084" s="305" t="str">
        <f t="shared" si="94"/>
        <v/>
      </c>
      <c r="S1084" s="305" t="str">
        <f t="shared" si="95"/>
        <v/>
      </c>
      <c r="T1084" s="186">
        <v>1080</v>
      </c>
      <c r="U1084" s="216" t="str">
        <f t="shared" si="92"/>
        <v/>
      </c>
      <c r="V1084" s="216" t="str">
        <f>IFERROR(INDEX(CountyStateRegions_21!$B:$B,MATCH('Start Here Statistics'!$U1084,CountyStateRegions_21!$D:$D,0)),"")</f>
        <v/>
      </c>
    </row>
    <row r="1085" spans="14:22" ht="15" x14ac:dyDescent="0.2">
      <c r="N1085" s="43">
        <f t="shared" si="91"/>
        <v>0</v>
      </c>
      <c r="O1085" s="180"/>
      <c r="P1085" s="214" t="str">
        <f>CountyStateRegions_21!K1083</f>
        <v/>
      </c>
      <c r="Q1085" s="304" t="str">
        <f t="shared" si="93"/>
        <v/>
      </c>
      <c r="R1085" s="305" t="str">
        <f t="shared" si="94"/>
        <v/>
      </c>
      <c r="S1085" s="305" t="str">
        <f t="shared" si="95"/>
        <v/>
      </c>
      <c r="T1085" s="186">
        <v>1081</v>
      </c>
      <c r="U1085" s="216" t="str">
        <f t="shared" si="92"/>
        <v/>
      </c>
      <c r="V1085" s="216" t="str">
        <f>IFERROR(INDEX(CountyStateRegions_21!$B:$B,MATCH('Start Here Statistics'!$U1085,CountyStateRegions_21!$D:$D,0)),"")</f>
        <v/>
      </c>
    </row>
    <row r="1086" spans="14:22" ht="15" x14ac:dyDescent="0.2">
      <c r="N1086" s="43">
        <f t="shared" si="91"/>
        <v>0</v>
      </c>
      <c r="O1086" s="180"/>
      <c r="P1086" s="214" t="str">
        <f>CountyStateRegions_21!K1084</f>
        <v/>
      </c>
      <c r="Q1086" s="304" t="str">
        <f t="shared" si="93"/>
        <v/>
      </c>
      <c r="R1086" s="305" t="str">
        <f t="shared" si="94"/>
        <v/>
      </c>
      <c r="S1086" s="305" t="str">
        <f t="shared" si="95"/>
        <v/>
      </c>
      <c r="T1086" s="186">
        <v>1082</v>
      </c>
      <c r="U1086" s="216" t="str">
        <f t="shared" si="92"/>
        <v/>
      </c>
      <c r="V1086" s="216" t="str">
        <f>IFERROR(INDEX(CountyStateRegions_21!$B:$B,MATCH('Start Here Statistics'!$U1086,CountyStateRegions_21!$D:$D,0)),"")</f>
        <v/>
      </c>
    </row>
    <row r="1087" spans="14:22" ht="15" x14ac:dyDescent="0.2">
      <c r="N1087" s="43">
        <f t="shared" si="91"/>
        <v>0</v>
      </c>
      <c r="O1087" s="180"/>
      <c r="P1087" s="214" t="str">
        <f>CountyStateRegions_21!K1085</f>
        <v/>
      </c>
      <c r="Q1087" s="304" t="str">
        <f t="shared" si="93"/>
        <v/>
      </c>
      <c r="R1087" s="305" t="str">
        <f t="shared" si="94"/>
        <v/>
      </c>
      <c r="S1087" s="305" t="str">
        <f t="shared" si="95"/>
        <v/>
      </c>
      <c r="T1087" s="186">
        <v>1083</v>
      </c>
      <c r="U1087" s="216" t="str">
        <f t="shared" si="92"/>
        <v/>
      </c>
      <c r="V1087" s="216" t="str">
        <f>IFERROR(INDEX(CountyStateRegions_21!$B:$B,MATCH('Start Here Statistics'!$U1087,CountyStateRegions_21!$D:$D,0)),"")</f>
        <v/>
      </c>
    </row>
    <row r="1088" spans="14:22" ht="15" x14ac:dyDescent="0.2">
      <c r="N1088" s="43">
        <f t="shared" si="91"/>
        <v>0</v>
      </c>
      <c r="O1088" s="180"/>
      <c r="P1088" s="214" t="str">
        <f>CountyStateRegions_21!K1086</f>
        <v/>
      </c>
      <c r="Q1088" s="304" t="str">
        <f t="shared" si="93"/>
        <v/>
      </c>
      <c r="R1088" s="305" t="str">
        <f t="shared" si="94"/>
        <v/>
      </c>
      <c r="S1088" s="305" t="str">
        <f t="shared" si="95"/>
        <v/>
      </c>
      <c r="T1088" s="186">
        <v>1084</v>
      </c>
      <c r="U1088" s="216" t="str">
        <f t="shared" si="92"/>
        <v/>
      </c>
      <c r="V1088" s="216" t="str">
        <f>IFERROR(INDEX(CountyStateRegions_21!$B:$B,MATCH('Start Here Statistics'!$U1088,CountyStateRegions_21!$D:$D,0)),"")</f>
        <v/>
      </c>
    </row>
    <row r="1089" spans="14:22" ht="15" x14ac:dyDescent="0.2">
      <c r="N1089" s="43">
        <f t="shared" si="91"/>
        <v>0</v>
      </c>
      <c r="O1089" s="180"/>
      <c r="P1089" s="214" t="str">
        <f>CountyStateRegions_21!K1087</f>
        <v/>
      </c>
      <c r="Q1089" s="304" t="str">
        <f t="shared" si="93"/>
        <v/>
      </c>
      <c r="R1089" s="305" t="str">
        <f t="shared" si="94"/>
        <v/>
      </c>
      <c r="S1089" s="305" t="str">
        <f t="shared" si="95"/>
        <v/>
      </c>
      <c r="T1089" s="186">
        <v>1085</v>
      </c>
      <c r="U1089" s="216" t="str">
        <f t="shared" si="92"/>
        <v/>
      </c>
      <c r="V1089" s="216" t="str">
        <f>IFERROR(INDEX(CountyStateRegions_21!$B:$B,MATCH('Start Here Statistics'!$U1089,CountyStateRegions_21!$D:$D,0)),"")</f>
        <v/>
      </c>
    </row>
    <row r="1090" spans="14:22" ht="15" x14ac:dyDescent="0.2">
      <c r="N1090" s="43">
        <f t="shared" si="91"/>
        <v>0</v>
      </c>
      <c r="O1090" s="180"/>
      <c r="P1090" s="214" t="str">
        <f>CountyStateRegions_21!K1088</f>
        <v/>
      </c>
      <c r="Q1090" s="304" t="str">
        <f t="shared" si="93"/>
        <v/>
      </c>
      <c r="R1090" s="305" t="str">
        <f t="shared" si="94"/>
        <v/>
      </c>
      <c r="S1090" s="305" t="str">
        <f t="shared" si="95"/>
        <v/>
      </c>
      <c r="T1090" s="186">
        <v>1086</v>
      </c>
      <c r="U1090" s="216" t="str">
        <f t="shared" si="92"/>
        <v/>
      </c>
      <c r="V1090" s="216" t="str">
        <f>IFERROR(INDEX(CountyStateRegions_21!$B:$B,MATCH('Start Here Statistics'!$U1090,CountyStateRegions_21!$D:$D,0)),"")</f>
        <v/>
      </c>
    </row>
    <row r="1091" spans="14:22" ht="15" x14ac:dyDescent="0.2">
      <c r="N1091" s="43">
        <f t="shared" si="91"/>
        <v>0</v>
      </c>
      <c r="O1091" s="180"/>
      <c r="P1091" s="214" t="str">
        <f>CountyStateRegions_21!K1089</f>
        <v/>
      </c>
      <c r="Q1091" s="304" t="str">
        <f t="shared" si="93"/>
        <v/>
      </c>
      <c r="R1091" s="305" t="str">
        <f t="shared" si="94"/>
        <v/>
      </c>
      <c r="S1091" s="305" t="str">
        <f t="shared" si="95"/>
        <v/>
      </c>
      <c r="T1091" s="186">
        <v>1087</v>
      </c>
      <c r="U1091" s="216" t="str">
        <f t="shared" si="92"/>
        <v/>
      </c>
      <c r="V1091" s="216" t="str">
        <f>IFERROR(INDEX(CountyStateRegions_21!$B:$B,MATCH('Start Here Statistics'!$U1091,CountyStateRegions_21!$D:$D,0)),"")</f>
        <v/>
      </c>
    </row>
    <row r="1092" spans="14:22" ht="15" x14ac:dyDescent="0.2">
      <c r="N1092" s="43">
        <f t="shared" si="91"/>
        <v>0</v>
      </c>
      <c r="O1092" s="180"/>
      <c r="P1092" s="214" t="str">
        <f>CountyStateRegions_21!K1090</f>
        <v/>
      </c>
      <c r="Q1092" s="304" t="str">
        <f t="shared" si="93"/>
        <v/>
      </c>
      <c r="R1092" s="305" t="str">
        <f t="shared" si="94"/>
        <v/>
      </c>
      <c r="S1092" s="305" t="str">
        <f t="shared" si="95"/>
        <v/>
      </c>
      <c r="T1092" s="186">
        <v>1088</v>
      </c>
      <c r="U1092" s="216" t="str">
        <f t="shared" si="92"/>
        <v/>
      </c>
      <c r="V1092" s="216" t="str">
        <f>IFERROR(INDEX(CountyStateRegions_21!$B:$B,MATCH('Start Here Statistics'!$U1092,CountyStateRegions_21!$D:$D,0)),"")</f>
        <v/>
      </c>
    </row>
    <row r="1093" spans="14:22" ht="15" x14ac:dyDescent="0.2">
      <c r="N1093" s="43">
        <f t="shared" si="91"/>
        <v>0</v>
      </c>
      <c r="O1093" s="180"/>
      <c r="P1093" s="214" t="str">
        <f>CountyStateRegions_21!K1091</f>
        <v/>
      </c>
      <c r="Q1093" s="304" t="str">
        <f t="shared" si="93"/>
        <v/>
      </c>
      <c r="R1093" s="305" t="str">
        <f t="shared" si="94"/>
        <v/>
      </c>
      <c r="S1093" s="305" t="str">
        <f t="shared" si="95"/>
        <v/>
      </c>
      <c r="T1093" s="186">
        <v>1089</v>
      </c>
      <c r="U1093" s="216" t="str">
        <f t="shared" si="92"/>
        <v/>
      </c>
      <c r="V1093" s="216" t="str">
        <f>IFERROR(INDEX(CountyStateRegions_21!$B:$B,MATCH('Start Here Statistics'!$U1093,CountyStateRegions_21!$D:$D,0)),"")</f>
        <v/>
      </c>
    </row>
    <row r="1094" spans="14:22" ht="15" x14ac:dyDescent="0.2">
      <c r="N1094" s="43">
        <f t="shared" ref="N1094:N1157" si="96">SUM(N1093,$O1094&lt;&gt;"")</f>
        <v>0</v>
      </c>
      <c r="O1094" s="180"/>
      <c r="P1094" s="214" t="str">
        <f>CountyStateRegions_21!K1092</f>
        <v/>
      </c>
      <c r="Q1094" s="304" t="str">
        <f t="shared" si="93"/>
        <v/>
      </c>
      <c r="R1094" s="305" t="str">
        <f t="shared" si="94"/>
        <v/>
      </c>
      <c r="S1094" s="305" t="str">
        <f t="shared" si="95"/>
        <v/>
      </c>
      <c r="T1094" s="186">
        <v>1090</v>
      </c>
      <c r="U1094" s="216" t="str">
        <f t="shared" ref="U1094:U1157" si="97">IFERROR(INDEX($P:$P,MATCH($T1094,$N:$N,0)),"")</f>
        <v/>
      </c>
      <c r="V1094" s="216" t="str">
        <f>IFERROR(INDEX(CountyStateRegions_21!$B:$B,MATCH('Start Here Statistics'!$U1094,CountyStateRegions_21!$D:$D,0)),"")</f>
        <v/>
      </c>
    </row>
    <row r="1095" spans="14:22" ht="15" x14ac:dyDescent="0.2">
      <c r="N1095" s="43">
        <f t="shared" si="96"/>
        <v>0</v>
      </c>
      <c r="O1095" s="180"/>
      <c r="P1095" s="214" t="str">
        <f>CountyStateRegions_21!K1093</f>
        <v/>
      </c>
      <c r="Q1095" s="304" t="str">
        <f t="shared" si="93"/>
        <v/>
      </c>
      <c r="R1095" s="305" t="str">
        <f t="shared" si="94"/>
        <v/>
      </c>
      <c r="S1095" s="305" t="str">
        <f t="shared" si="95"/>
        <v/>
      </c>
      <c r="T1095" s="186">
        <v>1091</v>
      </c>
      <c r="U1095" s="216" t="str">
        <f t="shared" si="97"/>
        <v/>
      </c>
      <c r="V1095" s="216" t="str">
        <f>IFERROR(INDEX(CountyStateRegions_21!$B:$B,MATCH('Start Here Statistics'!$U1095,CountyStateRegions_21!$D:$D,0)),"")</f>
        <v/>
      </c>
    </row>
    <row r="1096" spans="14:22" ht="15" x14ac:dyDescent="0.2">
      <c r="N1096" s="43">
        <f t="shared" si="96"/>
        <v>0</v>
      </c>
      <c r="O1096" s="180"/>
      <c r="P1096" s="214" t="str">
        <f>CountyStateRegions_21!K1094</f>
        <v/>
      </c>
      <c r="Q1096" s="304" t="str">
        <f t="shared" si="93"/>
        <v/>
      </c>
      <c r="R1096" s="305" t="str">
        <f t="shared" si="94"/>
        <v/>
      </c>
      <c r="S1096" s="305" t="str">
        <f t="shared" si="95"/>
        <v/>
      </c>
      <c r="T1096" s="186">
        <v>1092</v>
      </c>
      <c r="U1096" s="216" t="str">
        <f t="shared" si="97"/>
        <v/>
      </c>
      <c r="V1096" s="216" t="str">
        <f>IFERROR(INDEX(CountyStateRegions_21!$B:$B,MATCH('Start Here Statistics'!$U1096,CountyStateRegions_21!$D:$D,0)),"")</f>
        <v/>
      </c>
    </row>
    <row r="1097" spans="14:22" ht="15" x14ac:dyDescent="0.2">
      <c r="N1097" s="43">
        <f t="shared" si="96"/>
        <v>0</v>
      </c>
      <c r="O1097" s="180"/>
      <c r="P1097" s="214" t="str">
        <f>CountyStateRegions_21!K1095</f>
        <v/>
      </c>
      <c r="Q1097" s="304" t="str">
        <f t="shared" si="93"/>
        <v/>
      </c>
      <c r="R1097" s="305" t="str">
        <f t="shared" si="94"/>
        <v/>
      </c>
      <c r="S1097" s="305" t="str">
        <f t="shared" si="95"/>
        <v/>
      </c>
      <c r="T1097" s="186">
        <v>1093</v>
      </c>
      <c r="U1097" s="216" t="str">
        <f t="shared" si="97"/>
        <v/>
      </c>
      <c r="V1097" s="216" t="str">
        <f>IFERROR(INDEX(CountyStateRegions_21!$B:$B,MATCH('Start Here Statistics'!$U1097,CountyStateRegions_21!$D:$D,0)),"")</f>
        <v/>
      </c>
    </row>
    <row r="1098" spans="14:22" ht="15" x14ac:dyDescent="0.2">
      <c r="N1098" s="43">
        <f t="shared" si="96"/>
        <v>0</v>
      </c>
      <c r="O1098" s="180"/>
      <c r="P1098" s="214" t="str">
        <f>CountyStateRegions_21!K1096</f>
        <v/>
      </c>
      <c r="Q1098" s="304" t="str">
        <f t="shared" si="93"/>
        <v/>
      </c>
      <c r="R1098" s="305" t="str">
        <f t="shared" si="94"/>
        <v/>
      </c>
      <c r="S1098" s="305" t="str">
        <f t="shared" si="95"/>
        <v/>
      </c>
      <c r="T1098" s="186">
        <v>1094</v>
      </c>
      <c r="U1098" s="216" t="str">
        <f t="shared" si="97"/>
        <v/>
      </c>
      <c r="V1098" s="216" t="str">
        <f>IFERROR(INDEX(CountyStateRegions_21!$B:$B,MATCH('Start Here Statistics'!$U1098,CountyStateRegions_21!$D:$D,0)),"")</f>
        <v/>
      </c>
    </row>
    <row r="1099" spans="14:22" ht="15" x14ac:dyDescent="0.2">
      <c r="N1099" s="43">
        <f t="shared" si="96"/>
        <v>0</v>
      </c>
      <c r="O1099" s="180"/>
      <c r="P1099" s="214" t="str">
        <f>CountyStateRegions_21!K1097</f>
        <v/>
      </c>
      <c r="Q1099" s="304" t="str">
        <f t="shared" si="93"/>
        <v/>
      </c>
      <c r="R1099" s="305" t="str">
        <f t="shared" si="94"/>
        <v/>
      </c>
      <c r="S1099" s="305" t="str">
        <f t="shared" si="95"/>
        <v/>
      </c>
      <c r="T1099" s="186">
        <v>1095</v>
      </c>
      <c r="U1099" s="216" t="str">
        <f t="shared" si="97"/>
        <v/>
      </c>
      <c r="V1099" s="216" t="str">
        <f>IFERROR(INDEX(CountyStateRegions_21!$B:$B,MATCH('Start Here Statistics'!$U1099,CountyStateRegions_21!$D:$D,0)),"")</f>
        <v/>
      </c>
    </row>
    <row r="1100" spans="14:22" ht="15" x14ac:dyDescent="0.2">
      <c r="N1100" s="43">
        <f t="shared" si="96"/>
        <v>0</v>
      </c>
      <c r="O1100" s="180"/>
      <c r="P1100" s="214" t="str">
        <f>CountyStateRegions_21!K1098</f>
        <v/>
      </c>
      <c r="Q1100" s="304" t="str">
        <f t="shared" si="93"/>
        <v/>
      </c>
      <c r="R1100" s="305" t="str">
        <f t="shared" si="94"/>
        <v/>
      </c>
      <c r="S1100" s="305" t="str">
        <f t="shared" si="95"/>
        <v/>
      </c>
      <c r="T1100" s="186">
        <v>1096</v>
      </c>
      <c r="U1100" s="216" t="str">
        <f t="shared" si="97"/>
        <v/>
      </c>
      <c r="V1100" s="216" t="str">
        <f>IFERROR(INDEX(CountyStateRegions_21!$B:$B,MATCH('Start Here Statistics'!$U1100,CountyStateRegions_21!$D:$D,0)),"")</f>
        <v/>
      </c>
    </row>
    <row r="1101" spans="14:22" ht="15" x14ac:dyDescent="0.2">
      <c r="N1101" s="43">
        <f t="shared" si="96"/>
        <v>0</v>
      </c>
      <c r="O1101" s="180"/>
      <c r="P1101" s="214" t="str">
        <f>CountyStateRegions_21!K1099</f>
        <v/>
      </c>
      <c r="Q1101" s="304" t="str">
        <f t="shared" si="93"/>
        <v/>
      </c>
      <c r="R1101" s="305" t="str">
        <f t="shared" si="94"/>
        <v/>
      </c>
      <c r="S1101" s="305" t="str">
        <f t="shared" si="95"/>
        <v/>
      </c>
      <c r="T1101" s="186">
        <v>1097</v>
      </c>
      <c r="U1101" s="216" t="str">
        <f t="shared" si="97"/>
        <v/>
      </c>
      <c r="V1101" s="216" t="str">
        <f>IFERROR(INDEX(CountyStateRegions_21!$B:$B,MATCH('Start Here Statistics'!$U1101,CountyStateRegions_21!$D:$D,0)),"")</f>
        <v/>
      </c>
    </row>
    <row r="1102" spans="14:22" ht="15" x14ac:dyDescent="0.2">
      <c r="N1102" s="43">
        <f t="shared" si="96"/>
        <v>0</v>
      </c>
      <c r="O1102" s="180"/>
      <c r="P1102" s="214" t="str">
        <f>CountyStateRegions_21!K1100</f>
        <v/>
      </c>
      <c r="Q1102" s="304" t="str">
        <f t="shared" si="93"/>
        <v/>
      </c>
      <c r="R1102" s="305" t="str">
        <f t="shared" si="94"/>
        <v/>
      </c>
      <c r="S1102" s="305" t="str">
        <f t="shared" si="95"/>
        <v/>
      </c>
      <c r="T1102" s="186">
        <v>1098</v>
      </c>
      <c r="U1102" s="216" t="str">
        <f t="shared" si="97"/>
        <v/>
      </c>
      <c r="V1102" s="216" t="str">
        <f>IFERROR(INDEX(CountyStateRegions_21!$B:$B,MATCH('Start Here Statistics'!$U1102,CountyStateRegions_21!$D:$D,0)),"")</f>
        <v/>
      </c>
    </row>
    <row r="1103" spans="14:22" ht="15" x14ac:dyDescent="0.2">
      <c r="N1103" s="43">
        <f t="shared" si="96"/>
        <v>0</v>
      </c>
      <c r="O1103" s="180"/>
      <c r="P1103" s="214" t="str">
        <f>CountyStateRegions_21!K1101</f>
        <v/>
      </c>
      <c r="Q1103" s="304" t="str">
        <f t="shared" si="93"/>
        <v/>
      </c>
      <c r="R1103" s="305" t="str">
        <f t="shared" si="94"/>
        <v/>
      </c>
      <c r="S1103" s="305" t="str">
        <f t="shared" si="95"/>
        <v/>
      </c>
      <c r="T1103" s="186">
        <v>1099</v>
      </c>
      <c r="U1103" s="216" t="str">
        <f t="shared" si="97"/>
        <v/>
      </c>
      <c r="V1103" s="216" t="str">
        <f>IFERROR(INDEX(CountyStateRegions_21!$B:$B,MATCH('Start Here Statistics'!$U1103,CountyStateRegions_21!$D:$D,0)),"")</f>
        <v/>
      </c>
    </row>
    <row r="1104" spans="14:22" ht="15" x14ac:dyDescent="0.2">
      <c r="N1104" s="43">
        <f t="shared" si="96"/>
        <v>0</v>
      </c>
      <c r="O1104" s="180"/>
      <c r="P1104" s="214" t="str">
        <f>CountyStateRegions_21!K1102</f>
        <v/>
      </c>
      <c r="Q1104" s="304" t="str">
        <f t="shared" si="93"/>
        <v/>
      </c>
      <c r="R1104" s="305" t="str">
        <f t="shared" si="94"/>
        <v/>
      </c>
      <c r="S1104" s="305" t="str">
        <f t="shared" si="95"/>
        <v/>
      </c>
      <c r="T1104" s="186">
        <v>1100</v>
      </c>
      <c r="U1104" s="216" t="str">
        <f t="shared" si="97"/>
        <v/>
      </c>
      <c r="V1104" s="216" t="str">
        <f>IFERROR(INDEX(CountyStateRegions_21!$B:$B,MATCH('Start Here Statistics'!$U1104,CountyStateRegions_21!$D:$D,0)),"")</f>
        <v/>
      </c>
    </row>
    <row r="1105" spans="14:22" ht="15" x14ac:dyDescent="0.2">
      <c r="N1105" s="43">
        <f t="shared" si="96"/>
        <v>0</v>
      </c>
      <c r="O1105" s="180"/>
      <c r="P1105" s="214" t="str">
        <f>CountyStateRegions_21!K1103</f>
        <v/>
      </c>
      <c r="Q1105" s="304" t="str">
        <f t="shared" si="93"/>
        <v/>
      </c>
      <c r="R1105" s="305" t="str">
        <f t="shared" si="94"/>
        <v/>
      </c>
      <c r="S1105" s="305" t="str">
        <f t="shared" si="95"/>
        <v/>
      </c>
      <c r="T1105" s="186">
        <v>1101</v>
      </c>
      <c r="U1105" s="216" t="str">
        <f t="shared" si="97"/>
        <v/>
      </c>
      <c r="V1105" s="216" t="str">
        <f>IFERROR(INDEX(CountyStateRegions_21!$B:$B,MATCH('Start Here Statistics'!$U1105,CountyStateRegions_21!$D:$D,0)),"")</f>
        <v/>
      </c>
    </row>
    <row r="1106" spans="14:22" ht="15" x14ac:dyDescent="0.2">
      <c r="N1106" s="43">
        <f t="shared" si="96"/>
        <v>0</v>
      </c>
      <c r="O1106" s="180"/>
      <c r="P1106" s="214" t="str">
        <f>CountyStateRegions_21!K1104</f>
        <v/>
      </c>
      <c r="Q1106" s="304" t="str">
        <f t="shared" si="93"/>
        <v/>
      </c>
      <c r="R1106" s="305" t="str">
        <f t="shared" si="94"/>
        <v/>
      </c>
      <c r="S1106" s="305" t="str">
        <f t="shared" si="95"/>
        <v/>
      </c>
      <c r="T1106" s="186">
        <v>1102</v>
      </c>
      <c r="U1106" s="216" t="str">
        <f t="shared" si="97"/>
        <v/>
      </c>
      <c r="V1106" s="216" t="str">
        <f>IFERROR(INDEX(CountyStateRegions_21!$B:$B,MATCH('Start Here Statistics'!$U1106,CountyStateRegions_21!$D:$D,0)),"")</f>
        <v/>
      </c>
    </row>
    <row r="1107" spans="14:22" ht="15" x14ac:dyDescent="0.2">
      <c r="N1107" s="43">
        <f t="shared" si="96"/>
        <v>0</v>
      </c>
      <c r="O1107" s="180"/>
      <c r="P1107" s="214" t="str">
        <f>CountyStateRegions_21!K1105</f>
        <v/>
      </c>
      <c r="Q1107" s="304" t="str">
        <f t="shared" si="93"/>
        <v/>
      </c>
      <c r="R1107" s="305" t="str">
        <f t="shared" si="94"/>
        <v/>
      </c>
      <c r="S1107" s="305" t="str">
        <f t="shared" si="95"/>
        <v/>
      </c>
      <c r="T1107" s="186">
        <v>1103</v>
      </c>
      <c r="U1107" s="216" t="str">
        <f t="shared" si="97"/>
        <v/>
      </c>
      <c r="V1107" s="216" t="str">
        <f>IFERROR(INDEX(CountyStateRegions_21!$B:$B,MATCH('Start Here Statistics'!$U1107,CountyStateRegions_21!$D:$D,0)),"")</f>
        <v/>
      </c>
    </row>
    <row r="1108" spans="14:22" ht="15" x14ac:dyDescent="0.2">
      <c r="N1108" s="43">
        <f t="shared" si="96"/>
        <v>0</v>
      </c>
      <c r="O1108" s="180"/>
      <c r="P1108" s="214" t="str">
        <f>CountyStateRegions_21!K1106</f>
        <v/>
      </c>
      <c r="Q1108" s="304" t="str">
        <f t="shared" si="93"/>
        <v/>
      </c>
      <c r="R1108" s="305" t="str">
        <f t="shared" si="94"/>
        <v/>
      </c>
      <c r="S1108" s="305" t="str">
        <f t="shared" si="95"/>
        <v/>
      </c>
      <c r="T1108" s="186">
        <v>1104</v>
      </c>
      <c r="U1108" s="216" t="str">
        <f t="shared" si="97"/>
        <v/>
      </c>
      <c r="V1108" s="216" t="str">
        <f>IFERROR(INDEX(CountyStateRegions_21!$B:$B,MATCH('Start Here Statistics'!$U1108,CountyStateRegions_21!$D:$D,0)),"")</f>
        <v/>
      </c>
    </row>
    <row r="1109" spans="14:22" ht="15" x14ac:dyDescent="0.2">
      <c r="N1109" s="43">
        <f t="shared" si="96"/>
        <v>0</v>
      </c>
      <c r="O1109" s="180"/>
      <c r="P1109" s="214" t="str">
        <f>CountyStateRegions_21!K1107</f>
        <v/>
      </c>
      <c r="Q1109" s="304" t="str">
        <f t="shared" si="93"/>
        <v/>
      </c>
      <c r="R1109" s="305" t="str">
        <f t="shared" si="94"/>
        <v/>
      </c>
      <c r="S1109" s="305" t="str">
        <f t="shared" si="95"/>
        <v/>
      </c>
      <c r="T1109" s="186">
        <v>1105</v>
      </c>
      <c r="U1109" s="216" t="str">
        <f t="shared" si="97"/>
        <v/>
      </c>
      <c r="V1109" s="216" t="str">
        <f>IFERROR(INDEX(CountyStateRegions_21!$B:$B,MATCH('Start Here Statistics'!$U1109,CountyStateRegions_21!$D:$D,0)),"")</f>
        <v/>
      </c>
    </row>
    <row r="1110" spans="14:22" ht="15" x14ac:dyDescent="0.2">
      <c r="N1110" s="43">
        <f t="shared" si="96"/>
        <v>0</v>
      </c>
      <c r="O1110" s="180"/>
      <c r="P1110" s="214" t="str">
        <f>CountyStateRegions_21!K1108</f>
        <v/>
      </c>
      <c r="Q1110" s="304" t="str">
        <f t="shared" si="93"/>
        <v/>
      </c>
      <c r="R1110" s="305" t="str">
        <f t="shared" si="94"/>
        <v/>
      </c>
      <c r="S1110" s="305" t="str">
        <f t="shared" si="95"/>
        <v/>
      </c>
      <c r="T1110" s="186">
        <v>1106</v>
      </c>
      <c r="U1110" s="216" t="str">
        <f t="shared" si="97"/>
        <v/>
      </c>
      <c r="V1110" s="216" t="str">
        <f>IFERROR(INDEX(CountyStateRegions_21!$B:$B,MATCH('Start Here Statistics'!$U1110,CountyStateRegions_21!$D:$D,0)),"")</f>
        <v/>
      </c>
    </row>
    <row r="1111" spans="14:22" ht="15" x14ac:dyDescent="0.2">
      <c r="N1111" s="43">
        <f t="shared" si="96"/>
        <v>0</v>
      </c>
      <c r="O1111" s="180"/>
      <c r="P1111" s="214" t="str">
        <f>CountyStateRegions_21!K1109</f>
        <v/>
      </c>
      <c r="Q1111" s="304" t="str">
        <f t="shared" si="93"/>
        <v/>
      </c>
      <c r="R1111" s="305" t="str">
        <f t="shared" si="94"/>
        <v/>
      </c>
      <c r="S1111" s="305" t="str">
        <f t="shared" si="95"/>
        <v/>
      </c>
      <c r="T1111" s="186">
        <v>1107</v>
      </c>
      <c r="U1111" s="216" t="str">
        <f t="shared" si="97"/>
        <v/>
      </c>
      <c r="V1111" s="216" t="str">
        <f>IFERROR(INDEX(CountyStateRegions_21!$B:$B,MATCH('Start Here Statistics'!$U1111,CountyStateRegions_21!$D:$D,0)),"")</f>
        <v/>
      </c>
    </row>
    <row r="1112" spans="14:22" ht="15" x14ac:dyDescent="0.2">
      <c r="N1112" s="43">
        <f t="shared" si="96"/>
        <v>0</v>
      </c>
      <c r="O1112" s="180"/>
      <c r="P1112" s="214" t="str">
        <f>CountyStateRegions_21!K1110</f>
        <v/>
      </c>
      <c r="Q1112" s="304" t="str">
        <f t="shared" si="93"/>
        <v/>
      </c>
      <c r="R1112" s="305" t="str">
        <f t="shared" si="94"/>
        <v/>
      </c>
      <c r="S1112" s="305" t="str">
        <f t="shared" si="95"/>
        <v/>
      </c>
      <c r="T1112" s="186">
        <v>1108</v>
      </c>
      <c r="U1112" s="216" t="str">
        <f t="shared" si="97"/>
        <v/>
      </c>
      <c r="V1112" s="216" t="str">
        <f>IFERROR(INDEX(CountyStateRegions_21!$B:$B,MATCH('Start Here Statistics'!$U1112,CountyStateRegions_21!$D:$D,0)),"")</f>
        <v/>
      </c>
    </row>
    <row r="1113" spans="14:22" ht="15" x14ac:dyDescent="0.2">
      <c r="N1113" s="43">
        <f t="shared" si="96"/>
        <v>0</v>
      </c>
      <c r="O1113" s="180"/>
      <c r="P1113" s="214" t="str">
        <f>CountyStateRegions_21!K1111</f>
        <v/>
      </c>
      <c r="Q1113" s="304" t="str">
        <f t="shared" si="93"/>
        <v/>
      </c>
      <c r="R1113" s="305" t="str">
        <f t="shared" si="94"/>
        <v/>
      </c>
      <c r="S1113" s="305" t="str">
        <f t="shared" si="95"/>
        <v/>
      </c>
      <c r="T1113" s="186">
        <v>1109</v>
      </c>
      <c r="U1113" s="216" t="str">
        <f t="shared" si="97"/>
        <v/>
      </c>
      <c r="V1113" s="216" t="str">
        <f>IFERROR(INDEX(CountyStateRegions_21!$B:$B,MATCH('Start Here Statistics'!$U1113,CountyStateRegions_21!$D:$D,0)),"")</f>
        <v/>
      </c>
    </row>
    <row r="1114" spans="14:22" ht="15" x14ac:dyDescent="0.2">
      <c r="N1114" s="43">
        <f t="shared" si="96"/>
        <v>0</v>
      </c>
      <c r="O1114" s="180"/>
      <c r="P1114" s="214" t="str">
        <f>CountyStateRegions_21!K1112</f>
        <v/>
      </c>
      <c r="Q1114" s="304" t="str">
        <f t="shared" si="93"/>
        <v/>
      </c>
      <c r="R1114" s="305" t="str">
        <f t="shared" si="94"/>
        <v/>
      </c>
      <c r="S1114" s="305" t="str">
        <f t="shared" si="95"/>
        <v/>
      </c>
      <c r="T1114" s="186">
        <v>1110</v>
      </c>
      <c r="U1114" s="216" t="str">
        <f t="shared" si="97"/>
        <v/>
      </c>
      <c r="V1114" s="216" t="str">
        <f>IFERROR(INDEX(CountyStateRegions_21!$B:$B,MATCH('Start Here Statistics'!$U1114,CountyStateRegions_21!$D:$D,0)),"")</f>
        <v/>
      </c>
    </row>
    <row r="1115" spans="14:22" ht="15" x14ac:dyDescent="0.2">
      <c r="N1115" s="43">
        <f t="shared" si="96"/>
        <v>0</v>
      </c>
      <c r="O1115" s="180"/>
      <c r="P1115" s="214" t="str">
        <f>CountyStateRegions_21!K1113</f>
        <v/>
      </c>
      <c r="Q1115" s="304" t="str">
        <f t="shared" si="93"/>
        <v/>
      </c>
      <c r="R1115" s="305" t="str">
        <f t="shared" si="94"/>
        <v/>
      </c>
      <c r="S1115" s="305" t="str">
        <f t="shared" si="95"/>
        <v/>
      </c>
      <c r="T1115" s="186">
        <v>1111</v>
      </c>
      <c r="U1115" s="216" t="str">
        <f t="shared" si="97"/>
        <v/>
      </c>
      <c r="V1115" s="216" t="str">
        <f>IFERROR(INDEX(CountyStateRegions_21!$B:$B,MATCH('Start Here Statistics'!$U1115,CountyStateRegions_21!$D:$D,0)),"")</f>
        <v/>
      </c>
    </row>
    <row r="1116" spans="14:22" ht="15" x14ac:dyDescent="0.2">
      <c r="N1116" s="43">
        <f t="shared" si="96"/>
        <v>0</v>
      </c>
      <c r="O1116" s="180"/>
      <c r="P1116" s="214" t="str">
        <f>CountyStateRegions_21!K1114</f>
        <v/>
      </c>
      <c r="Q1116" s="304" t="str">
        <f t="shared" si="93"/>
        <v/>
      </c>
      <c r="R1116" s="305" t="str">
        <f t="shared" si="94"/>
        <v/>
      </c>
      <c r="S1116" s="305" t="str">
        <f t="shared" si="95"/>
        <v/>
      </c>
      <c r="T1116" s="186">
        <v>1112</v>
      </c>
      <c r="U1116" s="216" t="str">
        <f t="shared" si="97"/>
        <v/>
      </c>
      <c r="V1116" s="216" t="str">
        <f>IFERROR(INDEX(CountyStateRegions_21!$B:$B,MATCH('Start Here Statistics'!$U1116,CountyStateRegions_21!$D:$D,0)),"")</f>
        <v/>
      </c>
    </row>
    <row r="1117" spans="14:22" ht="15" x14ac:dyDescent="0.2">
      <c r="N1117" s="43">
        <f t="shared" si="96"/>
        <v>0</v>
      </c>
      <c r="O1117" s="180"/>
      <c r="P1117" s="214" t="str">
        <f>CountyStateRegions_21!K1115</f>
        <v/>
      </c>
      <c r="Q1117" s="304" t="str">
        <f t="shared" si="93"/>
        <v/>
      </c>
      <c r="R1117" s="305" t="str">
        <f t="shared" si="94"/>
        <v/>
      </c>
      <c r="S1117" s="305" t="str">
        <f t="shared" si="95"/>
        <v/>
      </c>
      <c r="T1117" s="186">
        <v>1113</v>
      </c>
      <c r="U1117" s="216" t="str">
        <f t="shared" si="97"/>
        <v/>
      </c>
      <c r="V1117" s="216" t="str">
        <f>IFERROR(INDEX(CountyStateRegions_21!$B:$B,MATCH('Start Here Statistics'!$U1117,CountyStateRegions_21!$D:$D,0)),"")</f>
        <v/>
      </c>
    </row>
    <row r="1118" spans="14:22" ht="15" x14ac:dyDescent="0.2">
      <c r="N1118" s="43">
        <f t="shared" si="96"/>
        <v>0</v>
      </c>
      <c r="O1118" s="180"/>
      <c r="P1118" s="214" t="str">
        <f>CountyStateRegions_21!K1116</f>
        <v/>
      </c>
      <c r="Q1118" s="304" t="str">
        <f t="shared" ref="Q1118:Q1181" si="98">IFERROR(MID(P1119, FIND(",",P1119)+1,99),"")</f>
        <v/>
      </c>
      <c r="R1118" s="305" t="str">
        <f t="shared" ref="R1118:R1181" si="99">IFERROR(LEFT(P1119, FIND(",",P1119)-1),"")</f>
        <v/>
      </c>
      <c r="S1118" s="305" t="str">
        <f t="shared" ref="S1118:S1181" si="100">IF(P1119="", "", IF(O1119&lt;&gt;"", 1, 0))</f>
        <v/>
      </c>
      <c r="T1118" s="186">
        <v>1114</v>
      </c>
      <c r="U1118" s="216" t="str">
        <f t="shared" si="97"/>
        <v/>
      </c>
      <c r="V1118" s="216" t="str">
        <f>IFERROR(INDEX(CountyStateRegions_21!$B:$B,MATCH('Start Here Statistics'!$U1118,CountyStateRegions_21!$D:$D,0)),"")</f>
        <v/>
      </c>
    </row>
    <row r="1119" spans="14:22" ht="15" x14ac:dyDescent="0.2">
      <c r="N1119" s="43">
        <f t="shared" si="96"/>
        <v>0</v>
      </c>
      <c r="O1119" s="180"/>
      <c r="P1119" s="214" t="str">
        <f>CountyStateRegions_21!K1117</f>
        <v/>
      </c>
      <c r="Q1119" s="304" t="str">
        <f t="shared" si="98"/>
        <v/>
      </c>
      <c r="R1119" s="305" t="str">
        <f t="shared" si="99"/>
        <v/>
      </c>
      <c r="S1119" s="305" t="str">
        <f t="shared" si="100"/>
        <v/>
      </c>
      <c r="T1119" s="186">
        <v>1115</v>
      </c>
      <c r="U1119" s="216" t="str">
        <f t="shared" si="97"/>
        <v/>
      </c>
      <c r="V1119" s="216" t="str">
        <f>IFERROR(INDEX(CountyStateRegions_21!$B:$B,MATCH('Start Here Statistics'!$U1119,CountyStateRegions_21!$D:$D,0)),"")</f>
        <v/>
      </c>
    </row>
    <row r="1120" spans="14:22" ht="15" x14ac:dyDescent="0.2">
      <c r="N1120" s="43">
        <f t="shared" si="96"/>
        <v>0</v>
      </c>
      <c r="O1120" s="180"/>
      <c r="P1120" s="214" t="str">
        <f>CountyStateRegions_21!K1118</f>
        <v/>
      </c>
      <c r="Q1120" s="304" t="str">
        <f t="shared" si="98"/>
        <v/>
      </c>
      <c r="R1120" s="305" t="str">
        <f t="shared" si="99"/>
        <v/>
      </c>
      <c r="S1120" s="305" t="str">
        <f t="shared" si="100"/>
        <v/>
      </c>
      <c r="T1120" s="186">
        <v>1116</v>
      </c>
      <c r="U1120" s="216" t="str">
        <f t="shared" si="97"/>
        <v/>
      </c>
      <c r="V1120" s="216" t="str">
        <f>IFERROR(INDEX(CountyStateRegions_21!$B:$B,MATCH('Start Here Statistics'!$U1120,CountyStateRegions_21!$D:$D,0)),"")</f>
        <v/>
      </c>
    </row>
    <row r="1121" spans="14:22" ht="15" x14ac:dyDescent="0.2">
      <c r="N1121" s="43">
        <f t="shared" si="96"/>
        <v>0</v>
      </c>
      <c r="O1121" s="180"/>
      <c r="P1121" s="214" t="str">
        <f>CountyStateRegions_21!K1119</f>
        <v/>
      </c>
      <c r="Q1121" s="304" t="str">
        <f t="shared" si="98"/>
        <v/>
      </c>
      <c r="R1121" s="305" t="str">
        <f t="shared" si="99"/>
        <v/>
      </c>
      <c r="S1121" s="305" t="str">
        <f t="shared" si="100"/>
        <v/>
      </c>
      <c r="T1121" s="186">
        <v>1117</v>
      </c>
      <c r="U1121" s="216" t="str">
        <f t="shared" si="97"/>
        <v/>
      </c>
      <c r="V1121" s="216" t="str">
        <f>IFERROR(INDEX(CountyStateRegions_21!$B:$B,MATCH('Start Here Statistics'!$U1121,CountyStateRegions_21!$D:$D,0)),"")</f>
        <v/>
      </c>
    </row>
    <row r="1122" spans="14:22" ht="15" x14ac:dyDescent="0.2">
      <c r="N1122" s="43">
        <f t="shared" si="96"/>
        <v>0</v>
      </c>
      <c r="O1122" s="180"/>
      <c r="P1122" s="214" t="str">
        <f>CountyStateRegions_21!K1120</f>
        <v/>
      </c>
      <c r="Q1122" s="304" t="str">
        <f t="shared" si="98"/>
        <v/>
      </c>
      <c r="R1122" s="305" t="str">
        <f t="shared" si="99"/>
        <v/>
      </c>
      <c r="S1122" s="305" t="str">
        <f t="shared" si="100"/>
        <v/>
      </c>
      <c r="T1122" s="186">
        <v>1118</v>
      </c>
      <c r="U1122" s="216" t="str">
        <f t="shared" si="97"/>
        <v/>
      </c>
      <c r="V1122" s="216" t="str">
        <f>IFERROR(INDEX(CountyStateRegions_21!$B:$B,MATCH('Start Here Statistics'!$U1122,CountyStateRegions_21!$D:$D,0)),"")</f>
        <v/>
      </c>
    </row>
    <row r="1123" spans="14:22" ht="15" x14ac:dyDescent="0.2">
      <c r="N1123" s="43">
        <f t="shared" si="96"/>
        <v>0</v>
      </c>
      <c r="O1123" s="180"/>
      <c r="P1123" s="214" t="str">
        <f>CountyStateRegions_21!K1121</f>
        <v/>
      </c>
      <c r="Q1123" s="304" t="str">
        <f t="shared" si="98"/>
        <v/>
      </c>
      <c r="R1123" s="305" t="str">
        <f t="shared" si="99"/>
        <v/>
      </c>
      <c r="S1123" s="305" t="str">
        <f t="shared" si="100"/>
        <v/>
      </c>
      <c r="T1123" s="186">
        <v>1119</v>
      </c>
      <c r="U1123" s="216" t="str">
        <f t="shared" si="97"/>
        <v/>
      </c>
      <c r="V1123" s="216" t="str">
        <f>IFERROR(INDEX(CountyStateRegions_21!$B:$B,MATCH('Start Here Statistics'!$U1123,CountyStateRegions_21!$D:$D,0)),"")</f>
        <v/>
      </c>
    </row>
    <row r="1124" spans="14:22" ht="15" x14ac:dyDescent="0.2">
      <c r="N1124" s="43">
        <f t="shared" si="96"/>
        <v>0</v>
      </c>
      <c r="O1124" s="180"/>
      <c r="P1124" s="214" t="str">
        <f>CountyStateRegions_21!K1122</f>
        <v/>
      </c>
      <c r="Q1124" s="304" t="str">
        <f t="shared" si="98"/>
        <v/>
      </c>
      <c r="R1124" s="305" t="str">
        <f t="shared" si="99"/>
        <v/>
      </c>
      <c r="S1124" s="305" t="str">
        <f t="shared" si="100"/>
        <v/>
      </c>
      <c r="T1124" s="186">
        <v>1120</v>
      </c>
      <c r="U1124" s="216" t="str">
        <f t="shared" si="97"/>
        <v/>
      </c>
      <c r="V1124" s="216" t="str">
        <f>IFERROR(INDEX(CountyStateRegions_21!$B:$B,MATCH('Start Here Statistics'!$U1124,CountyStateRegions_21!$D:$D,0)),"")</f>
        <v/>
      </c>
    </row>
    <row r="1125" spans="14:22" ht="15" x14ac:dyDescent="0.2">
      <c r="N1125" s="43">
        <f t="shared" si="96"/>
        <v>0</v>
      </c>
      <c r="O1125" s="180"/>
      <c r="P1125" s="214" t="str">
        <f>CountyStateRegions_21!K1123</f>
        <v/>
      </c>
      <c r="Q1125" s="304" t="str">
        <f t="shared" si="98"/>
        <v/>
      </c>
      <c r="R1125" s="305" t="str">
        <f t="shared" si="99"/>
        <v/>
      </c>
      <c r="S1125" s="305" t="str">
        <f t="shared" si="100"/>
        <v/>
      </c>
      <c r="T1125" s="186">
        <v>1121</v>
      </c>
      <c r="U1125" s="216" t="str">
        <f t="shared" si="97"/>
        <v/>
      </c>
      <c r="V1125" s="216" t="str">
        <f>IFERROR(INDEX(CountyStateRegions_21!$B:$B,MATCH('Start Here Statistics'!$U1125,CountyStateRegions_21!$D:$D,0)),"")</f>
        <v/>
      </c>
    </row>
    <row r="1126" spans="14:22" ht="15" x14ac:dyDescent="0.2">
      <c r="N1126" s="43">
        <f t="shared" si="96"/>
        <v>0</v>
      </c>
      <c r="O1126" s="180"/>
      <c r="P1126" s="214" t="str">
        <f>CountyStateRegions_21!K1124</f>
        <v/>
      </c>
      <c r="Q1126" s="304" t="str">
        <f t="shared" si="98"/>
        <v/>
      </c>
      <c r="R1126" s="305" t="str">
        <f t="shared" si="99"/>
        <v/>
      </c>
      <c r="S1126" s="305" t="str">
        <f t="shared" si="100"/>
        <v/>
      </c>
      <c r="T1126" s="186">
        <v>1122</v>
      </c>
      <c r="U1126" s="216" t="str">
        <f t="shared" si="97"/>
        <v/>
      </c>
      <c r="V1126" s="216" t="str">
        <f>IFERROR(INDEX(CountyStateRegions_21!$B:$B,MATCH('Start Here Statistics'!$U1126,CountyStateRegions_21!$D:$D,0)),"")</f>
        <v/>
      </c>
    </row>
    <row r="1127" spans="14:22" ht="15" x14ac:dyDescent="0.2">
      <c r="N1127" s="43">
        <f t="shared" si="96"/>
        <v>0</v>
      </c>
      <c r="O1127" s="180"/>
      <c r="P1127" s="214" t="str">
        <f>CountyStateRegions_21!K1125</f>
        <v/>
      </c>
      <c r="Q1127" s="304" t="str">
        <f t="shared" si="98"/>
        <v/>
      </c>
      <c r="R1127" s="305" t="str">
        <f t="shared" si="99"/>
        <v/>
      </c>
      <c r="S1127" s="305" t="str">
        <f t="shared" si="100"/>
        <v/>
      </c>
      <c r="T1127" s="186">
        <v>1123</v>
      </c>
      <c r="U1127" s="216" t="str">
        <f t="shared" si="97"/>
        <v/>
      </c>
      <c r="V1127" s="216" t="str">
        <f>IFERROR(INDEX(CountyStateRegions_21!$B:$B,MATCH('Start Here Statistics'!$U1127,CountyStateRegions_21!$D:$D,0)),"")</f>
        <v/>
      </c>
    </row>
    <row r="1128" spans="14:22" ht="15" x14ac:dyDescent="0.2">
      <c r="N1128" s="43">
        <f t="shared" si="96"/>
        <v>0</v>
      </c>
      <c r="O1128" s="180"/>
      <c r="P1128" s="214" t="str">
        <f>CountyStateRegions_21!K1126</f>
        <v/>
      </c>
      <c r="Q1128" s="304" t="str">
        <f t="shared" si="98"/>
        <v/>
      </c>
      <c r="R1128" s="305" t="str">
        <f t="shared" si="99"/>
        <v/>
      </c>
      <c r="S1128" s="305" t="str">
        <f t="shared" si="100"/>
        <v/>
      </c>
      <c r="T1128" s="186">
        <v>1124</v>
      </c>
      <c r="U1128" s="216" t="str">
        <f t="shared" si="97"/>
        <v/>
      </c>
      <c r="V1128" s="216" t="str">
        <f>IFERROR(INDEX(CountyStateRegions_21!$B:$B,MATCH('Start Here Statistics'!$U1128,CountyStateRegions_21!$D:$D,0)),"")</f>
        <v/>
      </c>
    </row>
    <row r="1129" spans="14:22" ht="15" x14ac:dyDescent="0.2">
      <c r="N1129" s="43">
        <f t="shared" si="96"/>
        <v>0</v>
      </c>
      <c r="O1129" s="180"/>
      <c r="P1129" s="214" t="str">
        <f>CountyStateRegions_21!K1127</f>
        <v/>
      </c>
      <c r="Q1129" s="304" t="str">
        <f t="shared" si="98"/>
        <v/>
      </c>
      <c r="R1129" s="305" t="str">
        <f t="shared" si="99"/>
        <v/>
      </c>
      <c r="S1129" s="305" t="str">
        <f t="shared" si="100"/>
        <v/>
      </c>
      <c r="T1129" s="186">
        <v>1125</v>
      </c>
      <c r="U1129" s="216" t="str">
        <f t="shared" si="97"/>
        <v/>
      </c>
      <c r="V1129" s="216" t="str">
        <f>IFERROR(INDEX(CountyStateRegions_21!$B:$B,MATCH('Start Here Statistics'!$U1129,CountyStateRegions_21!$D:$D,0)),"")</f>
        <v/>
      </c>
    </row>
    <row r="1130" spans="14:22" ht="15" x14ac:dyDescent="0.2">
      <c r="N1130" s="43">
        <f t="shared" si="96"/>
        <v>0</v>
      </c>
      <c r="O1130" s="180"/>
      <c r="P1130" s="214" t="str">
        <f>CountyStateRegions_21!K1128</f>
        <v/>
      </c>
      <c r="Q1130" s="304" t="str">
        <f t="shared" si="98"/>
        <v/>
      </c>
      <c r="R1130" s="305" t="str">
        <f t="shared" si="99"/>
        <v/>
      </c>
      <c r="S1130" s="305" t="str">
        <f t="shared" si="100"/>
        <v/>
      </c>
      <c r="T1130" s="186">
        <v>1126</v>
      </c>
      <c r="U1130" s="216" t="str">
        <f t="shared" si="97"/>
        <v/>
      </c>
      <c r="V1130" s="216" t="str">
        <f>IFERROR(INDEX(CountyStateRegions_21!$B:$B,MATCH('Start Here Statistics'!$U1130,CountyStateRegions_21!$D:$D,0)),"")</f>
        <v/>
      </c>
    </row>
    <row r="1131" spans="14:22" ht="15" x14ac:dyDescent="0.2">
      <c r="N1131" s="43">
        <f t="shared" si="96"/>
        <v>0</v>
      </c>
      <c r="O1131" s="180"/>
      <c r="P1131" s="214" t="str">
        <f>CountyStateRegions_21!K1129</f>
        <v/>
      </c>
      <c r="Q1131" s="304" t="str">
        <f t="shared" si="98"/>
        <v/>
      </c>
      <c r="R1131" s="305" t="str">
        <f t="shared" si="99"/>
        <v/>
      </c>
      <c r="S1131" s="305" t="str">
        <f t="shared" si="100"/>
        <v/>
      </c>
      <c r="T1131" s="186">
        <v>1127</v>
      </c>
      <c r="U1131" s="216" t="str">
        <f t="shared" si="97"/>
        <v/>
      </c>
      <c r="V1131" s="216" t="str">
        <f>IFERROR(INDEX(CountyStateRegions_21!$B:$B,MATCH('Start Here Statistics'!$U1131,CountyStateRegions_21!$D:$D,0)),"")</f>
        <v/>
      </c>
    </row>
    <row r="1132" spans="14:22" ht="15" x14ac:dyDescent="0.2">
      <c r="N1132" s="43">
        <f t="shared" si="96"/>
        <v>0</v>
      </c>
      <c r="O1132" s="180"/>
      <c r="P1132" s="214" t="str">
        <f>CountyStateRegions_21!K1130</f>
        <v/>
      </c>
      <c r="Q1132" s="304" t="str">
        <f t="shared" si="98"/>
        <v/>
      </c>
      <c r="R1132" s="305" t="str">
        <f t="shared" si="99"/>
        <v/>
      </c>
      <c r="S1132" s="305" t="str">
        <f t="shared" si="100"/>
        <v/>
      </c>
      <c r="T1132" s="186">
        <v>1128</v>
      </c>
      <c r="U1132" s="216" t="str">
        <f t="shared" si="97"/>
        <v/>
      </c>
      <c r="V1132" s="216" t="str">
        <f>IFERROR(INDEX(CountyStateRegions_21!$B:$B,MATCH('Start Here Statistics'!$U1132,CountyStateRegions_21!$D:$D,0)),"")</f>
        <v/>
      </c>
    </row>
    <row r="1133" spans="14:22" ht="15" x14ac:dyDescent="0.2">
      <c r="N1133" s="43">
        <f t="shared" si="96"/>
        <v>0</v>
      </c>
      <c r="O1133" s="180"/>
      <c r="P1133" s="214" t="str">
        <f>CountyStateRegions_21!K1131</f>
        <v/>
      </c>
      <c r="Q1133" s="304" t="str">
        <f t="shared" si="98"/>
        <v/>
      </c>
      <c r="R1133" s="305" t="str">
        <f t="shared" si="99"/>
        <v/>
      </c>
      <c r="S1133" s="305" t="str">
        <f t="shared" si="100"/>
        <v/>
      </c>
      <c r="T1133" s="186">
        <v>1129</v>
      </c>
      <c r="U1133" s="216" t="str">
        <f t="shared" si="97"/>
        <v/>
      </c>
      <c r="V1133" s="216" t="str">
        <f>IFERROR(INDEX(CountyStateRegions_21!$B:$B,MATCH('Start Here Statistics'!$U1133,CountyStateRegions_21!$D:$D,0)),"")</f>
        <v/>
      </c>
    </row>
    <row r="1134" spans="14:22" ht="15" x14ac:dyDescent="0.2">
      <c r="N1134" s="43">
        <f t="shared" si="96"/>
        <v>0</v>
      </c>
      <c r="O1134" s="180"/>
      <c r="P1134" s="214" t="str">
        <f>CountyStateRegions_21!K1132</f>
        <v/>
      </c>
      <c r="Q1134" s="304" t="str">
        <f t="shared" si="98"/>
        <v/>
      </c>
      <c r="R1134" s="305" t="str">
        <f t="shared" si="99"/>
        <v/>
      </c>
      <c r="S1134" s="305" t="str">
        <f t="shared" si="100"/>
        <v/>
      </c>
      <c r="T1134" s="186">
        <v>1130</v>
      </c>
      <c r="U1134" s="216" t="str">
        <f t="shared" si="97"/>
        <v/>
      </c>
      <c r="V1134" s="216" t="str">
        <f>IFERROR(INDEX(CountyStateRegions_21!$B:$B,MATCH('Start Here Statistics'!$U1134,CountyStateRegions_21!$D:$D,0)),"")</f>
        <v/>
      </c>
    </row>
    <row r="1135" spans="14:22" ht="15" x14ac:dyDescent="0.2">
      <c r="N1135" s="43">
        <f t="shared" si="96"/>
        <v>0</v>
      </c>
      <c r="O1135" s="180"/>
      <c r="P1135" s="214" t="str">
        <f>CountyStateRegions_21!K1133</f>
        <v/>
      </c>
      <c r="Q1135" s="304" t="str">
        <f t="shared" si="98"/>
        <v/>
      </c>
      <c r="R1135" s="305" t="str">
        <f t="shared" si="99"/>
        <v/>
      </c>
      <c r="S1135" s="305" t="str">
        <f t="shared" si="100"/>
        <v/>
      </c>
      <c r="T1135" s="186">
        <v>1131</v>
      </c>
      <c r="U1135" s="216" t="str">
        <f t="shared" si="97"/>
        <v/>
      </c>
      <c r="V1135" s="216" t="str">
        <f>IFERROR(INDEX(CountyStateRegions_21!$B:$B,MATCH('Start Here Statistics'!$U1135,CountyStateRegions_21!$D:$D,0)),"")</f>
        <v/>
      </c>
    </row>
    <row r="1136" spans="14:22" ht="15" x14ac:dyDescent="0.2">
      <c r="N1136" s="43">
        <f t="shared" si="96"/>
        <v>0</v>
      </c>
      <c r="O1136" s="180"/>
      <c r="P1136" s="214" t="str">
        <f>CountyStateRegions_21!K1134</f>
        <v/>
      </c>
      <c r="Q1136" s="304" t="str">
        <f t="shared" si="98"/>
        <v/>
      </c>
      <c r="R1136" s="305" t="str">
        <f t="shared" si="99"/>
        <v/>
      </c>
      <c r="S1136" s="305" t="str">
        <f t="shared" si="100"/>
        <v/>
      </c>
      <c r="T1136" s="186">
        <v>1132</v>
      </c>
      <c r="U1136" s="216" t="str">
        <f t="shared" si="97"/>
        <v/>
      </c>
      <c r="V1136" s="216" t="str">
        <f>IFERROR(INDEX(CountyStateRegions_21!$B:$B,MATCH('Start Here Statistics'!$U1136,CountyStateRegions_21!$D:$D,0)),"")</f>
        <v/>
      </c>
    </row>
    <row r="1137" spans="14:22" ht="15" x14ac:dyDescent="0.2">
      <c r="N1137" s="43">
        <f t="shared" si="96"/>
        <v>0</v>
      </c>
      <c r="O1137" s="180"/>
      <c r="P1137" s="214" t="str">
        <f>CountyStateRegions_21!K1135</f>
        <v/>
      </c>
      <c r="Q1137" s="304" t="str">
        <f t="shared" si="98"/>
        <v/>
      </c>
      <c r="R1137" s="305" t="str">
        <f t="shared" si="99"/>
        <v/>
      </c>
      <c r="S1137" s="305" t="str">
        <f t="shared" si="100"/>
        <v/>
      </c>
      <c r="T1137" s="186">
        <v>1133</v>
      </c>
      <c r="U1137" s="216" t="str">
        <f t="shared" si="97"/>
        <v/>
      </c>
      <c r="V1137" s="216" t="str">
        <f>IFERROR(INDEX(CountyStateRegions_21!$B:$B,MATCH('Start Here Statistics'!$U1137,CountyStateRegions_21!$D:$D,0)),"")</f>
        <v/>
      </c>
    </row>
    <row r="1138" spans="14:22" ht="15" x14ac:dyDescent="0.2">
      <c r="N1138" s="43">
        <f t="shared" si="96"/>
        <v>0</v>
      </c>
      <c r="O1138" s="180"/>
      <c r="P1138" s="214" t="str">
        <f>CountyStateRegions_21!K1136</f>
        <v/>
      </c>
      <c r="Q1138" s="304" t="str">
        <f t="shared" si="98"/>
        <v/>
      </c>
      <c r="R1138" s="305" t="str">
        <f t="shared" si="99"/>
        <v/>
      </c>
      <c r="S1138" s="305" t="str">
        <f t="shared" si="100"/>
        <v/>
      </c>
      <c r="T1138" s="186">
        <v>1134</v>
      </c>
      <c r="U1138" s="216" t="str">
        <f t="shared" si="97"/>
        <v/>
      </c>
      <c r="V1138" s="216" t="str">
        <f>IFERROR(INDEX(CountyStateRegions_21!$B:$B,MATCH('Start Here Statistics'!$U1138,CountyStateRegions_21!$D:$D,0)),"")</f>
        <v/>
      </c>
    </row>
    <row r="1139" spans="14:22" ht="15" x14ac:dyDescent="0.2">
      <c r="N1139" s="43">
        <f t="shared" si="96"/>
        <v>0</v>
      </c>
      <c r="O1139" s="180"/>
      <c r="P1139" s="214" t="str">
        <f>CountyStateRegions_21!K1137</f>
        <v/>
      </c>
      <c r="Q1139" s="304" t="str">
        <f t="shared" si="98"/>
        <v/>
      </c>
      <c r="R1139" s="305" t="str">
        <f t="shared" si="99"/>
        <v/>
      </c>
      <c r="S1139" s="305" t="str">
        <f t="shared" si="100"/>
        <v/>
      </c>
      <c r="T1139" s="186">
        <v>1135</v>
      </c>
      <c r="U1139" s="216" t="str">
        <f t="shared" si="97"/>
        <v/>
      </c>
      <c r="V1139" s="216" t="str">
        <f>IFERROR(INDEX(CountyStateRegions_21!$B:$B,MATCH('Start Here Statistics'!$U1139,CountyStateRegions_21!$D:$D,0)),"")</f>
        <v/>
      </c>
    </row>
    <row r="1140" spans="14:22" ht="15" x14ac:dyDescent="0.2">
      <c r="N1140" s="43">
        <f t="shared" si="96"/>
        <v>0</v>
      </c>
      <c r="O1140" s="180"/>
      <c r="P1140" s="214" t="str">
        <f>CountyStateRegions_21!K1138</f>
        <v/>
      </c>
      <c r="Q1140" s="304" t="str">
        <f t="shared" si="98"/>
        <v/>
      </c>
      <c r="R1140" s="305" t="str">
        <f t="shared" si="99"/>
        <v/>
      </c>
      <c r="S1140" s="305" t="str">
        <f t="shared" si="100"/>
        <v/>
      </c>
      <c r="T1140" s="186">
        <v>1136</v>
      </c>
      <c r="U1140" s="216" t="str">
        <f t="shared" si="97"/>
        <v/>
      </c>
      <c r="V1140" s="216" t="str">
        <f>IFERROR(INDEX(CountyStateRegions_21!$B:$B,MATCH('Start Here Statistics'!$U1140,CountyStateRegions_21!$D:$D,0)),"")</f>
        <v/>
      </c>
    </row>
    <row r="1141" spans="14:22" ht="15" x14ac:dyDescent="0.2">
      <c r="N1141" s="43">
        <f t="shared" si="96"/>
        <v>0</v>
      </c>
      <c r="O1141" s="180"/>
      <c r="P1141" s="214" t="str">
        <f>CountyStateRegions_21!K1139</f>
        <v/>
      </c>
      <c r="Q1141" s="304" t="str">
        <f t="shared" si="98"/>
        <v/>
      </c>
      <c r="R1141" s="305" t="str">
        <f t="shared" si="99"/>
        <v/>
      </c>
      <c r="S1141" s="305" t="str">
        <f t="shared" si="100"/>
        <v/>
      </c>
      <c r="T1141" s="186">
        <v>1137</v>
      </c>
      <c r="U1141" s="216" t="str">
        <f t="shared" si="97"/>
        <v/>
      </c>
      <c r="V1141" s="216" t="str">
        <f>IFERROR(INDEX(CountyStateRegions_21!$B:$B,MATCH('Start Here Statistics'!$U1141,CountyStateRegions_21!$D:$D,0)),"")</f>
        <v/>
      </c>
    </row>
    <row r="1142" spans="14:22" ht="15" x14ac:dyDescent="0.2">
      <c r="N1142" s="43">
        <f t="shared" si="96"/>
        <v>0</v>
      </c>
      <c r="O1142" s="180"/>
      <c r="P1142" s="214" t="str">
        <f>CountyStateRegions_21!K1140</f>
        <v/>
      </c>
      <c r="Q1142" s="304" t="str">
        <f t="shared" si="98"/>
        <v/>
      </c>
      <c r="R1142" s="305" t="str">
        <f t="shared" si="99"/>
        <v/>
      </c>
      <c r="S1142" s="305" t="str">
        <f t="shared" si="100"/>
        <v/>
      </c>
      <c r="T1142" s="186">
        <v>1138</v>
      </c>
      <c r="U1142" s="216" t="str">
        <f t="shared" si="97"/>
        <v/>
      </c>
      <c r="V1142" s="216" t="str">
        <f>IFERROR(INDEX(CountyStateRegions_21!$B:$B,MATCH('Start Here Statistics'!$U1142,CountyStateRegions_21!$D:$D,0)),"")</f>
        <v/>
      </c>
    </row>
    <row r="1143" spans="14:22" ht="15" x14ac:dyDescent="0.2">
      <c r="N1143" s="43">
        <f t="shared" si="96"/>
        <v>0</v>
      </c>
      <c r="O1143" s="180"/>
      <c r="P1143" s="214" t="str">
        <f>CountyStateRegions_21!K1141</f>
        <v/>
      </c>
      <c r="Q1143" s="304" t="str">
        <f t="shared" si="98"/>
        <v/>
      </c>
      <c r="R1143" s="305" t="str">
        <f t="shared" si="99"/>
        <v/>
      </c>
      <c r="S1143" s="305" t="str">
        <f t="shared" si="100"/>
        <v/>
      </c>
      <c r="T1143" s="186">
        <v>1139</v>
      </c>
      <c r="U1143" s="216" t="str">
        <f t="shared" si="97"/>
        <v/>
      </c>
      <c r="V1143" s="216" t="str">
        <f>IFERROR(INDEX(CountyStateRegions_21!$B:$B,MATCH('Start Here Statistics'!$U1143,CountyStateRegions_21!$D:$D,0)),"")</f>
        <v/>
      </c>
    </row>
    <row r="1144" spans="14:22" ht="15" x14ac:dyDescent="0.2">
      <c r="N1144" s="43">
        <f t="shared" si="96"/>
        <v>0</v>
      </c>
      <c r="O1144" s="180"/>
      <c r="P1144" s="214" t="str">
        <f>CountyStateRegions_21!K1142</f>
        <v/>
      </c>
      <c r="Q1144" s="304" t="str">
        <f t="shared" si="98"/>
        <v/>
      </c>
      <c r="R1144" s="305" t="str">
        <f t="shared" si="99"/>
        <v/>
      </c>
      <c r="S1144" s="305" t="str">
        <f t="shared" si="100"/>
        <v/>
      </c>
      <c r="T1144" s="186">
        <v>1140</v>
      </c>
      <c r="U1144" s="216" t="str">
        <f t="shared" si="97"/>
        <v/>
      </c>
      <c r="V1144" s="216" t="str">
        <f>IFERROR(INDEX(CountyStateRegions_21!$B:$B,MATCH('Start Here Statistics'!$U1144,CountyStateRegions_21!$D:$D,0)),"")</f>
        <v/>
      </c>
    </row>
    <row r="1145" spans="14:22" ht="15" x14ac:dyDescent="0.2">
      <c r="N1145" s="43">
        <f t="shared" si="96"/>
        <v>0</v>
      </c>
      <c r="O1145" s="180"/>
      <c r="P1145" s="214" t="str">
        <f>CountyStateRegions_21!K1143</f>
        <v/>
      </c>
      <c r="Q1145" s="304" t="str">
        <f t="shared" si="98"/>
        <v/>
      </c>
      <c r="R1145" s="305" t="str">
        <f t="shared" si="99"/>
        <v/>
      </c>
      <c r="S1145" s="305" t="str">
        <f t="shared" si="100"/>
        <v/>
      </c>
      <c r="T1145" s="186">
        <v>1141</v>
      </c>
      <c r="U1145" s="216" t="str">
        <f t="shared" si="97"/>
        <v/>
      </c>
      <c r="V1145" s="216" t="str">
        <f>IFERROR(INDEX(CountyStateRegions_21!$B:$B,MATCH('Start Here Statistics'!$U1145,CountyStateRegions_21!$D:$D,0)),"")</f>
        <v/>
      </c>
    </row>
    <row r="1146" spans="14:22" ht="15" x14ac:dyDescent="0.2">
      <c r="N1146" s="43">
        <f t="shared" si="96"/>
        <v>0</v>
      </c>
      <c r="O1146" s="180"/>
      <c r="P1146" s="214" t="str">
        <f>CountyStateRegions_21!K1144</f>
        <v/>
      </c>
      <c r="Q1146" s="304" t="str">
        <f t="shared" si="98"/>
        <v/>
      </c>
      <c r="R1146" s="305" t="str">
        <f t="shared" si="99"/>
        <v/>
      </c>
      <c r="S1146" s="305" t="str">
        <f t="shared" si="100"/>
        <v/>
      </c>
      <c r="T1146" s="186">
        <v>1142</v>
      </c>
      <c r="U1146" s="216" t="str">
        <f t="shared" si="97"/>
        <v/>
      </c>
      <c r="V1146" s="216" t="str">
        <f>IFERROR(INDEX(CountyStateRegions_21!$B:$B,MATCH('Start Here Statistics'!$U1146,CountyStateRegions_21!$D:$D,0)),"")</f>
        <v/>
      </c>
    </row>
    <row r="1147" spans="14:22" ht="15" x14ac:dyDescent="0.2">
      <c r="N1147" s="43">
        <f t="shared" si="96"/>
        <v>0</v>
      </c>
      <c r="O1147" s="180"/>
      <c r="P1147" s="214" t="str">
        <f>CountyStateRegions_21!K1145</f>
        <v/>
      </c>
      <c r="Q1147" s="304" t="str">
        <f t="shared" si="98"/>
        <v/>
      </c>
      <c r="R1147" s="305" t="str">
        <f t="shared" si="99"/>
        <v/>
      </c>
      <c r="S1147" s="305" t="str">
        <f t="shared" si="100"/>
        <v/>
      </c>
      <c r="T1147" s="186">
        <v>1143</v>
      </c>
      <c r="U1147" s="216" t="str">
        <f t="shared" si="97"/>
        <v/>
      </c>
      <c r="V1147" s="216" t="str">
        <f>IFERROR(INDEX(CountyStateRegions_21!$B:$B,MATCH('Start Here Statistics'!$U1147,CountyStateRegions_21!$D:$D,0)),"")</f>
        <v/>
      </c>
    </row>
    <row r="1148" spans="14:22" ht="15" x14ac:dyDescent="0.2">
      <c r="N1148" s="43">
        <f t="shared" si="96"/>
        <v>0</v>
      </c>
      <c r="O1148" s="180"/>
      <c r="P1148" s="214" t="str">
        <f>CountyStateRegions_21!K1146</f>
        <v/>
      </c>
      <c r="Q1148" s="304" t="str">
        <f t="shared" si="98"/>
        <v/>
      </c>
      <c r="R1148" s="305" t="str">
        <f t="shared" si="99"/>
        <v/>
      </c>
      <c r="S1148" s="305" t="str">
        <f t="shared" si="100"/>
        <v/>
      </c>
      <c r="T1148" s="186">
        <v>1144</v>
      </c>
      <c r="U1148" s="216" t="str">
        <f t="shared" si="97"/>
        <v/>
      </c>
      <c r="V1148" s="216" t="str">
        <f>IFERROR(INDEX(CountyStateRegions_21!$B:$B,MATCH('Start Here Statistics'!$U1148,CountyStateRegions_21!$D:$D,0)),"")</f>
        <v/>
      </c>
    </row>
    <row r="1149" spans="14:22" ht="15" x14ac:dyDescent="0.2">
      <c r="N1149" s="43">
        <f t="shared" si="96"/>
        <v>0</v>
      </c>
      <c r="O1149" s="180"/>
      <c r="P1149" s="214" t="str">
        <f>CountyStateRegions_21!K1147</f>
        <v/>
      </c>
      <c r="Q1149" s="304" t="str">
        <f t="shared" si="98"/>
        <v/>
      </c>
      <c r="R1149" s="305" t="str">
        <f t="shared" si="99"/>
        <v/>
      </c>
      <c r="S1149" s="305" t="str">
        <f t="shared" si="100"/>
        <v/>
      </c>
      <c r="T1149" s="186">
        <v>1145</v>
      </c>
      <c r="U1149" s="216" t="str">
        <f t="shared" si="97"/>
        <v/>
      </c>
      <c r="V1149" s="216" t="str">
        <f>IFERROR(INDEX(CountyStateRegions_21!$B:$B,MATCH('Start Here Statistics'!$U1149,CountyStateRegions_21!$D:$D,0)),"")</f>
        <v/>
      </c>
    </row>
    <row r="1150" spans="14:22" ht="15" x14ac:dyDescent="0.2">
      <c r="N1150" s="43">
        <f t="shared" si="96"/>
        <v>0</v>
      </c>
      <c r="O1150" s="180"/>
      <c r="P1150" s="214" t="str">
        <f>CountyStateRegions_21!K1148</f>
        <v/>
      </c>
      <c r="Q1150" s="304" t="str">
        <f t="shared" si="98"/>
        <v/>
      </c>
      <c r="R1150" s="305" t="str">
        <f t="shared" si="99"/>
        <v/>
      </c>
      <c r="S1150" s="305" t="str">
        <f t="shared" si="100"/>
        <v/>
      </c>
      <c r="T1150" s="186">
        <v>1146</v>
      </c>
      <c r="U1150" s="216" t="str">
        <f t="shared" si="97"/>
        <v/>
      </c>
      <c r="V1150" s="216" t="str">
        <f>IFERROR(INDEX(CountyStateRegions_21!$B:$B,MATCH('Start Here Statistics'!$U1150,CountyStateRegions_21!$D:$D,0)),"")</f>
        <v/>
      </c>
    </row>
    <row r="1151" spans="14:22" ht="15" x14ac:dyDescent="0.2">
      <c r="N1151" s="43">
        <f t="shared" si="96"/>
        <v>0</v>
      </c>
      <c r="O1151" s="180"/>
      <c r="P1151" s="214" t="str">
        <f>CountyStateRegions_21!K1149</f>
        <v/>
      </c>
      <c r="Q1151" s="304" t="str">
        <f t="shared" si="98"/>
        <v/>
      </c>
      <c r="R1151" s="305" t="str">
        <f t="shared" si="99"/>
        <v/>
      </c>
      <c r="S1151" s="305" t="str">
        <f t="shared" si="100"/>
        <v/>
      </c>
      <c r="T1151" s="186">
        <v>1147</v>
      </c>
      <c r="U1151" s="216" t="str">
        <f t="shared" si="97"/>
        <v/>
      </c>
      <c r="V1151" s="216" t="str">
        <f>IFERROR(INDEX(CountyStateRegions_21!$B:$B,MATCH('Start Here Statistics'!$U1151,CountyStateRegions_21!$D:$D,0)),"")</f>
        <v/>
      </c>
    </row>
    <row r="1152" spans="14:22" ht="15" x14ac:dyDescent="0.2">
      <c r="N1152" s="43">
        <f t="shared" si="96"/>
        <v>0</v>
      </c>
      <c r="O1152" s="180"/>
      <c r="P1152" s="214" t="str">
        <f>CountyStateRegions_21!K1150</f>
        <v/>
      </c>
      <c r="Q1152" s="304" t="str">
        <f t="shared" si="98"/>
        <v/>
      </c>
      <c r="R1152" s="305" t="str">
        <f t="shared" si="99"/>
        <v/>
      </c>
      <c r="S1152" s="305" t="str">
        <f t="shared" si="100"/>
        <v/>
      </c>
      <c r="T1152" s="186">
        <v>1148</v>
      </c>
      <c r="U1152" s="216" t="str">
        <f t="shared" si="97"/>
        <v/>
      </c>
      <c r="V1152" s="216" t="str">
        <f>IFERROR(INDEX(CountyStateRegions_21!$B:$B,MATCH('Start Here Statistics'!$U1152,CountyStateRegions_21!$D:$D,0)),"")</f>
        <v/>
      </c>
    </row>
    <row r="1153" spans="14:22" ht="15" x14ac:dyDescent="0.2">
      <c r="N1153" s="43">
        <f t="shared" si="96"/>
        <v>0</v>
      </c>
      <c r="O1153" s="180"/>
      <c r="P1153" s="214" t="str">
        <f>CountyStateRegions_21!K1151</f>
        <v/>
      </c>
      <c r="Q1153" s="304" t="str">
        <f t="shared" si="98"/>
        <v/>
      </c>
      <c r="R1153" s="305" t="str">
        <f t="shared" si="99"/>
        <v/>
      </c>
      <c r="S1153" s="305" t="str">
        <f t="shared" si="100"/>
        <v/>
      </c>
      <c r="T1153" s="186">
        <v>1149</v>
      </c>
      <c r="U1153" s="216" t="str">
        <f t="shared" si="97"/>
        <v/>
      </c>
      <c r="V1153" s="216" t="str">
        <f>IFERROR(INDEX(CountyStateRegions_21!$B:$B,MATCH('Start Here Statistics'!$U1153,CountyStateRegions_21!$D:$D,0)),"")</f>
        <v/>
      </c>
    </row>
    <row r="1154" spans="14:22" ht="15" x14ac:dyDescent="0.2">
      <c r="N1154" s="43">
        <f t="shared" si="96"/>
        <v>0</v>
      </c>
      <c r="O1154" s="180"/>
      <c r="P1154" s="214" t="str">
        <f>CountyStateRegions_21!K1152</f>
        <v/>
      </c>
      <c r="Q1154" s="304" t="str">
        <f t="shared" si="98"/>
        <v/>
      </c>
      <c r="R1154" s="305" t="str">
        <f t="shared" si="99"/>
        <v/>
      </c>
      <c r="S1154" s="305" t="str">
        <f t="shared" si="100"/>
        <v/>
      </c>
      <c r="T1154" s="186">
        <v>1150</v>
      </c>
      <c r="U1154" s="216" t="str">
        <f t="shared" si="97"/>
        <v/>
      </c>
      <c r="V1154" s="216" t="str">
        <f>IFERROR(INDEX(CountyStateRegions_21!$B:$B,MATCH('Start Here Statistics'!$U1154,CountyStateRegions_21!$D:$D,0)),"")</f>
        <v/>
      </c>
    </row>
    <row r="1155" spans="14:22" ht="15" x14ac:dyDescent="0.2">
      <c r="N1155" s="43">
        <f t="shared" si="96"/>
        <v>0</v>
      </c>
      <c r="O1155" s="180"/>
      <c r="P1155" s="214" t="str">
        <f>CountyStateRegions_21!K1153</f>
        <v/>
      </c>
      <c r="Q1155" s="304" t="str">
        <f t="shared" si="98"/>
        <v/>
      </c>
      <c r="R1155" s="305" t="str">
        <f t="shared" si="99"/>
        <v/>
      </c>
      <c r="S1155" s="305" t="str">
        <f t="shared" si="100"/>
        <v/>
      </c>
      <c r="T1155" s="186">
        <v>1151</v>
      </c>
      <c r="U1155" s="216" t="str">
        <f t="shared" si="97"/>
        <v/>
      </c>
      <c r="V1155" s="216" t="str">
        <f>IFERROR(INDEX(CountyStateRegions_21!$B:$B,MATCH('Start Here Statistics'!$U1155,CountyStateRegions_21!$D:$D,0)),"")</f>
        <v/>
      </c>
    </row>
    <row r="1156" spans="14:22" ht="15" x14ac:dyDescent="0.2">
      <c r="N1156" s="43">
        <f t="shared" si="96"/>
        <v>0</v>
      </c>
      <c r="O1156" s="180"/>
      <c r="P1156" s="214" t="str">
        <f>CountyStateRegions_21!K1154</f>
        <v/>
      </c>
      <c r="Q1156" s="304" t="str">
        <f t="shared" si="98"/>
        <v/>
      </c>
      <c r="R1156" s="305" t="str">
        <f t="shared" si="99"/>
        <v/>
      </c>
      <c r="S1156" s="305" t="str">
        <f t="shared" si="100"/>
        <v/>
      </c>
      <c r="T1156" s="186">
        <v>1152</v>
      </c>
      <c r="U1156" s="216" t="str">
        <f t="shared" si="97"/>
        <v/>
      </c>
      <c r="V1156" s="216" t="str">
        <f>IFERROR(INDEX(CountyStateRegions_21!$B:$B,MATCH('Start Here Statistics'!$U1156,CountyStateRegions_21!$D:$D,0)),"")</f>
        <v/>
      </c>
    </row>
    <row r="1157" spans="14:22" ht="15" x14ac:dyDescent="0.2">
      <c r="N1157" s="43">
        <f t="shared" si="96"/>
        <v>0</v>
      </c>
      <c r="O1157" s="180"/>
      <c r="P1157" s="214" t="str">
        <f>CountyStateRegions_21!K1155</f>
        <v/>
      </c>
      <c r="Q1157" s="304" t="str">
        <f t="shared" si="98"/>
        <v/>
      </c>
      <c r="R1157" s="305" t="str">
        <f t="shared" si="99"/>
        <v/>
      </c>
      <c r="S1157" s="305" t="str">
        <f t="shared" si="100"/>
        <v/>
      </c>
      <c r="T1157" s="186">
        <v>1153</v>
      </c>
      <c r="U1157" s="216" t="str">
        <f t="shared" si="97"/>
        <v/>
      </c>
      <c r="V1157" s="216" t="str">
        <f>IFERROR(INDEX(CountyStateRegions_21!$B:$B,MATCH('Start Here Statistics'!$U1157,CountyStateRegions_21!$D:$D,0)),"")</f>
        <v/>
      </c>
    </row>
    <row r="1158" spans="14:22" ht="15" x14ac:dyDescent="0.2">
      <c r="N1158" s="43">
        <f t="shared" ref="N1158:N1221" si="101">SUM(N1157,$O1158&lt;&gt;"")</f>
        <v>0</v>
      </c>
      <c r="O1158" s="180"/>
      <c r="P1158" s="214" t="str">
        <f>CountyStateRegions_21!K1156</f>
        <v/>
      </c>
      <c r="Q1158" s="304" t="str">
        <f t="shared" si="98"/>
        <v/>
      </c>
      <c r="R1158" s="305" t="str">
        <f t="shared" si="99"/>
        <v/>
      </c>
      <c r="S1158" s="305" t="str">
        <f t="shared" si="100"/>
        <v/>
      </c>
      <c r="T1158" s="186">
        <v>1154</v>
      </c>
      <c r="U1158" s="216" t="str">
        <f t="shared" ref="U1158:U1221" si="102">IFERROR(INDEX($P:$P,MATCH($T1158,$N:$N,0)),"")</f>
        <v/>
      </c>
      <c r="V1158" s="216" t="str">
        <f>IFERROR(INDEX(CountyStateRegions_21!$B:$B,MATCH('Start Here Statistics'!$U1158,CountyStateRegions_21!$D:$D,0)),"")</f>
        <v/>
      </c>
    </row>
    <row r="1159" spans="14:22" ht="15" x14ac:dyDescent="0.2">
      <c r="N1159" s="43">
        <f t="shared" si="101"/>
        <v>0</v>
      </c>
      <c r="O1159" s="180"/>
      <c r="P1159" s="214" t="str">
        <f>CountyStateRegions_21!K1157</f>
        <v/>
      </c>
      <c r="Q1159" s="304" t="str">
        <f t="shared" si="98"/>
        <v/>
      </c>
      <c r="R1159" s="305" t="str">
        <f t="shared" si="99"/>
        <v/>
      </c>
      <c r="S1159" s="305" t="str">
        <f t="shared" si="100"/>
        <v/>
      </c>
      <c r="T1159" s="186">
        <v>1155</v>
      </c>
      <c r="U1159" s="216" t="str">
        <f t="shared" si="102"/>
        <v/>
      </c>
      <c r="V1159" s="216" t="str">
        <f>IFERROR(INDEX(CountyStateRegions_21!$B:$B,MATCH('Start Here Statistics'!$U1159,CountyStateRegions_21!$D:$D,0)),"")</f>
        <v/>
      </c>
    </row>
    <row r="1160" spans="14:22" ht="15" x14ac:dyDescent="0.2">
      <c r="N1160" s="43">
        <f t="shared" si="101"/>
        <v>0</v>
      </c>
      <c r="O1160" s="180"/>
      <c r="P1160" s="214" t="str">
        <f>CountyStateRegions_21!K1158</f>
        <v/>
      </c>
      <c r="Q1160" s="304" t="str">
        <f t="shared" si="98"/>
        <v/>
      </c>
      <c r="R1160" s="305" t="str">
        <f t="shared" si="99"/>
        <v/>
      </c>
      <c r="S1160" s="305" t="str">
        <f t="shared" si="100"/>
        <v/>
      </c>
      <c r="T1160" s="186">
        <v>1156</v>
      </c>
      <c r="U1160" s="216" t="str">
        <f t="shared" si="102"/>
        <v/>
      </c>
      <c r="V1160" s="216" t="str">
        <f>IFERROR(INDEX(CountyStateRegions_21!$B:$B,MATCH('Start Here Statistics'!$U1160,CountyStateRegions_21!$D:$D,0)),"")</f>
        <v/>
      </c>
    </row>
    <row r="1161" spans="14:22" ht="15" x14ac:dyDescent="0.2">
      <c r="N1161" s="43">
        <f t="shared" si="101"/>
        <v>0</v>
      </c>
      <c r="O1161" s="180"/>
      <c r="P1161" s="214" t="str">
        <f>CountyStateRegions_21!K1159</f>
        <v/>
      </c>
      <c r="Q1161" s="304" t="str">
        <f t="shared" si="98"/>
        <v/>
      </c>
      <c r="R1161" s="305" t="str">
        <f t="shared" si="99"/>
        <v/>
      </c>
      <c r="S1161" s="305" t="str">
        <f t="shared" si="100"/>
        <v/>
      </c>
      <c r="T1161" s="186">
        <v>1157</v>
      </c>
      <c r="U1161" s="216" t="str">
        <f t="shared" si="102"/>
        <v/>
      </c>
      <c r="V1161" s="216" t="str">
        <f>IFERROR(INDEX(CountyStateRegions_21!$B:$B,MATCH('Start Here Statistics'!$U1161,CountyStateRegions_21!$D:$D,0)),"")</f>
        <v/>
      </c>
    </row>
    <row r="1162" spans="14:22" ht="15" x14ac:dyDescent="0.2">
      <c r="N1162" s="43">
        <f t="shared" si="101"/>
        <v>0</v>
      </c>
      <c r="O1162" s="180"/>
      <c r="P1162" s="214" t="str">
        <f>CountyStateRegions_21!K1160</f>
        <v/>
      </c>
      <c r="Q1162" s="304" t="str">
        <f t="shared" si="98"/>
        <v/>
      </c>
      <c r="R1162" s="305" t="str">
        <f t="shared" si="99"/>
        <v/>
      </c>
      <c r="S1162" s="305" t="str">
        <f t="shared" si="100"/>
        <v/>
      </c>
      <c r="T1162" s="186">
        <v>1158</v>
      </c>
      <c r="U1162" s="216" t="str">
        <f t="shared" si="102"/>
        <v/>
      </c>
      <c r="V1162" s="216" t="str">
        <f>IFERROR(INDEX(CountyStateRegions_21!$B:$B,MATCH('Start Here Statistics'!$U1162,CountyStateRegions_21!$D:$D,0)),"")</f>
        <v/>
      </c>
    </row>
    <row r="1163" spans="14:22" ht="15" x14ac:dyDescent="0.2">
      <c r="N1163" s="43">
        <f t="shared" si="101"/>
        <v>0</v>
      </c>
      <c r="O1163" s="180"/>
      <c r="P1163" s="214" t="str">
        <f>CountyStateRegions_21!K1161</f>
        <v/>
      </c>
      <c r="Q1163" s="304" t="str">
        <f t="shared" si="98"/>
        <v/>
      </c>
      <c r="R1163" s="305" t="str">
        <f t="shared" si="99"/>
        <v/>
      </c>
      <c r="S1163" s="305" t="str">
        <f t="shared" si="100"/>
        <v/>
      </c>
      <c r="T1163" s="186">
        <v>1159</v>
      </c>
      <c r="U1163" s="216" t="str">
        <f t="shared" si="102"/>
        <v/>
      </c>
      <c r="V1163" s="216" t="str">
        <f>IFERROR(INDEX(CountyStateRegions_21!$B:$B,MATCH('Start Here Statistics'!$U1163,CountyStateRegions_21!$D:$D,0)),"")</f>
        <v/>
      </c>
    </row>
    <row r="1164" spans="14:22" ht="15" x14ac:dyDescent="0.2">
      <c r="N1164" s="43">
        <f t="shared" si="101"/>
        <v>0</v>
      </c>
      <c r="O1164" s="180"/>
      <c r="P1164" s="214" t="str">
        <f>CountyStateRegions_21!K1162</f>
        <v/>
      </c>
      <c r="Q1164" s="304" t="str">
        <f t="shared" si="98"/>
        <v/>
      </c>
      <c r="R1164" s="305" t="str">
        <f t="shared" si="99"/>
        <v/>
      </c>
      <c r="S1164" s="305" t="str">
        <f t="shared" si="100"/>
        <v/>
      </c>
      <c r="T1164" s="186">
        <v>1160</v>
      </c>
      <c r="U1164" s="216" t="str">
        <f t="shared" si="102"/>
        <v/>
      </c>
      <c r="V1164" s="216" t="str">
        <f>IFERROR(INDEX(CountyStateRegions_21!$B:$B,MATCH('Start Here Statistics'!$U1164,CountyStateRegions_21!$D:$D,0)),"")</f>
        <v/>
      </c>
    </row>
    <row r="1165" spans="14:22" ht="15" x14ac:dyDescent="0.2">
      <c r="N1165" s="43">
        <f t="shared" si="101"/>
        <v>0</v>
      </c>
      <c r="O1165" s="180"/>
      <c r="P1165" s="214" t="str">
        <f>CountyStateRegions_21!K1163</f>
        <v/>
      </c>
      <c r="Q1165" s="304" t="str">
        <f t="shared" si="98"/>
        <v/>
      </c>
      <c r="R1165" s="305" t="str">
        <f t="shared" si="99"/>
        <v/>
      </c>
      <c r="S1165" s="305" t="str">
        <f t="shared" si="100"/>
        <v/>
      </c>
      <c r="T1165" s="186">
        <v>1161</v>
      </c>
      <c r="U1165" s="216" t="str">
        <f t="shared" si="102"/>
        <v/>
      </c>
      <c r="V1165" s="216" t="str">
        <f>IFERROR(INDEX(CountyStateRegions_21!$B:$B,MATCH('Start Here Statistics'!$U1165,CountyStateRegions_21!$D:$D,0)),"")</f>
        <v/>
      </c>
    </row>
    <row r="1166" spans="14:22" ht="15" x14ac:dyDescent="0.2">
      <c r="N1166" s="43">
        <f t="shared" si="101"/>
        <v>0</v>
      </c>
      <c r="O1166" s="180"/>
      <c r="P1166" s="214" t="str">
        <f>CountyStateRegions_21!K1164</f>
        <v/>
      </c>
      <c r="Q1166" s="304" t="str">
        <f t="shared" si="98"/>
        <v/>
      </c>
      <c r="R1166" s="305" t="str">
        <f t="shared" si="99"/>
        <v/>
      </c>
      <c r="S1166" s="305" t="str">
        <f t="shared" si="100"/>
        <v/>
      </c>
      <c r="T1166" s="186">
        <v>1162</v>
      </c>
      <c r="U1166" s="216" t="str">
        <f t="shared" si="102"/>
        <v/>
      </c>
      <c r="V1166" s="216" t="str">
        <f>IFERROR(INDEX(CountyStateRegions_21!$B:$B,MATCH('Start Here Statistics'!$U1166,CountyStateRegions_21!$D:$D,0)),"")</f>
        <v/>
      </c>
    </row>
    <row r="1167" spans="14:22" ht="15" x14ac:dyDescent="0.2">
      <c r="N1167" s="43">
        <f t="shared" si="101"/>
        <v>0</v>
      </c>
      <c r="O1167" s="180"/>
      <c r="P1167" s="214" t="str">
        <f>CountyStateRegions_21!K1165</f>
        <v/>
      </c>
      <c r="Q1167" s="304" t="str">
        <f t="shared" si="98"/>
        <v/>
      </c>
      <c r="R1167" s="305" t="str">
        <f t="shared" si="99"/>
        <v/>
      </c>
      <c r="S1167" s="305" t="str">
        <f t="shared" si="100"/>
        <v/>
      </c>
      <c r="T1167" s="186">
        <v>1163</v>
      </c>
      <c r="U1167" s="216" t="str">
        <f t="shared" si="102"/>
        <v/>
      </c>
      <c r="V1167" s="216" t="str">
        <f>IFERROR(INDEX(CountyStateRegions_21!$B:$B,MATCH('Start Here Statistics'!$U1167,CountyStateRegions_21!$D:$D,0)),"")</f>
        <v/>
      </c>
    </row>
    <row r="1168" spans="14:22" ht="15" x14ac:dyDescent="0.2">
      <c r="N1168" s="43">
        <f t="shared" si="101"/>
        <v>0</v>
      </c>
      <c r="O1168" s="180"/>
      <c r="P1168" s="214" t="str">
        <f>CountyStateRegions_21!K1166</f>
        <v/>
      </c>
      <c r="Q1168" s="304" t="str">
        <f t="shared" si="98"/>
        <v/>
      </c>
      <c r="R1168" s="305" t="str">
        <f t="shared" si="99"/>
        <v/>
      </c>
      <c r="S1168" s="305" t="str">
        <f t="shared" si="100"/>
        <v/>
      </c>
      <c r="T1168" s="186">
        <v>1164</v>
      </c>
      <c r="U1168" s="216" t="str">
        <f t="shared" si="102"/>
        <v/>
      </c>
      <c r="V1168" s="216" t="str">
        <f>IFERROR(INDEX(CountyStateRegions_21!$B:$B,MATCH('Start Here Statistics'!$U1168,CountyStateRegions_21!$D:$D,0)),"")</f>
        <v/>
      </c>
    </row>
    <row r="1169" spans="14:22" ht="15" x14ac:dyDescent="0.2">
      <c r="N1169" s="43">
        <f t="shared" si="101"/>
        <v>0</v>
      </c>
      <c r="O1169" s="180"/>
      <c r="P1169" s="214" t="str">
        <f>CountyStateRegions_21!K1167</f>
        <v/>
      </c>
      <c r="Q1169" s="304" t="str">
        <f t="shared" si="98"/>
        <v/>
      </c>
      <c r="R1169" s="305" t="str">
        <f t="shared" si="99"/>
        <v/>
      </c>
      <c r="S1169" s="305" t="str">
        <f t="shared" si="100"/>
        <v/>
      </c>
      <c r="T1169" s="186">
        <v>1165</v>
      </c>
      <c r="U1169" s="216" t="str">
        <f t="shared" si="102"/>
        <v/>
      </c>
      <c r="V1169" s="216" t="str">
        <f>IFERROR(INDEX(CountyStateRegions_21!$B:$B,MATCH('Start Here Statistics'!$U1169,CountyStateRegions_21!$D:$D,0)),"")</f>
        <v/>
      </c>
    </row>
    <row r="1170" spans="14:22" ht="15" x14ac:dyDescent="0.2">
      <c r="N1170" s="43">
        <f t="shared" si="101"/>
        <v>0</v>
      </c>
      <c r="O1170" s="180"/>
      <c r="P1170" s="214" t="str">
        <f>CountyStateRegions_21!K1168</f>
        <v/>
      </c>
      <c r="Q1170" s="304" t="str">
        <f t="shared" si="98"/>
        <v/>
      </c>
      <c r="R1170" s="305" t="str">
        <f t="shared" si="99"/>
        <v/>
      </c>
      <c r="S1170" s="305" t="str">
        <f t="shared" si="100"/>
        <v/>
      </c>
      <c r="T1170" s="186">
        <v>1166</v>
      </c>
      <c r="U1170" s="216" t="str">
        <f t="shared" si="102"/>
        <v/>
      </c>
      <c r="V1170" s="216" t="str">
        <f>IFERROR(INDEX(CountyStateRegions_21!$B:$B,MATCH('Start Here Statistics'!$U1170,CountyStateRegions_21!$D:$D,0)),"")</f>
        <v/>
      </c>
    </row>
    <row r="1171" spans="14:22" ht="15" x14ac:dyDescent="0.2">
      <c r="N1171" s="43">
        <f t="shared" si="101"/>
        <v>0</v>
      </c>
      <c r="O1171" s="180"/>
      <c r="P1171" s="214" t="str">
        <f>CountyStateRegions_21!K1169</f>
        <v/>
      </c>
      <c r="Q1171" s="304" t="str">
        <f t="shared" si="98"/>
        <v/>
      </c>
      <c r="R1171" s="305" t="str">
        <f t="shared" si="99"/>
        <v/>
      </c>
      <c r="S1171" s="305" t="str">
        <f t="shared" si="100"/>
        <v/>
      </c>
      <c r="T1171" s="186">
        <v>1167</v>
      </c>
      <c r="U1171" s="216" t="str">
        <f t="shared" si="102"/>
        <v/>
      </c>
      <c r="V1171" s="216" t="str">
        <f>IFERROR(INDEX(CountyStateRegions_21!$B:$B,MATCH('Start Here Statistics'!$U1171,CountyStateRegions_21!$D:$D,0)),"")</f>
        <v/>
      </c>
    </row>
    <row r="1172" spans="14:22" ht="15" x14ac:dyDescent="0.2">
      <c r="N1172" s="43">
        <f t="shared" si="101"/>
        <v>0</v>
      </c>
      <c r="O1172" s="180"/>
      <c r="P1172" s="214" t="str">
        <f>CountyStateRegions_21!K1170</f>
        <v/>
      </c>
      <c r="Q1172" s="304" t="str">
        <f t="shared" si="98"/>
        <v/>
      </c>
      <c r="R1172" s="305" t="str">
        <f t="shared" si="99"/>
        <v/>
      </c>
      <c r="S1172" s="305" t="str">
        <f t="shared" si="100"/>
        <v/>
      </c>
      <c r="T1172" s="186">
        <v>1168</v>
      </c>
      <c r="U1172" s="216" t="str">
        <f t="shared" si="102"/>
        <v/>
      </c>
      <c r="V1172" s="216" t="str">
        <f>IFERROR(INDEX(CountyStateRegions_21!$B:$B,MATCH('Start Here Statistics'!$U1172,CountyStateRegions_21!$D:$D,0)),"")</f>
        <v/>
      </c>
    </row>
    <row r="1173" spans="14:22" ht="15" x14ac:dyDescent="0.2">
      <c r="N1173" s="43">
        <f t="shared" si="101"/>
        <v>0</v>
      </c>
      <c r="O1173" s="180"/>
      <c r="P1173" s="214" t="str">
        <f>CountyStateRegions_21!K1171</f>
        <v/>
      </c>
      <c r="Q1173" s="304" t="str">
        <f t="shared" si="98"/>
        <v/>
      </c>
      <c r="R1173" s="305" t="str">
        <f t="shared" si="99"/>
        <v/>
      </c>
      <c r="S1173" s="305" t="str">
        <f t="shared" si="100"/>
        <v/>
      </c>
      <c r="T1173" s="186">
        <v>1169</v>
      </c>
      <c r="U1173" s="216" t="str">
        <f t="shared" si="102"/>
        <v/>
      </c>
      <c r="V1173" s="216" t="str">
        <f>IFERROR(INDEX(CountyStateRegions_21!$B:$B,MATCH('Start Here Statistics'!$U1173,CountyStateRegions_21!$D:$D,0)),"")</f>
        <v/>
      </c>
    </row>
    <row r="1174" spans="14:22" ht="15" x14ac:dyDescent="0.2">
      <c r="N1174" s="43">
        <f t="shared" si="101"/>
        <v>0</v>
      </c>
      <c r="O1174" s="180"/>
      <c r="P1174" s="214" t="str">
        <f>CountyStateRegions_21!K1172</f>
        <v/>
      </c>
      <c r="Q1174" s="304" t="str">
        <f t="shared" si="98"/>
        <v/>
      </c>
      <c r="R1174" s="305" t="str">
        <f t="shared" si="99"/>
        <v/>
      </c>
      <c r="S1174" s="305" t="str">
        <f t="shared" si="100"/>
        <v/>
      </c>
      <c r="T1174" s="186">
        <v>1170</v>
      </c>
      <c r="U1174" s="216" t="str">
        <f t="shared" si="102"/>
        <v/>
      </c>
      <c r="V1174" s="216" t="str">
        <f>IFERROR(INDEX(CountyStateRegions_21!$B:$B,MATCH('Start Here Statistics'!$U1174,CountyStateRegions_21!$D:$D,0)),"")</f>
        <v/>
      </c>
    </row>
    <row r="1175" spans="14:22" ht="15" x14ac:dyDescent="0.2">
      <c r="N1175" s="43">
        <f t="shared" si="101"/>
        <v>0</v>
      </c>
      <c r="O1175" s="180"/>
      <c r="P1175" s="214" t="str">
        <f>CountyStateRegions_21!K1173</f>
        <v/>
      </c>
      <c r="Q1175" s="304" t="str">
        <f t="shared" si="98"/>
        <v/>
      </c>
      <c r="R1175" s="305" t="str">
        <f t="shared" si="99"/>
        <v/>
      </c>
      <c r="S1175" s="305" t="str">
        <f t="shared" si="100"/>
        <v/>
      </c>
      <c r="T1175" s="186">
        <v>1171</v>
      </c>
      <c r="U1175" s="216" t="str">
        <f t="shared" si="102"/>
        <v/>
      </c>
      <c r="V1175" s="216" t="str">
        <f>IFERROR(INDEX(CountyStateRegions_21!$B:$B,MATCH('Start Here Statistics'!$U1175,CountyStateRegions_21!$D:$D,0)),"")</f>
        <v/>
      </c>
    </row>
    <row r="1176" spans="14:22" ht="15" x14ac:dyDescent="0.2">
      <c r="N1176" s="43">
        <f t="shared" si="101"/>
        <v>0</v>
      </c>
      <c r="O1176" s="180"/>
      <c r="P1176" s="214" t="str">
        <f>CountyStateRegions_21!K1174</f>
        <v/>
      </c>
      <c r="Q1176" s="304" t="str">
        <f t="shared" si="98"/>
        <v/>
      </c>
      <c r="R1176" s="305" t="str">
        <f t="shared" si="99"/>
        <v/>
      </c>
      <c r="S1176" s="305" t="str">
        <f t="shared" si="100"/>
        <v/>
      </c>
      <c r="T1176" s="186">
        <v>1172</v>
      </c>
      <c r="U1176" s="216" t="str">
        <f t="shared" si="102"/>
        <v/>
      </c>
      <c r="V1176" s="216" t="str">
        <f>IFERROR(INDEX(CountyStateRegions_21!$B:$B,MATCH('Start Here Statistics'!$U1176,CountyStateRegions_21!$D:$D,0)),"")</f>
        <v/>
      </c>
    </row>
    <row r="1177" spans="14:22" ht="15" x14ac:dyDescent="0.2">
      <c r="N1177" s="43">
        <f t="shared" si="101"/>
        <v>0</v>
      </c>
      <c r="O1177" s="180"/>
      <c r="P1177" s="214" t="str">
        <f>CountyStateRegions_21!K1175</f>
        <v/>
      </c>
      <c r="Q1177" s="304" t="str">
        <f t="shared" si="98"/>
        <v/>
      </c>
      <c r="R1177" s="305" t="str">
        <f t="shared" si="99"/>
        <v/>
      </c>
      <c r="S1177" s="305" t="str">
        <f t="shared" si="100"/>
        <v/>
      </c>
      <c r="T1177" s="186">
        <v>1173</v>
      </c>
      <c r="U1177" s="216" t="str">
        <f t="shared" si="102"/>
        <v/>
      </c>
      <c r="V1177" s="216" t="str">
        <f>IFERROR(INDEX(CountyStateRegions_21!$B:$B,MATCH('Start Here Statistics'!$U1177,CountyStateRegions_21!$D:$D,0)),"")</f>
        <v/>
      </c>
    </row>
    <row r="1178" spans="14:22" ht="15" x14ac:dyDescent="0.2">
      <c r="N1178" s="43">
        <f t="shared" si="101"/>
        <v>0</v>
      </c>
      <c r="O1178" s="180"/>
      <c r="P1178" s="214" t="str">
        <f>CountyStateRegions_21!K1176</f>
        <v/>
      </c>
      <c r="Q1178" s="304" t="str">
        <f t="shared" si="98"/>
        <v/>
      </c>
      <c r="R1178" s="305" t="str">
        <f t="shared" si="99"/>
        <v/>
      </c>
      <c r="S1178" s="305" t="str">
        <f t="shared" si="100"/>
        <v/>
      </c>
      <c r="T1178" s="186">
        <v>1174</v>
      </c>
      <c r="U1178" s="216" t="str">
        <f t="shared" si="102"/>
        <v/>
      </c>
      <c r="V1178" s="216" t="str">
        <f>IFERROR(INDEX(CountyStateRegions_21!$B:$B,MATCH('Start Here Statistics'!$U1178,CountyStateRegions_21!$D:$D,0)),"")</f>
        <v/>
      </c>
    </row>
    <row r="1179" spans="14:22" ht="15" x14ac:dyDescent="0.2">
      <c r="N1179" s="43">
        <f t="shared" si="101"/>
        <v>0</v>
      </c>
      <c r="O1179" s="180"/>
      <c r="P1179" s="214" t="str">
        <f>CountyStateRegions_21!K1177</f>
        <v/>
      </c>
      <c r="Q1179" s="304" t="str">
        <f t="shared" si="98"/>
        <v/>
      </c>
      <c r="R1179" s="305" t="str">
        <f t="shared" si="99"/>
        <v/>
      </c>
      <c r="S1179" s="305" t="str">
        <f t="shared" si="100"/>
        <v/>
      </c>
      <c r="T1179" s="186">
        <v>1175</v>
      </c>
      <c r="U1179" s="216" t="str">
        <f t="shared" si="102"/>
        <v/>
      </c>
      <c r="V1179" s="216" t="str">
        <f>IFERROR(INDEX(CountyStateRegions_21!$B:$B,MATCH('Start Here Statistics'!$U1179,CountyStateRegions_21!$D:$D,0)),"")</f>
        <v/>
      </c>
    </row>
    <row r="1180" spans="14:22" ht="15" x14ac:dyDescent="0.2">
      <c r="N1180" s="43">
        <f t="shared" si="101"/>
        <v>0</v>
      </c>
      <c r="O1180" s="180"/>
      <c r="P1180" s="214" t="str">
        <f>CountyStateRegions_21!K1178</f>
        <v/>
      </c>
      <c r="Q1180" s="304" t="str">
        <f t="shared" si="98"/>
        <v/>
      </c>
      <c r="R1180" s="305" t="str">
        <f t="shared" si="99"/>
        <v/>
      </c>
      <c r="S1180" s="305" t="str">
        <f t="shared" si="100"/>
        <v/>
      </c>
      <c r="T1180" s="186">
        <v>1176</v>
      </c>
      <c r="U1180" s="216" t="str">
        <f t="shared" si="102"/>
        <v/>
      </c>
      <c r="V1180" s="216" t="str">
        <f>IFERROR(INDEX(CountyStateRegions_21!$B:$B,MATCH('Start Here Statistics'!$U1180,CountyStateRegions_21!$D:$D,0)),"")</f>
        <v/>
      </c>
    </row>
    <row r="1181" spans="14:22" ht="15" x14ac:dyDescent="0.2">
      <c r="N1181" s="43">
        <f t="shared" si="101"/>
        <v>0</v>
      </c>
      <c r="O1181" s="180"/>
      <c r="P1181" s="214" t="str">
        <f>CountyStateRegions_21!K1179</f>
        <v/>
      </c>
      <c r="Q1181" s="304" t="str">
        <f t="shared" si="98"/>
        <v/>
      </c>
      <c r="R1181" s="305" t="str">
        <f t="shared" si="99"/>
        <v/>
      </c>
      <c r="S1181" s="305" t="str">
        <f t="shared" si="100"/>
        <v/>
      </c>
      <c r="T1181" s="186">
        <v>1177</v>
      </c>
      <c r="U1181" s="216" t="str">
        <f t="shared" si="102"/>
        <v/>
      </c>
      <c r="V1181" s="216" t="str">
        <f>IFERROR(INDEX(CountyStateRegions_21!$B:$B,MATCH('Start Here Statistics'!$U1181,CountyStateRegions_21!$D:$D,0)),"")</f>
        <v/>
      </c>
    </row>
    <row r="1182" spans="14:22" ht="15" x14ac:dyDescent="0.2">
      <c r="N1182" s="43">
        <f t="shared" si="101"/>
        <v>0</v>
      </c>
      <c r="O1182" s="180"/>
      <c r="P1182" s="214" t="str">
        <f>CountyStateRegions_21!K1180</f>
        <v/>
      </c>
      <c r="Q1182" s="304" t="str">
        <f t="shared" ref="Q1182:Q1245" si="103">IFERROR(MID(P1183, FIND(",",P1183)+1,99),"")</f>
        <v/>
      </c>
      <c r="R1182" s="305" t="str">
        <f t="shared" ref="R1182:R1245" si="104">IFERROR(LEFT(P1183, FIND(",",P1183)-1),"")</f>
        <v/>
      </c>
      <c r="S1182" s="305" t="str">
        <f t="shared" ref="S1182:S1245" si="105">IF(P1183="", "", IF(O1183&lt;&gt;"", 1, 0))</f>
        <v/>
      </c>
      <c r="T1182" s="186">
        <v>1178</v>
      </c>
      <c r="U1182" s="216" t="str">
        <f t="shared" si="102"/>
        <v/>
      </c>
      <c r="V1182" s="216" t="str">
        <f>IFERROR(INDEX(CountyStateRegions_21!$B:$B,MATCH('Start Here Statistics'!$U1182,CountyStateRegions_21!$D:$D,0)),"")</f>
        <v/>
      </c>
    </row>
    <row r="1183" spans="14:22" ht="15" x14ac:dyDescent="0.2">
      <c r="N1183" s="43">
        <f t="shared" si="101"/>
        <v>0</v>
      </c>
      <c r="O1183" s="180"/>
      <c r="P1183" s="214" t="str">
        <f>CountyStateRegions_21!K1181</f>
        <v/>
      </c>
      <c r="Q1183" s="304" t="str">
        <f t="shared" si="103"/>
        <v/>
      </c>
      <c r="R1183" s="305" t="str">
        <f t="shared" si="104"/>
        <v/>
      </c>
      <c r="S1183" s="305" t="str">
        <f t="shared" si="105"/>
        <v/>
      </c>
      <c r="T1183" s="186">
        <v>1179</v>
      </c>
      <c r="U1183" s="216" t="str">
        <f t="shared" si="102"/>
        <v/>
      </c>
      <c r="V1183" s="216" t="str">
        <f>IFERROR(INDEX(CountyStateRegions_21!$B:$B,MATCH('Start Here Statistics'!$U1183,CountyStateRegions_21!$D:$D,0)),"")</f>
        <v/>
      </c>
    </row>
    <row r="1184" spans="14:22" ht="15" x14ac:dyDescent="0.2">
      <c r="N1184" s="43">
        <f t="shared" si="101"/>
        <v>0</v>
      </c>
      <c r="O1184" s="180"/>
      <c r="P1184" s="214" t="str">
        <f>CountyStateRegions_21!K1182</f>
        <v/>
      </c>
      <c r="Q1184" s="304" t="str">
        <f t="shared" si="103"/>
        <v/>
      </c>
      <c r="R1184" s="305" t="str">
        <f t="shared" si="104"/>
        <v/>
      </c>
      <c r="S1184" s="305" t="str">
        <f t="shared" si="105"/>
        <v/>
      </c>
      <c r="T1184" s="186">
        <v>1180</v>
      </c>
      <c r="U1184" s="216" t="str">
        <f t="shared" si="102"/>
        <v/>
      </c>
      <c r="V1184" s="216" t="str">
        <f>IFERROR(INDEX(CountyStateRegions_21!$B:$B,MATCH('Start Here Statistics'!$U1184,CountyStateRegions_21!$D:$D,0)),"")</f>
        <v/>
      </c>
    </row>
    <row r="1185" spans="14:22" ht="15" x14ac:dyDescent="0.2">
      <c r="N1185" s="43">
        <f t="shared" si="101"/>
        <v>0</v>
      </c>
      <c r="O1185" s="180"/>
      <c r="P1185" s="214" t="str">
        <f>CountyStateRegions_21!K1183</f>
        <v/>
      </c>
      <c r="Q1185" s="304" t="str">
        <f t="shared" si="103"/>
        <v/>
      </c>
      <c r="R1185" s="305" t="str">
        <f t="shared" si="104"/>
        <v/>
      </c>
      <c r="S1185" s="305" t="str">
        <f t="shared" si="105"/>
        <v/>
      </c>
      <c r="T1185" s="186">
        <v>1181</v>
      </c>
      <c r="U1185" s="216" t="str">
        <f t="shared" si="102"/>
        <v/>
      </c>
      <c r="V1185" s="216" t="str">
        <f>IFERROR(INDEX(CountyStateRegions_21!$B:$B,MATCH('Start Here Statistics'!$U1185,CountyStateRegions_21!$D:$D,0)),"")</f>
        <v/>
      </c>
    </row>
    <row r="1186" spans="14:22" ht="15" x14ac:dyDescent="0.2">
      <c r="N1186" s="43">
        <f t="shared" si="101"/>
        <v>0</v>
      </c>
      <c r="O1186" s="180"/>
      <c r="P1186" s="214" t="str">
        <f>CountyStateRegions_21!K1184</f>
        <v/>
      </c>
      <c r="Q1186" s="304" t="str">
        <f t="shared" si="103"/>
        <v/>
      </c>
      <c r="R1186" s="305" t="str">
        <f t="shared" si="104"/>
        <v/>
      </c>
      <c r="S1186" s="305" t="str">
        <f t="shared" si="105"/>
        <v/>
      </c>
      <c r="T1186" s="186">
        <v>1182</v>
      </c>
      <c r="U1186" s="216" t="str">
        <f t="shared" si="102"/>
        <v/>
      </c>
      <c r="V1186" s="216" t="str">
        <f>IFERROR(INDEX(CountyStateRegions_21!$B:$B,MATCH('Start Here Statistics'!$U1186,CountyStateRegions_21!$D:$D,0)),"")</f>
        <v/>
      </c>
    </row>
    <row r="1187" spans="14:22" ht="15" x14ac:dyDescent="0.2">
      <c r="N1187" s="43">
        <f t="shared" si="101"/>
        <v>0</v>
      </c>
      <c r="O1187" s="180"/>
      <c r="P1187" s="214" t="str">
        <f>CountyStateRegions_21!K1185</f>
        <v/>
      </c>
      <c r="Q1187" s="304" t="str">
        <f t="shared" si="103"/>
        <v/>
      </c>
      <c r="R1187" s="305" t="str">
        <f t="shared" si="104"/>
        <v/>
      </c>
      <c r="S1187" s="305" t="str">
        <f t="shared" si="105"/>
        <v/>
      </c>
      <c r="T1187" s="186">
        <v>1183</v>
      </c>
      <c r="U1187" s="216" t="str">
        <f t="shared" si="102"/>
        <v/>
      </c>
      <c r="V1187" s="216" t="str">
        <f>IFERROR(INDEX(CountyStateRegions_21!$B:$B,MATCH('Start Here Statistics'!$U1187,CountyStateRegions_21!$D:$D,0)),"")</f>
        <v/>
      </c>
    </row>
    <row r="1188" spans="14:22" ht="15" x14ac:dyDescent="0.2">
      <c r="N1188" s="43">
        <f t="shared" si="101"/>
        <v>0</v>
      </c>
      <c r="O1188" s="180"/>
      <c r="P1188" s="214" t="str">
        <f>CountyStateRegions_21!K1186</f>
        <v/>
      </c>
      <c r="Q1188" s="304" t="str">
        <f t="shared" si="103"/>
        <v/>
      </c>
      <c r="R1188" s="305" t="str">
        <f t="shared" si="104"/>
        <v/>
      </c>
      <c r="S1188" s="305" t="str">
        <f t="shared" si="105"/>
        <v/>
      </c>
      <c r="T1188" s="186">
        <v>1184</v>
      </c>
      <c r="U1188" s="216" t="str">
        <f t="shared" si="102"/>
        <v/>
      </c>
      <c r="V1188" s="216" t="str">
        <f>IFERROR(INDEX(CountyStateRegions_21!$B:$B,MATCH('Start Here Statistics'!$U1188,CountyStateRegions_21!$D:$D,0)),"")</f>
        <v/>
      </c>
    </row>
    <row r="1189" spans="14:22" ht="15" x14ac:dyDescent="0.2">
      <c r="N1189" s="43">
        <f t="shared" si="101"/>
        <v>0</v>
      </c>
      <c r="O1189" s="180"/>
      <c r="P1189" s="214" t="str">
        <f>CountyStateRegions_21!K1187</f>
        <v/>
      </c>
      <c r="Q1189" s="304" t="str">
        <f t="shared" si="103"/>
        <v/>
      </c>
      <c r="R1189" s="305" t="str">
        <f t="shared" si="104"/>
        <v/>
      </c>
      <c r="S1189" s="305" t="str">
        <f t="shared" si="105"/>
        <v/>
      </c>
      <c r="T1189" s="186">
        <v>1185</v>
      </c>
      <c r="U1189" s="216" t="str">
        <f t="shared" si="102"/>
        <v/>
      </c>
      <c r="V1189" s="216" t="str">
        <f>IFERROR(INDEX(CountyStateRegions_21!$B:$B,MATCH('Start Here Statistics'!$U1189,CountyStateRegions_21!$D:$D,0)),"")</f>
        <v/>
      </c>
    </row>
    <row r="1190" spans="14:22" ht="15" x14ac:dyDescent="0.2">
      <c r="N1190" s="43">
        <f t="shared" si="101"/>
        <v>0</v>
      </c>
      <c r="O1190" s="180"/>
      <c r="P1190" s="214" t="str">
        <f>CountyStateRegions_21!K1188</f>
        <v/>
      </c>
      <c r="Q1190" s="304" t="str">
        <f t="shared" si="103"/>
        <v/>
      </c>
      <c r="R1190" s="305" t="str">
        <f t="shared" si="104"/>
        <v/>
      </c>
      <c r="S1190" s="305" t="str">
        <f t="shared" si="105"/>
        <v/>
      </c>
      <c r="T1190" s="186">
        <v>1186</v>
      </c>
      <c r="U1190" s="216" t="str">
        <f t="shared" si="102"/>
        <v/>
      </c>
      <c r="V1190" s="216" t="str">
        <f>IFERROR(INDEX(CountyStateRegions_21!$B:$B,MATCH('Start Here Statistics'!$U1190,CountyStateRegions_21!$D:$D,0)),"")</f>
        <v/>
      </c>
    </row>
    <row r="1191" spans="14:22" ht="15" x14ac:dyDescent="0.2">
      <c r="N1191" s="43">
        <f t="shared" si="101"/>
        <v>0</v>
      </c>
      <c r="O1191" s="180"/>
      <c r="P1191" s="214" t="str">
        <f>CountyStateRegions_21!K1189</f>
        <v/>
      </c>
      <c r="Q1191" s="304" t="str">
        <f t="shared" si="103"/>
        <v/>
      </c>
      <c r="R1191" s="305" t="str">
        <f t="shared" si="104"/>
        <v/>
      </c>
      <c r="S1191" s="305" t="str">
        <f t="shared" si="105"/>
        <v/>
      </c>
      <c r="T1191" s="186">
        <v>1187</v>
      </c>
      <c r="U1191" s="216" t="str">
        <f t="shared" si="102"/>
        <v/>
      </c>
      <c r="V1191" s="216" t="str">
        <f>IFERROR(INDEX(CountyStateRegions_21!$B:$B,MATCH('Start Here Statistics'!$U1191,CountyStateRegions_21!$D:$D,0)),"")</f>
        <v/>
      </c>
    </row>
    <row r="1192" spans="14:22" ht="15" x14ac:dyDescent="0.2">
      <c r="N1192" s="43">
        <f t="shared" si="101"/>
        <v>0</v>
      </c>
      <c r="O1192" s="180"/>
      <c r="P1192" s="214" t="str">
        <f>CountyStateRegions_21!K1190</f>
        <v/>
      </c>
      <c r="Q1192" s="304" t="str">
        <f t="shared" si="103"/>
        <v/>
      </c>
      <c r="R1192" s="305" t="str">
        <f t="shared" si="104"/>
        <v/>
      </c>
      <c r="S1192" s="305" t="str">
        <f t="shared" si="105"/>
        <v/>
      </c>
      <c r="T1192" s="186">
        <v>1188</v>
      </c>
      <c r="U1192" s="216" t="str">
        <f t="shared" si="102"/>
        <v/>
      </c>
      <c r="V1192" s="216" t="str">
        <f>IFERROR(INDEX(CountyStateRegions_21!$B:$B,MATCH('Start Here Statistics'!$U1192,CountyStateRegions_21!$D:$D,0)),"")</f>
        <v/>
      </c>
    </row>
    <row r="1193" spans="14:22" ht="15" x14ac:dyDescent="0.2">
      <c r="N1193" s="43">
        <f t="shared" si="101"/>
        <v>0</v>
      </c>
      <c r="O1193" s="180"/>
      <c r="P1193" s="214" t="str">
        <f>CountyStateRegions_21!K1191</f>
        <v/>
      </c>
      <c r="Q1193" s="304" t="str">
        <f t="shared" si="103"/>
        <v/>
      </c>
      <c r="R1193" s="305" t="str">
        <f t="shared" si="104"/>
        <v/>
      </c>
      <c r="S1193" s="305" t="str">
        <f t="shared" si="105"/>
        <v/>
      </c>
      <c r="T1193" s="186">
        <v>1189</v>
      </c>
      <c r="U1193" s="216" t="str">
        <f t="shared" si="102"/>
        <v/>
      </c>
      <c r="V1193" s="216" t="str">
        <f>IFERROR(INDEX(CountyStateRegions_21!$B:$B,MATCH('Start Here Statistics'!$U1193,CountyStateRegions_21!$D:$D,0)),"")</f>
        <v/>
      </c>
    </row>
    <row r="1194" spans="14:22" ht="15" x14ac:dyDescent="0.2">
      <c r="N1194" s="43">
        <f t="shared" si="101"/>
        <v>0</v>
      </c>
      <c r="O1194" s="180"/>
      <c r="P1194" s="214" t="str">
        <f>CountyStateRegions_21!K1192</f>
        <v/>
      </c>
      <c r="Q1194" s="304" t="str">
        <f t="shared" si="103"/>
        <v/>
      </c>
      <c r="R1194" s="305" t="str">
        <f t="shared" si="104"/>
        <v/>
      </c>
      <c r="S1194" s="305" t="str">
        <f t="shared" si="105"/>
        <v/>
      </c>
      <c r="T1194" s="186">
        <v>1190</v>
      </c>
      <c r="U1194" s="216" t="str">
        <f t="shared" si="102"/>
        <v/>
      </c>
      <c r="V1194" s="216" t="str">
        <f>IFERROR(INDEX(CountyStateRegions_21!$B:$B,MATCH('Start Here Statistics'!$U1194,CountyStateRegions_21!$D:$D,0)),"")</f>
        <v/>
      </c>
    </row>
    <row r="1195" spans="14:22" ht="15" x14ac:dyDescent="0.2">
      <c r="N1195" s="43">
        <f t="shared" si="101"/>
        <v>0</v>
      </c>
      <c r="O1195" s="180"/>
      <c r="P1195" s="214" t="str">
        <f>CountyStateRegions_21!K1193</f>
        <v/>
      </c>
      <c r="Q1195" s="304" t="str">
        <f t="shared" si="103"/>
        <v/>
      </c>
      <c r="R1195" s="305" t="str">
        <f t="shared" si="104"/>
        <v/>
      </c>
      <c r="S1195" s="305" t="str">
        <f t="shared" si="105"/>
        <v/>
      </c>
      <c r="T1195" s="186">
        <v>1191</v>
      </c>
      <c r="U1195" s="216" t="str">
        <f t="shared" si="102"/>
        <v/>
      </c>
      <c r="V1195" s="216" t="str">
        <f>IFERROR(INDEX(CountyStateRegions_21!$B:$B,MATCH('Start Here Statistics'!$U1195,CountyStateRegions_21!$D:$D,0)),"")</f>
        <v/>
      </c>
    </row>
    <row r="1196" spans="14:22" ht="15" x14ac:dyDescent="0.2">
      <c r="N1196" s="43">
        <f t="shared" si="101"/>
        <v>0</v>
      </c>
      <c r="O1196" s="180"/>
      <c r="P1196" s="214" t="str">
        <f>CountyStateRegions_21!K1194</f>
        <v/>
      </c>
      <c r="Q1196" s="304" t="str">
        <f t="shared" si="103"/>
        <v/>
      </c>
      <c r="R1196" s="305" t="str">
        <f t="shared" si="104"/>
        <v/>
      </c>
      <c r="S1196" s="305" t="str">
        <f t="shared" si="105"/>
        <v/>
      </c>
      <c r="T1196" s="186">
        <v>1192</v>
      </c>
      <c r="U1196" s="216" t="str">
        <f t="shared" si="102"/>
        <v/>
      </c>
      <c r="V1196" s="216" t="str">
        <f>IFERROR(INDEX(CountyStateRegions_21!$B:$B,MATCH('Start Here Statistics'!$U1196,CountyStateRegions_21!$D:$D,0)),"")</f>
        <v/>
      </c>
    </row>
    <row r="1197" spans="14:22" ht="15" x14ac:dyDescent="0.2">
      <c r="N1197" s="43">
        <f t="shared" si="101"/>
        <v>0</v>
      </c>
      <c r="O1197" s="180"/>
      <c r="P1197" s="214" t="str">
        <f>CountyStateRegions_21!K1195</f>
        <v/>
      </c>
      <c r="Q1197" s="304" t="str">
        <f t="shared" si="103"/>
        <v/>
      </c>
      <c r="R1197" s="305" t="str">
        <f t="shared" si="104"/>
        <v/>
      </c>
      <c r="S1197" s="305" t="str">
        <f t="shared" si="105"/>
        <v/>
      </c>
      <c r="T1197" s="186">
        <v>1193</v>
      </c>
      <c r="U1197" s="216" t="str">
        <f t="shared" si="102"/>
        <v/>
      </c>
      <c r="V1197" s="216" t="str">
        <f>IFERROR(INDEX(CountyStateRegions_21!$B:$B,MATCH('Start Here Statistics'!$U1197,CountyStateRegions_21!$D:$D,0)),"")</f>
        <v/>
      </c>
    </row>
    <row r="1198" spans="14:22" ht="15" x14ac:dyDescent="0.2">
      <c r="N1198" s="43">
        <f t="shared" si="101"/>
        <v>0</v>
      </c>
      <c r="O1198" s="180"/>
      <c r="P1198" s="214" t="str">
        <f>CountyStateRegions_21!K1196</f>
        <v/>
      </c>
      <c r="Q1198" s="304" t="str">
        <f t="shared" si="103"/>
        <v/>
      </c>
      <c r="R1198" s="305" t="str">
        <f t="shared" si="104"/>
        <v/>
      </c>
      <c r="S1198" s="305" t="str">
        <f t="shared" si="105"/>
        <v/>
      </c>
      <c r="T1198" s="186">
        <v>1194</v>
      </c>
      <c r="U1198" s="216" t="str">
        <f t="shared" si="102"/>
        <v/>
      </c>
      <c r="V1198" s="216" t="str">
        <f>IFERROR(INDEX(CountyStateRegions_21!$B:$B,MATCH('Start Here Statistics'!$U1198,CountyStateRegions_21!$D:$D,0)),"")</f>
        <v/>
      </c>
    </row>
    <row r="1199" spans="14:22" ht="15" x14ac:dyDescent="0.2">
      <c r="N1199" s="43">
        <f t="shared" si="101"/>
        <v>0</v>
      </c>
      <c r="O1199" s="180"/>
      <c r="P1199" s="214" t="str">
        <f>CountyStateRegions_21!K1197</f>
        <v/>
      </c>
      <c r="Q1199" s="304" t="str">
        <f t="shared" si="103"/>
        <v/>
      </c>
      <c r="R1199" s="305" t="str">
        <f t="shared" si="104"/>
        <v/>
      </c>
      <c r="S1199" s="305" t="str">
        <f t="shared" si="105"/>
        <v/>
      </c>
      <c r="T1199" s="186">
        <v>1195</v>
      </c>
      <c r="U1199" s="216" t="str">
        <f t="shared" si="102"/>
        <v/>
      </c>
      <c r="V1199" s="216" t="str">
        <f>IFERROR(INDEX(CountyStateRegions_21!$B:$B,MATCH('Start Here Statistics'!$U1199,CountyStateRegions_21!$D:$D,0)),"")</f>
        <v/>
      </c>
    </row>
    <row r="1200" spans="14:22" ht="15" x14ac:dyDescent="0.2">
      <c r="N1200" s="43">
        <f t="shared" si="101"/>
        <v>0</v>
      </c>
      <c r="O1200" s="180"/>
      <c r="P1200" s="214" t="str">
        <f>CountyStateRegions_21!K1198</f>
        <v/>
      </c>
      <c r="Q1200" s="304" t="str">
        <f t="shared" si="103"/>
        <v/>
      </c>
      <c r="R1200" s="305" t="str">
        <f t="shared" si="104"/>
        <v/>
      </c>
      <c r="S1200" s="305" t="str">
        <f t="shared" si="105"/>
        <v/>
      </c>
      <c r="T1200" s="186">
        <v>1196</v>
      </c>
      <c r="U1200" s="216" t="str">
        <f t="shared" si="102"/>
        <v/>
      </c>
      <c r="V1200" s="216" t="str">
        <f>IFERROR(INDEX(CountyStateRegions_21!$B:$B,MATCH('Start Here Statistics'!$U1200,CountyStateRegions_21!$D:$D,0)),"")</f>
        <v/>
      </c>
    </row>
    <row r="1201" spans="14:22" ht="15" x14ac:dyDescent="0.2">
      <c r="N1201" s="43">
        <f t="shared" si="101"/>
        <v>0</v>
      </c>
      <c r="O1201" s="180"/>
      <c r="P1201" s="214" t="str">
        <f>CountyStateRegions_21!K1199</f>
        <v/>
      </c>
      <c r="Q1201" s="304" t="str">
        <f t="shared" si="103"/>
        <v/>
      </c>
      <c r="R1201" s="305" t="str">
        <f t="shared" si="104"/>
        <v/>
      </c>
      <c r="S1201" s="305" t="str">
        <f t="shared" si="105"/>
        <v/>
      </c>
      <c r="T1201" s="186">
        <v>1197</v>
      </c>
      <c r="U1201" s="216" t="str">
        <f t="shared" si="102"/>
        <v/>
      </c>
      <c r="V1201" s="216" t="str">
        <f>IFERROR(INDEX(CountyStateRegions_21!$B:$B,MATCH('Start Here Statistics'!$U1201,CountyStateRegions_21!$D:$D,0)),"")</f>
        <v/>
      </c>
    </row>
    <row r="1202" spans="14:22" ht="15" x14ac:dyDescent="0.2">
      <c r="N1202" s="43">
        <f t="shared" si="101"/>
        <v>0</v>
      </c>
      <c r="O1202" s="180"/>
      <c r="P1202" s="214" t="str">
        <f>CountyStateRegions_21!K1200</f>
        <v/>
      </c>
      <c r="Q1202" s="304" t="str">
        <f t="shared" si="103"/>
        <v/>
      </c>
      <c r="R1202" s="305" t="str">
        <f t="shared" si="104"/>
        <v/>
      </c>
      <c r="S1202" s="305" t="str">
        <f t="shared" si="105"/>
        <v/>
      </c>
      <c r="T1202" s="186">
        <v>1198</v>
      </c>
      <c r="U1202" s="216" t="str">
        <f t="shared" si="102"/>
        <v/>
      </c>
      <c r="V1202" s="216" t="str">
        <f>IFERROR(INDEX(CountyStateRegions_21!$B:$B,MATCH('Start Here Statistics'!$U1202,CountyStateRegions_21!$D:$D,0)),"")</f>
        <v/>
      </c>
    </row>
    <row r="1203" spans="14:22" ht="15" x14ac:dyDescent="0.2">
      <c r="N1203" s="43">
        <f t="shared" si="101"/>
        <v>0</v>
      </c>
      <c r="O1203" s="180"/>
      <c r="P1203" s="214" t="str">
        <f>CountyStateRegions_21!K1201</f>
        <v/>
      </c>
      <c r="Q1203" s="304" t="str">
        <f t="shared" si="103"/>
        <v/>
      </c>
      <c r="R1203" s="305" t="str">
        <f t="shared" si="104"/>
        <v/>
      </c>
      <c r="S1203" s="305" t="str">
        <f t="shared" si="105"/>
        <v/>
      </c>
      <c r="T1203" s="186">
        <v>1199</v>
      </c>
      <c r="U1203" s="216" t="str">
        <f t="shared" si="102"/>
        <v/>
      </c>
      <c r="V1203" s="216" t="str">
        <f>IFERROR(INDEX(CountyStateRegions_21!$B:$B,MATCH('Start Here Statistics'!$U1203,CountyStateRegions_21!$D:$D,0)),"")</f>
        <v/>
      </c>
    </row>
    <row r="1204" spans="14:22" ht="15" x14ac:dyDescent="0.2">
      <c r="N1204" s="43">
        <f t="shared" si="101"/>
        <v>0</v>
      </c>
      <c r="O1204" s="180"/>
      <c r="P1204" s="214" t="str">
        <f>CountyStateRegions_21!K1202</f>
        <v/>
      </c>
      <c r="Q1204" s="304" t="str">
        <f t="shared" si="103"/>
        <v/>
      </c>
      <c r="R1204" s="305" t="str">
        <f t="shared" si="104"/>
        <v/>
      </c>
      <c r="S1204" s="305" t="str">
        <f t="shared" si="105"/>
        <v/>
      </c>
      <c r="T1204" s="186">
        <v>1200</v>
      </c>
      <c r="U1204" s="216" t="str">
        <f t="shared" si="102"/>
        <v/>
      </c>
      <c r="V1204" s="216" t="str">
        <f>IFERROR(INDEX(CountyStateRegions_21!$B:$B,MATCH('Start Here Statistics'!$U1204,CountyStateRegions_21!$D:$D,0)),"")</f>
        <v/>
      </c>
    </row>
    <row r="1205" spans="14:22" ht="15" x14ac:dyDescent="0.2">
      <c r="N1205" s="43">
        <f t="shared" si="101"/>
        <v>0</v>
      </c>
      <c r="O1205" s="180"/>
      <c r="P1205" s="214" t="str">
        <f>CountyStateRegions_21!K1203</f>
        <v/>
      </c>
      <c r="Q1205" s="304" t="str">
        <f t="shared" si="103"/>
        <v/>
      </c>
      <c r="R1205" s="305" t="str">
        <f t="shared" si="104"/>
        <v/>
      </c>
      <c r="S1205" s="305" t="str">
        <f t="shared" si="105"/>
        <v/>
      </c>
      <c r="T1205" s="186">
        <v>1201</v>
      </c>
      <c r="U1205" s="216" t="str">
        <f t="shared" si="102"/>
        <v/>
      </c>
      <c r="V1205" s="216" t="str">
        <f>IFERROR(INDEX(CountyStateRegions_21!$B:$B,MATCH('Start Here Statistics'!$U1205,CountyStateRegions_21!$D:$D,0)),"")</f>
        <v/>
      </c>
    </row>
    <row r="1206" spans="14:22" ht="15" x14ac:dyDescent="0.2">
      <c r="N1206" s="43">
        <f t="shared" si="101"/>
        <v>0</v>
      </c>
      <c r="O1206" s="180"/>
      <c r="P1206" s="214" t="str">
        <f>CountyStateRegions_21!K1204</f>
        <v/>
      </c>
      <c r="Q1206" s="304" t="str">
        <f t="shared" si="103"/>
        <v/>
      </c>
      <c r="R1206" s="305" t="str">
        <f t="shared" si="104"/>
        <v/>
      </c>
      <c r="S1206" s="305" t="str">
        <f t="shared" si="105"/>
        <v/>
      </c>
      <c r="T1206" s="186">
        <v>1202</v>
      </c>
      <c r="U1206" s="216" t="str">
        <f t="shared" si="102"/>
        <v/>
      </c>
      <c r="V1206" s="216" t="str">
        <f>IFERROR(INDEX(CountyStateRegions_21!$B:$B,MATCH('Start Here Statistics'!$U1206,CountyStateRegions_21!$D:$D,0)),"")</f>
        <v/>
      </c>
    </row>
    <row r="1207" spans="14:22" ht="15" x14ac:dyDescent="0.2">
      <c r="N1207" s="43">
        <f t="shared" si="101"/>
        <v>0</v>
      </c>
      <c r="O1207" s="180"/>
      <c r="P1207" s="214" t="str">
        <f>CountyStateRegions_21!K1205</f>
        <v/>
      </c>
      <c r="Q1207" s="304" t="str">
        <f t="shared" si="103"/>
        <v/>
      </c>
      <c r="R1207" s="305" t="str">
        <f t="shared" si="104"/>
        <v/>
      </c>
      <c r="S1207" s="305" t="str">
        <f t="shared" si="105"/>
        <v/>
      </c>
      <c r="T1207" s="186">
        <v>1203</v>
      </c>
      <c r="U1207" s="216" t="str">
        <f t="shared" si="102"/>
        <v/>
      </c>
      <c r="V1207" s="216" t="str">
        <f>IFERROR(INDEX(CountyStateRegions_21!$B:$B,MATCH('Start Here Statistics'!$U1207,CountyStateRegions_21!$D:$D,0)),"")</f>
        <v/>
      </c>
    </row>
    <row r="1208" spans="14:22" ht="15" x14ac:dyDescent="0.2">
      <c r="N1208" s="43">
        <f t="shared" si="101"/>
        <v>0</v>
      </c>
      <c r="O1208" s="180"/>
      <c r="P1208" s="214" t="str">
        <f>CountyStateRegions_21!K1206</f>
        <v/>
      </c>
      <c r="Q1208" s="304" t="str">
        <f t="shared" si="103"/>
        <v/>
      </c>
      <c r="R1208" s="305" t="str">
        <f t="shared" si="104"/>
        <v/>
      </c>
      <c r="S1208" s="305" t="str">
        <f t="shared" si="105"/>
        <v/>
      </c>
      <c r="T1208" s="186">
        <v>1204</v>
      </c>
      <c r="U1208" s="216" t="str">
        <f t="shared" si="102"/>
        <v/>
      </c>
      <c r="V1208" s="216" t="str">
        <f>IFERROR(INDEX(CountyStateRegions_21!$B:$B,MATCH('Start Here Statistics'!$U1208,CountyStateRegions_21!$D:$D,0)),"")</f>
        <v/>
      </c>
    </row>
    <row r="1209" spans="14:22" ht="15" x14ac:dyDescent="0.2">
      <c r="N1209" s="43">
        <f t="shared" si="101"/>
        <v>0</v>
      </c>
      <c r="O1209" s="180"/>
      <c r="P1209" s="214" t="str">
        <f>CountyStateRegions_21!K1207</f>
        <v/>
      </c>
      <c r="Q1209" s="304" t="str">
        <f t="shared" si="103"/>
        <v/>
      </c>
      <c r="R1209" s="305" t="str">
        <f t="shared" si="104"/>
        <v/>
      </c>
      <c r="S1209" s="305" t="str">
        <f t="shared" si="105"/>
        <v/>
      </c>
      <c r="T1209" s="186">
        <v>1205</v>
      </c>
      <c r="U1209" s="216" t="str">
        <f t="shared" si="102"/>
        <v/>
      </c>
      <c r="V1209" s="216" t="str">
        <f>IFERROR(INDEX(CountyStateRegions_21!$B:$B,MATCH('Start Here Statistics'!$U1209,CountyStateRegions_21!$D:$D,0)),"")</f>
        <v/>
      </c>
    </row>
    <row r="1210" spans="14:22" ht="15" x14ac:dyDescent="0.2">
      <c r="N1210" s="43">
        <f t="shared" si="101"/>
        <v>0</v>
      </c>
      <c r="O1210" s="180"/>
      <c r="P1210" s="214" t="str">
        <f>CountyStateRegions_21!K1208</f>
        <v/>
      </c>
      <c r="Q1210" s="304" t="str">
        <f t="shared" si="103"/>
        <v/>
      </c>
      <c r="R1210" s="305" t="str">
        <f t="shared" si="104"/>
        <v/>
      </c>
      <c r="S1210" s="305" t="str">
        <f t="shared" si="105"/>
        <v/>
      </c>
      <c r="T1210" s="186">
        <v>1206</v>
      </c>
      <c r="U1210" s="216" t="str">
        <f t="shared" si="102"/>
        <v/>
      </c>
      <c r="V1210" s="216" t="str">
        <f>IFERROR(INDEX(CountyStateRegions_21!$B:$B,MATCH('Start Here Statistics'!$U1210,CountyStateRegions_21!$D:$D,0)),"")</f>
        <v/>
      </c>
    </row>
    <row r="1211" spans="14:22" ht="15" x14ac:dyDescent="0.2">
      <c r="N1211" s="43">
        <f t="shared" si="101"/>
        <v>0</v>
      </c>
      <c r="O1211" s="180"/>
      <c r="P1211" s="214" t="str">
        <f>CountyStateRegions_21!K1209</f>
        <v/>
      </c>
      <c r="Q1211" s="304" t="str">
        <f t="shared" si="103"/>
        <v/>
      </c>
      <c r="R1211" s="305" t="str">
        <f t="shared" si="104"/>
        <v/>
      </c>
      <c r="S1211" s="305" t="str">
        <f t="shared" si="105"/>
        <v/>
      </c>
      <c r="T1211" s="186">
        <v>1207</v>
      </c>
      <c r="U1211" s="216" t="str">
        <f t="shared" si="102"/>
        <v/>
      </c>
      <c r="V1211" s="216" t="str">
        <f>IFERROR(INDEX(CountyStateRegions_21!$B:$B,MATCH('Start Here Statistics'!$U1211,CountyStateRegions_21!$D:$D,0)),"")</f>
        <v/>
      </c>
    </row>
    <row r="1212" spans="14:22" ht="15" x14ac:dyDescent="0.2">
      <c r="N1212" s="43">
        <f t="shared" si="101"/>
        <v>0</v>
      </c>
      <c r="O1212" s="180"/>
      <c r="P1212" s="214" t="str">
        <f>CountyStateRegions_21!K1210</f>
        <v/>
      </c>
      <c r="Q1212" s="304" t="str">
        <f t="shared" si="103"/>
        <v/>
      </c>
      <c r="R1212" s="305" t="str">
        <f t="shared" si="104"/>
        <v/>
      </c>
      <c r="S1212" s="305" t="str">
        <f t="shared" si="105"/>
        <v/>
      </c>
      <c r="T1212" s="186">
        <v>1208</v>
      </c>
      <c r="U1212" s="216" t="str">
        <f t="shared" si="102"/>
        <v/>
      </c>
      <c r="V1212" s="216" t="str">
        <f>IFERROR(INDEX(CountyStateRegions_21!$B:$B,MATCH('Start Here Statistics'!$U1212,CountyStateRegions_21!$D:$D,0)),"")</f>
        <v/>
      </c>
    </row>
    <row r="1213" spans="14:22" ht="15" x14ac:dyDescent="0.2">
      <c r="N1213" s="43">
        <f t="shared" si="101"/>
        <v>0</v>
      </c>
      <c r="O1213" s="180"/>
      <c r="P1213" s="214" t="str">
        <f>CountyStateRegions_21!K1211</f>
        <v/>
      </c>
      <c r="Q1213" s="304" t="str">
        <f t="shared" si="103"/>
        <v/>
      </c>
      <c r="R1213" s="305" t="str">
        <f t="shared" si="104"/>
        <v/>
      </c>
      <c r="S1213" s="305" t="str">
        <f t="shared" si="105"/>
        <v/>
      </c>
      <c r="T1213" s="186">
        <v>1209</v>
      </c>
      <c r="U1213" s="216" t="str">
        <f t="shared" si="102"/>
        <v/>
      </c>
      <c r="V1213" s="216" t="str">
        <f>IFERROR(INDEX(CountyStateRegions_21!$B:$B,MATCH('Start Here Statistics'!$U1213,CountyStateRegions_21!$D:$D,0)),"")</f>
        <v/>
      </c>
    </row>
    <row r="1214" spans="14:22" ht="15" x14ac:dyDescent="0.2">
      <c r="N1214" s="43">
        <f t="shared" si="101"/>
        <v>0</v>
      </c>
      <c r="O1214" s="180"/>
      <c r="P1214" s="214" t="str">
        <f>CountyStateRegions_21!K1212</f>
        <v/>
      </c>
      <c r="Q1214" s="304" t="str">
        <f t="shared" si="103"/>
        <v/>
      </c>
      <c r="R1214" s="305" t="str">
        <f t="shared" si="104"/>
        <v/>
      </c>
      <c r="S1214" s="305" t="str">
        <f t="shared" si="105"/>
        <v/>
      </c>
      <c r="T1214" s="186">
        <v>1210</v>
      </c>
      <c r="U1214" s="216" t="str">
        <f t="shared" si="102"/>
        <v/>
      </c>
      <c r="V1214" s="216" t="str">
        <f>IFERROR(INDEX(CountyStateRegions_21!$B:$B,MATCH('Start Here Statistics'!$U1214,CountyStateRegions_21!$D:$D,0)),"")</f>
        <v/>
      </c>
    </row>
    <row r="1215" spans="14:22" ht="15" x14ac:dyDescent="0.2">
      <c r="N1215" s="43">
        <f t="shared" si="101"/>
        <v>0</v>
      </c>
      <c r="O1215" s="180"/>
      <c r="P1215" s="214" t="str">
        <f>CountyStateRegions_21!K1213</f>
        <v/>
      </c>
      <c r="Q1215" s="304" t="str">
        <f t="shared" si="103"/>
        <v/>
      </c>
      <c r="R1215" s="305" t="str">
        <f t="shared" si="104"/>
        <v/>
      </c>
      <c r="S1215" s="305" t="str">
        <f t="shared" si="105"/>
        <v/>
      </c>
      <c r="T1215" s="186">
        <v>1211</v>
      </c>
      <c r="U1215" s="216" t="str">
        <f t="shared" si="102"/>
        <v/>
      </c>
      <c r="V1215" s="216" t="str">
        <f>IFERROR(INDEX(CountyStateRegions_21!$B:$B,MATCH('Start Here Statistics'!$U1215,CountyStateRegions_21!$D:$D,0)),"")</f>
        <v/>
      </c>
    </row>
    <row r="1216" spans="14:22" ht="15" x14ac:dyDescent="0.2">
      <c r="N1216" s="43">
        <f t="shared" si="101"/>
        <v>0</v>
      </c>
      <c r="O1216" s="180"/>
      <c r="P1216" s="214" t="str">
        <f>CountyStateRegions_21!K1214</f>
        <v/>
      </c>
      <c r="Q1216" s="304" t="str">
        <f t="shared" si="103"/>
        <v/>
      </c>
      <c r="R1216" s="305" t="str">
        <f t="shared" si="104"/>
        <v/>
      </c>
      <c r="S1216" s="305" t="str">
        <f t="shared" si="105"/>
        <v/>
      </c>
      <c r="T1216" s="186">
        <v>1212</v>
      </c>
      <c r="U1216" s="216" t="str">
        <f t="shared" si="102"/>
        <v/>
      </c>
      <c r="V1216" s="216" t="str">
        <f>IFERROR(INDEX(CountyStateRegions_21!$B:$B,MATCH('Start Here Statistics'!$U1216,CountyStateRegions_21!$D:$D,0)),"")</f>
        <v/>
      </c>
    </row>
    <row r="1217" spans="14:22" ht="15" x14ac:dyDescent="0.2">
      <c r="N1217" s="43">
        <f t="shared" si="101"/>
        <v>0</v>
      </c>
      <c r="O1217" s="180"/>
      <c r="P1217" s="214" t="str">
        <f>CountyStateRegions_21!K1215</f>
        <v/>
      </c>
      <c r="Q1217" s="304" t="str">
        <f t="shared" si="103"/>
        <v/>
      </c>
      <c r="R1217" s="305" t="str">
        <f t="shared" si="104"/>
        <v/>
      </c>
      <c r="S1217" s="305" t="str">
        <f t="shared" si="105"/>
        <v/>
      </c>
      <c r="T1217" s="186">
        <v>1213</v>
      </c>
      <c r="U1217" s="216" t="str">
        <f t="shared" si="102"/>
        <v/>
      </c>
      <c r="V1217" s="216" t="str">
        <f>IFERROR(INDEX(CountyStateRegions_21!$B:$B,MATCH('Start Here Statistics'!$U1217,CountyStateRegions_21!$D:$D,0)),"")</f>
        <v/>
      </c>
    </row>
    <row r="1218" spans="14:22" ht="15" x14ac:dyDescent="0.2">
      <c r="N1218" s="43">
        <f t="shared" si="101"/>
        <v>0</v>
      </c>
      <c r="O1218" s="180"/>
      <c r="P1218" s="214" t="str">
        <f>CountyStateRegions_21!K1216</f>
        <v/>
      </c>
      <c r="Q1218" s="304" t="str">
        <f t="shared" si="103"/>
        <v/>
      </c>
      <c r="R1218" s="305" t="str">
        <f t="shared" si="104"/>
        <v/>
      </c>
      <c r="S1218" s="305" t="str">
        <f t="shared" si="105"/>
        <v/>
      </c>
      <c r="T1218" s="186">
        <v>1214</v>
      </c>
      <c r="U1218" s="216" t="str">
        <f t="shared" si="102"/>
        <v/>
      </c>
      <c r="V1218" s="216" t="str">
        <f>IFERROR(INDEX(CountyStateRegions_21!$B:$B,MATCH('Start Here Statistics'!$U1218,CountyStateRegions_21!$D:$D,0)),"")</f>
        <v/>
      </c>
    </row>
    <row r="1219" spans="14:22" ht="15" x14ac:dyDescent="0.2">
      <c r="N1219" s="43">
        <f t="shared" si="101"/>
        <v>0</v>
      </c>
      <c r="O1219" s="180"/>
      <c r="P1219" s="214" t="str">
        <f>CountyStateRegions_21!K1217</f>
        <v/>
      </c>
      <c r="Q1219" s="304" t="str">
        <f t="shared" si="103"/>
        <v/>
      </c>
      <c r="R1219" s="305" t="str">
        <f t="shared" si="104"/>
        <v/>
      </c>
      <c r="S1219" s="305" t="str">
        <f t="shared" si="105"/>
        <v/>
      </c>
      <c r="T1219" s="186">
        <v>1215</v>
      </c>
      <c r="U1219" s="216" t="str">
        <f t="shared" si="102"/>
        <v/>
      </c>
      <c r="V1219" s="216" t="str">
        <f>IFERROR(INDEX(CountyStateRegions_21!$B:$B,MATCH('Start Here Statistics'!$U1219,CountyStateRegions_21!$D:$D,0)),"")</f>
        <v/>
      </c>
    </row>
    <row r="1220" spans="14:22" ht="15" x14ac:dyDescent="0.2">
      <c r="N1220" s="43">
        <f t="shared" si="101"/>
        <v>0</v>
      </c>
      <c r="O1220" s="180"/>
      <c r="P1220" s="214" t="str">
        <f>CountyStateRegions_21!K1218</f>
        <v/>
      </c>
      <c r="Q1220" s="304" t="str">
        <f t="shared" si="103"/>
        <v/>
      </c>
      <c r="R1220" s="305" t="str">
        <f t="shared" si="104"/>
        <v/>
      </c>
      <c r="S1220" s="305" t="str">
        <f t="shared" si="105"/>
        <v/>
      </c>
      <c r="T1220" s="186">
        <v>1216</v>
      </c>
      <c r="U1220" s="216" t="str">
        <f t="shared" si="102"/>
        <v/>
      </c>
      <c r="V1220" s="216" t="str">
        <f>IFERROR(INDEX(CountyStateRegions_21!$B:$B,MATCH('Start Here Statistics'!$U1220,CountyStateRegions_21!$D:$D,0)),"")</f>
        <v/>
      </c>
    </row>
    <row r="1221" spans="14:22" ht="15" x14ac:dyDescent="0.2">
      <c r="N1221" s="43">
        <f t="shared" si="101"/>
        <v>0</v>
      </c>
      <c r="O1221" s="180"/>
      <c r="P1221" s="214" t="str">
        <f>CountyStateRegions_21!K1219</f>
        <v/>
      </c>
      <c r="Q1221" s="304" t="str">
        <f t="shared" si="103"/>
        <v/>
      </c>
      <c r="R1221" s="305" t="str">
        <f t="shared" si="104"/>
        <v/>
      </c>
      <c r="S1221" s="305" t="str">
        <f t="shared" si="105"/>
        <v/>
      </c>
      <c r="T1221" s="186">
        <v>1217</v>
      </c>
      <c r="U1221" s="216" t="str">
        <f t="shared" si="102"/>
        <v/>
      </c>
      <c r="V1221" s="216" t="str">
        <f>IFERROR(INDEX(CountyStateRegions_21!$B:$B,MATCH('Start Here Statistics'!$U1221,CountyStateRegions_21!$D:$D,0)),"")</f>
        <v/>
      </c>
    </row>
    <row r="1222" spans="14:22" ht="15" x14ac:dyDescent="0.2">
      <c r="N1222" s="43">
        <f t="shared" ref="N1222:N1285" si="106">SUM(N1221,$O1222&lt;&gt;"")</f>
        <v>0</v>
      </c>
      <c r="O1222" s="180"/>
      <c r="P1222" s="214" t="str">
        <f>CountyStateRegions_21!K1220</f>
        <v/>
      </c>
      <c r="Q1222" s="304" t="str">
        <f t="shared" si="103"/>
        <v/>
      </c>
      <c r="R1222" s="305" t="str">
        <f t="shared" si="104"/>
        <v/>
      </c>
      <c r="S1222" s="305" t="str">
        <f t="shared" si="105"/>
        <v/>
      </c>
      <c r="T1222" s="186">
        <v>1218</v>
      </c>
      <c r="U1222" s="216" t="str">
        <f t="shared" ref="U1222:U1285" si="107">IFERROR(INDEX($P:$P,MATCH($T1222,$N:$N,0)),"")</f>
        <v/>
      </c>
      <c r="V1222" s="216" t="str">
        <f>IFERROR(INDEX(CountyStateRegions_21!$B:$B,MATCH('Start Here Statistics'!$U1222,CountyStateRegions_21!$D:$D,0)),"")</f>
        <v/>
      </c>
    </row>
    <row r="1223" spans="14:22" ht="15" x14ac:dyDescent="0.2">
      <c r="N1223" s="43">
        <f t="shared" si="106"/>
        <v>0</v>
      </c>
      <c r="O1223" s="180"/>
      <c r="P1223" s="214" t="str">
        <f>CountyStateRegions_21!K1221</f>
        <v/>
      </c>
      <c r="Q1223" s="304" t="str">
        <f t="shared" si="103"/>
        <v/>
      </c>
      <c r="R1223" s="305" t="str">
        <f t="shared" si="104"/>
        <v/>
      </c>
      <c r="S1223" s="305" t="str">
        <f t="shared" si="105"/>
        <v/>
      </c>
      <c r="T1223" s="186">
        <v>1219</v>
      </c>
      <c r="U1223" s="216" t="str">
        <f t="shared" si="107"/>
        <v/>
      </c>
      <c r="V1223" s="216" t="str">
        <f>IFERROR(INDEX(CountyStateRegions_21!$B:$B,MATCH('Start Here Statistics'!$U1223,CountyStateRegions_21!$D:$D,0)),"")</f>
        <v/>
      </c>
    </row>
    <row r="1224" spans="14:22" ht="15" x14ac:dyDescent="0.2">
      <c r="N1224" s="43">
        <f t="shared" si="106"/>
        <v>0</v>
      </c>
      <c r="O1224" s="180"/>
      <c r="P1224" s="214" t="str">
        <f>CountyStateRegions_21!K1222</f>
        <v/>
      </c>
      <c r="Q1224" s="304" t="str">
        <f t="shared" si="103"/>
        <v/>
      </c>
      <c r="R1224" s="305" t="str">
        <f t="shared" si="104"/>
        <v/>
      </c>
      <c r="S1224" s="305" t="str">
        <f t="shared" si="105"/>
        <v/>
      </c>
      <c r="T1224" s="186">
        <v>1220</v>
      </c>
      <c r="U1224" s="216" t="str">
        <f t="shared" si="107"/>
        <v/>
      </c>
      <c r="V1224" s="216" t="str">
        <f>IFERROR(INDEX(CountyStateRegions_21!$B:$B,MATCH('Start Here Statistics'!$U1224,CountyStateRegions_21!$D:$D,0)),"")</f>
        <v/>
      </c>
    </row>
    <row r="1225" spans="14:22" ht="15" x14ac:dyDescent="0.2">
      <c r="N1225" s="43">
        <f t="shared" si="106"/>
        <v>0</v>
      </c>
      <c r="O1225" s="180"/>
      <c r="P1225" s="214" t="str">
        <f>CountyStateRegions_21!K1223</f>
        <v/>
      </c>
      <c r="Q1225" s="304" t="str">
        <f t="shared" si="103"/>
        <v/>
      </c>
      <c r="R1225" s="305" t="str">
        <f t="shared" si="104"/>
        <v/>
      </c>
      <c r="S1225" s="305" t="str">
        <f t="shared" si="105"/>
        <v/>
      </c>
      <c r="T1225" s="186">
        <v>1221</v>
      </c>
      <c r="U1225" s="216" t="str">
        <f t="shared" si="107"/>
        <v/>
      </c>
      <c r="V1225" s="216" t="str">
        <f>IFERROR(INDEX(CountyStateRegions_21!$B:$B,MATCH('Start Here Statistics'!$U1225,CountyStateRegions_21!$D:$D,0)),"")</f>
        <v/>
      </c>
    </row>
    <row r="1226" spans="14:22" ht="15" x14ac:dyDescent="0.2">
      <c r="N1226" s="43">
        <f t="shared" si="106"/>
        <v>0</v>
      </c>
      <c r="O1226" s="180"/>
      <c r="P1226" s="214" t="str">
        <f>CountyStateRegions_21!K1224</f>
        <v/>
      </c>
      <c r="Q1226" s="304" t="str">
        <f t="shared" si="103"/>
        <v/>
      </c>
      <c r="R1226" s="305" t="str">
        <f t="shared" si="104"/>
        <v/>
      </c>
      <c r="S1226" s="305" t="str">
        <f t="shared" si="105"/>
        <v/>
      </c>
      <c r="T1226" s="186">
        <v>1222</v>
      </c>
      <c r="U1226" s="216" t="str">
        <f t="shared" si="107"/>
        <v/>
      </c>
      <c r="V1226" s="216" t="str">
        <f>IFERROR(INDEX(CountyStateRegions_21!$B:$B,MATCH('Start Here Statistics'!$U1226,CountyStateRegions_21!$D:$D,0)),"")</f>
        <v/>
      </c>
    </row>
    <row r="1227" spans="14:22" ht="15" x14ac:dyDescent="0.2">
      <c r="N1227" s="43">
        <f t="shared" si="106"/>
        <v>0</v>
      </c>
      <c r="O1227" s="180"/>
      <c r="P1227" s="214" t="str">
        <f>CountyStateRegions_21!K1225</f>
        <v/>
      </c>
      <c r="Q1227" s="304" t="str">
        <f t="shared" si="103"/>
        <v/>
      </c>
      <c r="R1227" s="305" t="str">
        <f t="shared" si="104"/>
        <v/>
      </c>
      <c r="S1227" s="305" t="str">
        <f t="shared" si="105"/>
        <v/>
      </c>
      <c r="T1227" s="186">
        <v>1223</v>
      </c>
      <c r="U1227" s="216" t="str">
        <f t="shared" si="107"/>
        <v/>
      </c>
      <c r="V1227" s="216" t="str">
        <f>IFERROR(INDEX(CountyStateRegions_21!$B:$B,MATCH('Start Here Statistics'!$U1227,CountyStateRegions_21!$D:$D,0)),"")</f>
        <v/>
      </c>
    </row>
    <row r="1228" spans="14:22" ht="15" x14ac:dyDescent="0.2">
      <c r="N1228" s="43">
        <f t="shared" si="106"/>
        <v>0</v>
      </c>
      <c r="O1228" s="180"/>
      <c r="P1228" s="214" t="str">
        <f>CountyStateRegions_21!K1226</f>
        <v/>
      </c>
      <c r="Q1228" s="304" t="str">
        <f t="shared" si="103"/>
        <v/>
      </c>
      <c r="R1228" s="305" t="str">
        <f t="shared" si="104"/>
        <v/>
      </c>
      <c r="S1228" s="305" t="str">
        <f t="shared" si="105"/>
        <v/>
      </c>
      <c r="T1228" s="186">
        <v>1224</v>
      </c>
      <c r="U1228" s="216" t="str">
        <f t="shared" si="107"/>
        <v/>
      </c>
      <c r="V1228" s="216" t="str">
        <f>IFERROR(INDEX(CountyStateRegions_21!$B:$B,MATCH('Start Here Statistics'!$U1228,CountyStateRegions_21!$D:$D,0)),"")</f>
        <v/>
      </c>
    </row>
    <row r="1229" spans="14:22" ht="15" x14ac:dyDescent="0.2">
      <c r="N1229" s="43">
        <f t="shared" si="106"/>
        <v>0</v>
      </c>
      <c r="O1229" s="180"/>
      <c r="P1229" s="214" t="str">
        <f>CountyStateRegions_21!K1227</f>
        <v/>
      </c>
      <c r="Q1229" s="304" t="str">
        <f t="shared" si="103"/>
        <v/>
      </c>
      <c r="R1229" s="305" t="str">
        <f t="shared" si="104"/>
        <v/>
      </c>
      <c r="S1229" s="305" t="str">
        <f t="shared" si="105"/>
        <v/>
      </c>
      <c r="T1229" s="186">
        <v>1225</v>
      </c>
      <c r="U1229" s="216" t="str">
        <f t="shared" si="107"/>
        <v/>
      </c>
      <c r="V1229" s="216" t="str">
        <f>IFERROR(INDEX(CountyStateRegions_21!$B:$B,MATCH('Start Here Statistics'!$U1229,CountyStateRegions_21!$D:$D,0)),"")</f>
        <v/>
      </c>
    </row>
    <row r="1230" spans="14:22" ht="15" x14ac:dyDescent="0.2">
      <c r="N1230" s="43">
        <f t="shared" si="106"/>
        <v>0</v>
      </c>
      <c r="O1230" s="180"/>
      <c r="P1230" s="214" t="str">
        <f>CountyStateRegions_21!K1228</f>
        <v/>
      </c>
      <c r="Q1230" s="304" t="str">
        <f t="shared" si="103"/>
        <v/>
      </c>
      <c r="R1230" s="305" t="str">
        <f t="shared" si="104"/>
        <v/>
      </c>
      <c r="S1230" s="305" t="str">
        <f t="shared" si="105"/>
        <v/>
      </c>
      <c r="T1230" s="186">
        <v>1226</v>
      </c>
      <c r="U1230" s="216" t="str">
        <f t="shared" si="107"/>
        <v/>
      </c>
      <c r="V1230" s="216" t="str">
        <f>IFERROR(INDEX(CountyStateRegions_21!$B:$B,MATCH('Start Here Statistics'!$U1230,CountyStateRegions_21!$D:$D,0)),"")</f>
        <v/>
      </c>
    </row>
    <row r="1231" spans="14:22" ht="15" x14ac:dyDescent="0.2">
      <c r="N1231" s="43">
        <f t="shared" si="106"/>
        <v>0</v>
      </c>
      <c r="O1231" s="180"/>
      <c r="P1231" s="214" t="str">
        <f>CountyStateRegions_21!K1229</f>
        <v/>
      </c>
      <c r="Q1231" s="304" t="str">
        <f t="shared" si="103"/>
        <v/>
      </c>
      <c r="R1231" s="305" t="str">
        <f t="shared" si="104"/>
        <v/>
      </c>
      <c r="S1231" s="305" t="str">
        <f t="shared" si="105"/>
        <v/>
      </c>
      <c r="T1231" s="186">
        <v>1227</v>
      </c>
      <c r="U1231" s="216" t="str">
        <f t="shared" si="107"/>
        <v/>
      </c>
      <c r="V1231" s="216" t="str">
        <f>IFERROR(INDEX(CountyStateRegions_21!$B:$B,MATCH('Start Here Statistics'!$U1231,CountyStateRegions_21!$D:$D,0)),"")</f>
        <v/>
      </c>
    </row>
    <row r="1232" spans="14:22" ht="15" x14ac:dyDescent="0.2">
      <c r="N1232" s="43">
        <f t="shared" si="106"/>
        <v>0</v>
      </c>
      <c r="O1232" s="180"/>
      <c r="P1232" s="214" t="str">
        <f>CountyStateRegions_21!K1230</f>
        <v/>
      </c>
      <c r="Q1232" s="304" t="str">
        <f t="shared" si="103"/>
        <v/>
      </c>
      <c r="R1232" s="305" t="str">
        <f t="shared" si="104"/>
        <v/>
      </c>
      <c r="S1232" s="305" t="str">
        <f t="shared" si="105"/>
        <v/>
      </c>
      <c r="T1232" s="186">
        <v>1228</v>
      </c>
      <c r="U1232" s="216" t="str">
        <f t="shared" si="107"/>
        <v/>
      </c>
      <c r="V1232" s="216" t="str">
        <f>IFERROR(INDEX(CountyStateRegions_21!$B:$B,MATCH('Start Here Statistics'!$U1232,CountyStateRegions_21!$D:$D,0)),"")</f>
        <v/>
      </c>
    </row>
    <row r="1233" spans="14:22" ht="15" x14ac:dyDescent="0.2">
      <c r="N1233" s="43">
        <f t="shared" si="106"/>
        <v>0</v>
      </c>
      <c r="O1233" s="180"/>
      <c r="P1233" s="214" t="str">
        <f>CountyStateRegions_21!K1231</f>
        <v/>
      </c>
      <c r="Q1233" s="304" t="str">
        <f t="shared" si="103"/>
        <v/>
      </c>
      <c r="R1233" s="305" t="str">
        <f t="shared" si="104"/>
        <v/>
      </c>
      <c r="S1233" s="305" t="str">
        <f t="shared" si="105"/>
        <v/>
      </c>
      <c r="T1233" s="186">
        <v>1229</v>
      </c>
      <c r="U1233" s="216" t="str">
        <f t="shared" si="107"/>
        <v/>
      </c>
      <c r="V1233" s="216" t="str">
        <f>IFERROR(INDEX(CountyStateRegions_21!$B:$B,MATCH('Start Here Statistics'!$U1233,CountyStateRegions_21!$D:$D,0)),"")</f>
        <v/>
      </c>
    </row>
    <row r="1234" spans="14:22" ht="15" x14ac:dyDescent="0.2">
      <c r="N1234" s="43">
        <f t="shared" si="106"/>
        <v>0</v>
      </c>
      <c r="O1234" s="180"/>
      <c r="P1234" s="214" t="str">
        <f>CountyStateRegions_21!K1232</f>
        <v/>
      </c>
      <c r="Q1234" s="304" t="str">
        <f t="shared" si="103"/>
        <v/>
      </c>
      <c r="R1234" s="305" t="str">
        <f t="shared" si="104"/>
        <v/>
      </c>
      <c r="S1234" s="305" t="str">
        <f t="shared" si="105"/>
        <v/>
      </c>
      <c r="T1234" s="186">
        <v>1230</v>
      </c>
      <c r="U1234" s="216" t="str">
        <f t="shared" si="107"/>
        <v/>
      </c>
      <c r="V1234" s="216" t="str">
        <f>IFERROR(INDEX(CountyStateRegions_21!$B:$B,MATCH('Start Here Statistics'!$U1234,CountyStateRegions_21!$D:$D,0)),"")</f>
        <v/>
      </c>
    </row>
    <row r="1235" spans="14:22" ht="15" x14ac:dyDescent="0.2">
      <c r="N1235" s="43">
        <f t="shared" si="106"/>
        <v>0</v>
      </c>
      <c r="O1235" s="180"/>
      <c r="P1235" s="214" t="str">
        <f>CountyStateRegions_21!K1233</f>
        <v/>
      </c>
      <c r="Q1235" s="304" t="str">
        <f t="shared" si="103"/>
        <v/>
      </c>
      <c r="R1235" s="305" t="str">
        <f t="shared" si="104"/>
        <v/>
      </c>
      <c r="S1235" s="305" t="str">
        <f t="shared" si="105"/>
        <v/>
      </c>
      <c r="T1235" s="186">
        <v>1231</v>
      </c>
      <c r="U1235" s="216" t="str">
        <f t="shared" si="107"/>
        <v/>
      </c>
      <c r="V1235" s="216" t="str">
        <f>IFERROR(INDEX(CountyStateRegions_21!$B:$B,MATCH('Start Here Statistics'!$U1235,CountyStateRegions_21!$D:$D,0)),"")</f>
        <v/>
      </c>
    </row>
    <row r="1236" spans="14:22" ht="15" x14ac:dyDescent="0.2">
      <c r="N1236" s="43">
        <f t="shared" si="106"/>
        <v>0</v>
      </c>
      <c r="O1236" s="180"/>
      <c r="P1236" s="214" t="str">
        <f>CountyStateRegions_21!K1234</f>
        <v/>
      </c>
      <c r="Q1236" s="304" t="str">
        <f t="shared" si="103"/>
        <v/>
      </c>
      <c r="R1236" s="305" t="str">
        <f t="shared" si="104"/>
        <v/>
      </c>
      <c r="S1236" s="305" t="str">
        <f t="shared" si="105"/>
        <v/>
      </c>
      <c r="T1236" s="186">
        <v>1232</v>
      </c>
      <c r="U1236" s="216" t="str">
        <f t="shared" si="107"/>
        <v/>
      </c>
      <c r="V1236" s="216" t="str">
        <f>IFERROR(INDEX(CountyStateRegions_21!$B:$B,MATCH('Start Here Statistics'!$U1236,CountyStateRegions_21!$D:$D,0)),"")</f>
        <v/>
      </c>
    </row>
    <row r="1237" spans="14:22" ht="15" x14ac:dyDescent="0.2">
      <c r="N1237" s="43">
        <f t="shared" si="106"/>
        <v>0</v>
      </c>
      <c r="O1237" s="180"/>
      <c r="P1237" s="214" t="str">
        <f>CountyStateRegions_21!K1235</f>
        <v/>
      </c>
      <c r="Q1237" s="304" t="str">
        <f t="shared" si="103"/>
        <v/>
      </c>
      <c r="R1237" s="305" t="str">
        <f t="shared" si="104"/>
        <v/>
      </c>
      <c r="S1237" s="305" t="str">
        <f t="shared" si="105"/>
        <v/>
      </c>
      <c r="T1237" s="186">
        <v>1233</v>
      </c>
      <c r="U1237" s="216" t="str">
        <f t="shared" si="107"/>
        <v/>
      </c>
      <c r="V1237" s="216" t="str">
        <f>IFERROR(INDEX(CountyStateRegions_21!$B:$B,MATCH('Start Here Statistics'!$U1237,CountyStateRegions_21!$D:$D,0)),"")</f>
        <v/>
      </c>
    </row>
    <row r="1238" spans="14:22" ht="15" x14ac:dyDescent="0.2">
      <c r="N1238" s="43">
        <f t="shared" si="106"/>
        <v>0</v>
      </c>
      <c r="O1238" s="180"/>
      <c r="P1238" s="214" t="str">
        <f>CountyStateRegions_21!K1236</f>
        <v/>
      </c>
      <c r="Q1238" s="304" t="str">
        <f t="shared" si="103"/>
        <v/>
      </c>
      <c r="R1238" s="305" t="str">
        <f t="shared" si="104"/>
        <v/>
      </c>
      <c r="S1238" s="305" t="str">
        <f t="shared" si="105"/>
        <v/>
      </c>
      <c r="T1238" s="186">
        <v>1234</v>
      </c>
      <c r="U1238" s="216" t="str">
        <f t="shared" si="107"/>
        <v/>
      </c>
      <c r="V1238" s="216" t="str">
        <f>IFERROR(INDEX(CountyStateRegions_21!$B:$B,MATCH('Start Here Statistics'!$U1238,CountyStateRegions_21!$D:$D,0)),"")</f>
        <v/>
      </c>
    </row>
    <row r="1239" spans="14:22" ht="15" x14ac:dyDescent="0.2">
      <c r="N1239" s="43">
        <f t="shared" si="106"/>
        <v>0</v>
      </c>
      <c r="O1239" s="180"/>
      <c r="P1239" s="214" t="str">
        <f>CountyStateRegions_21!K1237</f>
        <v/>
      </c>
      <c r="Q1239" s="304" t="str">
        <f t="shared" si="103"/>
        <v/>
      </c>
      <c r="R1239" s="305" t="str">
        <f t="shared" si="104"/>
        <v/>
      </c>
      <c r="S1239" s="305" t="str">
        <f t="shared" si="105"/>
        <v/>
      </c>
      <c r="T1239" s="186">
        <v>1235</v>
      </c>
      <c r="U1239" s="216" t="str">
        <f t="shared" si="107"/>
        <v/>
      </c>
      <c r="V1239" s="216" t="str">
        <f>IFERROR(INDEX(CountyStateRegions_21!$B:$B,MATCH('Start Here Statistics'!$U1239,CountyStateRegions_21!$D:$D,0)),"")</f>
        <v/>
      </c>
    </row>
    <row r="1240" spans="14:22" ht="15" x14ac:dyDescent="0.2">
      <c r="N1240" s="43">
        <f t="shared" si="106"/>
        <v>0</v>
      </c>
      <c r="O1240" s="180"/>
      <c r="P1240" s="214" t="str">
        <f>CountyStateRegions_21!K1238</f>
        <v/>
      </c>
      <c r="Q1240" s="304" t="str">
        <f t="shared" si="103"/>
        <v/>
      </c>
      <c r="R1240" s="305" t="str">
        <f t="shared" si="104"/>
        <v/>
      </c>
      <c r="S1240" s="305" t="str">
        <f t="shared" si="105"/>
        <v/>
      </c>
      <c r="T1240" s="186">
        <v>1236</v>
      </c>
      <c r="U1240" s="216" t="str">
        <f t="shared" si="107"/>
        <v/>
      </c>
      <c r="V1240" s="216" t="str">
        <f>IFERROR(INDEX(CountyStateRegions_21!$B:$B,MATCH('Start Here Statistics'!$U1240,CountyStateRegions_21!$D:$D,0)),"")</f>
        <v/>
      </c>
    </row>
    <row r="1241" spans="14:22" ht="15" x14ac:dyDescent="0.2">
      <c r="N1241" s="43">
        <f t="shared" si="106"/>
        <v>0</v>
      </c>
      <c r="O1241" s="180"/>
      <c r="P1241" s="214" t="str">
        <f>CountyStateRegions_21!K1239</f>
        <v/>
      </c>
      <c r="Q1241" s="304" t="str">
        <f t="shared" si="103"/>
        <v/>
      </c>
      <c r="R1241" s="305" t="str">
        <f t="shared" si="104"/>
        <v/>
      </c>
      <c r="S1241" s="305" t="str">
        <f t="shared" si="105"/>
        <v/>
      </c>
      <c r="T1241" s="186">
        <v>1237</v>
      </c>
      <c r="U1241" s="216" t="str">
        <f t="shared" si="107"/>
        <v/>
      </c>
      <c r="V1241" s="216" t="str">
        <f>IFERROR(INDEX(CountyStateRegions_21!$B:$B,MATCH('Start Here Statistics'!$U1241,CountyStateRegions_21!$D:$D,0)),"")</f>
        <v/>
      </c>
    </row>
    <row r="1242" spans="14:22" ht="15" x14ac:dyDescent="0.2">
      <c r="N1242" s="43">
        <f t="shared" si="106"/>
        <v>0</v>
      </c>
      <c r="O1242" s="180"/>
      <c r="P1242" s="214" t="str">
        <f>CountyStateRegions_21!K1240</f>
        <v/>
      </c>
      <c r="Q1242" s="304" t="str">
        <f t="shared" si="103"/>
        <v/>
      </c>
      <c r="R1242" s="305" t="str">
        <f t="shared" si="104"/>
        <v/>
      </c>
      <c r="S1242" s="305" t="str">
        <f t="shared" si="105"/>
        <v/>
      </c>
      <c r="T1242" s="186">
        <v>1238</v>
      </c>
      <c r="U1242" s="216" t="str">
        <f t="shared" si="107"/>
        <v/>
      </c>
      <c r="V1242" s="216" t="str">
        <f>IFERROR(INDEX(CountyStateRegions_21!$B:$B,MATCH('Start Here Statistics'!$U1242,CountyStateRegions_21!$D:$D,0)),"")</f>
        <v/>
      </c>
    </row>
    <row r="1243" spans="14:22" ht="15" x14ac:dyDescent="0.2">
      <c r="N1243" s="43">
        <f t="shared" si="106"/>
        <v>0</v>
      </c>
      <c r="O1243" s="180"/>
      <c r="P1243" s="214" t="str">
        <f>CountyStateRegions_21!K1241</f>
        <v/>
      </c>
      <c r="Q1243" s="304" t="str">
        <f t="shared" si="103"/>
        <v/>
      </c>
      <c r="R1243" s="305" t="str">
        <f t="shared" si="104"/>
        <v/>
      </c>
      <c r="S1243" s="305" t="str">
        <f t="shared" si="105"/>
        <v/>
      </c>
      <c r="T1243" s="186">
        <v>1239</v>
      </c>
      <c r="U1243" s="216" t="str">
        <f t="shared" si="107"/>
        <v/>
      </c>
      <c r="V1243" s="216" t="str">
        <f>IFERROR(INDEX(CountyStateRegions_21!$B:$B,MATCH('Start Here Statistics'!$U1243,CountyStateRegions_21!$D:$D,0)),"")</f>
        <v/>
      </c>
    </row>
    <row r="1244" spans="14:22" ht="15" x14ac:dyDescent="0.2">
      <c r="N1244" s="43">
        <f t="shared" si="106"/>
        <v>0</v>
      </c>
      <c r="O1244" s="180"/>
      <c r="P1244" s="214" t="str">
        <f>CountyStateRegions_21!K1242</f>
        <v/>
      </c>
      <c r="Q1244" s="304" t="str">
        <f t="shared" si="103"/>
        <v/>
      </c>
      <c r="R1244" s="305" t="str">
        <f t="shared" si="104"/>
        <v/>
      </c>
      <c r="S1244" s="305" t="str">
        <f t="shared" si="105"/>
        <v/>
      </c>
      <c r="T1244" s="186">
        <v>1240</v>
      </c>
      <c r="U1244" s="216" t="str">
        <f t="shared" si="107"/>
        <v/>
      </c>
      <c r="V1244" s="216" t="str">
        <f>IFERROR(INDEX(CountyStateRegions_21!$B:$B,MATCH('Start Here Statistics'!$U1244,CountyStateRegions_21!$D:$D,0)),"")</f>
        <v/>
      </c>
    </row>
    <row r="1245" spans="14:22" ht="15" x14ac:dyDescent="0.2">
      <c r="N1245" s="43">
        <f t="shared" si="106"/>
        <v>0</v>
      </c>
      <c r="O1245" s="180"/>
      <c r="P1245" s="214" t="str">
        <f>CountyStateRegions_21!K1243</f>
        <v/>
      </c>
      <c r="Q1245" s="304" t="str">
        <f t="shared" si="103"/>
        <v/>
      </c>
      <c r="R1245" s="305" t="str">
        <f t="shared" si="104"/>
        <v/>
      </c>
      <c r="S1245" s="305" t="str">
        <f t="shared" si="105"/>
        <v/>
      </c>
      <c r="T1245" s="186">
        <v>1241</v>
      </c>
      <c r="U1245" s="216" t="str">
        <f t="shared" si="107"/>
        <v/>
      </c>
      <c r="V1245" s="216" t="str">
        <f>IFERROR(INDEX(CountyStateRegions_21!$B:$B,MATCH('Start Here Statistics'!$U1245,CountyStateRegions_21!$D:$D,0)),"")</f>
        <v/>
      </c>
    </row>
    <row r="1246" spans="14:22" ht="15" x14ac:dyDescent="0.2">
      <c r="N1246" s="43">
        <f t="shared" si="106"/>
        <v>0</v>
      </c>
      <c r="O1246" s="180"/>
      <c r="P1246" s="214" t="str">
        <f>CountyStateRegions_21!K1244</f>
        <v/>
      </c>
      <c r="Q1246" s="304" t="str">
        <f t="shared" ref="Q1246:Q1309" si="108">IFERROR(MID(P1247, FIND(",",P1247)+1,99),"")</f>
        <v/>
      </c>
      <c r="R1246" s="305" t="str">
        <f t="shared" ref="R1246:R1309" si="109">IFERROR(LEFT(P1247, FIND(",",P1247)-1),"")</f>
        <v/>
      </c>
      <c r="S1246" s="305" t="str">
        <f t="shared" ref="S1246:S1309" si="110">IF(P1247="", "", IF(O1247&lt;&gt;"", 1, 0))</f>
        <v/>
      </c>
      <c r="T1246" s="186">
        <v>1242</v>
      </c>
      <c r="U1246" s="216" t="str">
        <f t="shared" si="107"/>
        <v/>
      </c>
      <c r="V1246" s="216" t="str">
        <f>IFERROR(INDEX(CountyStateRegions_21!$B:$B,MATCH('Start Here Statistics'!$U1246,CountyStateRegions_21!$D:$D,0)),"")</f>
        <v/>
      </c>
    </row>
    <row r="1247" spans="14:22" ht="15" x14ac:dyDescent="0.2">
      <c r="N1247" s="43">
        <f t="shared" si="106"/>
        <v>0</v>
      </c>
      <c r="O1247" s="180"/>
      <c r="P1247" s="214" t="str">
        <f>CountyStateRegions_21!K1245</f>
        <v/>
      </c>
      <c r="Q1247" s="304" t="str">
        <f t="shared" si="108"/>
        <v/>
      </c>
      <c r="R1247" s="305" t="str">
        <f t="shared" si="109"/>
        <v/>
      </c>
      <c r="S1247" s="305" t="str">
        <f t="shared" si="110"/>
        <v/>
      </c>
      <c r="T1247" s="186">
        <v>1243</v>
      </c>
      <c r="U1247" s="216" t="str">
        <f t="shared" si="107"/>
        <v/>
      </c>
      <c r="V1247" s="216" t="str">
        <f>IFERROR(INDEX(CountyStateRegions_21!$B:$B,MATCH('Start Here Statistics'!$U1247,CountyStateRegions_21!$D:$D,0)),"")</f>
        <v/>
      </c>
    </row>
    <row r="1248" spans="14:22" ht="15" x14ac:dyDescent="0.2">
      <c r="N1248" s="43">
        <f t="shared" si="106"/>
        <v>0</v>
      </c>
      <c r="O1248" s="180"/>
      <c r="P1248" s="214" t="str">
        <f>CountyStateRegions_21!K1246</f>
        <v/>
      </c>
      <c r="Q1248" s="304" t="str">
        <f t="shared" si="108"/>
        <v/>
      </c>
      <c r="R1248" s="305" t="str">
        <f t="shared" si="109"/>
        <v/>
      </c>
      <c r="S1248" s="305" t="str">
        <f t="shared" si="110"/>
        <v/>
      </c>
      <c r="T1248" s="186">
        <v>1244</v>
      </c>
      <c r="U1248" s="216" t="str">
        <f t="shared" si="107"/>
        <v/>
      </c>
      <c r="V1248" s="216" t="str">
        <f>IFERROR(INDEX(CountyStateRegions_21!$B:$B,MATCH('Start Here Statistics'!$U1248,CountyStateRegions_21!$D:$D,0)),"")</f>
        <v/>
      </c>
    </row>
    <row r="1249" spans="14:22" ht="15" x14ac:dyDescent="0.2">
      <c r="N1249" s="43">
        <f t="shared" si="106"/>
        <v>0</v>
      </c>
      <c r="O1249" s="180"/>
      <c r="P1249" s="214" t="str">
        <f>CountyStateRegions_21!K1247</f>
        <v/>
      </c>
      <c r="Q1249" s="304" t="str">
        <f t="shared" si="108"/>
        <v/>
      </c>
      <c r="R1249" s="305" t="str">
        <f t="shared" si="109"/>
        <v/>
      </c>
      <c r="S1249" s="305" t="str">
        <f t="shared" si="110"/>
        <v/>
      </c>
      <c r="T1249" s="186">
        <v>1245</v>
      </c>
      <c r="U1249" s="216" t="str">
        <f t="shared" si="107"/>
        <v/>
      </c>
      <c r="V1249" s="216" t="str">
        <f>IFERROR(INDEX(CountyStateRegions_21!$B:$B,MATCH('Start Here Statistics'!$U1249,CountyStateRegions_21!$D:$D,0)),"")</f>
        <v/>
      </c>
    </row>
    <row r="1250" spans="14:22" ht="15" x14ac:dyDescent="0.2">
      <c r="N1250" s="43">
        <f t="shared" si="106"/>
        <v>0</v>
      </c>
      <c r="O1250" s="180"/>
      <c r="P1250" s="214" t="str">
        <f>CountyStateRegions_21!K1248</f>
        <v/>
      </c>
      <c r="Q1250" s="304" t="str">
        <f t="shared" si="108"/>
        <v/>
      </c>
      <c r="R1250" s="305" t="str">
        <f t="shared" si="109"/>
        <v/>
      </c>
      <c r="S1250" s="305" t="str">
        <f t="shared" si="110"/>
        <v/>
      </c>
      <c r="T1250" s="186">
        <v>1246</v>
      </c>
      <c r="U1250" s="216" t="str">
        <f t="shared" si="107"/>
        <v/>
      </c>
      <c r="V1250" s="216" t="str">
        <f>IFERROR(INDEX(CountyStateRegions_21!$B:$B,MATCH('Start Here Statistics'!$U1250,CountyStateRegions_21!$D:$D,0)),"")</f>
        <v/>
      </c>
    </row>
    <row r="1251" spans="14:22" ht="15" x14ac:dyDescent="0.2">
      <c r="N1251" s="43">
        <f t="shared" si="106"/>
        <v>0</v>
      </c>
      <c r="O1251" s="180"/>
      <c r="P1251" s="214" t="str">
        <f>CountyStateRegions_21!K1249</f>
        <v/>
      </c>
      <c r="Q1251" s="304" t="str">
        <f t="shared" si="108"/>
        <v/>
      </c>
      <c r="R1251" s="305" t="str">
        <f t="shared" si="109"/>
        <v/>
      </c>
      <c r="S1251" s="305" t="str">
        <f t="shared" si="110"/>
        <v/>
      </c>
      <c r="T1251" s="186">
        <v>1247</v>
      </c>
      <c r="U1251" s="216" t="str">
        <f t="shared" si="107"/>
        <v/>
      </c>
      <c r="V1251" s="216" t="str">
        <f>IFERROR(INDEX(CountyStateRegions_21!$B:$B,MATCH('Start Here Statistics'!$U1251,CountyStateRegions_21!$D:$D,0)),"")</f>
        <v/>
      </c>
    </row>
    <row r="1252" spans="14:22" ht="15" x14ac:dyDescent="0.2">
      <c r="N1252" s="43">
        <f t="shared" si="106"/>
        <v>0</v>
      </c>
      <c r="O1252" s="180"/>
      <c r="P1252" s="214" t="str">
        <f>CountyStateRegions_21!K1250</f>
        <v/>
      </c>
      <c r="Q1252" s="304" t="str">
        <f t="shared" si="108"/>
        <v/>
      </c>
      <c r="R1252" s="305" t="str">
        <f t="shared" si="109"/>
        <v/>
      </c>
      <c r="S1252" s="305" t="str">
        <f t="shared" si="110"/>
        <v/>
      </c>
      <c r="T1252" s="186">
        <v>1248</v>
      </c>
      <c r="U1252" s="216" t="str">
        <f t="shared" si="107"/>
        <v/>
      </c>
      <c r="V1252" s="216" t="str">
        <f>IFERROR(INDEX(CountyStateRegions_21!$B:$B,MATCH('Start Here Statistics'!$U1252,CountyStateRegions_21!$D:$D,0)),"")</f>
        <v/>
      </c>
    </row>
    <row r="1253" spans="14:22" ht="15" x14ac:dyDescent="0.2">
      <c r="N1253" s="43">
        <f t="shared" si="106"/>
        <v>0</v>
      </c>
      <c r="O1253" s="180"/>
      <c r="P1253" s="214" t="str">
        <f>CountyStateRegions_21!K1251</f>
        <v/>
      </c>
      <c r="Q1253" s="304" t="str">
        <f t="shared" si="108"/>
        <v/>
      </c>
      <c r="R1253" s="305" t="str">
        <f t="shared" si="109"/>
        <v/>
      </c>
      <c r="S1253" s="305" t="str">
        <f t="shared" si="110"/>
        <v/>
      </c>
      <c r="T1253" s="186">
        <v>1249</v>
      </c>
      <c r="U1253" s="216" t="str">
        <f t="shared" si="107"/>
        <v/>
      </c>
      <c r="V1253" s="216" t="str">
        <f>IFERROR(INDEX(CountyStateRegions_21!$B:$B,MATCH('Start Here Statistics'!$U1253,CountyStateRegions_21!$D:$D,0)),"")</f>
        <v/>
      </c>
    </row>
    <row r="1254" spans="14:22" ht="15" x14ac:dyDescent="0.2">
      <c r="N1254" s="43">
        <f t="shared" si="106"/>
        <v>0</v>
      </c>
      <c r="O1254" s="180"/>
      <c r="P1254" s="214" t="str">
        <f>CountyStateRegions_21!K1252</f>
        <v/>
      </c>
      <c r="Q1254" s="304" t="str">
        <f t="shared" si="108"/>
        <v/>
      </c>
      <c r="R1254" s="305" t="str">
        <f t="shared" si="109"/>
        <v/>
      </c>
      <c r="S1254" s="305" t="str">
        <f t="shared" si="110"/>
        <v/>
      </c>
      <c r="T1254" s="186">
        <v>1250</v>
      </c>
      <c r="U1254" s="216" t="str">
        <f t="shared" si="107"/>
        <v/>
      </c>
      <c r="V1254" s="216" t="str">
        <f>IFERROR(INDEX(CountyStateRegions_21!$B:$B,MATCH('Start Here Statistics'!$U1254,CountyStateRegions_21!$D:$D,0)),"")</f>
        <v/>
      </c>
    </row>
    <row r="1255" spans="14:22" ht="15" x14ac:dyDescent="0.2">
      <c r="N1255" s="43">
        <f t="shared" si="106"/>
        <v>0</v>
      </c>
      <c r="O1255" s="180"/>
      <c r="P1255" s="214" t="str">
        <f>CountyStateRegions_21!K1253</f>
        <v/>
      </c>
      <c r="Q1255" s="304" t="str">
        <f t="shared" si="108"/>
        <v/>
      </c>
      <c r="R1255" s="305" t="str">
        <f t="shared" si="109"/>
        <v/>
      </c>
      <c r="S1255" s="305" t="str">
        <f t="shared" si="110"/>
        <v/>
      </c>
      <c r="T1255" s="186">
        <v>1251</v>
      </c>
      <c r="U1255" s="216" t="str">
        <f t="shared" si="107"/>
        <v/>
      </c>
      <c r="V1255" s="216" t="str">
        <f>IFERROR(INDEX(CountyStateRegions_21!$B:$B,MATCH('Start Here Statistics'!$U1255,CountyStateRegions_21!$D:$D,0)),"")</f>
        <v/>
      </c>
    </row>
    <row r="1256" spans="14:22" ht="15" x14ac:dyDescent="0.2">
      <c r="N1256" s="43">
        <f t="shared" si="106"/>
        <v>0</v>
      </c>
      <c r="O1256" s="180"/>
      <c r="P1256" s="214" t="str">
        <f>CountyStateRegions_21!K1254</f>
        <v/>
      </c>
      <c r="Q1256" s="304" t="str">
        <f t="shared" si="108"/>
        <v/>
      </c>
      <c r="R1256" s="305" t="str">
        <f t="shared" si="109"/>
        <v/>
      </c>
      <c r="S1256" s="305" t="str">
        <f t="shared" si="110"/>
        <v/>
      </c>
      <c r="T1256" s="186">
        <v>1252</v>
      </c>
      <c r="U1256" s="216" t="str">
        <f t="shared" si="107"/>
        <v/>
      </c>
      <c r="V1256" s="216" t="str">
        <f>IFERROR(INDEX(CountyStateRegions_21!$B:$B,MATCH('Start Here Statistics'!$U1256,CountyStateRegions_21!$D:$D,0)),"")</f>
        <v/>
      </c>
    </row>
    <row r="1257" spans="14:22" ht="15" x14ac:dyDescent="0.2">
      <c r="N1257" s="43">
        <f t="shared" si="106"/>
        <v>0</v>
      </c>
      <c r="O1257" s="180"/>
      <c r="P1257" s="214" t="str">
        <f>CountyStateRegions_21!K1255</f>
        <v/>
      </c>
      <c r="Q1257" s="304" t="str">
        <f t="shared" si="108"/>
        <v/>
      </c>
      <c r="R1257" s="305" t="str">
        <f t="shared" si="109"/>
        <v/>
      </c>
      <c r="S1257" s="305" t="str">
        <f t="shared" si="110"/>
        <v/>
      </c>
      <c r="T1257" s="186">
        <v>1253</v>
      </c>
      <c r="U1257" s="216" t="str">
        <f t="shared" si="107"/>
        <v/>
      </c>
      <c r="V1257" s="216" t="str">
        <f>IFERROR(INDEX(CountyStateRegions_21!$B:$B,MATCH('Start Here Statistics'!$U1257,CountyStateRegions_21!$D:$D,0)),"")</f>
        <v/>
      </c>
    </row>
    <row r="1258" spans="14:22" ht="15" x14ac:dyDescent="0.2">
      <c r="N1258" s="43">
        <f t="shared" si="106"/>
        <v>0</v>
      </c>
      <c r="O1258" s="180"/>
      <c r="P1258" s="214" t="str">
        <f>CountyStateRegions_21!K1256</f>
        <v/>
      </c>
      <c r="Q1258" s="304" t="str">
        <f t="shared" si="108"/>
        <v/>
      </c>
      <c r="R1258" s="305" t="str">
        <f t="shared" si="109"/>
        <v/>
      </c>
      <c r="S1258" s="305" t="str">
        <f t="shared" si="110"/>
        <v/>
      </c>
      <c r="T1258" s="186">
        <v>1254</v>
      </c>
      <c r="U1258" s="216" t="str">
        <f t="shared" si="107"/>
        <v/>
      </c>
      <c r="V1258" s="216" t="str">
        <f>IFERROR(INDEX(CountyStateRegions_21!$B:$B,MATCH('Start Here Statistics'!$U1258,CountyStateRegions_21!$D:$D,0)),"")</f>
        <v/>
      </c>
    </row>
    <row r="1259" spans="14:22" ht="15" x14ac:dyDescent="0.2">
      <c r="N1259" s="43">
        <f t="shared" si="106"/>
        <v>0</v>
      </c>
      <c r="O1259" s="180"/>
      <c r="P1259" s="214" t="str">
        <f>CountyStateRegions_21!K1257</f>
        <v/>
      </c>
      <c r="Q1259" s="304" t="str">
        <f t="shared" si="108"/>
        <v/>
      </c>
      <c r="R1259" s="305" t="str">
        <f t="shared" si="109"/>
        <v/>
      </c>
      <c r="S1259" s="305" t="str">
        <f t="shared" si="110"/>
        <v/>
      </c>
      <c r="T1259" s="186">
        <v>1255</v>
      </c>
      <c r="U1259" s="216" t="str">
        <f t="shared" si="107"/>
        <v/>
      </c>
      <c r="V1259" s="216" t="str">
        <f>IFERROR(INDEX(CountyStateRegions_21!$B:$B,MATCH('Start Here Statistics'!$U1259,CountyStateRegions_21!$D:$D,0)),"")</f>
        <v/>
      </c>
    </row>
    <row r="1260" spans="14:22" ht="15" x14ac:dyDescent="0.2">
      <c r="N1260" s="43">
        <f t="shared" si="106"/>
        <v>0</v>
      </c>
      <c r="O1260" s="180"/>
      <c r="P1260" s="214" t="str">
        <f>CountyStateRegions_21!K1258</f>
        <v/>
      </c>
      <c r="Q1260" s="304" t="str">
        <f t="shared" si="108"/>
        <v/>
      </c>
      <c r="R1260" s="305" t="str">
        <f t="shared" si="109"/>
        <v/>
      </c>
      <c r="S1260" s="305" t="str">
        <f t="shared" si="110"/>
        <v/>
      </c>
      <c r="T1260" s="186">
        <v>1256</v>
      </c>
      <c r="U1260" s="216" t="str">
        <f t="shared" si="107"/>
        <v/>
      </c>
      <c r="V1260" s="216" t="str">
        <f>IFERROR(INDEX(CountyStateRegions_21!$B:$B,MATCH('Start Here Statistics'!$U1260,CountyStateRegions_21!$D:$D,0)),"")</f>
        <v/>
      </c>
    </row>
    <row r="1261" spans="14:22" ht="15" x14ac:dyDescent="0.2">
      <c r="N1261" s="43">
        <f t="shared" si="106"/>
        <v>0</v>
      </c>
      <c r="O1261" s="180"/>
      <c r="P1261" s="214" t="str">
        <f>CountyStateRegions_21!K1259</f>
        <v/>
      </c>
      <c r="Q1261" s="304" t="str">
        <f t="shared" si="108"/>
        <v/>
      </c>
      <c r="R1261" s="305" t="str">
        <f t="shared" si="109"/>
        <v/>
      </c>
      <c r="S1261" s="305" t="str">
        <f t="shared" si="110"/>
        <v/>
      </c>
      <c r="T1261" s="186">
        <v>1257</v>
      </c>
      <c r="U1261" s="216" t="str">
        <f t="shared" si="107"/>
        <v/>
      </c>
      <c r="V1261" s="216" t="str">
        <f>IFERROR(INDEX(CountyStateRegions_21!$B:$B,MATCH('Start Here Statistics'!$U1261,CountyStateRegions_21!$D:$D,0)),"")</f>
        <v/>
      </c>
    </row>
    <row r="1262" spans="14:22" ht="15" x14ac:dyDescent="0.2">
      <c r="N1262" s="43">
        <f t="shared" si="106"/>
        <v>0</v>
      </c>
      <c r="O1262" s="180"/>
      <c r="P1262" s="214" t="str">
        <f>CountyStateRegions_21!K1260</f>
        <v/>
      </c>
      <c r="Q1262" s="304" t="str">
        <f t="shared" si="108"/>
        <v/>
      </c>
      <c r="R1262" s="305" t="str">
        <f t="shared" si="109"/>
        <v/>
      </c>
      <c r="S1262" s="305" t="str">
        <f t="shared" si="110"/>
        <v/>
      </c>
      <c r="T1262" s="186">
        <v>1258</v>
      </c>
      <c r="U1262" s="216" t="str">
        <f t="shared" si="107"/>
        <v/>
      </c>
      <c r="V1262" s="216" t="str">
        <f>IFERROR(INDEX(CountyStateRegions_21!$B:$B,MATCH('Start Here Statistics'!$U1262,CountyStateRegions_21!$D:$D,0)),"")</f>
        <v/>
      </c>
    </row>
    <row r="1263" spans="14:22" ht="15" x14ac:dyDescent="0.2">
      <c r="N1263" s="43">
        <f t="shared" si="106"/>
        <v>0</v>
      </c>
      <c r="O1263" s="180"/>
      <c r="P1263" s="214" t="str">
        <f>CountyStateRegions_21!K1261</f>
        <v/>
      </c>
      <c r="Q1263" s="304" t="str">
        <f t="shared" si="108"/>
        <v/>
      </c>
      <c r="R1263" s="305" t="str">
        <f t="shared" si="109"/>
        <v/>
      </c>
      <c r="S1263" s="305" t="str">
        <f t="shared" si="110"/>
        <v/>
      </c>
      <c r="T1263" s="186">
        <v>1259</v>
      </c>
      <c r="U1263" s="216" t="str">
        <f t="shared" si="107"/>
        <v/>
      </c>
      <c r="V1263" s="216" t="str">
        <f>IFERROR(INDEX(CountyStateRegions_21!$B:$B,MATCH('Start Here Statistics'!$U1263,CountyStateRegions_21!$D:$D,0)),"")</f>
        <v/>
      </c>
    </row>
    <row r="1264" spans="14:22" ht="15" x14ac:dyDescent="0.2">
      <c r="N1264" s="43">
        <f t="shared" si="106"/>
        <v>0</v>
      </c>
      <c r="O1264" s="180"/>
      <c r="P1264" s="214" t="str">
        <f>CountyStateRegions_21!K1262</f>
        <v/>
      </c>
      <c r="Q1264" s="304" t="str">
        <f t="shared" si="108"/>
        <v/>
      </c>
      <c r="R1264" s="305" t="str">
        <f t="shared" si="109"/>
        <v/>
      </c>
      <c r="S1264" s="305" t="str">
        <f t="shared" si="110"/>
        <v/>
      </c>
      <c r="T1264" s="186">
        <v>1260</v>
      </c>
      <c r="U1264" s="216" t="str">
        <f t="shared" si="107"/>
        <v/>
      </c>
      <c r="V1264" s="216" t="str">
        <f>IFERROR(INDEX(CountyStateRegions_21!$B:$B,MATCH('Start Here Statistics'!$U1264,CountyStateRegions_21!$D:$D,0)),"")</f>
        <v/>
      </c>
    </row>
    <row r="1265" spans="14:22" ht="15" x14ac:dyDescent="0.2">
      <c r="N1265" s="43">
        <f t="shared" si="106"/>
        <v>0</v>
      </c>
      <c r="O1265" s="180"/>
      <c r="P1265" s="214" t="str">
        <f>CountyStateRegions_21!K1263</f>
        <v/>
      </c>
      <c r="Q1265" s="304" t="str">
        <f t="shared" si="108"/>
        <v/>
      </c>
      <c r="R1265" s="305" t="str">
        <f t="shared" si="109"/>
        <v/>
      </c>
      <c r="S1265" s="305" t="str">
        <f t="shared" si="110"/>
        <v/>
      </c>
      <c r="T1265" s="186">
        <v>1261</v>
      </c>
      <c r="U1265" s="216" t="str">
        <f t="shared" si="107"/>
        <v/>
      </c>
      <c r="V1265" s="216" t="str">
        <f>IFERROR(INDEX(CountyStateRegions_21!$B:$B,MATCH('Start Here Statistics'!$U1265,CountyStateRegions_21!$D:$D,0)),"")</f>
        <v/>
      </c>
    </row>
    <row r="1266" spans="14:22" ht="15" x14ac:dyDescent="0.2">
      <c r="N1266" s="43">
        <f t="shared" si="106"/>
        <v>0</v>
      </c>
      <c r="O1266" s="180"/>
      <c r="P1266" s="214" t="str">
        <f>CountyStateRegions_21!K1264</f>
        <v/>
      </c>
      <c r="Q1266" s="304" t="str">
        <f t="shared" si="108"/>
        <v/>
      </c>
      <c r="R1266" s="305" t="str">
        <f t="shared" si="109"/>
        <v/>
      </c>
      <c r="S1266" s="305" t="str">
        <f t="shared" si="110"/>
        <v/>
      </c>
      <c r="T1266" s="186">
        <v>1262</v>
      </c>
      <c r="U1266" s="216" t="str">
        <f t="shared" si="107"/>
        <v/>
      </c>
      <c r="V1266" s="216" t="str">
        <f>IFERROR(INDEX(CountyStateRegions_21!$B:$B,MATCH('Start Here Statistics'!$U1266,CountyStateRegions_21!$D:$D,0)),"")</f>
        <v/>
      </c>
    </row>
    <row r="1267" spans="14:22" ht="15" x14ac:dyDescent="0.2">
      <c r="N1267" s="43">
        <f t="shared" si="106"/>
        <v>0</v>
      </c>
      <c r="O1267" s="180"/>
      <c r="P1267" s="214" t="str">
        <f>CountyStateRegions_21!K1265</f>
        <v/>
      </c>
      <c r="Q1267" s="304" t="str">
        <f t="shared" si="108"/>
        <v/>
      </c>
      <c r="R1267" s="305" t="str">
        <f t="shared" si="109"/>
        <v/>
      </c>
      <c r="S1267" s="305" t="str">
        <f t="shared" si="110"/>
        <v/>
      </c>
      <c r="T1267" s="186">
        <v>1263</v>
      </c>
      <c r="U1267" s="216" t="str">
        <f t="shared" si="107"/>
        <v/>
      </c>
      <c r="V1267" s="216" t="str">
        <f>IFERROR(INDEX(CountyStateRegions_21!$B:$B,MATCH('Start Here Statistics'!$U1267,CountyStateRegions_21!$D:$D,0)),"")</f>
        <v/>
      </c>
    </row>
    <row r="1268" spans="14:22" ht="15" x14ac:dyDescent="0.2">
      <c r="N1268" s="43">
        <f t="shared" si="106"/>
        <v>0</v>
      </c>
      <c r="O1268" s="180"/>
      <c r="P1268" s="214" t="str">
        <f>CountyStateRegions_21!K1266</f>
        <v/>
      </c>
      <c r="Q1268" s="304" t="str">
        <f t="shared" si="108"/>
        <v/>
      </c>
      <c r="R1268" s="305" t="str">
        <f t="shared" si="109"/>
        <v/>
      </c>
      <c r="S1268" s="305" t="str">
        <f t="shared" si="110"/>
        <v/>
      </c>
      <c r="T1268" s="186">
        <v>1264</v>
      </c>
      <c r="U1268" s="216" t="str">
        <f t="shared" si="107"/>
        <v/>
      </c>
      <c r="V1268" s="216" t="str">
        <f>IFERROR(INDEX(CountyStateRegions_21!$B:$B,MATCH('Start Here Statistics'!$U1268,CountyStateRegions_21!$D:$D,0)),"")</f>
        <v/>
      </c>
    </row>
    <row r="1269" spans="14:22" ht="15" x14ac:dyDescent="0.2">
      <c r="N1269" s="43">
        <f t="shared" si="106"/>
        <v>0</v>
      </c>
      <c r="O1269" s="180"/>
      <c r="P1269" s="214" t="str">
        <f>CountyStateRegions_21!K1267</f>
        <v/>
      </c>
      <c r="Q1269" s="304" t="str">
        <f t="shared" si="108"/>
        <v/>
      </c>
      <c r="R1269" s="305" t="str">
        <f t="shared" si="109"/>
        <v/>
      </c>
      <c r="S1269" s="305" t="str">
        <f t="shared" si="110"/>
        <v/>
      </c>
      <c r="T1269" s="186">
        <v>1265</v>
      </c>
      <c r="U1269" s="216" t="str">
        <f t="shared" si="107"/>
        <v/>
      </c>
      <c r="V1269" s="216" t="str">
        <f>IFERROR(INDEX(CountyStateRegions_21!$B:$B,MATCH('Start Here Statistics'!$U1269,CountyStateRegions_21!$D:$D,0)),"")</f>
        <v/>
      </c>
    </row>
    <row r="1270" spans="14:22" ht="15" x14ac:dyDescent="0.2">
      <c r="N1270" s="43">
        <f t="shared" si="106"/>
        <v>0</v>
      </c>
      <c r="O1270" s="180"/>
      <c r="P1270" s="214" t="str">
        <f>CountyStateRegions_21!K1268</f>
        <v/>
      </c>
      <c r="Q1270" s="304" t="str">
        <f t="shared" si="108"/>
        <v/>
      </c>
      <c r="R1270" s="305" t="str">
        <f t="shared" si="109"/>
        <v/>
      </c>
      <c r="S1270" s="305" t="str">
        <f t="shared" si="110"/>
        <v/>
      </c>
      <c r="T1270" s="186">
        <v>1266</v>
      </c>
      <c r="U1270" s="216" t="str">
        <f t="shared" si="107"/>
        <v/>
      </c>
      <c r="V1270" s="216" t="str">
        <f>IFERROR(INDEX(CountyStateRegions_21!$B:$B,MATCH('Start Here Statistics'!$U1270,CountyStateRegions_21!$D:$D,0)),"")</f>
        <v/>
      </c>
    </row>
    <row r="1271" spans="14:22" ht="15" x14ac:dyDescent="0.2">
      <c r="N1271" s="43">
        <f t="shared" si="106"/>
        <v>0</v>
      </c>
      <c r="O1271" s="180"/>
      <c r="P1271" s="214" t="str">
        <f>CountyStateRegions_21!K1269</f>
        <v/>
      </c>
      <c r="Q1271" s="304" t="str">
        <f t="shared" si="108"/>
        <v/>
      </c>
      <c r="R1271" s="305" t="str">
        <f t="shared" si="109"/>
        <v/>
      </c>
      <c r="S1271" s="305" t="str">
        <f t="shared" si="110"/>
        <v/>
      </c>
      <c r="T1271" s="186">
        <v>1267</v>
      </c>
      <c r="U1271" s="216" t="str">
        <f t="shared" si="107"/>
        <v/>
      </c>
      <c r="V1271" s="216" t="str">
        <f>IFERROR(INDEX(CountyStateRegions_21!$B:$B,MATCH('Start Here Statistics'!$U1271,CountyStateRegions_21!$D:$D,0)),"")</f>
        <v/>
      </c>
    </row>
    <row r="1272" spans="14:22" ht="15" x14ac:dyDescent="0.2">
      <c r="N1272" s="43">
        <f t="shared" si="106"/>
        <v>0</v>
      </c>
      <c r="O1272" s="180"/>
      <c r="P1272" s="214" t="str">
        <f>CountyStateRegions_21!K1270</f>
        <v/>
      </c>
      <c r="Q1272" s="304" t="str">
        <f t="shared" si="108"/>
        <v/>
      </c>
      <c r="R1272" s="305" t="str">
        <f t="shared" si="109"/>
        <v/>
      </c>
      <c r="S1272" s="305" t="str">
        <f t="shared" si="110"/>
        <v/>
      </c>
      <c r="T1272" s="186">
        <v>1268</v>
      </c>
      <c r="U1272" s="216" t="str">
        <f t="shared" si="107"/>
        <v/>
      </c>
      <c r="V1272" s="216" t="str">
        <f>IFERROR(INDEX(CountyStateRegions_21!$B:$B,MATCH('Start Here Statistics'!$U1272,CountyStateRegions_21!$D:$D,0)),"")</f>
        <v/>
      </c>
    </row>
    <row r="1273" spans="14:22" ht="15" x14ac:dyDescent="0.2">
      <c r="N1273" s="43">
        <f t="shared" si="106"/>
        <v>0</v>
      </c>
      <c r="O1273" s="180"/>
      <c r="P1273" s="214" t="str">
        <f>CountyStateRegions_21!K1271</f>
        <v/>
      </c>
      <c r="Q1273" s="304" t="str">
        <f t="shared" si="108"/>
        <v/>
      </c>
      <c r="R1273" s="305" t="str">
        <f t="shared" si="109"/>
        <v/>
      </c>
      <c r="S1273" s="305" t="str">
        <f t="shared" si="110"/>
        <v/>
      </c>
      <c r="T1273" s="186">
        <v>1269</v>
      </c>
      <c r="U1273" s="216" t="str">
        <f t="shared" si="107"/>
        <v/>
      </c>
      <c r="V1273" s="216" t="str">
        <f>IFERROR(INDEX(CountyStateRegions_21!$B:$B,MATCH('Start Here Statistics'!$U1273,CountyStateRegions_21!$D:$D,0)),"")</f>
        <v/>
      </c>
    </row>
    <row r="1274" spans="14:22" ht="15" x14ac:dyDescent="0.2">
      <c r="N1274" s="43">
        <f t="shared" si="106"/>
        <v>0</v>
      </c>
      <c r="O1274" s="180"/>
      <c r="P1274" s="214" t="str">
        <f>CountyStateRegions_21!K1272</f>
        <v/>
      </c>
      <c r="Q1274" s="304" t="str">
        <f t="shared" si="108"/>
        <v/>
      </c>
      <c r="R1274" s="305" t="str">
        <f t="shared" si="109"/>
        <v/>
      </c>
      <c r="S1274" s="305" t="str">
        <f t="shared" si="110"/>
        <v/>
      </c>
      <c r="T1274" s="186">
        <v>1270</v>
      </c>
      <c r="U1274" s="216" t="str">
        <f t="shared" si="107"/>
        <v/>
      </c>
      <c r="V1274" s="216" t="str">
        <f>IFERROR(INDEX(CountyStateRegions_21!$B:$B,MATCH('Start Here Statistics'!$U1274,CountyStateRegions_21!$D:$D,0)),"")</f>
        <v/>
      </c>
    </row>
    <row r="1275" spans="14:22" ht="15" x14ac:dyDescent="0.2">
      <c r="N1275" s="43">
        <f t="shared" si="106"/>
        <v>0</v>
      </c>
      <c r="O1275" s="180"/>
      <c r="P1275" s="214" t="str">
        <f>CountyStateRegions_21!K1273</f>
        <v/>
      </c>
      <c r="Q1275" s="304" t="str">
        <f t="shared" si="108"/>
        <v/>
      </c>
      <c r="R1275" s="305" t="str">
        <f t="shared" si="109"/>
        <v/>
      </c>
      <c r="S1275" s="305" t="str">
        <f t="shared" si="110"/>
        <v/>
      </c>
      <c r="T1275" s="186">
        <v>1271</v>
      </c>
      <c r="U1275" s="216" t="str">
        <f t="shared" si="107"/>
        <v/>
      </c>
      <c r="V1275" s="216" t="str">
        <f>IFERROR(INDEX(CountyStateRegions_21!$B:$B,MATCH('Start Here Statistics'!$U1275,CountyStateRegions_21!$D:$D,0)),"")</f>
        <v/>
      </c>
    </row>
    <row r="1276" spans="14:22" ht="15" x14ac:dyDescent="0.2">
      <c r="N1276" s="43">
        <f t="shared" si="106"/>
        <v>0</v>
      </c>
      <c r="O1276" s="180"/>
      <c r="P1276" s="214" t="str">
        <f>CountyStateRegions_21!K1274</f>
        <v/>
      </c>
      <c r="Q1276" s="304" t="str">
        <f t="shared" si="108"/>
        <v/>
      </c>
      <c r="R1276" s="305" t="str">
        <f t="shared" si="109"/>
        <v/>
      </c>
      <c r="S1276" s="305" t="str">
        <f t="shared" si="110"/>
        <v/>
      </c>
      <c r="T1276" s="186">
        <v>1272</v>
      </c>
      <c r="U1276" s="216" t="str">
        <f t="shared" si="107"/>
        <v/>
      </c>
      <c r="V1276" s="216" t="str">
        <f>IFERROR(INDEX(CountyStateRegions_21!$B:$B,MATCH('Start Here Statistics'!$U1276,CountyStateRegions_21!$D:$D,0)),"")</f>
        <v/>
      </c>
    </row>
    <row r="1277" spans="14:22" ht="15" x14ac:dyDescent="0.2">
      <c r="N1277" s="43">
        <f t="shared" si="106"/>
        <v>0</v>
      </c>
      <c r="O1277" s="180"/>
      <c r="P1277" s="214" t="str">
        <f>CountyStateRegions_21!K1275</f>
        <v/>
      </c>
      <c r="Q1277" s="304" t="str">
        <f t="shared" si="108"/>
        <v/>
      </c>
      <c r="R1277" s="305" t="str">
        <f t="shared" si="109"/>
        <v/>
      </c>
      <c r="S1277" s="305" t="str">
        <f t="shared" si="110"/>
        <v/>
      </c>
      <c r="T1277" s="186">
        <v>1273</v>
      </c>
      <c r="U1277" s="216" t="str">
        <f t="shared" si="107"/>
        <v/>
      </c>
      <c r="V1277" s="216" t="str">
        <f>IFERROR(INDEX(CountyStateRegions_21!$B:$B,MATCH('Start Here Statistics'!$U1277,CountyStateRegions_21!$D:$D,0)),"")</f>
        <v/>
      </c>
    </row>
    <row r="1278" spans="14:22" ht="15" x14ac:dyDescent="0.2">
      <c r="N1278" s="43">
        <f t="shared" si="106"/>
        <v>0</v>
      </c>
      <c r="O1278" s="180"/>
      <c r="P1278" s="214" t="str">
        <f>CountyStateRegions_21!K1276</f>
        <v/>
      </c>
      <c r="Q1278" s="304" t="str">
        <f t="shared" si="108"/>
        <v/>
      </c>
      <c r="R1278" s="305" t="str">
        <f t="shared" si="109"/>
        <v/>
      </c>
      <c r="S1278" s="305" t="str">
        <f t="shared" si="110"/>
        <v/>
      </c>
      <c r="T1278" s="186">
        <v>1274</v>
      </c>
      <c r="U1278" s="216" t="str">
        <f t="shared" si="107"/>
        <v/>
      </c>
      <c r="V1278" s="216" t="str">
        <f>IFERROR(INDEX(CountyStateRegions_21!$B:$B,MATCH('Start Here Statistics'!$U1278,CountyStateRegions_21!$D:$D,0)),"")</f>
        <v/>
      </c>
    </row>
    <row r="1279" spans="14:22" ht="15" x14ac:dyDescent="0.2">
      <c r="N1279" s="43">
        <f t="shared" si="106"/>
        <v>0</v>
      </c>
      <c r="O1279" s="180"/>
      <c r="P1279" s="214" t="str">
        <f>CountyStateRegions_21!K1277</f>
        <v/>
      </c>
      <c r="Q1279" s="304" t="str">
        <f t="shared" si="108"/>
        <v/>
      </c>
      <c r="R1279" s="305" t="str">
        <f t="shared" si="109"/>
        <v/>
      </c>
      <c r="S1279" s="305" t="str">
        <f t="shared" si="110"/>
        <v/>
      </c>
      <c r="T1279" s="186">
        <v>1275</v>
      </c>
      <c r="U1279" s="216" t="str">
        <f t="shared" si="107"/>
        <v/>
      </c>
      <c r="V1279" s="216" t="str">
        <f>IFERROR(INDEX(CountyStateRegions_21!$B:$B,MATCH('Start Here Statistics'!$U1279,CountyStateRegions_21!$D:$D,0)),"")</f>
        <v/>
      </c>
    </row>
    <row r="1280" spans="14:22" ht="15" x14ac:dyDescent="0.2">
      <c r="N1280" s="43">
        <f t="shared" si="106"/>
        <v>0</v>
      </c>
      <c r="O1280" s="180"/>
      <c r="P1280" s="214" t="str">
        <f>CountyStateRegions_21!K1278</f>
        <v/>
      </c>
      <c r="Q1280" s="304" t="str">
        <f t="shared" si="108"/>
        <v/>
      </c>
      <c r="R1280" s="305" t="str">
        <f t="shared" si="109"/>
        <v/>
      </c>
      <c r="S1280" s="305" t="str">
        <f t="shared" si="110"/>
        <v/>
      </c>
      <c r="T1280" s="186">
        <v>1276</v>
      </c>
      <c r="U1280" s="216" t="str">
        <f t="shared" si="107"/>
        <v/>
      </c>
      <c r="V1280" s="216" t="str">
        <f>IFERROR(INDEX(CountyStateRegions_21!$B:$B,MATCH('Start Here Statistics'!$U1280,CountyStateRegions_21!$D:$D,0)),"")</f>
        <v/>
      </c>
    </row>
    <row r="1281" spans="14:22" ht="15" x14ac:dyDescent="0.2">
      <c r="N1281" s="43">
        <f t="shared" si="106"/>
        <v>0</v>
      </c>
      <c r="O1281" s="180"/>
      <c r="P1281" s="214" t="str">
        <f>CountyStateRegions_21!K1279</f>
        <v/>
      </c>
      <c r="Q1281" s="304" t="str">
        <f t="shared" si="108"/>
        <v/>
      </c>
      <c r="R1281" s="305" t="str">
        <f t="shared" si="109"/>
        <v/>
      </c>
      <c r="S1281" s="305" t="str">
        <f t="shared" si="110"/>
        <v/>
      </c>
      <c r="T1281" s="186">
        <v>1277</v>
      </c>
      <c r="U1281" s="216" t="str">
        <f t="shared" si="107"/>
        <v/>
      </c>
      <c r="V1281" s="216" t="str">
        <f>IFERROR(INDEX(CountyStateRegions_21!$B:$B,MATCH('Start Here Statistics'!$U1281,CountyStateRegions_21!$D:$D,0)),"")</f>
        <v/>
      </c>
    </row>
    <row r="1282" spans="14:22" ht="15" x14ac:dyDescent="0.2">
      <c r="N1282" s="43">
        <f t="shared" si="106"/>
        <v>0</v>
      </c>
      <c r="O1282" s="180"/>
      <c r="P1282" s="214" t="str">
        <f>CountyStateRegions_21!K1280</f>
        <v/>
      </c>
      <c r="Q1282" s="304" t="str">
        <f t="shared" si="108"/>
        <v/>
      </c>
      <c r="R1282" s="305" t="str">
        <f t="shared" si="109"/>
        <v/>
      </c>
      <c r="S1282" s="305" t="str">
        <f t="shared" si="110"/>
        <v/>
      </c>
      <c r="T1282" s="186">
        <v>1278</v>
      </c>
      <c r="U1282" s="216" t="str">
        <f t="shared" si="107"/>
        <v/>
      </c>
      <c r="V1282" s="216" t="str">
        <f>IFERROR(INDEX(CountyStateRegions_21!$B:$B,MATCH('Start Here Statistics'!$U1282,CountyStateRegions_21!$D:$D,0)),"")</f>
        <v/>
      </c>
    </row>
    <row r="1283" spans="14:22" ht="15" x14ac:dyDescent="0.2">
      <c r="N1283" s="43">
        <f t="shared" si="106"/>
        <v>0</v>
      </c>
      <c r="O1283" s="180"/>
      <c r="P1283" s="214" t="str">
        <f>CountyStateRegions_21!K1281</f>
        <v/>
      </c>
      <c r="Q1283" s="304" t="str">
        <f t="shared" si="108"/>
        <v/>
      </c>
      <c r="R1283" s="305" t="str">
        <f t="shared" si="109"/>
        <v/>
      </c>
      <c r="S1283" s="305" t="str">
        <f t="shared" si="110"/>
        <v/>
      </c>
      <c r="T1283" s="186">
        <v>1279</v>
      </c>
      <c r="U1283" s="216" t="str">
        <f t="shared" si="107"/>
        <v/>
      </c>
      <c r="V1283" s="216" t="str">
        <f>IFERROR(INDEX(CountyStateRegions_21!$B:$B,MATCH('Start Here Statistics'!$U1283,CountyStateRegions_21!$D:$D,0)),"")</f>
        <v/>
      </c>
    </row>
    <row r="1284" spans="14:22" ht="15" x14ac:dyDescent="0.2">
      <c r="N1284" s="43">
        <f t="shared" si="106"/>
        <v>0</v>
      </c>
      <c r="O1284" s="180"/>
      <c r="P1284" s="214" t="str">
        <f>CountyStateRegions_21!K1282</f>
        <v/>
      </c>
      <c r="Q1284" s="304" t="str">
        <f t="shared" si="108"/>
        <v/>
      </c>
      <c r="R1284" s="305" t="str">
        <f t="shared" si="109"/>
        <v/>
      </c>
      <c r="S1284" s="305" t="str">
        <f t="shared" si="110"/>
        <v/>
      </c>
      <c r="T1284" s="186">
        <v>1280</v>
      </c>
      <c r="U1284" s="216" t="str">
        <f t="shared" si="107"/>
        <v/>
      </c>
      <c r="V1284" s="216" t="str">
        <f>IFERROR(INDEX(CountyStateRegions_21!$B:$B,MATCH('Start Here Statistics'!$U1284,CountyStateRegions_21!$D:$D,0)),"")</f>
        <v/>
      </c>
    </row>
    <row r="1285" spans="14:22" ht="15" x14ac:dyDescent="0.2">
      <c r="N1285" s="43">
        <f t="shared" si="106"/>
        <v>0</v>
      </c>
      <c r="O1285" s="180"/>
      <c r="P1285" s="214" t="str">
        <f>CountyStateRegions_21!K1283</f>
        <v/>
      </c>
      <c r="Q1285" s="304" t="str">
        <f t="shared" si="108"/>
        <v/>
      </c>
      <c r="R1285" s="305" t="str">
        <f t="shared" si="109"/>
        <v/>
      </c>
      <c r="S1285" s="305" t="str">
        <f t="shared" si="110"/>
        <v/>
      </c>
      <c r="T1285" s="186">
        <v>1281</v>
      </c>
      <c r="U1285" s="216" t="str">
        <f t="shared" si="107"/>
        <v/>
      </c>
      <c r="V1285" s="216" t="str">
        <f>IFERROR(INDEX(CountyStateRegions_21!$B:$B,MATCH('Start Here Statistics'!$U1285,CountyStateRegions_21!$D:$D,0)),"")</f>
        <v/>
      </c>
    </row>
    <row r="1286" spans="14:22" ht="15" x14ac:dyDescent="0.2">
      <c r="N1286" s="43">
        <f t="shared" ref="N1286:N1349" si="111">SUM(N1285,$O1286&lt;&gt;"")</f>
        <v>0</v>
      </c>
      <c r="O1286" s="180"/>
      <c r="P1286" s="214" t="str">
        <f>CountyStateRegions_21!K1284</f>
        <v/>
      </c>
      <c r="Q1286" s="304" t="str">
        <f t="shared" si="108"/>
        <v/>
      </c>
      <c r="R1286" s="305" t="str">
        <f t="shared" si="109"/>
        <v/>
      </c>
      <c r="S1286" s="305" t="str">
        <f t="shared" si="110"/>
        <v/>
      </c>
      <c r="T1286" s="186">
        <v>1282</v>
      </c>
      <c r="U1286" s="216" t="str">
        <f t="shared" ref="U1286:U1349" si="112">IFERROR(INDEX($P:$P,MATCH($T1286,$N:$N,0)),"")</f>
        <v/>
      </c>
      <c r="V1286" s="216" t="str">
        <f>IFERROR(INDEX(CountyStateRegions_21!$B:$B,MATCH('Start Here Statistics'!$U1286,CountyStateRegions_21!$D:$D,0)),"")</f>
        <v/>
      </c>
    </row>
    <row r="1287" spans="14:22" ht="15" x14ac:dyDescent="0.2">
      <c r="N1287" s="43">
        <f t="shared" si="111"/>
        <v>0</v>
      </c>
      <c r="O1287" s="180"/>
      <c r="P1287" s="214" t="str">
        <f>CountyStateRegions_21!K1285</f>
        <v/>
      </c>
      <c r="Q1287" s="304" t="str">
        <f t="shared" si="108"/>
        <v/>
      </c>
      <c r="R1287" s="305" t="str">
        <f t="shared" si="109"/>
        <v/>
      </c>
      <c r="S1287" s="305" t="str">
        <f t="shared" si="110"/>
        <v/>
      </c>
      <c r="T1287" s="186">
        <v>1283</v>
      </c>
      <c r="U1287" s="216" t="str">
        <f t="shared" si="112"/>
        <v/>
      </c>
      <c r="V1287" s="216" t="str">
        <f>IFERROR(INDEX(CountyStateRegions_21!$B:$B,MATCH('Start Here Statistics'!$U1287,CountyStateRegions_21!$D:$D,0)),"")</f>
        <v/>
      </c>
    </row>
    <row r="1288" spans="14:22" ht="15" x14ac:dyDescent="0.2">
      <c r="N1288" s="43">
        <f t="shared" si="111"/>
        <v>0</v>
      </c>
      <c r="O1288" s="180"/>
      <c r="P1288" s="214" t="str">
        <f>CountyStateRegions_21!K1286</f>
        <v/>
      </c>
      <c r="Q1288" s="304" t="str">
        <f t="shared" si="108"/>
        <v/>
      </c>
      <c r="R1288" s="305" t="str">
        <f t="shared" si="109"/>
        <v/>
      </c>
      <c r="S1288" s="305" t="str">
        <f t="shared" si="110"/>
        <v/>
      </c>
      <c r="T1288" s="186">
        <v>1284</v>
      </c>
      <c r="U1288" s="216" t="str">
        <f t="shared" si="112"/>
        <v/>
      </c>
      <c r="V1288" s="216" t="str">
        <f>IFERROR(INDEX(CountyStateRegions_21!$B:$B,MATCH('Start Here Statistics'!$U1288,CountyStateRegions_21!$D:$D,0)),"")</f>
        <v/>
      </c>
    </row>
    <row r="1289" spans="14:22" ht="15" x14ac:dyDescent="0.2">
      <c r="N1289" s="43">
        <f t="shared" si="111"/>
        <v>0</v>
      </c>
      <c r="O1289" s="180"/>
      <c r="P1289" s="214" t="str">
        <f>CountyStateRegions_21!K1287</f>
        <v/>
      </c>
      <c r="Q1289" s="304" t="str">
        <f t="shared" si="108"/>
        <v/>
      </c>
      <c r="R1289" s="305" t="str">
        <f t="shared" si="109"/>
        <v/>
      </c>
      <c r="S1289" s="305" t="str">
        <f t="shared" si="110"/>
        <v/>
      </c>
      <c r="T1289" s="186">
        <v>1285</v>
      </c>
      <c r="U1289" s="216" t="str">
        <f t="shared" si="112"/>
        <v/>
      </c>
      <c r="V1289" s="216" t="str">
        <f>IFERROR(INDEX(CountyStateRegions_21!$B:$B,MATCH('Start Here Statistics'!$U1289,CountyStateRegions_21!$D:$D,0)),"")</f>
        <v/>
      </c>
    </row>
    <row r="1290" spans="14:22" ht="15" x14ac:dyDescent="0.2">
      <c r="N1290" s="43">
        <f t="shared" si="111"/>
        <v>0</v>
      </c>
      <c r="O1290" s="180"/>
      <c r="P1290" s="214" t="str">
        <f>CountyStateRegions_21!K1288</f>
        <v/>
      </c>
      <c r="Q1290" s="304" t="str">
        <f t="shared" si="108"/>
        <v/>
      </c>
      <c r="R1290" s="305" t="str">
        <f t="shared" si="109"/>
        <v/>
      </c>
      <c r="S1290" s="305" t="str">
        <f t="shared" si="110"/>
        <v/>
      </c>
      <c r="T1290" s="186">
        <v>1286</v>
      </c>
      <c r="U1290" s="216" t="str">
        <f t="shared" si="112"/>
        <v/>
      </c>
      <c r="V1290" s="216" t="str">
        <f>IFERROR(INDEX(CountyStateRegions_21!$B:$B,MATCH('Start Here Statistics'!$U1290,CountyStateRegions_21!$D:$D,0)),"")</f>
        <v/>
      </c>
    </row>
    <row r="1291" spans="14:22" ht="15" x14ac:dyDescent="0.2">
      <c r="N1291" s="43">
        <f t="shared" si="111"/>
        <v>0</v>
      </c>
      <c r="O1291" s="180"/>
      <c r="P1291" s="214" t="str">
        <f>CountyStateRegions_21!K1289</f>
        <v/>
      </c>
      <c r="Q1291" s="304" t="str">
        <f t="shared" si="108"/>
        <v/>
      </c>
      <c r="R1291" s="305" t="str">
        <f t="shared" si="109"/>
        <v/>
      </c>
      <c r="S1291" s="305" t="str">
        <f t="shared" si="110"/>
        <v/>
      </c>
      <c r="T1291" s="186">
        <v>1287</v>
      </c>
      <c r="U1291" s="216" t="str">
        <f t="shared" si="112"/>
        <v/>
      </c>
      <c r="V1291" s="216" t="str">
        <f>IFERROR(INDEX(CountyStateRegions_21!$B:$B,MATCH('Start Here Statistics'!$U1291,CountyStateRegions_21!$D:$D,0)),"")</f>
        <v/>
      </c>
    </row>
    <row r="1292" spans="14:22" ht="15" x14ac:dyDescent="0.2">
      <c r="N1292" s="43">
        <f t="shared" si="111"/>
        <v>0</v>
      </c>
      <c r="O1292" s="180"/>
      <c r="P1292" s="214" t="str">
        <f>CountyStateRegions_21!K1290</f>
        <v/>
      </c>
      <c r="Q1292" s="304" t="str">
        <f t="shared" si="108"/>
        <v/>
      </c>
      <c r="R1292" s="305" t="str">
        <f t="shared" si="109"/>
        <v/>
      </c>
      <c r="S1292" s="305" t="str">
        <f t="shared" si="110"/>
        <v/>
      </c>
      <c r="T1292" s="186">
        <v>1288</v>
      </c>
      <c r="U1292" s="216" t="str">
        <f t="shared" si="112"/>
        <v/>
      </c>
      <c r="V1292" s="216" t="str">
        <f>IFERROR(INDEX(CountyStateRegions_21!$B:$B,MATCH('Start Here Statistics'!$U1292,CountyStateRegions_21!$D:$D,0)),"")</f>
        <v/>
      </c>
    </row>
    <row r="1293" spans="14:22" ht="15" x14ac:dyDescent="0.2">
      <c r="N1293" s="43">
        <f t="shared" si="111"/>
        <v>0</v>
      </c>
      <c r="O1293" s="180"/>
      <c r="P1293" s="214" t="str">
        <f>CountyStateRegions_21!K1291</f>
        <v/>
      </c>
      <c r="Q1293" s="304" t="str">
        <f t="shared" si="108"/>
        <v/>
      </c>
      <c r="R1293" s="305" t="str">
        <f t="shared" si="109"/>
        <v/>
      </c>
      <c r="S1293" s="305" t="str">
        <f t="shared" si="110"/>
        <v/>
      </c>
      <c r="T1293" s="186">
        <v>1289</v>
      </c>
      <c r="U1293" s="216" t="str">
        <f t="shared" si="112"/>
        <v/>
      </c>
      <c r="V1293" s="216" t="str">
        <f>IFERROR(INDEX(CountyStateRegions_21!$B:$B,MATCH('Start Here Statistics'!$U1293,CountyStateRegions_21!$D:$D,0)),"")</f>
        <v/>
      </c>
    </row>
    <row r="1294" spans="14:22" ht="15" x14ac:dyDescent="0.2">
      <c r="N1294" s="43">
        <f t="shared" si="111"/>
        <v>0</v>
      </c>
      <c r="O1294" s="180"/>
      <c r="P1294" s="214" t="str">
        <f>CountyStateRegions_21!K1292</f>
        <v/>
      </c>
      <c r="Q1294" s="304" t="str">
        <f t="shared" si="108"/>
        <v/>
      </c>
      <c r="R1294" s="305" t="str">
        <f t="shared" si="109"/>
        <v/>
      </c>
      <c r="S1294" s="305" t="str">
        <f t="shared" si="110"/>
        <v/>
      </c>
      <c r="T1294" s="186">
        <v>1290</v>
      </c>
      <c r="U1294" s="216" t="str">
        <f t="shared" si="112"/>
        <v/>
      </c>
      <c r="V1294" s="216" t="str">
        <f>IFERROR(INDEX(CountyStateRegions_21!$B:$B,MATCH('Start Here Statistics'!$U1294,CountyStateRegions_21!$D:$D,0)),"")</f>
        <v/>
      </c>
    </row>
    <row r="1295" spans="14:22" ht="15" x14ac:dyDescent="0.2">
      <c r="N1295" s="43">
        <f t="shared" si="111"/>
        <v>0</v>
      </c>
      <c r="O1295" s="180"/>
      <c r="P1295" s="214" t="str">
        <f>CountyStateRegions_21!K1293</f>
        <v/>
      </c>
      <c r="Q1295" s="304" t="str">
        <f t="shared" si="108"/>
        <v/>
      </c>
      <c r="R1295" s="305" t="str">
        <f t="shared" si="109"/>
        <v/>
      </c>
      <c r="S1295" s="305" t="str">
        <f t="shared" si="110"/>
        <v/>
      </c>
      <c r="T1295" s="186">
        <v>1291</v>
      </c>
      <c r="U1295" s="216" t="str">
        <f t="shared" si="112"/>
        <v/>
      </c>
      <c r="V1295" s="216" t="str">
        <f>IFERROR(INDEX(CountyStateRegions_21!$B:$B,MATCH('Start Here Statistics'!$U1295,CountyStateRegions_21!$D:$D,0)),"")</f>
        <v/>
      </c>
    </row>
    <row r="1296" spans="14:22" ht="15" x14ac:dyDescent="0.2">
      <c r="N1296" s="43">
        <f t="shared" si="111"/>
        <v>0</v>
      </c>
      <c r="O1296" s="180"/>
      <c r="P1296" s="214" t="str">
        <f>CountyStateRegions_21!K1294</f>
        <v/>
      </c>
      <c r="Q1296" s="304" t="str">
        <f t="shared" si="108"/>
        <v/>
      </c>
      <c r="R1296" s="305" t="str">
        <f t="shared" si="109"/>
        <v/>
      </c>
      <c r="S1296" s="305" t="str">
        <f t="shared" si="110"/>
        <v/>
      </c>
      <c r="T1296" s="186">
        <v>1292</v>
      </c>
      <c r="U1296" s="216" t="str">
        <f t="shared" si="112"/>
        <v/>
      </c>
      <c r="V1296" s="216" t="str">
        <f>IFERROR(INDEX(CountyStateRegions_21!$B:$B,MATCH('Start Here Statistics'!$U1296,CountyStateRegions_21!$D:$D,0)),"")</f>
        <v/>
      </c>
    </row>
    <row r="1297" spans="14:22" ht="15" x14ac:dyDescent="0.2">
      <c r="N1297" s="43">
        <f t="shared" si="111"/>
        <v>0</v>
      </c>
      <c r="O1297" s="180"/>
      <c r="P1297" s="214" t="str">
        <f>CountyStateRegions_21!K1295</f>
        <v/>
      </c>
      <c r="Q1297" s="304" t="str">
        <f t="shared" si="108"/>
        <v/>
      </c>
      <c r="R1297" s="305" t="str">
        <f t="shared" si="109"/>
        <v/>
      </c>
      <c r="S1297" s="305" t="str">
        <f t="shared" si="110"/>
        <v/>
      </c>
      <c r="T1297" s="186">
        <v>1293</v>
      </c>
      <c r="U1297" s="216" t="str">
        <f t="shared" si="112"/>
        <v/>
      </c>
      <c r="V1297" s="216" t="str">
        <f>IFERROR(INDEX(CountyStateRegions_21!$B:$B,MATCH('Start Here Statistics'!$U1297,CountyStateRegions_21!$D:$D,0)),"")</f>
        <v/>
      </c>
    </row>
    <row r="1298" spans="14:22" ht="15" x14ac:dyDescent="0.2">
      <c r="N1298" s="43">
        <f t="shared" si="111"/>
        <v>0</v>
      </c>
      <c r="O1298" s="180"/>
      <c r="P1298" s="214" t="str">
        <f>CountyStateRegions_21!K1296</f>
        <v/>
      </c>
      <c r="Q1298" s="304" t="str">
        <f t="shared" si="108"/>
        <v/>
      </c>
      <c r="R1298" s="305" t="str">
        <f t="shared" si="109"/>
        <v/>
      </c>
      <c r="S1298" s="305" t="str">
        <f t="shared" si="110"/>
        <v/>
      </c>
      <c r="T1298" s="186">
        <v>1294</v>
      </c>
      <c r="U1298" s="216" t="str">
        <f t="shared" si="112"/>
        <v/>
      </c>
      <c r="V1298" s="216" t="str">
        <f>IFERROR(INDEX(CountyStateRegions_21!$B:$B,MATCH('Start Here Statistics'!$U1298,CountyStateRegions_21!$D:$D,0)),"")</f>
        <v/>
      </c>
    </row>
    <row r="1299" spans="14:22" ht="15" x14ac:dyDescent="0.2">
      <c r="N1299" s="43">
        <f t="shared" si="111"/>
        <v>0</v>
      </c>
      <c r="O1299" s="180"/>
      <c r="P1299" s="214" t="str">
        <f>CountyStateRegions_21!K1297</f>
        <v/>
      </c>
      <c r="Q1299" s="304" t="str">
        <f t="shared" si="108"/>
        <v/>
      </c>
      <c r="R1299" s="305" t="str">
        <f t="shared" si="109"/>
        <v/>
      </c>
      <c r="S1299" s="305" t="str">
        <f t="shared" si="110"/>
        <v/>
      </c>
      <c r="T1299" s="186">
        <v>1295</v>
      </c>
      <c r="U1299" s="216" t="str">
        <f t="shared" si="112"/>
        <v/>
      </c>
      <c r="V1299" s="216" t="str">
        <f>IFERROR(INDEX(CountyStateRegions_21!$B:$B,MATCH('Start Here Statistics'!$U1299,CountyStateRegions_21!$D:$D,0)),"")</f>
        <v/>
      </c>
    </row>
    <row r="1300" spans="14:22" ht="15" x14ac:dyDescent="0.2">
      <c r="N1300" s="43">
        <f t="shared" si="111"/>
        <v>0</v>
      </c>
      <c r="O1300" s="180"/>
      <c r="P1300" s="214" t="str">
        <f>CountyStateRegions_21!K1298</f>
        <v/>
      </c>
      <c r="Q1300" s="304" t="str">
        <f t="shared" si="108"/>
        <v/>
      </c>
      <c r="R1300" s="305" t="str">
        <f t="shared" si="109"/>
        <v/>
      </c>
      <c r="S1300" s="305" t="str">
        <f t="shared" si="110"/>
        <v/>
      </c>
      <c r="T1300" s="186">
        <v>1296</v>
      </c>
      <c r="U1300" s="216" t="str">
        <f t="shared" si="112"/>
        <v/>
      </c>
      <c r="V1300" s="216" t="str">
        <f>IFERROR(INDEX(CountyStateRegions_21!$B:$B,MATCH('Start Here Statistics'!$U1300,CountyStateRegions_21!$D:$D,0)),"")</f>
        <v/>
      </c>
    </row>
    <row r="1301" spans="14:22" ht="15" x14ac:dyDescent="0.2">
      <c r="N1301" s="43">
        <f t="shared" si="111"/>
        <v>0</v>
      </c>
      <c r="O1301" s="180"/>
      <c r="P1301" s="214" t="str">
        <f>CountyStateRegions_21!K1299</f>
        <v/>
      </c>
      <c r="Q1301" s="304" t="str">
        <f t="shared" si="108"/>
        <v/>
      </c>
      <c r="R1301" s="305" t="str">
        <f t="shared" si="109"/>
        <v/>
      </c>
      <c r="S1301" s="305" t="str">
        <f t="shared" si="110"/>
        <v/>
      </c>
      <c r="T1301" s="186">
        <v>1297</v>
      </c>
      <c r="U1301" s="216" t="str">
        <f t="shared" si="112"/>
        <v/>
      </c>
      <c r="V1301" s="216" t="str">
        <f>IFERROR(INDEX(CountyStateRegions_21!$B:$B,MATCH('Start Here Statistics'!$U1301,CountyStateRegions_21!$D:$D,0)),"")</f>
        <v/>
      </c>
    </row>
    <row r="1302" spans="14:22" ht="15" x14ac:dyDescent="0.2">
      <c r="N1302" s="43">
        <f t="shared" si="111"/>
        <v>0</v>
      </c>
      <c r="O1302" s="180"/>
      <c r="P1302" s="214" t="str">
        <f>CountyStateRegions_21!K1300</f>
        <v/>
      </c>
      <c r="Q1302" s="304" t="str">
        <f t="shared" si="108"/>
        <v/>
      </c>
      <c r="R1302" s="305" t="str">
        <f t="shared" si="109"/>
        <v/>
      </c>
      <c r="S1302" s="305" t="str">
        <f t="shared" si="110"/>
        <v/>
      </c>
      <c r="T1302" s="186">
        <v>1298</v>
      </c>
      <c r="U1302" s="216" t="str">
        <f t="shared" si="112"/>
        <v/>
      </c>
      <c r="V1302" s="216" t="str">
        <f>IFERROR(INDEX(CountyStateRegions_21!$B:$B,MATCH('Start Here Statistics'!$U1302,CountyStateRegions_21!$D:$D,0)),"")</f>
        <v/>
      </c>
    </row>
    <row r="1303" spans="14:22" ht="15" x14ac:dyDescent="0.2">
      <c r="N1303" s="43">
        <f t="shared" si="111"/>
        <v>0</v>
      </c>
      <c r="O1303" s="180"/>
      <c r="P1303" s="214" t="str">
        <f>CountyStateRegions_21!K1301</f>
        <v/>
      </c>
      <c r="Q1303" s="304" t="str">
        <f t="shared" si="108"/>
        <v/>
      </c>
      <c r="R1303" s="305" t="str">
        <f t="shared" si="109"/>
        <v/>
      </c>
      <c r="S1303" s="305" t="str">
        <f t="shared" si="110"/>
        <v/>
      </c>
      <c r="T1303" s="186">
        <v>1299</v>
      </c>
      <c r="U1303" s="216" t="str">
        <f t="shared" si="112"/>
        <v/>
      </c>
      <c r="V1303" s="216" t="str">
        <f>IFERROR(INDEX(CountyStateRegions_21!$B:$B,MATCH('Start Here Statistics'!$U1303,CountyStateRegions_21!$D:$D,0)),"")</f>
        <v/>
      </c>
    </row>
    <row r="1304" spans="14:22" ht="15" x14ac:dyDescent="0.2">
      <c r="N1304" s="43">
        <f t="shared" si="111"/>
        <v>0</v>
      </c>
      <c r="O1304" s="180"/>
      <c r="P1304" s="214" t="str">
        <f>CountyStateRegions_21!K1302</f>
        <v/>
      </c>
      <c r="Q1304" s="304" t="str">
        <f t="shared" si="108"/>
        <v/>
      </c>
      <c r="R1304" s="305" t="str">
        <f t="shared" si="109"/>
        <v/>
      </c>
      <c r="S1304" s="305" t="str">
        <f t="shared" si="110"/>
        <v/>
      </c>
      <c r="T1304" s="186">
        <v>1300</v>
      </c>
      <c r="U1304" s="216" t="str">
        <f t="shared" si="112"/>
        <v/>
      </c>
      <c r="V1304" s="216" t="str">
        <f>IFERROR(INDEX(CountyStateRegions_21!$B:$B,MATCH('Start Here Statistics'!$U1304,CountyStateRegions_21!$D:$D,0)),"")</f>
        <v/>
      </c>
    </row>
    <row r="1305" spans="14:22" ht="15" x14ac:dyDescent="0.2">
      <c r="N1305" s="43">
        <f t="shared" si="111"/>
        <v>0</v>
      </c>
      <c r="O1305" s="180"/>
      <c r="P1305" s="214" t="str">
        <f>CountyStateRegions_21!K1303</f>
        <v/>
      </c>
      <c r="Q1305" s="304" t="str">
        <f t="shared" si="108"/>
        <v/>
      </c>
      <c r="R1305" s="305" t="str">
        <f t="shared" si="109"/>
        <v/>
      </c>
      <c r="S1305" s="305" t="str">
        <f t="shared" si="110"/>
        <v/>
      </c>
      <c r="T1305" s="186">
        <v>1301</v>
      </c>
      <c r="U1305" s="216" t="str">
        <f t="shared" si="112"/>
        <v/>
      </c>
      <c r="V1305" s="216" t="str">
        <f>IFERROR(INDEX(CountyStateRegions_21!$B:$B,MATCH('Start Here Statistics'!$U1305,CountyStateRegions_21!$D:$D,0)),"")</f>
        <v/>
      </c>
    </row>
    <row r="1306" spans="14:22" ht="15" x14ac:dyDescent="0.2">
      <c r="N1306" s="43">
        <f t="shared" si="111"/>
        <v>0</v>
      </c>
      <c r="O1306" s="180"/>
      <c r="P1306" s="214" t="str">
        <f>CountyStateRegions_21!K1304</f>
        <v/>
      </c>
      <c r="Q1306" s="304" t="str">
        <f t="shared" si="108"/>
        <v/>
      </c>
      <c r="R1306" s="305" t="str">
        <f t="shared" si="109"/>
        <v/>
      </c>
      <c r="S1306" s="305" t="str">
        <f t="shared" si="110"/>
        <v/>
      </c>
      <c r="T1306" s="186">
        <v>1302</v>
      </c>
      <c r="U1306" s="216" t="str">
        <f t="shared" si="112"/>
        <v/>
      </c>
      <c r="V1306" s="216" t="str">
        <f>IFERROR(INDEX(CountyStateRegions_21!$B:$B,MATCH('Start Here Statistics'!$U1306,CountyStateRegions_21!$D:$D,0)),"")</f>
        <v/>
      </c>
    </row>
    <row r="1307" spans="14:22" ht="15" x14ac:dyDescent="0.2">
      <c r="N1307" s="43">
        <f t="shared" si="111"/>
        <v>0</v>
      </c>
      <c r="O1307" s="180"/>
      <c r="P1307" s="214" t="str">
        <f>CountyStateRegions_21!K1305</f>
        <v/>
      </c>
      <c r="Q1307" s="304" t="str">
        <f t="shared" si="108"/>
        <v/>
      </c>
      <c r="R1307" s="305" t="str">
        <f t="shared" si="109"/>
        <v/>
      </c>
      <c r="S1307" s="305" t="str">
        <f t="shared" si="110"/>
        <v/>
      </c>
      <c r="T1307" s="186">
        <v>1303</v>
      </c>
      <c r="U1307" s="216" t="str">
        <f t="shared" si="112"/>
        <v/>
      </c>
      <c r="V1307" s="216" t="str">
        <f>IFERROR(INDEX(CountyStateRegions_21!$B:$B,MATCH('Start Here Statistics'!$U1307,CountyStateRegions_21!$D:$D,0)),"")</f>
        <v/>
      </c>
    </row>
    <row r="1308" spans="14:22" ht="15" x14ac:dyDescent="0.2">
      <c r="N1308" s="43">
        <f t="shared" si="111"/>
        <v>0</v>
      </c>
      <c r="O1308" s="180"/>
      <c r="P1308" s="214" t="str">
        <f>CountyStateRegions_21!K1306</f>
        <v/>
      </c>
      <c r="Q1308" s="304" t="str">
        <f t="shared" si="108"/>
        <v/>
      </c>
      <c r="R1308" s="305" t="str">
        <f t="shared" si="109"/>
        <v/>
      </c>
      <c r="S1308" s="305" t="str">
        <f t="shared" si="110"/>
        <v/>
      </c>
      <c r="T1308" s="186">
        <v>1304</v>
      </c>
      <c r="U1308" s="216" t="str">
        <f t="shared" si="112"/>
        <v/>
      </c>
      <c r="V1308" s="216" t="str">
        <f>IFERROR(INDEX(CountyStateRegions_21!$B:$B,MATCH('Start Here Statistics'!$U1308,CountyStateRegions_21!$D:$D,0)),"")</f>
        <v/>
      </c>
    </row>
    <row r="1309" spans="14:22" ht="15" x14ac:dyDescent="0.2">
      <c r="N1309" s="43">
        <f t="shared" si="111"/>
        <v>0</v>
      </c>
      <c r="O1309" s="180"/>
      <c r="P1309" s="214" t="str">
        <f>CountyStateRegions_21!K1307</f>
        <v/>
      </c>
      <c r="Q1309" s="304" t="str">
        <f t="shared" si="108"/>
        <v/>
      </c>
      <c r="R1309" s="305" t="str">
        <f t="shared" si="109"/>
        <v/>
      </c>
      <c r="S1309" s="305" t="str">
        <f t="shared" si="110"/>
        <v/>
      </c>
      <c r="T1309" s="186">
        <v>1305</v>
      </c>
      <c r="U1309" s="216" t="str">
        <f t="shared" si="112"/>
        <v/>
      </c>
      <c r="V1309" s="216" t="str">
        <f>IFERROR(INDEX(CountyStateRegions_21!$B:$B,MATCH('Start Here Statistics'!$U1309,CountyStateRegions_21!$D:$D,0)),"")</f>
        <v/>
      </c>
    </row>
    <row r="1310" spans="14:22" ht="15" x14ac:dyDescent="0.2">
      <c r="N1310" s="43">
        <f t="shared" si="111"/>
        <v>0</v>
      </c>
      <c r="O1310" s="180"/>
      <c r="P1310" s="214" t="str">
        <f>CountyStateRegions_21!K1308</f>
        <v/>
      </c>
      <c r="Q1310" s="304" t="str">
        <f t="shared" ref="Q1310:Q1373" si="113">IFERROR(MID(P1311, FIND(",",P1311)+1,99),"")</f>
        <v/>
      </c>
      <c r="R1310" s="305" t="str">
        <f t="shared" ref="R1310:R1373" si="114">IFERROR(LEFT(P1311, FIND(",",P1311)-1),"")</f>
        <v/>
      </c>
      <c r="S1310" s="305" t="str">
        <f t="shared" ref="S1310:S1373" si="115">IF(P1311="", "", IF(O1311&lt;&gt;"", 1, 0))</f>
        <v/>
      </c>
      <c r="T1310" s="186">
        <v>1306</v>
      </c>
      <c r="U1310" s="216" t="str">
        <f t="shared" si="112"/>
        <v/>
      </c>
      <c r="V1310" s="216" t="str">
        <f>IFERROR(INDEX(CountyStateRegions_21!$B:$B,MATCH('Start Here Statistics'!$U1310,CountyStateRegions_21!$D:$D,0)),"")</f>
        <v/>
      </c>
    </row>
    <row r="1311" spans="14:22" ht="15" x14ac:dyDescent="0.2">
      <c r="N1311" s="43">
        <f t="shared" si="111"/>
        <v>0</v>
      </c>
      <c r="O1311" s="180"/>
      <c r="P1311" s="214" t="str">
        <f>CountyStateRegions_21!K1309</f>
        <v/>
      </c>
      <c r="Q1311" s="304" t="str">
        <f t="shared" si="113"/>
        <v/>
      </c>
      <c r="R1311" s="305" t="str">
        <f t="shared" si="114"/>
        <v/>
      </c>
      <c r="S1311" s="305" t="str">
        <f t="shared" si="115"/>
        <v/>
      </c>
      <c r="T1311" s="186">
        <v>1307</v>
      </c>
      <c r="U1311" s="216" t="str">
        <f t="shared" si="112"/>
        <v/>
      </c>
      <c r="V1311" s="216" t="str">
        <f>IFERROR(INDEX(CountyStateRegions_21!$B:$B,MATCH('Start Here Statistics'!$U1311,CountyStateRegions_21!$D:$D,0)),"")</f>
        <v/>
      </c>
    </row>
    <row r="1312" spans="14:22" ht="15" x14ac:dyDescent="0.2">
      <c r="N1312" s="43">
        <f t="shared" si="111"/>
        <v>0</v>
      </c>
      <c r="O1312" s="180"/>
      <c r="P1312" s="214" t="str">
        <f>CountyStateRegions_21!K1310</f>
        <v/>
      </c>
      <c r="Q1312" s="304" t="str">
        <f t="shared" si="113"/>
        <v/>
      </c>
      <c r="R1312" s="305" t="str">
        <f t="shared" si="114"/>
        <v/>
      </c>
      <c r="S1312" s="305" t="str">
        <f t="shared" si="115"/>
        <v/>
      </c>
      <c r="T1312" s="186">
        <v>1308</v>
      </c>
      <c r="U1312" s="216" t="str">
        <f t="shared" si="112"/>
        <v/>
      </c>
      <c r="V1312" s="216" t="str">
        <f>IFERROR(INDEX(CountyStateRegions_21!$B:$B,MATCH('Start Here Statistics'!$U1312,CountyStateRegions_21!$D:$D,0)),"")</f>
        <v/>
      </c>
    </row>
    <row r="1313" spans="14:22" ht="15" x14ac:dyDescent="0.2">
      <c r="N1313" s="43">
        <f t="shared" si="111"/>
        <v>0</v>
      </c>
      <c r="O1313" s="180"/>
      <c r="P1313" s="214" t="str">
        <f>CountyStateRegions_21!K1311</f>
        <v/>
      </c>
      <c r="Q1313" s="304" t="str">
        <f t="shared" si="113"/>
        <v/>
      </c>
      <c r="R1313" s="305" t="str">
        <f t="shared" si="114"/>
        <v/>
      </c>
      <c r="S1313" s="305" t="str">
        <f t="shared" si="115"/>
        <v/>
      </c>
      <c r="T1313" s="186">
        <v>1309</v>
      </c>
      <c r="U1313" s="216" t="str">
        <f t="shared" si="112"/>
        <v/>
      </c>
      <c r="V1313" s="216" t="str">
        <f>IFERROR(INDEX(CountyStateRegions_21!$B:$B,MATCH('Start Here Statistics'!$U1313,CountyStateRegions_21!$D:$D,0)),"")</f>
        <v/>
      </c>
    </row>
    <row r="1314" spans="14:22" ht="15" x14ac:dyDescent="0.2">
      <c r="N1314" s="43">
        <f t="shared" si="111"/>
        <v>0</v>
      </c>
      <c r="O1314" s="180"/>
      <c r="P1314" s="214" t="str">
        <f>CountyStateRegions_21!K1312</f>
        <v/>
      </c>
      <c r="Q1314" s="304" t="str">
        <f t="shared" si="113"/>
        <v/>
      </c>
      <c r="R1314" s="305" t="str">
        <f t="shared" si="114"/>
        <v/>
      </c>
      <c r="S1314" s="305" t="str">
        <f t="shared" si="115"/>
        <v/>
      </c>
      <c r="T1314" s="186">
        <v>1310</v>
      </c>
      <c r="U1314" s="216" t="str">
        <f t="shared" si="112"/>
        <v/>
      </c>
      <c r="V1314" s="216" t="str">
        <f>IFERROR(INDEX(CountyStateRegions_21!$B:$B,MATCH('Start Here Statistics'!$U1314,CountyStateRegions_21!$D:$D,0)),"")</f>
        <v/>
      </c>
    </row>
    <row r="1315" spans="14:22" ht="15" x14ac:dyDescent="0.2">
      <c r="N1315" s="43">
        <f t="shared" si="111"/>
        <v>0</v>
      </c>
      <c r="O1315" s="180"/>
      <c r="P1315" s="214" t="str">
        <f>CountyStateRegions_21!K1313</f>
        <v/>
      </c>
      <c r="Q1315" s="304" t="str">
        <f t="shared" si="113"/>
        <v/>
      </c>
      <c r="R1315" s="305" t="str">
        <f t="shared" si="114"/>
        <v/>
      </c>
      <c r="S1315" s="305" t="str">
        <f t="shared" si="115"/>
        <v/>
      </c>
      <c r="T1315" s="186">
        <v>1311</v>
      </c>
      <c r="U1315" s="216" t="str">
        <f t="shared" si="112"/>
        <v/>
      </c>
      <c r="V1315" s="216" t="str">
        <f>IFERROR(INDEX(CountyStateRegions_21!$B:$B,MATCH('Start Here Statistics'!$U1315,CountyStateRegions_21!$D:$D,0)),"")</f>
        <v/>
      </c>
    </row>
    <row r="1316" spans="14:22" ht="15" x14ac:dyDescent="0.2">
      <c r="N1316" s="43">
        <f t="shared" si="111"/>
        <v>0</v>
      </c>
      <c r="O1316" s="180"/>
      <c r="P1316" s="214" t="str">
        <f>CountyStateRegions_21!K1314</f>
        <v/>
      </c>
      <c r="Q1316" s="304" t="str">
        <f t="shared" si="113"/>
        <v/>
      </c>
      <c r="R1316" s="305" t="str">
        <f t="shared" si="114"/>
        <v/>
      </c>
      <c r="S1316" s="305" t="str">
        <f t="shared" si="115"/>
        <v/>
      </c>
      <c r="T1316" s="186">
        <v>1312</v>
      </c>
      <c r="U1316" s="216" t="str">
        <f t="shared" si="112"/>
        <v/>
      </c>
      <c r="V1316" s="216" t="str">
        <f>IFERROR(INDEX(CountyStateRegions_21!$B:$B,MATCH('Start Here Statistics'!$U1316,CountyStateRegions_21!$D:$D,0)),"")</f>
        <v/>
      </c>
    </row>
    <row r="1317" spans="14:22" ht="15" x14ac:dyDescent="0.2">
      <c r="N1317" s="43">
        <f t="shared" si="111"/>
        <v>0</v>
      </c>
      <c r="O1317" s="180"/>
      <c r="P1317" s="214" t="str">
        <f>CountyStateRegions_21!K1315</f>
        <v/>
      </c>
      <c r="Q1317" s="304" t="str">
        <f t="shared" si="113"/>
        <v/>
      </c>
      <c r="R1317" s="305" t="str">
        <f t="shared" si="114"/>
        <v/>
      </c>
      <c r="S1317" s="305" t="str">
        <f t="shared" si="115"/>
        <v/>
      </c>
      <c r="T1317" s="186">
        <v>1313</v>
      </c>
      <c r="U1317" s="216" t="str">
        <f t="shared" si="112"/>
        <v/>
      </c>
      <c r="V1317" s="216" t="str">
        <f>IFERROR(INDEX(CountyStateRegions_21!$B:$B,MATCH('Start Here Statistics'!$U1317,CountyStateRegions_21!$D:$D,0)),"")</f>
        <v/>
      </c>
    </row>
    <row r="1318" spans="14:22" ht="15" x14ac:dyDescent="0.2">
      <c r="N1318" s="43">
        <f t="shared" si="111"/>
        <v>0</v>
      </c>
      <c r="O1318" s="180"/>
      <c r="P1318" s="214" t="str">
        <f>CountyStateRegions_21!K1316</f>
        <v/>
      </c>
      <c r="Q1318" s="304" t="str">
        <f t="shared" si="113"/>
        <v/>
      </c>
      <c r="R1318" s="305" t="str">
        <f t="shared" si="114"/>
        <v/>
      </c>
      <c r="S1318" s="305" t="str">
        <f t="shared" si="115"/>
        <v/>
      </c>
      <c r="T1318" s="186">
        <v>1314</v>
      </c>
      <c r="U1318" s="216" t="str">
        <f t="shared" si="112"/>
        <v/>
      </c>
      <c r="V1318" s="216" t="str">
        <f>IFERROR(INDEX(CountyStateRegions_21!$B:$B,MATCH('Start Here Statistics'!$U1318,CountyStateRegions_21!$D:$D,0)),"")</f>
        <v/>
      </c>
    </row>
    <row r="1319" spans="14:22" ht="15" x14ac:dyDescent="0.2">
      <c r="N1319" s="43">
        <f t="shared" si="111"/>
        <v>0</v>
      </c>
      <c r="O1319" s="180"/>
      <c r="P1319" s="214" t="str">
        <f>CountyStateRegions_21!K1317</f>
        <v/>
      </c>
      <c r="Q1319" s="304" t="str">
        <f t="shared" si="113"/>
        <v/>
      </c>
      <c r="R1319" s="305" t="str">
        <f t="shared" si="114"/>
        <v/>
      </c>
      <c r="S1319" s="305" t="str">
        <f t="shared" si="115"/>
        <v/>
      </c>
      <c r="T1319" s="186">
        <v>1315</v>
      </c>
      <c r="U1319" s="216" t="str">
        <f t="shared" si="112"/>
        <v/>
      </c>
      <c r="V1319" s="216" t="str">
        <f>IFERROR(INDEX(CountyStateRegions_21!$B:$B,MATCH('Start Here Statistics'!$U1319,CountyStateRegions_21!$D:$D,0)),"")</f>
        <v/>
      </c>
    </row>
    <row r="1320" spans="14:22" ht="15" x14ac:dyDescent="0.2">
      <c r="N1320" s="43">
        <f t="shared" si="111"/>
        <v>0</v>
      </c>
      <c r="O1320" s="180"/>
      <c r="P1320" s="214" t="str">
        <f>CountyStateRegions_21!K1318</f>
        <v/>
      </c>
      <c r="Q1320" s="304" t="str">
        <f t="shared" si="113"/>
        <v/>
      </c>
      <c r="R1320" s="305" t="str">
        <f t="shared" si="114"/>
        <v/>
      </c>
      <c r="S1320" s="305" t="str">
        <f t="shared" si="115"/>
        <v/>
      </c>
      <c r="T1320" s="186">
        <v>1316</v>
      </c>
      <c r="U1320" s="216" t="str">
        <f t="shared" si="112"/>
        <v/>
      </c>
      <c r="V1320" s="216" t="str">
        <f>IFERROR(INDEX(CountyStateRegions_21!$B:$B,MATCH('Start Here Statistics'!$U1320,CountyStateRegions_21!$D:$D,0)),"")</f>
        <v/>
      </c>
    </row>
    <row r="1321" spans="14:22" ht="15" x14ac:dyDescent="0.2">
      <c r="N1321" s="43">
        <f t="shared" si="111"/>
        <v>0</v>
      </c>
      <c r="O1321" s="180"/>
      <c r="P1321" s="214" t="str">
        <f>CountyStateRegions_21!K1319</f>
        <v/>
      </c>
      <c r="Q1321" s="304" t="str">
        <f t="shared" si="113"/>
        <v/>
      </c>
      <c r="R1321" s="305" t="str">
        <f t="shared" si="114"/>
        <v/>
      </c>
      <c r="S1321" s="305" t="str">
        <f t="shared" si="115"/>
        <v/>
      </c>
      <c r="T1321" s="186">
        <v>1317</v>
      </c>
      <c r="U1321" s="216" t="str">
        <f t="shared" si="112"/>
        <v/>
      </c>
      <c r="V1321" s="216" t="str">
        <f>IFERROR(INDEX(CountyStateRegions_21!$B:$B,MATCH('Start Here Statistics'!$U1321,CountyStateRegions_21!$D:$D,0)),"")</f>
        <v/>
      </c>
    </row>
    <row r="1322" spans="14:22" ht="15" x14ac:dyDescent="0.2">
      <c r="N1322" s="43">
        <f t="shared" si="111"/>
        <v>0</v>
      </c>
      <c r="O1322" s="180"/>
      <c r="P1322" s="214" t="str">
        <f>CountyStateRegions_21!K1320</f>
        <v/>
      </c>
      <c r="Q1322" s="304" t="str">
        <f t="shared" si="113"/>
        <v/>
      </c>
      <c r="R1322" s="305" t="str">
        <f t="shared" si="114"/>
        <v/>
      </c>
      <c r="S1322" s="305" t="str">
        <f t="shared" si="115"/>
        <v/>
      </c>
      <c r="T1322" s="186">
        <v>1318</v>
      </c>
      <c r="U1322" s="216" t="str">
        <f t="shared" si="112"/>
        <v/>
      </c>
      <c r="V1322" s="216" t="str">
        <f>IFERROR(INDEX(CountyStateRegions_21!$B:$B,MATCH('Start Here Statistics'!$U1322,CountyStateRegions_21!$D:$D,0)),"")</f>
        <v/>
      </c>
    </row>
    <row r="1323" spans="14:22" ht="15" x14ac:dyDescent="0.2">
      <c r="N1323" s="43">
        <f t="shared" si="111"/>
        <v>0</v>
      </c>
      <c r="O1323" s="180"/>
      <c r="P1323" s="214" t="str">
        <f>CountyStateRegions_21!K1321</f>
        <v/>
      </c>
      <c r="Q1323" s="304" t="str">
        <f t="shared" si="113"/>
        <v/>
      </c>
      <c r="R1323" s="305" t="str">
        <f t="shared" si="114"/>
        <v/>
      </c>
      <c r="S1323" s="305" t="str">
        <f t="shared" si="115"/>
        <v/>
      </c>
      <c r="T1323" s="186">
        <v>1319</v>
      </c>
      <c r="U1323" s="216" t="str">
        <f t="shared" si="112"/>
        <v/>
      </c>
      <c r="V1323" s="216" t="str">
        <f>IFERROR(INDEX(CountyStateRegions_21!$B:$B,MATCH('Start Here Statistics'!$U1323,CountyStateRegions_21!$D:$D,0)),"")</f>
        <v/>
      </c>
    </row>
    <row r="1324" spans="14:22" ht="15" x14ac:dyDescent="0.2">
      <c r="N1324" s="43">
        <f t="shared" si="111"/>
        <v>0</v>
      </c>
      <c r="O1324" s="180"/>
      <c r="P1324" s="214" t="str">
        <f>CountyStateRegions_21!K1322</f>
        <v/>
      </c>
      <c r="Q1324" s="304" t="str">
        <f t="shared" si="113"/>
        <v/>
      </c>
      <c r="R1324" s="305" t="str">
        <f t="shared" si="114"/>
        <v/>
      </c>
      <c r="S1324" s="305" t="str">
        <f t="shared" si="115"/>
        <v/>
      </c>
      <c r="T1324" s="186">
        <v>1320</v>
      </c>
      <c r="U1324" s="216" t="str">
        <f t="shared" si="112"/>
        <v/>
      </c>
      <c r="V1324" s="216" t="str">
        <f>IFERROR(INDEX(CountyStateRegions_21!$B:$B,MATCH('Start Here Statistics'!$U1324,CountyStateRegions_21!$D:$D,0)),"")</f>
        <v/>
      </c>
    </row>
    <row r="1325" spans="14:22" ht="15" x14ac:dyDescent="0.2">
      <c r="N1325" s="43">
        <f t="shared" si="111"/>
        <v>0</v>
      </c>
      <c r="O1325" s="180"/>
      <c r="P1325" s="214" t="str">
        <f>CountyStateRegions_21!K1323</f>
        <v/>
      </c>
      <c r="Q1325" s="304" t="str">
        <f t="shared" si="113"/>
        <v/>
      </c>
      <c r="R1325" s="305" t="str">
        <f t="shared" si="114"/>
        <v/>
      </c>
      <c r="S1325" s="305" t="str">
        <f t="shared" si="115"/>
        <v/>
      </c>
      <c r="T1325" s="186">
        <v>1321</v>
      </c>
      <c r="U1325" s="216" t="str">
        <f t="shared" si="112"/>
        <v/>
      </c>
      <c r="V1325" s="216" t="str">
        <f>IFERROR(INDEX(CountyStateRegions_21!$B:$B,MATCH('Start Here Statistics'!$U1325,CountyStateRegions_21!$D:$D,0)),"")</f>
        <v/>
      </c>
    </row>
    <row r="1326" spans="14:22" ht="15" x14ac:dyDescent="0.2">
      <c r="N1326" s="43">
        <f t="shared" si="111"/>
        <v>0</v>
      </c>
      <c r="O1326" s="180"/>
      <c r="P1326" s="214" t="str">
        <f>CountyStateRegions_21!K1324</f>
        <v/>
      </c>
      <c r="Q1326" s="304" t="str">
        <f t="shared" si="113"/>
        <v/>
      </c>
      <c r="R1326" s="305" t="str">
        <f t="shared" si="114"/>
        <v/>
      </c>
      <c r="S1326" s="305" t="str">
        <f t="shared" si="115"/>
        <v/>
      </c>
      <c r="T1326" s="186">
        <v>1322</v>
      </c>
      <c r="U1326" s="216" t="str">
        <f t="shared" si="112"/>
        <v/>
      </c>
      <c r="V1326" s="216" t="str">
        <f>IFERROR(INDEX(CountyStateRegions_21!$B:$B,MATCH('Start Here Statistics'!$U1326,CountyStateRegions_21!$D:$D,0)),"")</f>
        <v/>
      </c>
    </row>
    <row r="1327" spans="14:22" ht="15" x14ac:dyDescent="0.2">
      <c r="N1327" s="43">
        <f t="shared" si="111"/>
        <v>0</v>
      </c>
      <c r="O1327" s="180"/>
      <c r="P1327" s="214" t="str">
        <f>CountyStateRegions_21!K1325</f>
        <v/>
      </c>
      <c r="Q1327" s="304" t="str">
        <f t="shared" si="113"/>
        <v/>
      </c>
      <c r="R1327" s="305" t="str">
        <f t="shared" si="114"/>
        <v/>
      </c>
      <c r="S1327" s="305" t="str">
        <f t="shared" si="115"/>
        <v/>
      </c>
      <c r="T1327" s="186">
        <v>1323</v>
      </c>
      <c r="U1327" s="216" t="str">
        <f t="shared" si="112"/>
        <v/>
      </c>
      <c r="V1327" s="216" t="str">
        <f>IFERROR(INDEX(CountyStateRegions_21!$B:$B,MATCH('Start Here Statistics'!$U1327,CountyStateRegions_21!$D:$D,0)),"")</f>
        <v/>
      </c>
    </row>
    <row r="1328" spans="14:22" ht="15" x14ac:dyDescent="0.2">
      <c r="N1328" s="43">
        <f t="shared" si="111"/>
        <v>0</v>
      </c>
      <c r="O1328" s="180"/>
      <c r="P1328" s="214" t="str">
        <f>CountyStateRegions_21!K1326</f>
        <v/>
      </c>
      <c r="Q1328" s="304" t="str">
        <f t="shared" si="113"/>
        <v/>
      </c>
      <c r="R1328" s="305" t="str">
        <f t="shared" si="114"/>
        <v/>
      </c>
      <c r="S1328" s="305" t="str">
        <f t="shared" si="115"/>
        <v/>
      </c>
      <c r="T1328" s="186">
        <v>1324</v>
      </c>
      <c r="U1328" s="216" t="str">
        <f t="shared" si="112"/>
        <v/>
      </c>
      <c r="V1328" s="216" t="str">
        <f>IFERROR(INDEX(CountyStateRegions_21!$B:$B,MATCH('Start Here Statistics'!$U1328,CountyStateRegions_21!$D:$D,0)),"")</f>
        <v/>
      </c>
    </row>
    <row r="1329" spans="14:22" ht="15" x14ac:dyDescent="0.2">
      <c r="N1329" s="43">
        <f t="shared" si="111"/>
        <v>0</v>
      </c>
      <c r="O1329" s="180"/>
      <c r="P1329" s="214" t="str">
        <f>CountyStateRegions_21!K1327</f>
        <v/>
      </c>
      <c r="Q1329" s="304" t="str">
        <f t="shared" si="113"/>
        <v/>
      </c>
      <c r="R1329" s="305" t="str">
        <f t="shared" si="114"/>
        <v/>
      </c>
      <c r="S1329" s="305" t="str">
        <f t="shared" si="115"/>
        <v/>
      </c>
      <c r="T1329" s="186">
        <v>1325</v>
      </c>
      <c r="U1329" s="216" t="str">
        <f t="shared" si="112"/>
        <v/>
      </c>
      <c r="V1329" s="216" t="str">
        <f>IFERROR(INDEX(CountyStateRegions_21!$B:$B,MATCH('Start Here Statistics'!$U1329,CountyStateRegions_21!$D:$D,0)),"")</f>
        <v/>
      </c>
    </row>
    <row r="1330" spans="14:22" ht="15" x14ac:dyDescent="0.2">
      <c r="N1330" s="43">
        <f t="shared" si="111"/>
        <v>0</v>
      </c>
      <c r="O1330" s="180"/>
      <c r="P1330" s="214" t="str">
        <f>CountyStateRegions_21!K1328</f>
        <v/>
      </c>
      <c r="Q1330" s="304" t="str">
        <f t="shared" si="113"/>
        <v/>
      </c>
      <c r="R1330" s="305" t="str">
        <f t="shared" si="114"/>
        <v/>
      </c>
      <c r="S1330" s="305" t="str">
        <f t="shared" si="115"/>
        <v/>
      </c>
      <c r="T1330" s="186">
        <v>1326</v>
      </c>
      <c r="U1330" s="216" t="str">
        <f t="shared" si="112"/>
        <v/>
      </c>
      <c r="V1330" s="216" t="str">
        <f>IFERROR(INDEX(CountyStateRegions_21!$B:$B,MATCH('Start Here Statistics'!$U1330,CountyStateRegions_21!$D:$D,0)),"")</f>
        <v/>
      </c>
    </row>
    <row r="1331" spans="14:22" ht="15" x14ac:dyDescent="0.2">
      <c r="N1331" s="43">
        <f t="shared" si="111"/>
        <v>0</v>
      </c>
      <c r="O1331" s="180"/>
      <c r="P1331" s="214" t="str">
        <f>CountyStateRegions_21!K1329</f>
        <v/>
      </c>
      <c r="Q1331" s="304" t="str">
        <f t="shared" si="113"/>
        <v/>
      </c>
      <c r="R1331" s="305" t="str">
        <f t="shared" si="114"/>
        <v/>
      </c>
      <c r="S1331" s="305" t="str">
        <f t="shared" si="115"/>
        <v/>
      </c>
      <c r="T1331" s="186">
        <v>1327</v>
      </c>
      <c r="U1331" s="216" t="str">
        <f t="shared" si="112"/>
        <v/>
      </c>
      <c r="V1331" s="216" t="str">
        <f>IFERROR(INDEX(CountyStateRegions_21!$B:$B,MATCH('Start Here Statistics'!$U1331,CountyStateRegions_21!$D:$D,0)),"")</f>
        <v/>
      </c>
    </row>
    <row r="1332" spans="14:22" ht="15" x14ac:dyDescent="0.2">
      <c r="N1332" s="43">
        <f t="shared" si="111"/>
        <v>0</v>
      </c>
      <c r="O1332" s="180"/>
      <c r="P1332" s="214" t="str">
        <f>CountyStateRegions_21!K1330</f>
        <v/>
      </c>
      <c r="Q1332" s="304" t="str">
        <f t="shared" si="113"/>
        <v/>
      </c>
      <c r="R1332" s="305" t="str">
        <f t="shared" si="114"/>
        <v/>
      </c>
      <c r="S1332" s="305" t="str">
        <f t="shared" si="115"/>
        <v/>
      </c>
      <c r="T1332" s="186">
        <v>1328</v>
      </c>
      <c r="U1332" s="216" t="str">
        <f t="shared" si="112"/>
        <v/>
      </c>
      <c r="V1332" s="216" t="str">
        <f>IFERROR(INDEX(CountyStateRegions_21!$B:$B,MATCH('Start Here Statistics'!$U1332,CountyStateRegions_21!$D:$D,0)),"")</f>
        <v/>
      </c>
    </row>
    <row r="1333" spans="14:22" ht="15" x14ac:dyDescent="0.2">
      <c r="N1333" s="43">
        <f t="shared" si="111"/>
        <v>0</v>
      </c>
      <c r="O1333" s="180"/>
      <c r="P1333" s="214" t="str">
        <f>CountyStateRegions_21!K1331</f>
        <v/>
      </c>
      <c r="Q1333" s="304" t="str">
        <f t="shared" si="113"/>
        <v/>
      </c>
      <c r="R1333" s="305" t="str">
        <f t="shared" si="114"/>
        <v/>
      </c>
      <c r="S1333" s="305" t="str">
        <f t="shared" si="115"/>
        <v/>
      </c>
      <c r="T1333" s="186">
        <v>1329</v>
      </c>
      <c r="U1333" s="216" t="str">
        <f t="shared" si="112"/>
        <v/>
      </c>
      <c r="V1333" s="216" t="str">
        <f>IFERROR(INDEX(CountyStateRegions_21!$B:$B,MATCH('Start Here Statistics'!$U1333,CountyStateRegions_21!$D:$D,0)),"")</f>
        <v/>
      </c>
    </row>
    <row r="1334" spans="14:22" ht="15" x14ac:dyDescent="0.2">
      <c r="N1334" s="43">
        <f t="shared" si="111"/>
        <v>0</v>
      </c>
      <c r="O1334" s="180"/>
      <c r="P1334" s="214" t="str">
        <f>CountyStateRegions_21!K1332</f>
        <v/>
      </c>
      <c r="Q1334" s="304" t="str">
        <f t="shared" si="113"/>
        <v/>
      </c>
      <c r="R1334" s="305" t="str">
        <f t="shared" si="114"/>
        <v/>
      </c>
      <c r="S1334" s="305" t="str">
        <f t="shared" si="115"/>
        <v/>
      </c>
      <c r="T1334" s="186">
        <v>1330</v>
      </c>
      <c r="U1334" s="216" t="str">
        <f t="shared" si="112"/>
        <v/>
      </c>
      <c r="V1334" s="216" t="str">
        <f>IFERROR(INDEX(CountyStateRegions_21!$B:$B,MATCH('Start Here Statistics'!$U1334,CountyStateRegions_21!$D:$D,0)),"")</f>
        <v/>
      </c>
    </row>
    <row r="1335" spans="14:22" ht="15" x14ac:dyDescent="0.2">
      <c r="N1335" s="43">
        <f t="shared" si="111"/>
        <v>0</v>
      </c>
      <c r="O1335" s="180"/>
      <c r="P1335" s="214" t="str">
        <f>CountyStateRegions_21!K1333</f>
        <v/>
      </c>
      <c r="Q1335" s="304" t="str">
        <f t="shared" si="113"/>
        <v/>
      </c>
      <c r="R1335" s="305" t="str">
        <f t="shared" si="114"/>
        <v/>
      </c>
      <c r="S1335" s="305" t="str">
        <f t="shared" si="115"/>
        <v/>
      </c>
      <c r="T1335" s="186">
        <v>1331</v>
      </c>
      <c r="U1335" s="216" t="str">
        <f t="shared" si="112"/>
        <v/>
      </c>
      <c r="V1335" s="216" t="str">
        <f>IFERROR(INDEX(CountyStateRegions_21!$B:$B,MATCH('Start Here Statistics'!$U1335,CountyStateRegions_21!$D:$D,0)),"")</f>
        <v/>
      </c>
    </row>
    <row r="1336" spans="14:22" ht="15" x14ac:dyDescent="0.2">
      <c r="N1336" s="43">
        <f t="shared" si="111"/>
        <v>0</v>
      </c>
      <c r="O1336" s="180"/>
      <c r="P1336" s="214" t="str">
        <f>CountyStateRegions_21!K1334</f>
        <v/>
      </c>
      <c r="Q1336" s="304" t="str">
        <f t="shared" si="113"/>
        <v/>
      </c>
      <c r="R1336" s="305" t="str">
        <f t="shared" si="114"/>
        <v/>
      </c>
      <c r="S1336" s="305" t="str">
        <f t="shared" si="115"/>
        <v/>
      </c>
      <c r="T1336" s="186">
        <v>1332</v>
      </c>
      <c r="U1336" s="216" t="str">
        <f t="shared" si="112"/>
        <v/>
      </c>
      <c r="V1336" s="216" t="str">
        <f>IFERROR(INDEX(CountyStateRegions_21!$B:$B,MATCH('Start Here Statistics'!$U1336,CountyStateRegions_21!$D:$D,0)),"")</f>
        <v/>
      </c>
    </row>
    <row r="1337" spans="14:22" ht="15" x14ac:dyDescent="0.2">
      <c r="N1337" s="43">
        <f t="shared" si="111"/>
        <v>0</v>
      </c>
      <c r="O1337" s="180"/>
      <c r="P1337" s="214" t="str">
        <f>CountyStateRegions_21!K1335</f>
        <v/>
      </c>
      <c r="Q1337" s="304" t="str">
        <f t="shared" si="113"/>
        <v/>
      </c>
      <c r="R1337" s="305" t="str">
        <f t="shared" si="114"/>
        <v/>
      </c>
      <c r="S1337" s="305" t="str">
        <f t="shared" si="115"/>
        <v/>
      </c>
      <c r="T1337" s="186">
        <v>1333</v>
      </c>
      <c r="U1337" s="216" t="str">
        <f t="shared" si="112"/>
        <v/>
      </c>
      <c r="V1337" s="216" t="str">
        <f>IFERROR(INDEX(CountyStateRegions_21!$B:$B,MATCH('Start Here Statistics'!$U1337,CountyStateRegions_21!$D:$D,0)),"")</f>
        <v/>
      </c>
    </row>
    <row r="1338" spans="14:22" ht="15" x14ac:dyDescent="0.2">
      <c r="N1338" s="43">
        <f t="shared" si="111"/>
        <v>0</v>
      </c>
      <c r="O1338" s="180"/>
      <c r="P1338" s="214" t="str">
        <f>CountyStateRegions_21!K1336</f>
        <v/>
      </c>
      <c r="Q1338" s="304" t="str">
        <f t="shared" si="113"/>
        <v/>
      </c>
      <c r="R1338" s="305" t="str">
        <f t="shared" si="114"/>
        <v/>
      </c>
      <c r="S1338" s="305" t="str">
        <f t="shared" si="115"/>
        <v/>
      </c>
      <c r="T1338" s="186">
        <v>1334</v>
      </c>
      <c r="U1338" s="216" t="str">
        <f t="shared" si="112"/>
        <v/>
      </c>
      <c r="V1338" s="216" t="str">
        <f>IFERROR(INDEX(CountyStateRegions_21!$B:$B,MATCH('Start Here Statistics'!$U1338,CountyStateRegions_21!$D:$D,0)),"")</f>
        <v/>
      </c>
    </row>
    <row r="1339" spans="14:22" ht="15" x14ac:dyDescent="0.2">
      <c r="N1339" s="43">
        <f t="shared" si="111"/>
        <v>0</v>
      </c>
      <c r="O1339" s="180"/>
      <c r="P1339" s="214" t="str">
        <f>CountyStateRegions_21!K1337</f>
        <v/>
      </c>
      <c r="Q1339" s="304" t="str">
        <f t="shared" si="113"/>
        <v/>
      </c>
      <c r="R1339" s="305" t="str">
        <f t="shared" si="114"/>
        <v/>
      </c>
      <c r="S1339" s="305" t="str">
        <f t="shared" si="115"/>
        <v/>
      </c>
      <c r="T1339" s="186">
        <v>1335</v>
      </c>
      <c r="U1339" s="216" t="str">
        <f t="shared" si="112"/>
        <v/>
      </c>
      <c r="V1339" s="216" t="str">
        <f>IFERROR(INDEX(CountyStateRegions_21!$B:$B,MATCH('Start Here Statistics'!$U1339,CountyStateRegions_21!$D:$D,0)),"")</f>
        <v/>
      </c>
    </row>
    <row r="1340" spans="14:22" ht="15" x14ac:dyDescent="0.2">
      <c r="N1340" s="43">
        <f t="shared" si="111"/>
        <v>0</v>
      </c>
      <c r="O1340" s="180"/>
      <c r="P1340" s="214" t="str">
        <f>CountyStateRegions_21!K1338</f>
        <v/>
      </c>
      <c r="Q1340" s="304" t="str">
        <f t="shared" si="113"/>
        <v/>
      </c>
      <c r="R1340" s="305" t="str">
        <f t="shared" si="114"/>
        <v/>
      </c>
      <c r="S1340" s="305" t="str">
        <f t="shared" si="115"/>
        <v/>
      </c>
      <c r="T1340" s="186">
        <v>1336</v>
      </c>
      <c r="U1340" s="216" t="str">
        <f t="shared" si="112"/>
        <v/>
      </c>
      <c r="V1340" s="216" t="str">
        <f>IFERROR(INDEX(CountyStateRegions_21!$B:$B,MATCH('Start Here Statistics'!$U1340,CountyStateRegions_21!$D:$D,0)),"")</f>
        <v/>
      </c>
    </row>
    <row r="1341" spans="14:22" ht="15" x14ac:dyDescent="0.2">
      <c r="N1341" s="43">
        <f t="shared" si="111"/>
        <v>0</v>
      </c>
      <c r="O1341" s="180"/>
      <c r="P1341" s="214" t="str">
        <f>CountyStateRegions_21!K1339</f>
        <v/>
      </c>
      <c r="Q1341" s="304" t="str">
        <f t="shared" si="113"/>
        <v/>
      </c>
      <c r="R1341" s="305" t="str">
        <f t="shared" si="114"/>
        <v/>
      </c>
      <c r="S1341" s="305" t="str">
        <f t="shared" si="115"/>
        <v/>
      </c>
      <c r="T1341" s="186">
        <v>1337</v>
      </c>
      <c r="U1341" s="216" t="str">
        <f t="shared" si="112"/>
        <v/>
      </c>
      <c r="V1341" s="216" t="str">
        <f>IFERROR(INDEX(CountyStateRegions_21!$B:$B,MATCH('Start Here Statistics'!$U1341,CountyStateRegions_21!$D:$D,0)),"")</f>
        <v/>
      </c>
    </row>
    <row r="1342" spans="14:22" ht="15" x14ac:dyDescent="0.2">
      <c r="N1342" s="43">
        <f t="shared" si="111"/>
        <v>0</v>
      </c>
      <c r="O1342" s="180"/>
      <c r="P1342" s="214" t="str">
        <f>CountyStateRegions_21!K1340</f>
        <v/>
      </c>
      <c r="Q1342" s="304" t="str">
        <f t="shared" si="113"/>
        <v/>
      </c>
      <c r="R1342" s="305" t="str">
        <f t="shared" si="114"/>
        <v/>
      </c>
      <c r="S1342" s="305" t="str">
        <f t="shared" si="115"/>
        <v/>
      </c>
      <c r="T1342" s="186">
        <v>1338</v>
      </c>
      <c r="U1342" s="216" t="str">
        <f t="shared" si="112"/>
        <v/>
      </c>
      <c r="V1342" s="216" t="str">
        <f>IFERROR(INDEX(CountyStateRegions_21!$B:$B,MATCH('Start Here Statistics'!$U1342,CountyStateRegions_21!$D:$D,0)),"")</f>
        <v/>
      </c>
    </row>
    <row r="1343" spans="14:22" ht="15" x14ac:dyDescent="0.2">
      <c r="N1343" s="43">
        <f t="shared" si="111"/>
        <v>0</v>
      </c>
      <c r="O1343" s="180"/>
      <c r="P1343" s="214" t="str">
        <f>CountyStateRegions_21!K1341</f>
        <v/>
      </c>
      <c r="Q1343" s="304" t="str">
        <f t="shared" si="113"/>
        <v/>
      </c>
      <c r="R1343" s="305" t="str">
        <f t="shared" si="114"/>
        <v/>
      </c>
      <c r="S1343" s="305" t="str">
        <f t="shared" si="115"/>
        <v/>
      </c>
      <c r="T1343" s="186">
        <v>1339</v>
      </c>
      <c r="U1343" s="216" t="str">
        <f t="shared" si="112"/>
        <v/>
      </c>
      <c r="V1343" s="216" t="str">
        <f>IFERROR(INDEX(CountyStateRegions_21!$B:$B,MATCH('Start Here Statistics'!$U1343,CountyStateRegions_21!$D:$D,0)),"")</f>
        <v/>
      </c>
    </row>
    <row r="1344" spans="14:22" ht="15" x14ac:dyDescent="0.2">
      <c r="N1344" s="43">
        <f t="shared" si="111"/>
        <v>0</v>
      </c>
      <c r="O1344" s="180"/>
      <c r="P1344" s="214" t="str">
        <f>CountyStateRegions_21!K1342</f>
        <v/>
      </c>
      <c r="Q1344" s="304" t="str">
        <f t="shared" si="113"/>
        <v/>
      </c>
      <c r="R1344" s="305" t="str">
        <f t="shared" si="114"/>
        <v/>
      </c>
      <c r="S1344" s="305" t="str">
        <f t="shared" si="115"/>
        <v/>
      </c>
      <c r="T1344" s="186">
        <v>1340</v>
      </c>
      <c r="U1344" s="216" t="str">
        <f t="shared" si="112"/>
        <v/>
      </c>
      <c r="V1344" s="216" t="str">
        <f>IFERROR(INDEX(CountyStateRegions_21!$B:$B,MATCH('Start Here Statistics'!$U1344,CountyStateRegions_21!$D:$D,0)),"")</f>
        <v/>
      </c>
    </row>
    <row r="1345" spans="14:22" ht="15" x14ac:dyDescent="0.2">
      <c r="N1345" s="43">
        <f t="shared" si="111"/>
        <v>0</v>
      </c>
      <c r="O1345" s="180"/>
      <c r="P1345" s="214" t="str">
        <f>CountyStateRegions_21!K1343</f>
        <v/>
      </c>
      <c r="Q1345" s="304" t="str">
        <f t="shared" si="113"/>
        <v/>
      </c>
      <c r="R1345" s="305" t="str">
        <f t="shared" si="114"/>
        <v/>
      </c>
      <c r="S1345" s="305" t="str">
        <f t="shared" si="115"/>
        <v/>
      </c>
      <c r="T1345" s="186">
        <v>1341</v>
      </c>
      <c r="U1345" s="216" t="str">
        <f t="shared" si="112"/>
        <v/>
      </c>
      <c r="V1345" s="216" t="str">
        <f>IFERROR(INDEX(CountyStateRegions_21!$B:$B,MATCH('Start Here Statistics'!$U1345,CountyStateRegions_21!$D:$D,0)),"")</f>
        <v/>
      </c>
    </row>
    <row r="1346" spans="14:22" ht="15" x14ac:dyDescent="0.2">
      <c r="N1346" s="43">
        <f t="shared" si="111"/>
        <v>0</v>
      </c>
      <c r="O1346" s="180"/>
      <c r="P1346" s="214" t="str">
        <f>CountyStateRegions_21!K1344</f>
        <v/>
      </c>
      <c r="Q1346" s="304" t="str">
        <f t="shared" si="113"/>
        <v/>
      </c>
      <c r="R1346" s="305" t="str">
        <f t="shared" si="114"/>
        <v/>
      </c>
      <c r="S1346" s="305" t="str">
        <f t="shared" si="115"/>
        <v/>
      </c>
      <c r="T1346" s="186">
        <v>1342</v>
      </c>
      <c r="U1346" s="216" t="str">
        <f t="shared" si="112"/>
        <v/>
      </c>
      <c r="V1346" s="216" t="str">
        <f>IFERROR(INDEX(CountyStateRegions_21!$B:$B,MATCH('Start Here Statistics'!$U1346,CountyStateRegions_21!$D:$D,0)),"")</f>
        <v/>
      </c>
    </row>
    <row r="1347" spans="14:22" ht="15" x14ac:dyDescent="0.2">
      <c r="N1347" s="43">
        <f t="shared" si="111"/>
        <v>0</v>
      </c>
      <c r="O1347" s="180"/>
      <c r="P1347" s="214" t="str">
        <f>CountyStateRegions_21!K1345</f>
        <v/>
      </c>
      <c r="Q1347" s="304" t="str">
        <f t="shared" si="113"/>
        <v/>
      </c>
      <c r="R1347" s="305" t="str">
        <f t="shared" si="114"/>
        <v/>
      </c>
      <c r="S1347" s="305" t="str">
        <f t="shared" si="115"/>
        <v/>
      </c>
      <c r="T1347" s="186">
        <v>1343</v>
      </c>
      <c r="U1347" s="216" t="str">
        <f t="shared" si="112"/>
        <v/>
      </c>
      <c r="V1347" s="216" t="str">
        <f>IFERROR(INDEX(CountyStateRegions_21!$B:$B,MATCH('Start Here Statistics'!$U1347,CountyStateRegions_21!$D:$D,0)),"")</f>
        <v/>
      </c>
    </row>
    <row r="1348" spans="14:22" ht="15" x14ac:dyDescent="0.2">
      <c r="N1348" s="43">
        <f t="shared" si="111"/>
        <v>0</v>
      </c>
      <c r="O1348" s="180"/>
      <c r="P1348" s="214" t="str">
        <f>CountyStateRegions_21!K1346</f>
        <v/>
      </c>
      <c r="Q1348" s="304" t="str">
        <f t="shared" si="113"/>
        <v/>
      </c>
      <c r="R1348" s="305" t="str">
        <f t="shared" si="114"/>
        <v/>
      </c>
      <c r="S1348" s="305" t="str">
        <f t="shared" si="115"/>
        <v/>
      </c>
      <c r="T1348" s="186">
        <v>1344</v>
      </c>
      <c r="U1348" s="216" t="str">
        <f t="shared" si="112"/>
        <v/>
      </c>
      <c r="V1348" s="216" t="str">
        <f>IFERROR(INDEX(CountyStateRegions_21!$B:$B,MATCH('Start Here Statistics'!$U1348,CountyStateRegions_21!$D:$D,0)),"")</f>
        <v/>
      </c>
    </row>
    <row r="1349" spans="14:22" ht="15" x14ac:dyDescent="0.2">
      <c r="N1349" s="43">
        <f t="shared" si="111"/>
        <v>0</v>
      </c>
      <c r="O1349" s="180"/>
      <c r="P1349" s="214" t="str">
        <f>CountyStateRegions_21!K1347</f>
        <v/>
      </c>
      <c r="Q1349" s="304" t="str">
        <f t="shared" si="113"/>
        <v/>
      </c>
      <c r="R1349" s="305" t="str">
        <f t="shared" si="114"/>
        <v/>
      </c>
      <c r="S1349" s="305" t="str">
        <f t="shared" si="115"/>
        <v/>
      </c>
      <c r="T1349" s="186">
        <v>1345</v>
      </c>
      <c r="U1349" s="216" t="str">
        <f t="shared" si="112"/>
        <v/>
      </c>
      <c r="V1349" s="216" t="str">
        <f>IFERROR(INDEX(CountyStateRegions_21!$B:$B,MATCH('Start Here Statistics'!$U1349,CountyStateRegions_21!$D:$D,0)),"")</f>
        <v/>
      </c>
    </row>
    <row r="1350" spans="14:22" ht="15" x14ac:dyDescent="0.2">
      <c r="N1350" s="43">
        <f t="shared" ref="N1350:N1413" si="116">SUM(N1349,$O1350&lt;&gt;"")</f>
        <v>0</v>
      </c>
      <c r="O1350" s="180"/>
      <c r="P1350" s="214" t="str">
        <f>CountyStateRegions_21!K1348</f>
        <v/>
      </c>
      <c r="Q1350" s="304" t="str">
        <f t="shared" si="113"/>
        <v/>
      </c>
      <c r="R1350" s="305" t="str">
        <f t="shared" si="114"/>
        <v/>
      </c>
      <c r="S1350" s="305" t="str">
        <f t="shared" si="115"/>
        <v/>
      </c>
      <c r="T1350" s="186">
        <v>1346</v>
      </c>
      <c r="U1350" s="216" t="str">
        <f t="shared" ref="U1350:U1413" si="117">IFERROR(INDEX($P:$P,MATCH($T1350,$N:$N,0)),"")</f>
        <v/>
      </c>
      <c r="V1350" s="216" t="str">
        <f>IFERROR(INDEX(CountyStateRegions_21!$B:$B,MATCH('Start Here Statistics'!$U1350,CountyStateRegions_21!$D:$D,0)),"")</f>
        <v/>
      </c>
    </row>
    <row r="1351" spans="14:22" ht="15" x14ac:dyDescent="0.2">
      <c r="N1351" s="43">
        <f t="shared" si="116"/>
        <v>0</v>
      </c>
      <c r="O1351" s="180"/>
      <c r="P1351" s="214" t="str">
        <f>CountyStateRegions_21!K1349</f>
        <v/>
      </c>
      <c r="Q1351" s="304" t="str">
        <f t="shared" si="113"/>
        <v/>
      </c>
      <c r="R1351" s="305" t="str">
        <f t="shared" si="114"/>
        <v/>
      </c>
      <c r="S1351" s="305" t="str">
        <f t="shared" si="115"/>
        <v/>
      </c>
      <c r="T1351" s="186">
        <v>1347</v>
      </c>
      <c r="U1351" s="216" t="str">
        <f t="shared" si="117"/>
        <v/>
      </c>
      <c r="V1351" s="216" t="str">
        <f>IFERROR(INDEX(CountyStateRegions_21!$B:$B,MATCH('Start Here Statistics'!$U1351,CountyStateRegions_21!$D:$D,0)),"")</f>
        <v/>
      </c>
    </row>
    <row r="1352" spans="14:22" ht="15" x14ac:dyDescent="0.2">
      <c r="N1352" s="43">
        <f t="shared" si="116"/>
        <v>0</v>
      </c>
      <c r="O1352" s="180"/>
      <c r="P1352" s="214" t="str">
        <f>CountyStateRegions_21!K1350</f>
        <v/>
      </c>
      <c r="Q1352" s="304" t="str">
        <f t="shared" si="113"/>
        <v/>
      </c>
      <c r="R1352" s="305" t="str">
        <f t="shared" si="114"/>
        <v/>
      </c>
      <c r="S1352" s="305" t="str">
        <f t="shared" si="115"/>
        <v/>
      </c>
      <c r="T1352" s="186">
        <v>1348</v>
      </c>
      <c r="U1352" s="216" t="str">
        <f t="shared" si="117"/>
        <v/>
      </c>
      <c r="V1352" s="216" t="str">
        <f>IFERROR(INDEX(CountyStateRegions_21!$B:$B,MATCH('Start Here Statistics'!$U1352,CountyStateRegions_21!$D:$D,0)),"")</f>
        <v/>
      </c>
    </row>
    <row r="1353" spans="14:22" ht="15" x14ac:dyDescent="0.2">
      <c r="N1353" s="43">
        <f t="shared" si="116"/>
        <v>0</v>
      </c>
      <c r="O1353" s="180"/>
      <c r="P1353" s="214" t="str">
        <f>CountyStateRegions_21!K1351</f>
        <v/>
      </c>
      <c r="Q1353" s="304" t="str">
        <f t="shared" si="113"/>
        <v/>
      </c>
      <c r="R1353" s="305" t="str">
        <f t="shared" si="114"/>
        <v/>
      </c>
      <c r="S1353" s="305" t="str">
        <f t="shared" si="115"/>
        <v/>
      </c>
      <c r="T1353" s="186">
        <v>1349</v>
      </c>
      <c r="U1353" s="216" t="str">
        <f t="shared" si="117"/>
        <v/>
      </c>
      <c r="V1353" s="216" t="str">
        <f>IFERROR(INDEX(CountyStateRegions_21!$B:$B,MATCH('Start Here Statistics'!$U1353,CountyStateRegions_21!$D:$D,0)),"")</f>
        <v/>
      </c>
    </row>
    <row r="1354" spans="14:22" ht="15" x14ac:dyDescent="0.2">
      <c r="N1354" s="43">
        <f t="shared" si="116"/>
        <v>0</v>
      </c>
      <c r="O1354" s="180"/>
      <c r="P1354" s="214" t="str">
        <f>CountyStateRegions_21!K1352</f>
        <v/>
      </c>
      <c r="Q1354" s="304" t="str">
        <f t="shared" si="113"/>
        <v/>
      </c>
      <c r="R1354" s="305" t="str">
        <f t="shared" si="114"/>
        <v/>
      </c>
      <c r="S1354" s="305" t="str">
        <f t="shared" si="115"/>
        <v/>
      </c>
      <c r="T1354" s="186">
        <v>1350</v>
      </c>
      <c r="U1354" s="216" t="str">
        <f t="shared" si="117"/>
        <v/>
      </c>
      <c r="V1354" s="216" t="str">
        <f>IFERROR(INDEX(CountyStateRegions_21!$B:$B,MATCH('Start Here Statistics'!$U1354,CountyStateRegions_21!$D:$D,0)),"")</f>
        <v/>
      </c>
    </row>
    <row r="1355" spans="14:22" ht="15" x14ac:dyDescent="0.2">
      <c r="N1355" s="43">
        <f t="shared" si="116"/>
        <v>0</v>
      </c>
      <c r="O1355" s="180"/>
      <c r="P1355" s="214" t="str">
        <f>CountyStateRegions_21!K1353</f>
        <v/>
      </c>
      <c r="Q1355" s="304" t="str">
        <f t="shared" si="113"/>
        <v/>
      </c>
      <c r="R1355" s="305" t="str">
        <f t="shared" si="114"/>
        <v/>
      </c>
      <c r="S1355" s="305" t="str">
        <f t="shared" si="115"/>
        <v/>
      </c>
      <c r="T1355" s="186">
        <v>1351</v>
      </c>
      <c r="U1355" s="216" t="str">
        <f t="shared" si="117"/>
        <v/>
      </c>
      <c r="V1355" s="216" t="str">
        <f>IFERROR(INDEX(CountyStateRegions_21!$B:$B,MATCH('Start Here Statistics'!$U1355,CountyStateRegions_21!$D:$D,0)),"")</f>
        <v/>
      </c>
    </row>
    <row r="1356" spans="14:22" ht="15" x14ac:dyDescent="0.2">
      <c r="N1356" s="43">
        <f t="shared" si="116"/>
        <v>0</v>
      </c>
      <c r="O1356" s="180"/>
      <c r="P1356" s="214" t="str">
        <f>CountyStateRegions_21!K1354</f>
        <v/>
      </c>
      <c r="Q1356" s="304" t="str">
        <f t="shared" si="113"/>
        <v/>
      </c>
      <c r="R1356" s="305" t="str">
        <f t="shared" si="114"/>
        <v/>
      </c>
      <c r="S1356" s="305" t="str">
        <f t="shared" si="115"/>
        <v/>
      </c>
      <c r="T1356" s="186">
        <v>1352</v>
      </c>
      <c r="U1356" s="216" t="str">
        <f t="shared" si="117"/>
        <v/>
      </c>
      <c r="V1356" s="216" t="str">
        <f>IFERROR(INDEX(CountyStateRegions_21!$B:$B,MATCH('Start Here Statistics'!$U1356,CountyStateRegions_21!$D:$D,0)),"")</f>
        <v/>
      </c>
    </row>
    <row r="1357" spans="14:22" ht="15" x14ac:dyDescent="0.2">
      <c r="N1357" s="43">
        <f t="shared" si="116"/>
        <v>0</v>
      </c>
      <c r="O1357" s="180"/>
      <c r="P1357" s="214" t="str">
        <f>CountyStateRegions_21!K1355</f>
        <v/>
      </c>
      <c r="Q1357" s="304" t="str">
        <f t="shared" si="113"/>
        <v/>
      </c>
      <c r="R1357" s="305" t="str">
        <f t="shared" si="114"/>
        <v/>
      </c>
      <c r="S1357" s="305" t="str">
        <f t="shared" si="115"/>
        <v/>
      </c>
      <c r="T1357" s="186">
        <v>1353</v>
      </c>
      <c r="U1357" s="216" t="str">
        <f t="shared" si="117"/>
        <v/>
      </c>
      <c r="V1357" s="216" t="str">
        <f>IFERROR(INDEX(CountyStateRegions_21!$B:$B,MATCH('Start Here Statistics'!$U1357,CountyStateRegions_21!$D:$D,0)),"")</f>
        <v/>
      </c>
    </row>
    <row r="1358" spans="14:22" ht="15" x14ac:dyDescent="0.2">
      <c r="N1358" s="43">
        <f t="shared" si="116"/>
        <v>0</v>
      </c>
      <c r="O1358" s="180"/>
      <c r="P1358" s="214" t="str">
        <f>CountyStateRegions_21!K1356</f>
        <v/>
      </c>
      <c r="Q1358" s="304" t="str">
        <f t="shared" si="113"/>
        <v/>
      </c>
      <c r="R1358" s="305" t="str">
        <f t="shared" si="114"/>
        <v/>
      </c>
      <c r="S1358" s="305" t="str">
        <f t="shared" si="115"/>
        <v/>
      </c>
      <c r="T1358" s="186">
        <v>1354</v>
      </c>
      <c r="U1358" s="216" t="str">
        <f t="shared" si="117"/>
        <v/>
      </c>
      <c r="V1358" s="216" t="str">
        <f>IFERROR(INDEX(CountyStateRegions_21!$B:$B,MATCH('Start Here Statistics'!$U1358,CountyStateRegions_21!$D:$D,0)),"")</f>
        <v/>
      </c>
    </row>
    <row r="1359" spans="14:22" ht="15" x14ac:dyDescent="0.2">
      <c r="N1359" s="43">
        <f t="shared" si="116"/>
        <v>0</v>
      </c>
      <c r="O1359" s="180"/>
      <c r="P1359" s="214" t="str">
        <f>CountyStateRegions_21!K1357</f>
        <v/>
      </c>
      <c r="Q1359" s="304" t="str">
        <f t="shared" si="113"/>
        <v/>
      </c>
      <c r="R1359" s="305" t="str">
        <f t="shared" si="114"/>
        <v/>
      </c>
      <c r="S1359" s="305" t="str">
        <f t="shared" si="115"/>
        <v/>
      </c>
      <c r="T1359" s="186">
        <v>1355</v>
      </c>
      <c r="U1359" s="216" t="str">
        <f t="shared" si="117"/>
        <v/>
      </c>
      <c r="V1359" s="216" t="str">
        <f>IFERROR(INDEX(CountyStateRegions_21!$B:$B,MATCH('Start Here Statistics'!$U1359,CountyStateRegions_21!$D:$D,0)),"")</f>
        <v/>
      </c>
    </row>
    <row r="1360" spans="14:22" ht="15" x14ac:dyDescent="0.2">
      <c r="N1360" s="43">
        <f t="shared" si="116"/>
        <v>0</v>
      </c>
      <c r="O1360" s="180"/>
      <c r="P1360" s="214" t="str">
        <f>CountyStateRegions_21!K1358</f>
        <v/>
      </c>
      <c r="Q1360" s="304" t="str">
        <f t="shared" si="113"/>
        <v/>
      </c>
      <c r="R1360" s="305" t="str">
        <f t="shared" si="114"/>
        <v/>
      </c>
      <c r="S1360" s="305" t="str">
        <f t="shared" si="115"/>
        <v/>
      </c>
      <c r="T1360" s="186">
        <v>1356</v>
      </c>
      <c r="U1360" s="216" t="str">
        <f t="shared" si="117"/>
        <v/>
      </c>
      <c r="V1360" s="216" t="str">
        <f>IFERROR(INDEX(CountyStateRegions_21!$B:$B,MATCH('Start Here Statistics'!$U1360,CountyStateRegions_21!$D:$D,0)),"")</f>
        <v/>
      </c>
    </row>
    <row r="1361" spans="14:22" ht="15" x14ac:dyDescent="0.2">
      <c r="N1361" s="43">
        <f t="shared" si="116"/>
        <v>0</v>
      </c>
      <c r="O1361" s="180"/>
      <c r="P1361" s="214" t="str">
        <f>CountyStateRegions_21!K1359</f>
        <v/>
      </c>
      <c r="Q1361" s="304" t="str">
        <f t="shared" si="113"/>
        <v/>
      </c>
      <c r="R1361" s="305" t="str">
        <f t="shared" si="114"/>
        <v/>
      </c>
      <c r="S1361" s="305" t="str">
        <f t="shared" si="115"/>
        <v/>
      </c>
      <c r="T1361" s="186">
        <v>1357</v>
      </c>
      <c r="U1361" s="216" t="str">
        <f t="shared" si="117"/>
        <v/>
      </c>
      <c r="V1361" s="216" t="str">
        <f>IFERROR(INDEX(CountyStateRegions_21!$B:$B,MATCH('Start Here Statistics'!$U1361,CountyStateRegions_21!$D:$D,0)),"")</f>
        <v/>
      </c>
    </row>
    <row r="1362" spans="14:22" ht="15" x14ac:dyDescent="0.2">
      <c r="N1362" s="43">
        <f t="shared" si="116"/>
        <v>0</v>
      </c>
      <c r="O1362" s="180"/>
      <c r="P1362" s="214" t="str">
        <f>CountyStateRegions_21!K1360</f>
        <v/>
      </c>
      <c r="Q1362" s="304" t="str">
        <f t="shared" si="113"/>
        <v/>
      </c>
      <c r="R1362" s="305" t="str">
        <f t="shared" si="114"/>
        <v/>
      </c>
      <c r="S1362" s="305" t="str">
        <f t="shared" si="115"/>
        <v/>
      </c>
      <c r="T1362" s="186">
        <v>1358</v>
      </c>
      <c r="U1362" s="216" t="str">
        <f t="shared" si="117"/>
        <v/>
      </c>
      <c r="V1362" s="216" t="str">
        <f>IFERROR(INDEX(CountyStateRegions_21!$B:$B,MATCH('Start Here Statistics'!$U1362,CountyStateRegions_21!$D:$D,0)),"")</f>
        <v/>
      </c>
    </row>
    <row r="1363" spans="14:22" ht="15" x14ac:dyDescent="0.2">
      <c r="N1363" s="43">
        <f t="shared" si="116"/>
        <v>0</v>
      </c>
      <c r="O1363" s="180"/>
      <c r="P1363" s="214" t="str">
        <f>CountyStateRegions_21!K1361</f>
        <v/>
      </c>
      <c r="Q1363" s="304" t="str">
        <f t="shared" si="113"/>
        <v/>
      </c>
      <c r="R1363" s="305" t="str">
        <f t="shared" si="114"/>
        <v/>
      </c>
      <c r="S1363" s="305" t="str">
        <f t="shared" si="115"/>
        <v/>
      </c>
      <c r="T1363" s="186">
        <v>1359</v>
      </c>
      <c r="U1363" s="216" t="str">
        <f t="shared" si="117"/>
        <v/>
      </c>
      <c r="V1363" s="216" t="str">
        <f>IFERROR(INDEX(CountyStateRegions_21!$B:$B,MATCH('Start Here Statistics'!$U1363,CountyStateRegions_21!$D:$D,0)),"")</f>
        <v/>
      </c>
    </row>
    <row r="1364" spans="14:22" ht="15" x14ac:dyDescent="0.2">
      <c r="N1364" s="43">
        <f t="shared" si="116"/>
        <v>0</v>
      </c>
      <c r="O1364" s="180"/>
      <c r="P1364" s="214" t="str">
        <f>CountyStateRegions_21!K1362</f>
        <v/>
      </c>
      <c r="Q1364" s="304" t="str">
        <f t="shared" si="113"/>
        <v/>
      </c>
      <c r="R1364" s="305" t="str">
        <f t="shared" si="114"/>
        <v/>
      </c>
      <c r="S1364" s="305" t="str">
        <f t="shared" si="115"/>
        <v/>
      </c>
      <c r="T1364" s="186">
        <v>1360</v>
      </c>
      <c r="U1364" s="216" t="str">
        <f t="shared" si="117"/>
        <v/>
      </c>
      <c r="V1364" s="216" t="str">
        <f>IFERROR(INDEX(CountyStateRegions_21!$B:$B,MATCH('Start Here Statistics'!$U1364,CountyStateRegions_21!$D:$D,0)),"")</f>
        <v/>
      </c>
    </row>
    <row r="1365" spans="14:22" ht="15" x14ac:dyDescent="0.2">
      <c r="N1365" s="43">
        <f t="shared" si="116"/>
        <v>0</v>
      </c>
      <c r="O1365" s="180"/>
      <c r="P1365" s="214" t="str">
        <f>CountyStateRegions_21!K1363</f>
        <v/>
      </c>
      <c r="Q1365" s="304" t="str">
        <f t="shared" si="113"/>
        <v/>
      </c>
      <c r="R1365" s="305" t="str">
        <f t="shared" si="114"/>
        <v/>
      </c>
      <c r="S1365" s="305" t="str">
        <f t="shared" si="115"/>
        <v/>
      </c>
      <c r="T1365" s="186">
        <v>1361</v>
      </c>
      <c r="U1365" s="216" t="str">
        <f t="shared" si="117"/>
        <v/>
      </c>
      <c r="V1365" s="216" t="str">
        <f>IFERROR(INDEX(CountyStateRegions_21!$B:$B,MATCH('Start Here Statistics'!$U1365,CountyStateRegions_21!$D:$D,0)),"")</f>
        <v/>
      </c>
    </row>
    <row r="1366" spans="14:22" ht="15" x14ac:dyDescent="0.2">
      <c r="N1366" s="43">
        <f t="shared" si="116"/>
        <v>0</v>
      </c>
      <c r="O1366" s="180"/>
      <c r="P1366" s="214" t="str">
        <f>CountyStateRegions_21!K1364</f>
        <v/>
      </c>
      <c r="Q1366" s="304" t="str">
        <f t="shared" si="113"/>
        <v/>
      </c>
      <c r="R1366" s="305" t="str">
        <f t="shared" si="114"/>
        <v/>
      </c>
      <c r="S1366" s="305" t="str">
        <f t="shared" si="115"/>
        <v/>
      </c>
      <c r="T1366" s="186">
        <v>1362</v>
      </c>
      <c r="U1366" s="216" t="str">
        <f t="shared" si="117"/>
        <v/>
      </c>
      <c r="V1366" s="216" t="str">
        <f>IFERROR(INDEX(CountyStateRegions_21!$B:$B,MATCH('Start Here Statistics'!$U1366,CountyStateRegions_21!$D:$D,0)),"")</f>
        <v/>
      </c>
    </row>
    <row r="1367" spans="14:22" ht="15" x14ac:dyDescent="0.2">
      <c r="N1367" s="43">
        <f t="shared" si="116"/>
        <v>0</v>
      </c>
      <c r="O1367" s="180"/>
      <c r="P1367" s="214" t="str">
        <f>CountyStateRegions_21!K1365</f>
        <v/>
      </c>
      <c r="Q1367" s="304" t="str">
        <f t="shared" si="113"/>
        <v/>
      </c>
      <c r="R1367" s="305" t="str">
        <f t="shared" si="114"/>
        <v/>
      </c>
      <c r="S1367" s="305" t="str">
        <f t="shared" si="115"/>
        <v/>
      </c>
      <c r="T1367" s="186">
        <v>1363</v>
      </c>
      <c r="U1367" s="216" t="str">
        <f t="shared" si="117"/>
        <v/>
      </c>
      <c r="V1367" s="216" t="str">
        <f>IFERROR(INDEX(CountyStateRegions_21!$B:$B,MATCH('Start Here Statistics'!$U1367,CountyStateRegions_21!$D:$D,0)),"")</f>
        <v/>
      </c>
    </row>
    <row r="1368" spans="14:22" ht="15" x14ac:dyDescent="0.2">
      <c r="N1368" s="43">
        <f t="shared" si="116"/>
        <v>0</v>
      </c>
      <c r="O1368" s="180"/>
      <c r="P1368" s="214" t="str">
        <f>CountyStateRegions_21!K1366</f>
        <v/>
      </c>
      <c r="Q1368" s="304" t="str">
        <f t="shared" si="113"/>
        <v/>
      </c>
      <c r="R1368" s="305" t="str">
        <f t="shared" si="114"/>
        <v/>
      </c>
      <c r="S1368" s="305" t="str">
        <f t="shared" si="115"/>
        <v/>
      </c>
      <c r="T1368" s="186">
        <v>1364</v>
      </c>
      <c r="U1368" s="216" t="str">
        <f t="shared" si="117"/>
        <v/>
      </c>
      <c r="V1368" s="216" t="str">
        <f>IFERROR(INDEX(CountyStateRegions_21!$B:$B,MATCH('Start Here Statistics'!$U1368,CountyStateRegions_21!$D:$D,0)),"")</f>
        <v/>
      </c>
    </row>
    <row r="1369" spans="14:22" ht="15" x14ac:dyDescent="0.2">
      <c r="N1369" s="43">
        <f t="shared" si="116"/>
        <v>0</v>
      </c>
      <c r="O1369" s="180"/>
      <c r="P1369" s="214" t="str">
        <f>CountyStateRegions_21!K1367</f>
        <v/>
      </c>
      <c r="Q1369" s="304" t="str">
        <f t="shared" si="113"/>
        <v/>
      </c>
      <c r="R1369" s="305" t="str">
        <f t="shared" si="114"/>
        <v/>
      </c>
      <c r="S1369" s="305" t="str">
        <f t="shared" si="115"/>
        <v/>
      </c>
      <c r="T1369" s="186">
        <v>1365</v>
      </c>
      <c r="U1369" s="216" t="str">
        <f t="shared" si="117"/>
        <v/>
      </c>
      <c r="V1369" s="216" t="str">
        <f>IFERROR(INDEX(CountyStateRegions_21!$B:$B,MATCH('Start Here Statistics'!$U1369,CountyStateRegions_21!$D:$D,0)),"")</f>
        <v/>
      </c>
    </row>
    <row r="1370" spans="14:22" ht="15" x14ac:dyDescent="0.2">
      <c r="N1370" s="43">
        <f t="shared" si="116"/>
        <v>0</v>
      </c>
      <c r="O1370" s="180"/>
      <c r="P1370" s="214" t="str">
        <f>CountyStateRegions_21!K1368</f>
        <v/>
      </c>
      <c r="Q1370" s="304" t="str">
        <f t="shared" si="113"/>
        <v/>
      </c>
      <c r="R1370" s="305" t="str">
        <f t="shared" si="114"/>
        <v/>
      </c>
      <c r="S1370" s="305" t="str">
        <f t="shared" si="115"/>
        <v/>
      </c>
      <c r="T1370" s="186">
        <v>1366</v>
      </c>
      <c r="U1370" s="216" t="str">
        <f t="shared" si="117"/>
        <v/>
      </c>
      <c r="V1370" s="216" t="str">
        <f>IFERROR(INDEX(CountyStateRegions_21!$B:$B,MATCH('Start Here Statistics'!$U1370,CountyStateRegions_21!$D:$D,0)),"")</f>
        <v/>
      </c>
    </row>
    <row r="1371" spans="14:22" ht="15" x14ac:dyDescent="0.2">
      <c r="N1371" s="43">
        <f t="shared" si="116"/>
        <v>0</v>
      </c>
      <c r="O1371" s="180"/>
      <c r="P1371" s="214" t="str">
        <f>CountyStateRegions_21!K1369</f>
        <v/>
      </c>
      <c r="Q1371" s="304" t="str">
        <f t="shared" si="113"/>
        <v/>
      </c>
      <c r="R1371" s="305" t="str">
        <f t="shared" si="114"/>
        <v/>
      </c>
      <c r="S1371" s="305" t="str">
        <f t="shared" si="115"/>
        <v/>
      </c>
      <c r="T1371" s="186">
        <v>1367</v>
      </c>
      <c r="U1371" s="216" t="str">
        <f t="shared" si="117"/>
        <v/>
      </c>
      <c r="V1371" s="216" t="str">
        <f>IFERROR(INDEX(CountyStateRegions_21!$B:$B,MATCH('Start Here Statistics'!$U1371,CountyStateRegions_21!$D:$D,0)),"")</f>
        <v/>
      </c>
    </row>
    <row r="1372" spans="14:22" ht="15" x14ac:dyDescent="0.2">
      <c r="N1372" s="43">
        <f t="shared" si="116"/>
        <v>0</v>
      </c>
      <c r="O1372" s="180"/>
      <c r="P1372" s="214" t="str">
        <f>CountyStateRegions_21!K1370</f>
        <v/>
      </c>
      <c r="Q1372" s="304" t="str">
        <f t="shared" si="113"/>
        <v/>
      </c>
      <c r="R1372" s="305" t="str">
        <f t="shared" si="114"/>
        <v/>
      </c>
      <c r="S1372" s="305" t="str">
        <f t="shared" si="115"/>
        <v/>
      </c>
      <c r="T1372" s="186">
        <v>1368</v>
      </c>
      <c r="U1372" s="216" t="str">
        <f t="shared" si="117"/>
        <v/>
      </c>
      <c r="V1372" s="216" t="str">
        <f>IFERROR(INDEX(CountyStateRegions_21!$B:$B,MATCH('Start Here Statistics'!$U1372,CountyStateRegions_21!$D:$D,0)),"")</f>
        <v/>
      </c>
    </row>
    <row r="1373" spans="14:22" ht="15" x14ac:dyDescent="0.2">
      <c r="N1373" s="43">
        <f t="shared" si="116"/>
        <v>0</v>
      </c>
      <c r="O1373" s="180"/>
      <c r="P1373" s="214" t="str">
        <f>CountyStateRegions_21!K1371</f>
        <v/>
      </c>
      <c r="Q1373" s="304" t="str">
        <f t="shared" si="113"/>
        <v/>
      </c>
      <c r="R1373" s="305" t="str">
        <f t="shared" si="114"/>
        <v/>
      </c>
      <c r="S1373" s="305" t="str">
        <f t="shared" si="115"/>
        <v/>
      </c>
      <c r="T1373" s="186">
        <v>1369</v>
      </c>
      <c r="U1373" s="216" t="str">
        <f t="shared" si="117"/>
        <v/>
      </c>
      <c r="V1373" s="216" t="str">
        <f>IFERROR(INDEX(CountyStateRegions_21!$B:$B,MATCH('Start Here Statistics'!$U1373,CountyStateRegions_21!$D:$D,0)),"")</f>
        <v/>
      </c>
    </row>
    <row r="1374" spans="14:22" ht="15" x14ac:dyDescent="0.2">
      <c r="N1374" s="43">
        <f t="shared" si="116"/>
        <v>0</v>
      </c>
      <c r="O1374" s="180"/>
      <c r="P1374" s="214" t="str">
        <f>CountyStateRegions_21!K1372</f>
        <v/>
      </c>
      <c r="Q1374" s="304" t="str">
        <f t="shared" ref="Q1374:Q1437" si="118">IFERROR(MID(P1375, FIND(",",P1375)+1,99),"")</f>
        <v/>
      </c>
      <c r="R1374" s="305" t="str">
        <f t="shared" ref="R1374:R1437" si="119">IFERROR(LEFT(P1375, FIND(",",P1375)-1),"")</f>
        <v/>
      </c>
      <c r="S1374" s="305" t="str">
        <f t="shared" ref="S1374:S1437" si="120">IF(P1375="", "", IF(O1375&lt;&gt;"", 1, 0))</f>
        <v/>
      </c>
      <c r="T1374" s="186">
        <v>1370</v>
      </c>
      <c r="U1374" s="216" t="str">
        <f t="shared" si="117"/>
        <v/>
      </c>
      <c r="V1374" s="216" t="str">
        <f>IFERROR(INDEX(CountyStateRegions_21!$B:$B,MATCH('Start Here Statistics'!$U1374,CountyStateRegions_21!$D:$D,0)),"")</f>
        <v/>
      </c>
    </row>
    <row r="1375" spans="14:22" ht="15" x14ac:dyDescent="0.2">
      <c r="N1375" s="43">
        <f t="shared" si="116"/>
        <v>0</v>
      </c>
      <c r="O1375" s="180"/>
      <c r="P1375" s="214" t="str">
        <f>CountyStateRegions_21!K1373</f>
        <v/>
      </c>
      <c r="Q1375" s="304" t="str">
        <f t="shared" si="118"/>
        <v/>
      </c>
      <c r="R1375" s="305" t="str">
        <f t="shared" si="119"/>
        <v/>
      </c>
      <c r="S1375" s="305" t="str">
        <f t="shared" si="120"/>
        <v/>
      </c>
      <c r="T1375" s="186">
        <v>1371</v>
      </c>
      <c r="U1375" s="216" t="str">
        <f t="shared" si="117"/>
        <v/>
      </c>
      <c r="V1375" s="216" t="str">
        <f>IFERROR(INDEX(CountyStateRegions_21!$B:$B,MATCH('Start Here Statistics'!$U1375,CountyStateRegions_21!$D:$D,0)),"")</f>
        <v/>
      </c>
    </row>
    <row r="1376" spans="14:22" ht="15" x14ac:dyDescent="0.2">
      <c r="N1376" s="43">
        <f t="shared" si="116"/>
        <v>0</v>
      </c>
      <c r="O1376" s="180"/>
      <c r="P1376" s="214" t="str">
        <f>CountyStateRegions_21!K1374</f>
        <v/>
      </c>
      <c r="Q1376" s="304" t="str">
        <f t="shared" si="118"/>
        <v/>
      </c>
      <c r="R1376" s="305" t="str">
        <f t="shared" si="119"/>
        <v/>
      </c>
      <c r="S1376" s="305" t="str">
        <f t="shared" si="120"/>
        <v/>
      </c>
      <c r="T1376" s="186">
        <v>1372</v>
      </c>
      <c r="U1376" s="216" t="str">
        <f t="shared" si="117"/>
        <v/>
      </c>
      <c r="V1376" s="216" t="str">
        <f>IFERROR(INDEX(CountyStateRegions_21!$B:$B,MATCH('Start Here Statistics'!$U1376,CountyStateRegions_21!$D:$D,0)),"")</f>
        <v/>
      </c>
    </row>
    <row r="1377" spans="14:22" ht="15" x14ac:dyDescent="0.2">
      <c r="N1377" s="43">
        <f t="shared" si="116"/>
        <v>0</v>
      </c>
      <c r="O1377" s="180"/>
      <c r="P1377" s="214" t="str">
        <f>CountyStateRegions_21!K1375</f>
        <v/>
      </c>
      <c r="Q1377" s="304" t="str">
        <f t="shared" si="118"/>
        <v/>
      </c>
      <c r="R1377" s="305" t="str">
        <f t="shared" si="119"/>
        <v/>
      </c>
      <c r="S1377" s="305" t="str">
        <f t="shared" si="120"/>
        <v/>
      </c>
      <c r="T1377" s="186">
        <v>1373</v>
      </c>
      <c r="U1377" s="216" t="str">
        <f t="shared" si="117"/>
        <v/>
      </c>
      <c r="V1377" s="216" t="str">
        <f>IFERROR(INDEX(CountyStateRegions_21!$B:$B,MATCH('Start Here Statistics'!$U1377,CountyStateRegions_21!$D:$D,0)),"")</f>
        <v/>
      </c>
    </row>
    <row r="1378" spans="14:22" ht="15" x14ac:dyDescent="0.2">
      <c r="N1378" s="43">
        <f t="shared" si="116"/>
        <v>0</v>
      </c>
      <c r="O1378" s="180"/>
      <c r="P1378" s="214" t="str">
        <f>CountyStateRegions_21!K1376</f>
        <v/>
      </c>
      <c r="Q1378" s="304" t="str">
        <f t="shared" si="118"/>
        <v/>
      </c>
      <c r="R1378" s="305" t="str">
        <f t="shared" si="119"/>
        <v/>
      </c>
      <c r="S1378" s="305" t="str">
        <f t="shared" si="120"/>
        <v/>
      </c>
      <c r="T1378" s="186">
        <v>1374</v>
      </c>
      <c r="U1378" s="216" t="str">
        <f t="shared" si="117"/>
        <v/>
      </c>
      <c r="V1378" s="216" t="str">
        <f>IFERROR(INDEX(CountyStateRegions_21!$B:$B,MATCH('Start Here Statistics'!$U1378,CountyStateRegions_21!$D:$D,0)),"")</f>
        <v/>
      </c>
    </row>
    <row r="1379" spans="14:22" ht="15" x14ac:dyDescent="0.2">
      <c r="N1379" s="43">
        <f t="shared" si="116"/>
        <v>0</v>
      </c>
      <c r="O1379" s="180"/>
      <c r="P1379" s="214" t="str">
        <f>CountyStateRegions_21!K1377</f>
        <v/>
      </c>
      <c r="Q1379" s="304" t="str">
        <f t="shared" si="118"/>
        <v/>
      </c>
      <c r="R1379" s="305" t="str">
        <f t="shared" si="119"/>
        <v/>
      </c>
      <c r="S1379" s="305" t="str">
        <f t="shared" si="120"/>
        <v/>
      </c>
      <c r="T1379" s="186">
        <v>1375</v>
      </c>
      <c r="U1379" s="216" t="str">
        <f t="shared" si="117"/>
        <v/>
      </c>
      <c r="V1379" s="216" t="str">
        <f>IFERROR(INDEX(CountyStateRegions_21!$B:$B,MATCH('Start Here Statistics'!$U1379,CountyStateRegions_21!$D:$D,0)),"")</f>
        <v/>
      </c>
    </row>
    <row r="1380" spans="14:22" ht="15" x14ac:dyDescent="0.2">
      <c r="N1380" s="43">
        <f t="shared" si="116"/>
        <v>0</v>
      </c>
      <c r="O1380" s="180"/>
      <c r="P1380" s="214" t="str">
        <f>CountyStateRegions_21!K1378</f>
        <v/>
      </c>
      <c r="Q1380" s="304" t="str">
        <f t="shared" si="118"/>
        <v/>
      </c>
      <c r="R1380" s="305" t="str">
        <f t="shared" si="119"/>
        <v/>
      </c>
      <c r="S1380" s="305" t="str">
        <f t="shared" si="120"/>
        <v/>
      </c>
      <c r="T1380" s="186">
        <v>1376</v>
      </c>
      <c r="U1380" s="216" t="str">
        <f t="shared" si="117"/>
        <v/>
      </c>
      <c r="V1380" s="216" t="str">
        <f>IFERROR(INDEX(CountyStateRegions_21!$B:$B,MATCH('Start Here Statistics'!$U1380,CountyStateRegions_21!$D:$D,0)),"")</f>
        <v/>
      </c>
    </row>
    <row r="1381" spans="14:22" ht="15" x14ac:dyDescent="0.2">
      <c r="N1381" s="43">
        <f t="shared" si="116"/>
        <v>0</v>
      </c>
      <c r="O1381" s="180"/>
      <c r="P1381" s="214" t="str">
        <f>CountyStateRegions_21!K1379</f>
        <v/>
      </c>
      <c r="Q1381" s="304" t="str">
        <f t="shared" si="118"/>
        <v/>
      </c>
      <c r="R1381" s="305" t="str">
        <f t="shared" si="119"/>
        <v/>
      </c>
      <c r="S1381" s="305" t="str">
        <f t="shared" si="120"/>
        <v/>
      </c>
      <c r="T1381" s="186">
        <v>1377</v>
      </c>
      <c r="U1381" s="216" t="str">
        <f t="shared" si="117"/>
        <v/>
      </c>
      <c r="V1381" s="216" t="str">
        <f>IFERROR(INDEX(CountyStateRegions_21!$B:$B,MATCH('Start Here Statistics'!$U1381,CountyStateRegions_21!$D:$D,0)),"")</f>
        <v/>
      </c>
    </row>
    <row r="1382" spans="14:22" ht="15" x14ac:dyDescent="0.2">
      <c r="N1382" s="43">
        <f t="shared" si="116"/>
        <v>0</v>
      </c>
      <c r="O1382" s="180"/>
      <c r="P1382" s="214" t="str">
        <f>CountyStateRegions_21!K1380</f>
        <v/>
      </c>
      <c r="Q1382" s="304" t="str">
        <f t="shared" si="118"/>
        <v/>
      </c>
      <c r="R1382" s="305" t="str">
        <f t="shared" si="119"/>
        <v/>
      </c>
      <c r="S1382" s="305" t="str">
        <f t="shared" si="120"/>
        <v/>
      </c>
      <c r="T1382" s="186">
        <v>1378</v>
      </c>
      <c r="U1382" s="216" t="str">
        <f t="shared" si="117"/>
        <v/>
      </c>
      <c r="V1382" s="216" t="str">
        <f>IFERROR(INDEX(CountyStateRegions_21!$B:$B,MATCH('Start Here Statistics'!$U1382,CountyStateRegions_21!$D:$D,0)),"")</f>
        <v/>
      </c>
    </row>
    <row r="1383" spans="14:22" ht="15" x14ac:dyDescent="0.2">
      <c r="N1383" s="43">
        <f t="shared" si="116"/>
        <v>0</v>
      </c>
      <c r="O1383" s="180"/>
      <c r="P1383" s="214" t="str">
        <f>CountyStateRegions_21!K1381</f>
        <v/>
      </c>
      <c r="Q1383" s="304" t="str">
        <f t="shared" si="118"/>
        <v/>
      </c>
      <c r="R1383" s="305" t="str">
        <f t="shared" si="119"/>
        <v/>
      </c>
      <c r="S1383" s="305" t="str">
        <f t="shared" si="120"/>
        <v/>
      </c>
      <c r="T1383" s="186">
        <v>1379</v>
      </c>
      <c r="U1383" s="216" t="str">
        <f t="shared" si="117"/>
        <v/>
      </c>
      <c r="V1383" s="216" t="str">
        <f>IFERROR(INDEX(CountyStateRegions_21!$B:$B,MATCH('Start Here Statistics'!$U1383,CountyStateRegions_21!$D:$D,0)),"")</f>
        <v/>
      </c>
    </row>
    <row r="1384" spans="14:22" ht="15" x14ac:dyDescent="0.2">
      <c r="N1384" s="43">
        <f t="shared" si="116"/>
        <v>0</v>
      </c>
      <c r="O1384" s="180"/>
      <c r="P1384" s="214" t="str">
        <f>CountyStateRegions_21!K1382</f>
        <v/>
      </c>
      <c r="Q1384" s="304" t="str">
        <f t="shared" si="118"/>
        <v/>
      </c>
      <c r="R1384" s="305" t="str">
        <f t="shared" si="119"/>
        <v/>
      </c>
      <c r="S1384" s="305" t="str">
        <f t="shared" si="120"/>
        <v/>
      </c>
      <c r="T1384" s="186">
        <v>1380</v>
      </c>
      <c r="U1384" s="216" t="str">
        <f t="shared" si="117"/>
        <v/>
      </c>
      <c r="V1384" s="216" t="str">
        <f>IFERROR(INDEX(CountyStateRegions_21!$B:$B,MATCH('Start Here Statistics'!$U1384,CountyStateRegions_21!$D:$D,0)),"")</f>
        <v/>
      </c>
    </row>
    <row r="1385" spans="14:22" ht="15" x14ac:dyDescent="0.2">
      <c r="N1385" s="43">
        <f t="shared" si="116"/>
        <v>0</v>
      </c>
      <c r="O1385" s="180"/>
      <c r="P1385" s="214" t="str">
        <f>CountyStateRegions_21!K1383</f>
        <v/>
      </c>
      <c r="Q1385" s="304" t="str">
        <f t="shared" si="118"/>
        <v/>
      </c>
      <c r="R1385" s="305" t="str">
        <f t="shared" si="119"/>
        <v/>
      </c>
      <c r="S1385" s="305" t="str">
        <f t="shared" si="120"/>
        <v/>
      </c>
      <c r="T1385" s="186">
        <v>1381</v>
      </c>
      <c r="U1385" s="216" t="str">
        <f t="shared" si="117"/>
        <v/>
      </c>
      <c r="V1385" s="216" t="str">
        <f>IFERROR(INDEX(CountyStateRegions_21!$B:$B,MATCH('Start Here Statistics'!$U1385,CountyStateRegions_21!$D:$D,0)),"")</f>
        <v/>
      </c>
    </row>
    <row r="1386" spans="14:22" ht="15" x14ac:dyDescent="0.2">
      <c r="N1386" s="43">
        <f t="shared" si="116"/>
        <v>0</v>
      </c>
      <c r="O1386" s="180"/>
      <c r="P1386" s="214" t="str">
        <f>CountyStateRegions_21!K1384</f>
        <v/>
      </c>
      <c r="Q1386" s="304" t="str">
        <f t="shared" si="118"/>
        <v/>
      </c>
      <c r="R1386" s="305" t="str">
        <f t="shared" si="119"/>
        <v/>
      </c>
      <c r="S1386" s="305" t="str">
        <f t="shared" si="120"/>
        <v/>
      </c>
      <c r="T1386" s="186">
        <v>1382</v>
      </c>
      <c r="U1386" s="216" t="str">
        <f t="shared" si="117"/>
        <v/>
      </c>
      <c r="V1386" s="216" t="str">
        <f>IFERROR(INDEX(CountyStateRegions_21!$B:$B,MATCH('Start Here Statistics'!$U1386,CountyStateRegions_21!$D:$D,0)),"")</f>
        <v/>
      </c>
    </row>
    <row r="1387" spans="14:22" ht="15" x14ac:dyDescent="0.2">
      <c r="N1387" s="43">
        <f t="shared" si="116"/>
        <v>0</v>
      </c>
      <c r="O1387" s="180"/>
      <c r="P1387" s="214" t="str">
        <f>CountyStateRegions_21!K1385</f>
        <v/>
      </c>
      <c r="Q1387" s="304" t="str">
        <f t="shared" si="118"/>
        <v/>
      </c>
      <c r="R1387" s="305" t="str">
        <f t="shared" si="119"/>
        <v/>
      </c>
      <c r="S1387" s="305" t="str">
        <f t="shared" si="120"/>
        <v/>
      </c>
      <c r="T1387" s="186">
        <v>1383</v>
      </c>
      <c r="U1387" s="216" t="str">
        <f t="shared" si="117"/>
        <v/>
      </c>
      <c r="V1387" s="216" t="str">
        <f>IFERROR(INDEX(CountyStateRegions_21!$B:$B,MATCH('Start Here Statistics'!$U1387,CountyStateRegions_21!$D:$D,0)),"")</f>
        <v/>
      </c>
    </row>
    <row r="1388" spans="14:22" ht="15" x14ac:dyDescent="0.2">
      <c r="N1388" s="43">
        <f t="shared" si="116"/>
        <v>0</v>
      </c>
      <c r="O1388" s="180"/>
      <c r="P1388" s="214" t="str">
        <f>CountyStateRegions_21!K1386</f>
        <v/>
      </c>
      <c r="Q1388" s="304" t="str">
        <f t="shared" si="118"/>
        <v/>
      </c>
      <c r="R1388" s="305" t="str">
        <f t="shared" si="119"/>
        <v/>
      </c>
      <c r="S1388" s="305" t="str">
        <f t="shared" si="120"/>
        <v/>
      </c>
      <c r="T1388" s="186">
        <v>1384</v>
      </c>
      <c r="U1388" s="216" t="str">
        <f t="shared" si="117"/>
        <v/>
      </c>
      <c r="V1388" s="216" t="str">
        <f>IFERROR(INDEX(CountyStateRegions_21!$B:$B,MATCH('Start Here Statistics'!$U1388,CountyStateRegions_21!$D:$D,0)),"")</f>
        <v/>
      </c>
    </row>
    <row r="1389" spans="14:22" ht="15" x14ac:dyDescent="0.2">
      <c r="N1389" s="43">
        <f t="shared" si="116"/>
        <v>0</v>
      </c>
      <c r="O1389" s="180"/>
      <c r="P1389" s="214" t="str">
        <f>CountyStateRegions_21!K1387</f>
        <v/>
      </c>
      <c r="Q1389" s="304" t="str">
        <f t="shared" si="118"/>
        <v/>
      </c>
      <c r="R1389" s="305" t="str">
        <f t="shared" si="119"/>
        <v/>
      </c>
      <c r="S1389" s="305" t="str">
        <f t="shared" si="120"/>
        <v/>
      </c>
      <c r="T1389" s="186">
        <v>1385</v>
      </c>
      <c r="U1389" s="216" t="str">
        <f t="shared" si="117"/>
        <v/>
      </c>
      <c r="V1389" s="216" t="str">
        <f>IFERROR(INDEX(CountyStateRegions_21!$B:$B,MATCH('Start Here Statistics'!$U1389,CountyStateRegions_21!$D:$D,0)),"")</f>
        <v/>
      </c>
    </row>
    <row r="1390" spans="14:22" ht="15" x14ac:dyDescent="0.2">
      <c r="N1390" s="43">
        <f t="shared" si="116"/>
        <v>0</v>
      </c>
      <c r="O1390" s="180"/>
      <c r="P1390" s="214" t="str">
        <f>CountyStateRegions_21!K1388</f>
        <v/>
      </c>
      <c r="Q1390" s="304" t="str">
        <f t="shared" si="118"/>
        <v/>
      </c>
      <c r="R1390" s="305" t="str">
        <f t="shared" si="119"/>
        <v/>
      </c>
      <c r="S1390" s="305" t="str">
        <f t="shared" si="120"/>
        <v/>
      </c>
      <c r="T1390" s="186">
        <v>1386</v>
      </c>
      <c r="U1390" s="216" t="str">
        <f t="shared" si="117"/>
        <v/>
      </c>
      <c r="V1390" s="216" t="str">
        <f>IFERROR(INDEX(CountyStateRegions_21!$B:$B,MATCH('Start Here Statistics'!$U1390,CountyStateRegions_21!$D:$D,0)),"")</f>
        <v/>
      </c>
    </row>
    <row r="1391" spans="14:22" ht="15" x14ac:dyDescent="0.2">
      <c r="N1391" s="43">
        <f t="shared" si="116"/>
        <v>0</v>
      </c>
      <c r="O1391" s="180"/>
      <c r="P1391" s="214" t="str">
        <f>CountyStateRegions_21!K1389</f>
        <v/>
      </c>
      <c r="Q1391" s="304" t="str">
        <f t="shared" si="118"/>
        <v/>
      </c>
      <c r="R1391" s="305" t="str">
        <f t="shared" si="119"/>
        <v/>
      </c>
      <c r="S1391" s="305" t="str">
        <f t="shared" si="120"/>
        <v/>
      </c>
      <c r="T1391" s="186">
        <v>1387</v>
      </c>
      <c r="U1391" s="216" t="str">
        <f t="shared" si="117"/>
        <v/>
      </c>
      <c r="V1391" s="216" t="str">
        <f>IFERROR(INDEX(CountyStateRegions_21!$B:$B,MATCH('Start Here Statistics'!$U1391,CountyStateRegions_21!$D:$D,0)),"")</f>
        <v/>
      </c>
    </row>
    <row r="1392" spans="14:22" ht="15" x14ac:dyDescent="0.2">
      <c r="N1392" s="43">
        <f t="shared" si="116"/>
        <v>0</v>
      </c>
      <c r="O1392" s="180"/>
      <c r="P1392" s="214" t="str">
        <f>CountyStateRegions_21!K1390</f>
        <v/>
      </c>
      <c r="Q1392" s="304" t="str">
        <f t="shared" si="118"/>
        <v/>
      </c>
      <c r="R1392" s="305" t="str">
        <f t="shared" si="119"/>
        <v/>
      </c>
      <c r="S1392" s="305" t="str">
        <f t="shared" si="120"/>
        <v/>
      </c>
      <c r="T1392" s="186">
        <v>1388</v>
      </c>
      <c r="U1392" s="216" t="str">
        <f t="shared" si="117"/>
        <v/>
      </c>
      <c r="V1392" s="216" t="str">
        <f>IFERROR(INDEX(CountyStateRegions_21!$B:$B,MATCH('Start Here Statistics'!$U1392,CountyStateRegions_21!$D:$D,0)),"")</f>
        <v/>
      </c>
    </row>
    <row r="1393" spans="14:22" ht="15" x14ac:dyDescent="0.2">
      <c r="N1393" s="43">
        <f t="shared" si="116"/>
        <v>0</v>
      </c>
      <c r="O1393" s="180"/>
      <c r="P1393" s="214" t="str">
        <f>CountyStateRegions_21!K1391</f>
        <v/>
      </c>
      <c r="Q1393" s="304" t="str">
        <f t="shared" si="118"/>
        <v/>
      </c>
      <c r="R1393" s="305" t="str">
        <f t="shared" si="119"/>
        <v/>
      </c>
      <c r="S1393" s="305" t="str">
        <f t="shared" si="120"/>
        <v/>
      </c>
      <c r="T1393" s="186">
        <v>1389</v>
      </c>
      <c r="U1393" s="216" t="str">
        <f t="shared" si="117"/>
        <v/>
      </c>
      <c r="V1393" s="216" t="str">
        <f>IFERROR(INDEX(CountyStateRegions_21!$B:$B,MATCH('Start Here Statistics'!$U1393,CountyStateRegions_21!$D:$D,0)),"")</f>
        <v/>
      </c>
    </row>
    <row r="1394" spans="14:22" ht="15" x14ac:dyDescent="0.2">
      <c r="N1394" s="43">
        <f t="shared" si="116"/>
        <v>0</v>
      </c>
      <c r="O1394" s="180"/>
      <c r="P1394" s="214" t="str">
        <f>CountyStateRegions_21!K1392</f>
        <v/>
      </c>
      <c r="Q1394" s="304" t="str">
        <f t="shared" si="118"/>
        <v/>
      </c>
      <c r="R1394" s="305" t="str">
        <f t="shared" si="119"/>
        <v/>
      </c>
      <c r="S1394" s="305" t="str">
        <f t="shared" si="120"/>
        <v/>
      </c>
      <c r="T1394" s="186">
        <v>1390</v>
      </c>
      <c r="U1394" s="216" t="str">
        <f t="shared" si="117"/>
        <v/>
      </c>
      <c r="V1394" s="216" t="str">
        <f>IFERROR(INDEX(CountyStateRegions_21!$B:$B,MATCH('Start Here Statistics'!$U1394,CountyStateRegions_21!$D:$D,0)),"")</f>
        <v/>
      </c>
    </row>
    <row r="1395" spans="14:22" ht="15" x14ac:dyDescent="0.2">
      <c r="N1395" s="43">
        <f t="shared" si="116"/>
        <v>0</v>
      </c>
      <c r="O1395" s="180"/>
      <c r="P1395" s="214" t="str">
        <f>CountyStateRegions_21!K1393</f>
        <v/>
      </c>
      <c r="Q1395" s="304" t="str">
        <f t="shared" si="118"/>
        <v/>
      </c>
      <c r="R1395" s="305" t="str">
        <f t="shared" si="119"/>
        <v/>
      </c>
      <c r="S1395" s="305" t="str">
        <f t="shared" si="120"/>
        <v/>
      </c>
      <c r="T1395" s="186">
        <v>1391</v>
      </c>
      <c r="U1395" s="216" t="str">
        <f t="shared" si="117"/>
        <v/>
      </c>
      <c r="V1395" s="216" t="str">
        <f>IFERROR(INDEX(CountyStateRegions_21!$B:$B,MATCH('Start Here Statistics'!$U1395,CountyStateRegions_21!$D:$D,0)),"")</f>
        <v/>
      </c>
    </row>
    <row r="1396" spans="14:22" ht="15" x14ac:dyDescent="0.2">
      <c r="N1396" s="43">
        <f t="shared" si="116"/>
        <v>0</v>
      </c>
      <c r="O1396" s="180"/>
      <c r="P1396" s="214" t="str">
        <f>CountyStateRegions_21!K1394</f>
        <v/>
      </c>
      <c r="Q1396" s="304" t="str">
        <f t="shared" si="118"/>
        <v/>
      </c>
      <c r="R1396" s="305" t="str">
        <f t="shared" si="119"/>
        <v/>
      </c>
      <c r="S1396" s="305" t="str">
        <f t="shared" si="120"/>
        <v/>
      </c>
      <c r="T1396" s="186">
        <v>1392</v>
      </c>
      <c r="U1396" s="216" t="str">
        <f t="shared" si="117"/>
        <v/>
      </c>
      <c r="V1396" s="216" t="str">
        <f>IFERROR(INDEX(CountyStateRegions_21!$B:$B,MATCH('Start Here Statistics'!$U1396,CountyStateRegions_21!$D:$D,0)),"")</f>
        <v/>
      </c>
    </row>
    <row r="1397" spans="14:22" ht="15" x14ac:dyDescent="0.2">
      <c r="N1397" s="43">
        <f t="shared" si="116"/>
        <v>0</v>
      </c>
      <c r="O1397" s="180"/>
      <c r="P1397" s="214" t="str">
        <f>CountyStateRegions_21!K1395</f>
        <v/>
      </c>
      <c r="Q1397" s="304" t="str">
        <f t="shared" si="118"/>
        <v/>
      </c>
      <c r="R1397" s="305" t="str">
        <f t="shared" si="119"/>
        <v/>
      </c>
      <c r="S1397" s="305" t="str">
        <f t="shared" si="120"/>
        <v/>
      </c>
      <c r="T1397" s="186">
        <v>1393</v>
      </c>
      <c r="U1397" s="216" t="str">
        <f t="shared" si="117"/>
        <v/>
      </c>
      <c r="V1397" s="216" t="str">
        <f>IFERROR(INDEX(CountyStateRegions_21!$B:$B,MATCH('Start Here Statistics'!$U1397,CountyStateRegions_21!$D:$D,0)),"")</f>
        <v/>
      </c>
    </row>
    <row r="1398" spans="14:22" ht="15" x14ac:dyDescent="0.2">
      <c r="N1398" s="43">
        <f t="shared" si="116"/>
        <v>0</v>
      </c>
      <c r="O1398" s="180"/>
      <c r="P1398" s="214" t="str">
        <f>CountyStateRegions_21!K1396</f>
        <v/>
      </c>
      <c r="Q1398" s="304" t="str">
        <f t="shared" si="118"/>
        <v/>
      </c>
      <c r="R1398" s="305" t="str">
        <f t="shared" si="119"/>
        <v/>
      </c>
      <c r="S1398" s="305" t="str">
        <f t="shared" si="120"/>
        <v/>
      </c>
      <c r="T1398" s="186">
        <v>1394</v>
      </c>
      <c r="U1398" s="216" t="str">
        <f t="shared" si="117"/>
        <v/>
      </c>
      <c r="V1398" s="216" t="str">
        <f>IFERROR(INDEX(CountyStateRegions_21!$B:$B,MATCH('Start Here Statistics'!$U1398,CountyStateRegions_21!$D:$D,0)),"")</f>
        <v/>
      </c>
    </row>
    <row r="1399" spans="14:22" ht="15" x14ac:dyDescent="0.2">
      <c r="N1399" s="43">
        <f t="shared" si="116"/>
        <v>0</v>
      </c>
      <c r="O1399" s="180"/>
      <c r="P1399" s="214" t="str">
        <f>CountyStateRegions_21!K1397</f>
        <v/>
      </c>
      <c r="Q1399" s="304" t="str">
        <f t="shared" si="118"/>
        <v/>
      </c>
      <c r="R1399" s="305" t="str">
        <f t="shared" si="119"/>
        <v/>
      </c>
      <c r="S1399" s="305" t="str">
        <f t="shared" si="120"/>
        <v/>
      </c>
      <c r="T1399" s="186">
        <v>1395</v>
      </c>
      <c r="U1399" s="216" t="str">
        <f t="shared" si="117"/>
        <v/>
      </c>
      <c r="V1399" s="216" t="str">
        <f>IFERROR(INDEX(CountyStateRegions_21!$B:$B,MATCH('Start Here Statistics'!$U1399,CountyStateRegions_21!$D:$D,0)),"")</f>
        <v/>
      </c>
    </row>
    <row r="1400" spans="14:22" ht="15" x14ac:dyDescent="0.2">
      <c r="N1400" s="43">
        <f t="shared" si="116"/>
        <v>0</v>
      </c>
      <c r="O1400" s="180"/>
      <c r="P1400" s="214" t="str">
        <f>CountyStateRegions_21!K1398</f>
        <v/>
      </c>
      <c r="Q1400" s="304" t="str">
        <f t="shared" si="118"/>
        <v/>
      </c>
      <c r="R1400" s="305" t="str">
        <f t="shared" si="119"/>
        <v/>
      </c>
      <c r="S1400" s="305" t="str">
        <f t="shared" si="120"/>
        <v/>
      </c>
      <c r="T1400" s="186">
        <v>1396</v>
      </c>
      <c r="U1400" s="216" t="str">
        <f t="shared" si="117"/>
        <v/>
      </c>
      <c r="V1400" s="216" t="str">
        <f>IFERROR(INDEX(CountyStateRegions_21!$B:$B,MATCH('Start Here Statistics'!$U1400,CountyStateRegions_21!$D:$D,0)),"")</f>
        <v/>
      </c>
    </row>
    <row r="1401" spans="14:22" ht="15" x14ac:dyDescent="0.2">
      <c r="N1401" s="43">
        <f t="shared" si="116"/>
        <v>0</v>
      </c>
      <c r="O1401" s="180"/>
      <c r="P1401" s="214" t="str">
        <f>CountyStateRegions_21!K1399</f>
        <v/>
      </c>
      <c r="Q1401" s="304" t="str">
        <f t="shared" si="118"/>
        <v/>
      </c>
      <c r="R1401" s="305" t="str">
        <f t="shared" si="119"/>
        <v/>
      </c>
      <c r="S1401" s="305" t="str">
        <f t="shared" si="120"/>
        <v/>
      </c>
      <c r="T1401" s="186">
        <v>1397</v>
      </c>
      <c r="U1401" s="216" t="str">
        <f t="shared" si="117"/>
        <v/>
      </c>
      <c r="V1401" s="216" t="str">
        <f>IFERROR(INDEX(CountyStateRegions_21!$B:$B,MATCH('Start Here Statistics'!$U1401,CountyStateRegions_21!$D:$D,0)),"")</f>
        <v/>
      </c>
    </row>
    <row r="1402" spans="14:22" ht="15" x14ac:dyDescent="0.2">
      <c r="N1402" s="43">
        <f t="shared" si="116"/>
        <v>0</v>
      </c>
      <c r="O1402" s="180"/>
      <c r="P1402" s="214" t="str">
        <f>CountyStateRegions_21!K1400</f>
        <v/>
      </c>
      <c r="Q1402" s="304" t="str">
        <f t="shared" si="118"/>
        <v/>
      </c>
      <c r="R1402" s="305" t="str">
        <f t="shared" si="119"/>
        <v/>
      </c>
      <c r="S1402" s="305" t="str">
        <f t="shared" si="120"/>
        <v/>
      </c>
      <c r="T1402" s="186">
        <v>1398</v>
      </c>
      <c r="U1402" s="216" t="str">
        <f t="shared" si="117"/>
        <v/>
      </c>
      <c r="V1402" s="216" t="str">
        <f>IFERROR(INDEX(CountyStateRegions_21!$B:$B,MATCH('Start Here Statistics'!$U1402,CountyStateRegions_21!$D:$D,0)),"")</f>
        <v/>
      </c>
    </row>
    <row r="1403" spans="14:22" ht="15" x14ac:dyDescent="0.2">
      <c r="N1403" s="43">
        <f t="shared" si="116"/>
        <v>0</v>
      </c>
      <c r="O1403" s="180"/>
      <c r="P1403" s="214" t="str">
        <f>CountyStateRegions_21!K1401</f>
        <v/>
      </c>
      <c r="Q1403" s="304" t="str">
        <f t="shared" si="118"/>
        <v/>
      </c>
      <c r="R1403" s="305" t="str">
        <f t="shared" si="119"/>
        <v/>
      </c>
      <c r="S1403" s="305" t="str">
        <f t="shared" si="120"/>
        <v/>
      </c>
      <c r="T1403" s="186">
        <v>1399</v>
      </c>
      <c r="U1403" s="216" t="str">
        <f t="shared" si="117"/>
        <v/>
      </c>
      <c r="V1403" s="216" t="str">
        <f>IFERROR(INDEX(CountyStateRegions_21!$B:$B,MATCH('Start Here Statistics'!$U1403,CountyStateRegions_21!$D:$D,0)),"")</f>
        <v/>
      </c>
    </row>
    <row r="1404" spans="14:22" ht="15" x14ac:dyDescent="0.2">
      <c r="N1404" s="43">
        <f t="shared" si="116"/>
        <v>0</v>
      </c>
      <c r="O1404" s="180"/>
      <c r="P1404" s="214" t="str">
        <f>CountyStateRegions_21!K1402</f>
        <v/>
      </c>
      <c r="Q1404" s="304" t="str">
        <f t="shared" si="118"/>
        <v/>
      </c>
      <c r="R1404" s="305" t="str">
        <f t="shared" si="119"/>
        <v/>
      </c>
      <c r="S1404" s="305" t="str">
        <f t="shared" si="120"/>
        <v/>
      </c>
      <c r="T1404" s="186">
        <v>1400</v>
      </c>
      <c r="U1404" s="216" t="str">
        <f t="shared" si="117"/>
        <v/>
      </c>
      <c r="V1404" s="216" t="str">
        <f>IFERROR(INDEX(CountyStateRegions_21!$B:$B,MATCH('Start Here Statistics'!$U1404,CountyStateRegions_21!$D:$D,0)),"")</f>
        <v/>
      </c>
    </row>
    <row r="1405" spans="14:22" ht="15" x14ac:dyDescent="0.2">
      <c r="N1405" s="43">
        <f t="shared" si="116"/>
        <v>0</v>
      </c>
      <c r="O1405" s="180"/>
      <c r="P1405" s="214" t="str">
        <f>CountyStateRegions_21!K1403</f>
        <v/>
      </c>
      <c r="Q1405" s="304" t="str">
        <f t="shared" si="118"/>
        <v/>
      </c>
      <c r="R1405" s="305" t="str">
        <f t="shared" si="119"/>
        <v/>
      </c>
      <c r="S1405" s="305" t="str">
        <f t="shared" si="120"/>
        <v/>
      </c>
      <c r="T1405" s="186">
        <v>1401</v>
      </c>
      <c r="U1405" s="216" t="str">
        <f t="shared" si="117"/>
        <v/>
      </c>
      <c r="V1405" s="216" t="str">
        <f>IFERROR(INDEX(CountyStateRegions_21!$B:$B,MATCH('Start Here Statistics'!$U1405,CountyStateRegions_21!$D:$D,0)),"")</f>
        <v/>
      </c>
    </row>
    <row r="1406" spans="14:22" ht="15" x14ac:dyDescent="0.2">
      <c r="N1406" s="43">
        <f t="shared" si="116"/>
        <v>0</v>
      </c>
      <c r="O1406" s="180"/>
      <c r="P1406" s="214" t="str">
        <f>CountyStateRegions_21!K1404</f>
        <v/>
      </c>
      <c r="Q1406" s="304" t="str">
        <f t="shared" si="118"/>
        <v/>
      </c>
      <c r="R1406" s="305" t="str">
        <f t="shared" si="119"/>
        <v/>
      </c>
      <c r="S1406" s="305" t="str">
        <f t="shared" si="120"/>
        <v/>
      </c>
      <c r="T1406" s="186">
        <v>1402</v>
      </c>
      <c r="U1406" s="216" t="str">
        <f t="shared" si="117"/>
        <v/>
      </c>
      <c r="V1406" s="216" t="str">
        <f>IFERROR(INDEX(CountyStateRegions_21!$B:$B,MATCH('Start Here Statistics'!$U1406,CountyStateRegions_21!$D:$D,0)),"")</f>
        <v/>
      </c>
    </row>
    <row r="1407" spans="14:22" ht="15" x14ac:dyDescent="0.2">
      <c r="N1407" s="43">
        <f t="shared" si="116"/>
        <v>0</v>
      </c>
      <c r="O1407" s="180"/>
      <c r="P1407" s="214" t="str">
        <f>CountyStateRegions_21!K1405</f>
        <v/>
      </c>
      <c r="Q1407" s="304" t="str">
        <f t="shared" si="118"/>
        <v/>
      </c>
      <c r="R1407" s="305" t="str">
        <f t="shared" si="119"/>
        <v/>
      </c>
      <c r="S1407" s="305" t="str">
        <f t="shared" si="120"/>
        <v/>
      </c>
      <c r="T1407" s="186">
        <v>1403</v>
      </c>
      <c r="U1407" s="216" t="str">
        <f t="shared" si="117"/>
        <v/>
      </c>
      <c r="V1407" s="216" t="str">
        <f>IFERROR(INDEX(CountyStateRegions_21!$B:$B,MATCH('Start Here Statistics'!$U1407,CountyStateRegions_21!$D:$D,0)),"")</f>
        <v/>
      </c>
    </row>
    <row r="1408" spans="14:22" ht="15" x14ac:dyDescent="0.2">
      <c r="N1408" s="43">
        <f t="shared" si="116"/>
        <v>0</v>
      </c>
      <c r="O1408" s="180"/>
      <c r="P1408" s="214" t="str">
        <f>CountyStateRegions_21!K1406</f>
        <v/>
      </c>
      <c r="Q1408" s="304" t="str">
        <f t="shared" si="118"/>
        <v/>
      </c>
      <c r="R1408" s="305" t="str">
        <f t="shared" si="119"/>
        <v/>
      </c>
      <c r="S1408" s="305" t="str">
        <f t="shared" si="120"/>
        <v/>
      </c>
      <c r="T1408" s="186">
        <v>1404</v>
      </c>
      <c r="U1408" s="216" t="str">
        <f t="shared" si="117"/>
        <v/>
      </c>
      <c r="V1408" s="216" t="str">
        <f>IFERROR(INDEX(CountyStateRegions_21!$B:$B,MATCH('Start Here Statistics'!$U1408,CountyStateRegions_21!$D:$D,0)),"")</f>
        <v/>
      </c>
    </row>
    <row r="1409" spans="14:22" ht="15" x14ac:dyDescent="0.2">
      <c r="N1409" s="43">
        <f t="shared" si="116"/>
        <v>0</v>
      </c>
      <c r="O1409" s="180"/>
      <c r="P1409" s="214" t="str">
        <f>CountyStateRegions_21!K1407</f>
        <v/>
      </c>
      <c r="Q1409" s="304" t="str">
        <f t="shared" si="118"/>
        <v/>
      </c>
      <c r="R1409" s="305" t="str">
        <f t="shared" si="119"/>
        <v/>
      </c>
      <c r="S1409" s="305" t="str">
        <f t="shared" si="120"/>
        <v/>
      </c>
      <c r="T1409" s="186">
        <v>1405</v>
      </c>
      <c r="U1409" s="216" t="str">
        <f t="shared" si="117"/>
        <v/>
      </c>
      <c r="V1409" s="216" t="str">
        <f>IFERROR(INDEX(CountyStateRegions_21!$B:$B,MATCH('Start Here Statistics'!$U1409,CountyStateRegions_21!$D:$D,0)),"")</f>
        <v/>
      </c>
    </row>
    <row r="1410" spans="14:22" ht="15" x14ac:dyDescent="0.2">
      <c r="N1410" s="43">
        <f t="shared" si="116"/>
        <v>0</v>
      </c>
      <c r="O1410" s="180"/>
      <c r="P1410" s="214" t="str">
        <f>CountyStateRegions_21!K1408</f>
        <v/>
      </c>
      <c r="Q1410" s="304" t="str">
        <f t="shared" si="118"/>
        <v/>
      </c>
      <c r="R1410" s="305" t="str">
        <f t="shared" si="119"/>
        <v/>
      </c>
      <c r="S1410" s="305" t="str">
        <f t="shared" si="120"/>
        <v/>
      </c>
      <c r="T1410" s="186">
        <v>1406</v>
      </c>
      <c r="U1410" s="216" t="str">
        <f t="shared" si="117"/>
        <v/>
      </c>
      <c r="V1410" s="216" t="str">
        <f>IFERROR(INDEX(CountyStateRegions_21!$B:$B,MATCH('Start Here Statistics'!$U1410,CountyStateRegions_21!$D:$D,0)),"")</f>
        <v/>
      </c>
    </row>
    <row r="1411" spans="14:22" ht="15" x14ac:dyDescent="0.2">
      <c r="N1411" s="43">
        <f t="shared" si="116"/>
        <v>0</v>
      </c>
      <c r="O1411" s="180"/>
      <c r="P1411" s="214" t="str">
        <f>CountyStateRegions_21!K1409</f>
        <v/>
      </c>
      <c r="Q1411" s="304" t="str">
        <f t="shared" si="118"/>
        <v/>
      </c>
      <c r="R1411" s="305" t="str">
        <f t="shared" si="119"/>
        <v/>
      </c>
      <c r="S1411" s="305" t="str">
        <f t="shared" si="120"/>
        <v/>
      </c>
      <c r="T1411" s="186">
        <v>1407</v>
      </c>
      <c r="U1411" s="216" t="str">
        <f t="shared" si="117"/>
        <v/>
      </c>
      <c r="V1411" s="216" t="str">
        <f>IFERROR(INDEX(CountyStateRegions_21!$B:$B,MATCH('Start Here Statistics'!$U1411,CountyStateRegions_21!$D:$D,0)),"")</f>
        <v/>
      </c>
    </row>
    <row r="1412" spans="14:22" ht="15" x14ac:dyDescent="0.2">
      <c r="N1412" s="43">
        <f t="shared" si="116"/>
        <v>0</v>
      </c>
      <c r="O1412" s="180"/>
      <c r="P1412" s="214" t="str">
        <f>CountyStateRegions_21!K1410</f>
        <v/>
      </c>
      <c r="Q1412" s="304" t="str">
        <f t="shared" si="118"/>
        <v/>
      </c>
      <c r="R1412" s="305" t="str">
        <f t="shared" si="119"/>
        <v/>
      </c>
      <c r="S1412" s="305" t="str">
        <f t="shared" si="120"/>
        <v/>
      </c>
      <c r="T1412" s="186">
        <v>1408</v>
      </c>
      <c r="U1412" s="216" t="str">
        <f t="shared" si="117"/>
        <v/>
      </c>
      <c r="V1412" s="216" t="str">
        <f>IFERROR(INDEX(CountyStateRegions_21!$B:$B,MATCH('Start Here Statistics'!$U1412,CountyStateRegions_21!$D:$D,0)),"")</f>
        <v/>
      </c>
    </row>
    <row r="1413" spans="14:22" ht="15" x14ac:dyDescent="0.2">
      <c r="N1413" s="43">
        <f t="shared" si="116"/>
        <v>0</v>
      </c>
      <c r="O1413" s="180"/>
      <c r="P1413" s="214" t="str">
        <f>CountyStateRegions_21!K1411</f>
        <v/>
      </c>
      <c r="Q1413" s="304" t="str">
        <f t="shared" si="118"/>
        <v/>
      </c>
      <c r="R1413" s="305" t="str">
        <f t="shared" si="119"/>
        <v/>
      </c>
      <c r="S1413" s="305" t="str">
        <f t="shared" si="120"/>
        <v/>
      </c>
      <c r="T1413" s="186">
        <v>1409</v>
      </c>
      <c r="U1413" s="216" t="str">
        <f t="shared" si="117"/>
        <v/>
      </c>
      <c r="V1413" s="216" t="str">
        <f>IFERROR(INDEX(CountyStateRegions_21!$B:$B,MATCH('Start Here Statistics'!$U1413,CountyStateRegions_21!$D:$D,0)),"")</f>
        <v/>
      </c>
    </row>
    <row r="1414" spans="14:22" ht="15" x14ac:dyDescent="0.2">
      <c r="N1414" s="43">
        <f t="shared" ref="N1414:N1477" si="121">SUM(N1413,$O1414&lt;&gt;"")</f>
        <v>0</v>
      </c>
      <c r="O1414" s="180"/>
      <c r="P1414" s="214" t="str">
        <f>CountyStateRegions_21!K1412</f>
        <v/>
      </c>
      <c r="Q1414" s="304" t="str">
        <f t="shared" si="118"/>
        <v/>
      </c>
      <c r="R1414" s="305" t="str">
        <f t="shared" si="119"/>
        <v/>
      </c>
      <c r="S1414" s="305" t="str">
        <f t="shared" si="120"/>
        <v/>
      </c>
      <c r="T1414" s="186">
        <v>1410</v>
      </c>
      <c r="U1414" s="216" t="str">
        <f t="shared" ref="U1414:U1477" si="122">IFERROR(INDEX($P:$P,MATCH($T1414,$N:$N,0)),"")</f>
        <v/>
      </c>
      <c r="V1414" s="216" t="str">
        <f>IFERROR(INDEX(CountyStateRegions_21!$B:$B,MATCH('Start Here Statistics'!$U1414,CountyStateRegions_21!$D:$D,0)),"")</f>
        <v/>
      </c>
    </row>
    <row r="1415" spans="14:22" ht="15" x14ac:dyDescent="0.2">
      <c r="N1415" s="43">
        <f t="shared" si="121"/>
        <v>0</v>
      </c>
      <c r="O1415" s="180"/>
      <c r="P1415" s="214" t="str">
        <f>CountyStateRegions_21!K1413</f>
        <v/>
      </c>
      <c r="Q1415" s="304" t="str">
        <f t="shared" si="118"/>
        <v/>
      </c>
      <c r="R1415" s="305" t="str">
        <f t="shared" si="119"/>
        <v/>
      </c>
      <c r="S1415" s="305" t="str">
        <f t="shared" si="120"/>
        <v/>
      </c>
      <c r="T1415" s="186">
        <v>1411</v>
      </c>
      <c r="U1415" s="216" t="str">
        <f t="shared" si="122"/>
        <v/>
      </c>
      <c r="V1415" s="216" t="str">
        <f>IFERROR(INDEX(CountyStateRegions_21!$B:$B,MATCH('Start Here Statistics'!$U1415,CountyStateRegions_21!$D:$D,0)),"")</f>
        <v/>
      </c>
    </row>
    <row r="1416" spans="14:22" ht="15" x14ac:dyDescent="0.2">
      <c r="N1416" s="43">
        <f t="shared" si="121"/>
        <v>0</v>
      </c>
      <c r="O1416" s="180"/>
      <c r="P1416" s="214" t="str">
        <f>CountyStateRegions_21!K1414</f>
        <v/>
      </c>
      <c r="Q1416" s="304" t="str">
        <f t="shared" si="118"/>
        <v/>
      </c>
      <c r="R1416" s="305" t="str">
        <f t="shared" si="119"/>
        <v/>
      </c>
      <c r="S1416" s="305" t="str">
        <f t="shared" si="120"/>
        <v/>
      </c>
      <c r="T1416" s="186">
        <v>1412</v>
      </c>
      <c r="U1416" s="216" t="str">
        <f t="shared" si="122"/>
        <v/>
      </c>
      <c r="V1416" s="216" t="str">
        <f>IFERROR(INDEX(CountyStateRegions_21!$B:$B,MATCH('Start Here Statistics'!$U1416,CountyStateRegions_21!$D:$D,0)),"")</f>
        <v/>
      </c>
    </row>
    <row r="1417" spans="14:22" ht="15" x14ac:dyDescent="0.2">
      <c r="N1417" s="43">
        <f t="shared" si="121"/>
        <v>0</v>
      </c>
      <c r="O1417" s="180"/>
      <c r="P1417" s="214" t="str">
        <f>CountyStateRegions_21!K1415</f>
        <v/>
      </c>
      <c r="Q1417" s="304" t="str">
        <f t="shared" si="118"/>
        <v/>
      </c>
      <c r="R1417" s="305" t="str">
        <f t="shared" si="119"/>
        <v/>
      </c>
      <c r="S1417" s="305" t="str">
        <f t="shared" si="120"/>
        <v/>
      </c>
      <c r="T1417" s="186">
        <v>1413</v>
      </c>
      <c r="U1417" s="216" t="str">
        <f t="shared" si="122"/>
        <v/>
      </c>
      <c r="V1417" s="216" t="str">
        <f>IFERROR(INDEX(CountyStateRegions_21!$B:$B,MATCH('Start Here Statistics'!$U1417,CountyStateRegions_21!$D:$D,0)),"")</f>
        <v/>
      </c>
    </row>
    <row r="1418" spans="14:22" ht="15" x14ac:dyDescent="0.2">
      <c r="N1418" s="43">
        <f t="shared" si="121"/>
        <v>0</v>
      </c>
      <c r="O1418" s="180"/>
      <c r="P1418" s="214" t="str">
        <f>CountyStateRegions_21!K1416</f>
        <v/>
      </c>
      <c r="Q1418" s="304" t="str">
        <f t="shared" si="118"/>
        <v/>
      </c>
      <c r="R1418" s="305" t="str">
        <f t="shared" si="119"/>
        <v/>
      </c>
      <c r="S1418" s="305" t="str">
        <f t="shared" si="120"/>
        <v/>
      </c>
      <c r="T1418" s="186">
        <v>1414</v>
      </c>
      <c r="U1418" s="216" t="str">
        <f t="shared" si="122"/>
        <v/>
      </c>
      <c r="V1418" s="216" t="str">
        <f>IFERROR(INDEX(CountyStateRegions_21!$B:$B,MATCH('Start Here Statistics'!$U1418,CountyStateRegions_21!$D:$D,0)),"")</f>
        <v/>
      </c>
    </row>
    <row r="1419" spans="14:22" ht="15" x14ac:dyDescent="0.2">
      <c r="N1419" s="43">
        <f t="shared" si="121"/>
        <v>0</v>
      </c>
      <c r="O1419" s="180"/>
      <c r="P1419" s="214" t="str">
        <f>CountyStateRegions_21!K1417</f>
        <v/>
      </c>
      <c r="Q1419" s="304" t="str">
        <f t="shared" si="118"/>
        <v/>
      </c>
      <c r="R1419" s="305" t="str">
        <f t="shared" si="119"/>
        <v/>
      </c>
      <c r="S1419" s="305" t="str">
        <f t="shared" si="120"/>
        <v/>
      </c>
      <c r="T1419" s="186">
        <v>1415</v>
      </c>
      <c r="U1419" s="216" t="str">
        <f t="shared" si="122"/>
        <v/>
      </c>
      <c r="V1419" s="216" t="str">
        <f>IFERROR(INDEX(CountyStateRegions_21!$B:$B,MATCH('Start Here Statistics'!$U1419,CountyStateRegions_21!$D:$D,0)),"")</f>
        <v/>
      </c>
    </row>
    <row r="1420" spans="14:22" ht="15" x14ac:dyDescent="0.2">
      <c r="N1420" s="43">
        <f t="shared" si="121"/>
        <v>0</v>
      </c>
      <c r="O1420" s="180"/>
      <c r="P1420" s="214" t="str">
        <f>CountyStateRegions_21!K1418</f>
        <v/>
      </c>
      <c r="Q1420" s="304" t="str">
        <f t="shared" si="118"/>
        <v/>
      </c>
      <c r="R1420" s="305" t="str">
        <f t="shared" si="119"/>
        <v/>
      </c>
      <c r="S1420" s="305" t="str">
        <f t="shared" si="120"/>
        <v/>
      </c>
      <c r="T1420" s="186">
        <v>1416</v>
      </c>
      <c r="U1420" s="216" t="str">
        <f t="shared" si="122"/>
        <v/>
      </c>
      <c r="V1420" s="216" t="str">
        <f>IFERROR(INDEX(CountyStateRegions_21!$B:$B,MATCH('Start Here Statistics'!$U1420,CountyStateRegions_21!$D:$D,0)),"")</f>
        <v/>
      </c>
    </row>
    <row r="1421" spans="14:22" ht="15" x14ac:dyDescent="0.2">
      <c r="N1421" s="43">
        <f t="shared" si="121"/>
        <v>0</v>
      </c>
      <c r="O1421" s="180"/>
      <c r="P1421" s="214" t="str">
        <f>CountyStateRegions_21!K1419</f>
        <v/>
      </c>
      <c r="Q1421" s="304" t="str">
        <f t="shared" si="118"/>
        <v/>
      </c>
      <c r="R1421" s="305" t="str">
        <f t="shared" si="119"/>
        <v/>
      </c>
      <c r="S1421" s="305" t="str">
        <f t="shared" si="120"/>
        <v/>
      </c>
      <c r="T1421" s="186">
        <v>1417</v>
      </c>
      <c r="U1421" s="216" t="str">
        <f t="shared" si="122"/>
        <v/>
      </c>
      <c r="V1421" s="216" t="str">
        <f>IFERROR(INDEX(CountyStateRegions_21!$B:$B,MATCH('Start Here Statistics'!$U1421,CountyStateRegions_21!$D:$D,0)),"")</f>
        <v/>
      </c>
    </row>
    <row r="1422" spans="14:22" ht="15" x14ac:dyDescent="0.2">
      <c r="N1422" s="43">
        <f t="shared" si="121"/>
        <v>0</v>
      </c>
      <c r="O1422" s="180"/>
      <c r="P1422" s="214" t="str">
        <f>CountyStateRegions_21!K1420</f>
        <v/>
      </c>
      <c r="Q1422" s="304" t="str">
        <f t="shared" si="118"/>
        <v/>
      </c>
      <c r="R1422" s="305" t="str">
        <f t="shared" si="119"/>
        <v/>
      </c>
      <c r="S1422" s="305" t="str">
        <f t="shared" si="120"/>
        <v/>
      </c>
      <c r="T1422" s="186">
        <v>1418</v>
      </c>
      <c r="U1422" s="216" t="str">
        <f t="shared" si="122"/>
        <v/>
      </c>
      <c r="V1422" s="216" t="str">
        <f>IFERROR(INDEX(CountyStateRegions_21!$B:$B,MATCH('Start Here Statistics'!$U1422,CountyStateRegions_21!$D:$D,0)),"")</f>
        <v/>
      </c>
    </row>
    <row r="1423" spans="14:22" ht="15" x14ac:dyDescent="0.2">
      <c r="N1423" s="43">
        <f t="shared" si="121"/>
        <v>0</v>
      </c>
      <c r="O1423" s="180"/>
      <c r="P1423" s="214" t="str">
        <f>CountyStateRegions_21!K1421</f>
        <v/>
      </c>
      <c r="Q1423" s="304" t="str">
        <f t="shared" si="118"/>
        <v/>
      </c>
      <c r="R1423" s="305" t="str">
        <f t="shared" si="119"/>
        <v/>
      </c>
      <c r="S1423" s="305" t="str">
        <f t="shared" si="120"/>
        <v/>
      </c>
      <c r="T1423" s="186">
        <v>1419</v>
      </c>
      <c r="U1423" s="216" t="str">
        <f t="shared" si="122"/>
        <v/>
      </c>
      <c r="V1423" s="216" t="str">
        <f>IFERROR(INDEX(CountyStateRegions_21!$B:$B,MATCH('Start Here Statistics'!$U1423,CountyStateRegions_21!$D:$D,0)),"")</f>
        <v/>
      </c>
    </row>
    <row r="1424" spans="14:22" ht="15" x14ac:dyDescent="0.2">
      <c r="N1424" s="43">
        <f t="shared" si="121"/>
        <v>0</v>
      </c>
      <c r="O1424" s="180"/>
      <c r="P1424" s="214" t="str">
        <f>CountyStateRegions_21!K1422</f>
        <v/>
      </c>
      <c r="Q1424" s="304" t="str">
        <f t="shared" si="118"/>
        <v/>
      </c>
      <c r="R1424" s="305" t="str">
        <f t="shared" si="119"/>
        <v/>
      </c>
      <c r="S1424" s="305" t="str">
        <f t="shared" si="120"/>
        <v/>
      </c>
      <c r="T1424" s="186">
        <v>1420</v>
      </c>
      <c r="U1424" s="216" t="str">
        <f t="shared" si="122"/>
        <v/>
      </c>
      <c r="V1424" s="216" t="str">
        <f>IFERROR(INDEX(CountyStateRegions_21!$B:$B,MATCH('Start Here Statistics'!$U1424,CountyStateRegions_21!$D:$D,0)),"")</f>
        <v/>
      </c>
    </row>
    <row r="1425" spans="14:22" ht="15" x14ac:dyDescent="0.2">
      <c r="N1425" s="43">
        <f t="shared" si="121"/>
        <v>0</v>
      </c>
      <c r="O1425" s="180"/>
      <c r="P1425" s="214" t="str">
        <f>CountyStateRegions_21!K1423</f>
        <v/>
      </c>
      <c r="Q1425" s="304" t="str">
        <f t="shared" si="118"/>
        <v/>
      </c>
      <c r="R1425" s="305" t="str">
        <f t="shared" si="119"/>
        <v/>
      </c>
      <c r="S1425" s="305" t="str">
        <f t="shared" si="120"/>
        <v/>
      </c>
      <c r="T1425" s="186">
        <v>1421</v>
      </c>
      <c r="U1425" s="216" t="str">
        <f t="shared" si="122"/>
        <v/>
      </c>
      <c r="V1425" s="216" t="str">
        <f>IFERROR(INDEX(CountyStateRegions_21!$B:$B,MATCH('Start Here Statistics'!$U1425,CountyStateRegions_21!$D:$D,0)),"")</f>
        <v/>
      </c>
    </row>
    <row r="1426" spans="14:22" ht="15" x14ac:dyDescent="0.2">
      <c r="N1426" s="43">
        <f t="shared" si="121"/>
        <v>0</v>
      </c>
      <c r="O1426" s="180"/>
      <c r="P1426" s="214" t="str">
        <f>CountyStateRegions_21!K1424</f>
        <v/>
      </c>
      <c r="Q1426" s="304" t="str">
        <f t="shared" si="118"/>
        <v/>
      </c>
      <c r="R1426" s="305" t="str">
        <f t="shared" si="119"/>
        <v/>
      </c>
      <c r="S1426" s="305" t="str">
        <f t="shared" si="120"/>
        <v/>
      </c>
      <c r="T1426" s="186">
        <v>1422</v>
      </c>
      <c r="U1426" s="216" t="str">
        <f t="shared" si="122"/>
        <v/>
      </c>
      <c r="V1426" s="216" t="str">
        <f>IFERROR(INDEX(CountyStateRegions_21!$B:$B,MATCH('Start Here Statistics'!$U1426,CountyStateRegions_21!$D:$D,0)),"")</f>
        <v/>
      </c>
    </row>
    <row r="1427" spans="14:22" ht="15" x14ac:dyDescent="0.2">
      <c r="N1427" s="43">
        <f t="shared" si="121"/>
        <v>0</v>
      </c>
      <c r="O1427" s="180"/>
      <c r="P1427" s="214" t="str">
        <f>CountyStateRegions_21!K1425</f>
        <v/>
      </c>
      <c r="Q1427" s="304" t="str">
        <f t="shared" si="118"/>
        <v/>
      </c>
      <c r="R1427" s="305" t="str">
        <f t="shared" si="119"/>
        <v/>
      </c>
      <c r="S1427" s="305" t="str">
        <f t="shared" si="120"/>
        <v/>
      </c>
      <c r="T1427" s="186">
        <v>1423</v>
      </c>
      <c r="U1427" s="216" t="str">
        <f t="shared" si="122"/>
        <v/>
      </c>
      <c r="V1427" s="216" t="str">
        <f>IFERROR(INDEX(CountyStateRegions_21!$B:$B,MATCH('Start Here Statistics'!$U1427,CountyStateRegions_21!$D:$D,0)),"")</f>
        <v/>
      </c>
    </row>
    <row r="1428" spans="14:22" ht="15" x14ac:dyDescent="0.2">
      <c r="N1428" s="43">
        <f t="shared" si="121"/>
        <v>0</v>
      </c>
      <c r="O1428" s="180"/>
      <c r="P1428" s="214" t="str">
        <f>CountyStateRegions_21!K1426</f>
        <v/>
      </c>
      <c r="Q1428" s="304" t="str">
        <f t="shared" si="118"/>
        <v/>
      </c>
      <c r="R1428" s="305" t="str">
        <f t="shared" si="119"/>
        <v/>
      </c>
      <c r="S1428" s="305" t="str">
        <f t="shared" si="120"/>
        <v/>
      </c>
      <c r="T1428" s="186">
        <v>1424</v>
      </c>
      <c r="U1428" s="216" t="str">
        <f t="shared" si="122"/>
        <v/>
      </c>
      <c r="V1428" s="216" t="str">
        <f>IFERROR(INDEX(CountyStateRegions_21!$B:$B,MATCH('Start Here Statistics'!$U1428,CountyStateRegions_21!$D:$D,0)),"")</f>
        <v/>
      </c>
    </row>
    <row r="1429" spans="14:22" ht="15" x14ac:dyDescent="0.2">
      <c r="N1429" s="43">
        <f t="shared" si="121"/>
        <v>0</v>
      </c>
      <c r="O1429" s="180"/>
      <c r="P1429" s="214" t="str">
        <f>CountyStateRegions_21!K1427</f>
        <v/>
      </c>
      <c r="Q1429" s="304" t="str">
        <f t="shared" si="118"/>
        <v/>
      </c>
      <c r="R1429" s="305" t="str">
        <f t="shared" si="119"/>
        <v/>
      </c>
      <c r="S1429" s="305" t="str">
        <f t="shared" si="120"/>
        <v/>
      </c>
      <c r="T1429" s="186">
        <v>1425</v>
      </c>
      <c r="U1429" s="216" t="str">
        <f t="shared" si="122"/>
        <v/>
      </c>
      <c r="V1429" s="216" t="str">
        <f>IFERROR(INDEX(CountyStateRegions_21!$B:$B,MATCH('Start Here Statistics'!$U1429,CountyStateRegions_21!$D:$D,0)),"")</f>
        <v/>
      </c>
    </row>
    <row r="1430" spans="14:22" ht="15" x14ac:dyDescent="0.2">
      <c r="N1430" s="43">
        <f t="shared" si="121"/>
        <v>0</v>
      </c>
      <c r="O1430" s="180"/>
      <c r="P1430" s="214" t="str">
        <f>CountyStateRegions_21!K1428</f>
        <v/>
      </c>
      <c r="Q1430" s="304" t="str">
        <f t="shared" si="118"/>
        <v/>
      </c>
      <c r="R1430" s="305" t="str">
        <f t="shared" si="119"/>
        <v/>
      </c>
      <c r="S1430" s="305" t="str">
        <f t="shared" si="120"/>
        <v/>
      </c>
      <c r="T1430" s="186">
        <v>1426</v>
      </c>
      <c r="U1430" s="216" t="str">
        <f t="shared" si="122"/>
        <v/>
      </c>
      <c r="V1430" s="216" t="str">
        <f>IFERROR(INDEX(CountyStateRegions_21!$B:$B,MATCH('Start Here Statistics'!$U1430,CountyStateRegions_21!$D:$D,0)),"")</f>
        <v/>
      </c>
    </row>
    <row r="1431" spans="14:22" ht="15" x14ac:dyDescent="0.2">
      <c r="N1431" s="43">
        <f t="shared" si="121"/>
        <v>0</v>
      </c>
      <c r="O1431" s="180"/>
      <c r="P1431" s="214" t="str">
        <f>CountyStateRegions_21!K1429</f>
        <v/>
      </c>
      <c r="Q1431" s="304" t="str">
        <f t="shared" si="118"/>
        <v/>
      </c>
      <c r="R1431" s="305" t="str">
        <f t="shared" si="119"/>
        <v/>
      </c>
      <c r="S1431" s="305" t="str">
        <f t="shared" si="120"/>
        <v/>
      </c>
      <c r="T1431" s="186">
        <v>1427</v>
      </c>
      <c r="U1431" s="216" t="str">
        <f t="shared" si="122"/>
        <v/>
      </c>
      <c r="V1431" s="216" t="str">
        <f>IFERROR(INDEX(CountyStateRegions_21!$B:$B,MATCH('Start Here Statistics'!$U1431,CountyStateRegions_21!$D:$D,0)),"")</f>
        <v/>
      </c>
    </row>
    <row r="1432" spans="14:22" ht="15" x14ac:dyDescent="0.2">
      <c r="N1432" s="43">
        <f t="shared" si="121"/>
        <v>0</v>
      </c>
      <c r="O1432" s="180"/>
      <c r="P1432" s="214" t="str">
        <f>CountyStateRegions_21!K1430</f>
        <v/>
      </c>
      <c r="Q1432" s="304" t="str">
        <f t="shared" si="118"/>
        <v/>
      </c>
      <c r="R1432" s="305" t="str">
        <f t="shared" si="119"/>
        <v/>
      </c>
      <c r="S1432" s="305" t="str">
        <f t="shared" si="120"/>
        <v/>
      </c>
      <c r="T1432" s="186">
        <v>1428</v>
      </c>
      <c r="U1432" s="216" t="str">
        <f t="shared" si="122"/>
        <v/>
      </c>
      <c r="V1432" s="216" t="str">
        <f>IFERROR(INDEX(CountyStateRegions_21!$B:$B,MATCH('Start Here Statistics'!$U1432,CountyStateRegions_21!$D:$D,0)),"")</f>
        <v/>
      </c>
    </row>
    <row r="1433" spans="14:22" ht="15" x14ac:dyDescent="0.2">
      <c r="N1433" s="43">
        <f t="shared" si="121"/>
        <v>0</v>
      </c>
      <c r="O1433" s="180"/>
      <c r="P1433" s="214" t="str">
        <f>CountyStateRegions_21!K1431</f>
        <v/>
      </c>
      <c r="Q1433" s="304" t="str">
        <f t="shared" si="118"/>
        <v/>
      </c>
      <c r="R1433" s="305" t="str">
        <f t="shared" si="119"/>
        <v/>
      </c>
      <c r="S1433" s="305" t="str">
        <f t="shared" si="120"/>
        <v/>
      </c>
      <c r="T1433" s="186">
        <v>1429</v>
      </c>
      <c r="U1433" s="216" t="str">
        <f t="shared" si="122"/>
        <v/>
      </c>
      <c r="V1433" s="216" t="str">
        <f>IFERROR(INDEX(CountyStateRegions_21!$B:$B,MATCH('Start Here Statistics'!$U1433,CountyStateRegions_21!$D:$D,0)),"")</f>
        <v/>
      </c>
    </row>
    <row r="1434" spans="14:22" ht="15" x14ac:dyDescent="0.2">
      <c r="N1434" s="43">
        <f t="shared" si="121"/>
        <v>0</v>
      </c>
      <c r="O1434" s="180"/>
      <c r="P1434" s="214" t="str">
        <f>CountyStateRegions_21!K1432</f>
        <v/>
      </c>
      <c r="Q1434" s="304" t="str">
        <f t="shared" si="118"/>
        <v/>
      </c>
      <c r="R1434" s="305" t="str">
        <f t="shared" si="119"/>
        <v/>
      </c>
      <c r="S1434" s="305" t="str">
        <f t="shared" si="120"/>
        <v/>
      </c>
      <c r="T1434" s="186">
        <v>1430</v>
      </c>
      <c r="U1434" s="216" t="str">
        <f t="shared" si="122"/>
        <v/>
      </c>
      <c r="V1434" s="216" t="str">
        <f>IFERROR(INDEX(CountyStateRegions_21!$B:$B,MATCH('Start Here Statistics'!$U1434,CountyStateRegions_21!$D:$D,0)),"")</f>
        <v/>
      </c>
    </row>
    <row r="1435" spans="14:22" ht="15" x14ac:dyDescent="0.2">
      <c r="N1435" s="43">
        <f t="shared" si="121"/>
        <v>0</v>
      </c>
      <c r="O1435" s="180"/>
      <c r="P1435" s="214" t="str">
        <f>CountyStateRegions_21!K1433</f>
        <v/>
      </c>
      <c r="Q1435" s="304" t="str">
        <f t="shared" si="118"/>
        <v/>
      </c>
      <c r="R1435" s="305" t="str">
        <f t="shared" si="119"/>
        <v/>
      </c>
      <c r="S1435" s="305" t="str">
        <f t="shared" si="120"/>
        <v/>
      </c>
      <c r="T1435" s="186">
        <v>1431</v>
      </c>
      <c r="U1435" s="216" t="str">
        <f t="shared" si="122"/>
        <v/>
      </c>
      <c r="V1435" s="216" t="str">
        <f>IFERROR(INDEX(CountyStateRegions_21!$B:$B,MATCH('Start Here Statistics'!$U1435,CountyStateRegions_21!$D:$D,0)),"")</f>
        <v/>
      </c>
    </row>
    <row r="1436" spans="14:22" ht="15" x14ac:dyDescent="0.2">
      <c r="N1436" s="43">
        <f t="shared" si="121"/>
        <v>0</v>
      </c>
      <c r="O1436" s="180"/>
      <c r="P1436" s="214" t="str">
        <f>CountyStateRegions_21!K1434</f>
        <v/>
      </c>
      <c r="Q1436" s="304" t="str">
        <f t="shared" si="118"/>
        <v/>
      </c>
      <c r="R1436" s="305" t="str">
        <f t="shared" si="119"/>
        <v/>
      </c>
      <c r="S1436" s="305" t="str">
        <f t="shared" si="120"/>
        <v/>
      </c>
      <c r="T1436" s="186">
        <v>1432</v>
      </c>
      <c r="U1436" s="216" t="str">
        <f t="shared" si="122"/>
        <v/>
      </c>
      <c r="V1436" s="216" t="str">
        <f>IFERROR(INDEX(CountyStateRegions_21!$B:$B,MATCH('Start Here Statistics'!$U1436,CountyStateRegions_21!$D:$D,0)),"")</f>
        <v/>
      </c>
    </row>
    <row r="1437" spans="14:22" ht="15" x14ac:dyDescent="0.2">
      <c r="N1437" s="43">
        <f t="shared" si="121"/>
        <v>0</v>
      </c>
      <c r="O1437" s="180"/>
      <c r="P1437" s="214" t="str">
        <f>CountyStateRegions_21!K1435</f>
        <v/>
      </c>
      <c r="Q1437" s="304" t="str">
        <f t="shared" si="118"/>
        <v/>
      </c>
      <c r="R1437" s="305" t="str">
        <f t="shared" si="119"/>
        <v/>
      </c>
      <c r="S1437" s="305" t="str">
        <f t="shared" si="120"/>
        <v/>
      </c>
      <c r="T1437" s="186">
        <v>1433</v>
      </c>
      <c r="U1437" s="216" t="str">
        <f t="shared" si="122"/>
        <v/>
      </c>
      <c r="V1437" s="216" t="str">
        <f>IFERROR(INDEX(CountyStateRegions_21!$B:$B,MATCH('Start Here Statistics'!$U1437,CountyStateRegions_21!$D:$D,0)),"")</f>
        <v/>
      </c>
    </row>
    <row r="1438" spans="14:22" ht="15" x14ac:dyDescent="0.2">
      <c r="N1438" s="43">
        <f t="shared" si="121"/>
        <v>0</v>
      </c>
      <c r="O1438" s="180"/>
      <c r="P1438" s="214" t="str">
        <f>CountyStateRegions_21!K1436</f>
        <v/>
      </c>
      <c r="Q1438" s="304" t="str">
        <f t="shared" ref="Q1438:Q1501" si="123">IFERROR(MID(P1439, FIND(",",P1439)+1,99),"")</f>
        <v/>
      </c>
      <c r="R1438" s="305" t="str">
        <f t="shared" ref="R1438:R1501" si="124">IFERROR(LEFT(P1439, FIND(",",P1439)-1),"")</f>
        <v/>
      </c>
      <c r="S1438" s="305" t="str">
        <f t="shared" ref="S1438:S1501" si="125">IF(P1439="", "", IF(O1439&lt;&gt;"", 1, 0))</f>
        <v/>
      </c>
      <c r="T1438" s="186">
        <v>1434</v>
      </c>
      <c r="U1438" s="216" t="str">
        <f t="shared" si="122"/>
        <v/>
      </c>
      <c r="V1438" s="216" t="str">
        <f>IFERROR(INDEX(CountyStateRegions_21!$B:$B,MATCH('Start Here Statistics'!$U1438,CountyStateRegions_21!$D:$D,0)),"")</f>
        <v/>
      </c>
    </row>
    <row r="1439" spans="14:22" ht="15" x14ac:dyDescent="0.2">
      <c r="N1439" s="43">
        <f t="shared" si="121"/>
        <v>0</v>
      </c>
      <c r="O1439" s="180"/>
      <c r="P1439" s="214" t="str">
        <f>CountyStateRegions_21!K1437</f>
        <v/>
      </c>
      <c r="Q1439" s="304" t="str">
        <f t="shared" si="123"/>
        <v/>
      </c>
      <c r="R1439" s="305" t="str">
        <f t="shared" si="124"/>
        <v/>
      </c>
      <c r="S1439" s="305" t="str">
        <f t="shared" si="125"/>
        <v/>
      </c>
      <c r="T1439" s="186">
        <v>1435</v>
      </c>
      <c r="U1439" s="216" t="str">
        <f t="shared" si="122"/>
        <v/>
      </c>
      <c r="V1439" s="216" t="str">
        <f>IFERROR(INDEX(CountyStateRegions_21!$B:$B,MATCH('Start Here Statistics'!$U1439,CountyStateRegions_21!$D:$D,0)),"")</f>
        <v/>
      </c>
    </row>
    <row r="1440" spans="14:22" ht="15" x14ac:dyDescent="0.2">
      <c r="N1440" s="43">
        <f t="shared" si="121"/>
        <v>0</v>
      </c>
      <c r="O1440" s="180"/>
      <c r="P1440" s="214" t="str">
        <f>CountyStateRegions_21!K1438</f>
        <v/>
      </c>
      <c r="Q1440" s="304" t="str">
        <f t="shared" si="123"/>
        <v/>
      </c>
      <c r="R1440" s="305" t="str">
        <f t="shared" si="124"/>
        <v/>
      </c>
      <c r="S1440" s="305" t="str">
        <f t="shared" si="125"/>
        <v/>
      </c>
      <c r="T1440" s="186">
        <v>1436</v>
      </c>
      <c r="U1440" s="216" t="str">
        <f t="shared" si="122"/>
        <v/>
      </c>
      <c r="V1440" s="216" t="str">
        <f>IFERROR(INDEX(CountyStateRegions_21!$B:$B,MATCH('Start Here Statistics'!$U1440,CountyStateRegions_21!$D:$D,0)),"")</f>
        <v/>
      </c>
    </row>
    <row r="1441" spans="14:22" ht="15" x14ac:dyDescent="0.2">
      <c r="N1441" s="43">
        <f t="shared" si="121"/>
        <v>0</v>
      </c>
      <c r="O1441" s="180"/>
      <c r="P1441" s="214" t="str">
        <f>CountyStateRegions_21!K1439</f>
        <v/>
      </c>
      <c r="Q1441" s="304" t="str">
        <f t="shared" si="123"/>
        <v/>
      </c>
      <c r="R1441" s="305" t="str">
        <f t="shared" si="124"/>
        <v/>
      </c>
      <c r="S1441" s="305" t="str">
        <f t="shared" si="125"/>
        <v/>
      </c>
      <c r="T1441" s="186">
        <v>1437</v>
      </c>
      <c r="U1441" s="216" t="str">
        <f t="shared" si="122"/>
        <v/>
      </c>
      <c r="V1441" s="216" t="str">
        <f>IFERROR(INDEX(CountyStateRegions_21!$B:$B,MATCH('Start Here Statistics'!$U1441,CountyStateRegions_21!$D:$D,0)),"")</f>
        <v/>
      </c>
    </row>
    <row r="1442" spans="14:22" ht="15" x14ac:dyDescent="0.2">
      <c r="N1442" s="43">
        <f t="shared" si="121"/>
        <v>0</v>
      </c>
      <c r="O1442" s="180"/>
      <c r="P1442" s="214" t="str">
        <f>CountyStateRegions_21!K1440</f>
        <v/>
      </c>
      <c r="Q1442" s="304" t="str">
        <f t="shared" si="123"/>
        <v/>
      </c>
      <c r="R1442" s="305" t="str">
        <f t="shared" si="124"/>
        <v/>
      </c>
      <c r="S1442" s="305" t="str">
        <f t="shared" si="125"/>
        <v/>
      </c>
      <c r="T1442" s="186">
        <v>1438</v>
      </c>
      <c r="U1442" s="216" t="str">
        <f t="shared" si="122"/>
        <v/>
      </c>
      <c r="V1442" s="216" t="str">
        <f>IFERROR(INDEX(CountyStateRegions_21!$B:$B,MATCH('Start Here Statistics'!$U1442,CountyStateRegions_21!$D:$D,0)),"")</f>
        <v/>
      </c>
    </row>
    <row r="1443" spans="14:22" ht="15" x14ac:dyDescent="0.2">
      <c r="N1443" s="43">
        <f t="shared" si="121"/>
        <v>0</v>
      </c>
      <c r="O1443" s="180"/>
      <c r="P1443" s="214" t="str">
        <f>CountyStateRegions_21!K1441</f>
        <v/>
      </c>
      <c r="Q1443" s="304" t="str">
        <f t="shared" si="123"/>
        <v/>
      </c>
      <c r="R1443" s="305" t="str">
        <f t="shared" si="124"/>
        <v/>
      </c>
      <c r="S1443" s="305" t="str">
        <f t="shared" si="125"/>
        <v/>
      </c>
      <c r="T1443" s="186">
        <v>1439</v>
      </c>
      <c r="U1443" s="216" t="str">
        <f t="shared" si="122"/>
        <v/>
      </c>
      <c r="V1443" s="216" t="str">
        <f>IFERROR(INDEX(CountyStateRegions_21!$B:$B,MATCH('Start Here Statistics'!$U1443,CountyStateRegions_21!$D:$D,0)),"")</f>
        <v/>
      </c>
    </row>
    <row r="1444" spans="14:22" ht="15" x14ac:dyDescent="0.2">
      <c r="N1444" s="43">
        <f t="shared" si="121"/>
        <v>0</v>
      </c>
      <c r="O1444" s="180"/>
      <c r="P1444" s="214" t="str">
        <f>CountyStateRegions_21!K1442</f>
        <v/>
      </c>
      <c r="Q1444" s="304" t="str">
        <f t="shared" si="123"/>
        <v/>
      </c>
      <c r="R1444" s="305" t="str">
        <f t="shared" si="124"/>
        <v/>
      </c>
      <c r="S1444" s="305" t="str">
        <f t="shared" si="125"/>
        <v/>
      </c>
      <c r="T1444" s="186">
        <v>1440</v>
      </c>
      <c r="U1444" s="216" t="str">
        <f t="shared" si="122"/>
        <v/>
      </c>
      <c r="V1444" s="216" t="str">
        <f>IFERROR(INDEX(CountyStateRegions_21!$B:$B,MATCH('Start Here Statistics'!$U1444,CountyStateRegions_21!$D:$D,0)),"")</f>
        <v/>
      </c>
    </row>
    <row r="1445" spans="14:22" ht="15" x14ac:dyDescent="0.2">
      <c r="N1445" s="43">
        <f t="shared" si="121"/>
        <v>0</v>
      </c>
      <c r="O1445" s="180"/>
      <c r="P1445" s="214" t="str">
        <f>CountyStateRegions_21!K1443</f>
        <v/>
      </c>
      <c r="Q1445" s="304" t="str">
        <f t="shared" si="123"/>
        <v/>
      </c>
      <c r="R1445" s="305" t="str">
        <f t="shared" si="124"/>
        <v/>
      </c>
      <c r="S1445" s="305" t="str">
        <f t="shared" si="125"/>
        <v/>
      </c>
      <c r="T1445" s="186">
        <v>1441</v>
      </c>
      <c r="U1445" s="216" t="str">
        <f t="shared" si="122"/>
        <v/>
      </c>
      <c r="V1445" s="216" t="str">
        <f>IFERROR(INDEX(CountyStateRegions_21!$B:$B,MATCH('Start Here Statistics'!$U1445,CountyStateRegions_21!$D:$D,0)),"")</f>
        <v/>
      </c>
    </row>
    <row r="1446" spans="14:22" ht="15" x14ac:dyDescent="0.2">
      <c r="N1446" s="43">
        <f t="shared" si="121"/>
        <v>0</v>
      </c>
      <c r="O1446" s="180"/>
      <c r="P1446" s="214" t="str">
        <f>CountyStateRegions_21!K1444</f>
        <v/>
      </c>
      <c r="Q1446" s="304" t="str">
        <f t="shared" si="123"/>
        <v/>
      </c>
      <c r="R1446" s="305" t="str">
        <f t="shared" si="124"/>
        <v/>
      </c>
      <c r="S1446" s="305" t="str">
        <f t="shared" si="125"/>
        <v/>
      </c>
      <c r="T1446" s="186">
        <v>1442</v>
      </c>
      <c r="U1446" s="216" t="str">
        <f t="shared" si="122"/>
        <v/>
      </c>
      <c r="V1446" s="216" t="str">
        <f>IFERROR(INDEX(CountyStateRegions_21!$B:$B,MATCH('Start Here Statistics'!$U1446,CountyStateRegions_21!$D:$D,0)),"")</f>
        <v/>
      </c>
    </row>
    <row r="1447" spans="14:22" ht="15" x14ac:dyDescent="0.2">
      <c r="N1447" s="43">
        <f t="shared" si="121"/>
        <v>0</v>
      </c>
      <c r="O1447" s="180"/>
      <c r="P1447" s="214" t="str">
        <f>CountyStateRegions_21!K1445</f>
        <v/>
      </c>
      <c r="Q1447" s="304" t="str">
        <f t="shared" si="123"/>
        <v/>
      </c>
      <c r="R1447" s="305" t="str">
        <f t="shared" si="124"/>
        <v/>
      </c>
      <c r="S1447" s="305" t="str">
        <f t="shared" si="125"/>
        <v/>
      </c>
      <c r="T1447" s="186">
        <v>1443</v>
      </c>
      <c r="U1447" s="216" t="str">
        <f t="shared" si="122"/>
        <v/>
      </c>
      <c r="V1447" s="216" t="str">
        <f>IFERROR(INDEX(CountyStateRegions_21!$B:$B,MATCH('Start Here Statistics'!$U1447,CountyStateRegions_21!$D:$D,0)),"")</f>
        <v/>
      </c>
    </row>
    <row r="1448" spans="14:22" ht="15" x14ac:dyDescent="0.2">
      <c r="N1448" s="43">
        <f t="shared" si="121"/>
        <v>0</v>
      </c>
      <c r="O1448" s="180"/>
      <c r="P1448" s="214" t="str">
        <f>CountyStateRegions_21!K1446</f>
        <v/>
      </c>
      <c r="Q1448" s="304" t="str">
        <f t="shared" si="123"/>
        <v/>
      </c>
      <c r="R1448" s="305" t="str">
        <f t="shared" si="124"/>
        <v/>
      </c>
      <c r="S1448" s="305" t="str">
        <f t="shared" si="125"/>
        <v/>
      </c>
      <c r="T1448" s="186">
        <v>1444</v>
      </c>
      <c r="U1448" s="216" t="str">
        <f t="shared" si="122"/>
        <v/>
      </c>
      <c r="V1448" s="216" t="str">
        <f>IFERROR(INDEX(CountyStateRegions_21!$B:$B,MATCH('Start Here Statistics'!$U1448,CountyStateRegions_21!$D:$D,0)),"")</f>
        <v/>
      </c>
    </row>
    <row r="1449" spans="14:22" ht="15" x14ac:dyDescent="0.2">
      <c r="N1449" s="43">
        <f t="shared" si="121"/>
        <v>0</v>
      </c>
      <c r="O1449" s="180"/>
      <c r="P1449" s="214" t="str">
        <f>CountyStateRegions_21!K1447</f>
        <v/>
      </c>
      <c r="Q1449" s="304" t="str">
        <f t="shared" si="123"/>
        <v/>
      </c>
      <c r="R1449" s="305" t="str">
        <f t="shared" si="124"/>
        <v/>
      </c>
      <c r="S1449" s="305" t="str">
        <f t="shared" si="125"/>
        <v/>
      </c>
      <c r="T1449" s="186">
        <v>1445</v>
      </c>
      <c r="U1449" s="216" t="str">
        <f t="shared" si="122"/>
        <v/>
      </c>
      <c r="V1449" s="216" t="str">
        <f>IFERROR(INDEX(CountyStateRegions_21!$B:$B,MATCH('Start Here Statistics'!$U1449,CountyStateRegions_21!$D:$D,0)),"")</f>
        <v/>
      </c>
    </row>
    <row r="1450" spans="14:22" ht="15" x14ac:dyDescent="0.2">
      <c r="N1450" s="43">
        <f t="shared" si="121"/>
        <v>0</v>
      </c>
      <c r="O1450" s="180"/>
      <c r="P1450" s="214" t="str">
        <f>CountyStateRegions_21!K1448</f>
        <v/>
      </c>
      <c r="Q1450" s="304" t="str">
        <f t="shared" si="123"/>
        <v/>
      </c>
      <c r="R1450" s="305" t="str">
        <f t="shared" si="124"/>
        <v/>
      </c>
      <c r="S1450" s="305" t="str">
        <f t="shared" si="125"/>
        <v/>
      </c>
      <c r="T1450" s="186">
        <v>1446</v>
      </c>
      <c r="U1450" s="216" t="str">
        <f t="shared" si="122"/>
        <v/>
      </c>
      <c r="V1450" s="216" t="str">
        <f>IFERROR(INDEX(CountyStateRegions_21!$B:$B,MATCH('Start Here Statistics'!$U1450,CountyStateRegions_21!$D:$D,0)),"")</f>
        <v/>
      </c>
    </row>
    <row r="1451" spans="14:22" ht="15" x14ac:dyDescent="0.2">
      <c r="N1451" s="43">
        <f t="shared" si="121"/>
        <v>0</v>
      </c>
      <c r="O1451" s="180"/>
      <c r="P1451" s="214" t="str">
        <f>CountyStateRegions_21!K1449</f>
        <v/>
      </c>
      <c r="Q1451" s="304" t="str">
        <f t="shared" si="123"/>
        <v/>
      </c>
      <c r="R1451" s="305" t="str">
        <f t="shared" si="124"/>
        <v/>
      </c>
      <c r="S1451" s="305" t="str">
        <f t="shared" si="125"/>
        <v/>
      </c>
      <c r="T1451" s="186">
        <v>1447</v>
      </c>
      <c r="U1451" s="216" t="str">
        <f t="shared" si="122"/>
        <v/>
      </c>
      <c r="V1451" s="216" t="str">
        <f>IFERROR(INDEX(CountyStateRegions_21!$B:$B,MATCH('Start Here Statistics'!$U1451,CountyStateRegions_21!$D:$D,0)),"")</f>
        <v/>
      </c>
    </row>
    <row r="1452" spans="14:22" ht="15" x14ac:dyDescent="0.2">
      <c r="N1452" s="43">
        <f t="shared" si="121"/>
        <v>0</v>
      </c>
      <c r="O1452" s="180"/>
      <c r="P1452" s="214" t="str">
        <f>CountyStateRegions_21!K1450</f>
        <v/>
      </c>
      <c r="Q1452" s="304" t="str">
        <f t="shared" si="123"/>
        <v/>
      </c>
      <c r="R1452" s="305" t="str">
        <f t="shared" si="124"/>
        <v/>
      </c>
      <c r="S1452" s="305" t="str">
        <f t="shared" si="125"/>
        <v/>
      </c>
      <c r="T1452" s="186">
        <v>1448</v>
      </c>
      <c r="U1452" s="216" t="str">
        <f t="shared" si="122"/>
        <v/>
      </c>
      <c r="V1452" s="216" t="str">
        <f>IFERROR(INDEX(CountyStateRegions_21!$B:$B,MATCH('Start Here Statistics'!$U1452,CountyStateRegions_21!$D:$D,0)),"")</f>
        <v/>
      </c>
    </row>
    <row r="1453" spans="14:22" ht="15" x14ac:dyDescent="0.2">
      <c r="N1453" s="43">
        <f t="shared" si="121"/>
        <v>0</v>
      </c>
      <c r="O1453" s="180"/>
      <c r="P1453" s="214" t="str">
        <f>CountyStateRegions_21!K1451</f>
        <v/>
      </c>
      <c r="Q1453" s="304" t="str">
        <f t="shared" si="123"/>
        <v/>
      </c>
      <c r="R1453" s="305" t="str">
        <f t="shared" si="124"/>
        <v/>
      </c>
      <c r="S1453" s="305" t="str">
        <f t="shared" si="125"/>
        <v/>
      </c>
      <c r="T1453" s="186">
        <v>1449</v>
      </c>
      <c r="U1453" s="216" t="str">
        <f t="shared" si="122"/>
        <v/>
      </c>
      <c r="V1453" s="216" t="str">
        <f>IFERROR(INDEX(CountyStateRegions_21!$B:$B,MATCH('Start Here Statistics'!$U1453,CountyStateRegions_21!$D:$D,0)),"")</f>
        <v/>
      </c>
    </row>
    <row r="1454" spans="14:22" ht="15" x14ac:dyDescent="0.2">
      <c r="N1454" s="43">
        <f t="shared" si="121"/>
        <v>0</v>
      </c>
      <c r="O1454" s="180"/>
      <c r="P1454" s="214" t="str">
        <f>CountyStateRegions_21!K1452</f>
        <v/>
      </c>
      <c r="Q1454" s="304" t="str">
        <f t="shared" si="123"/>
        <v/>
      </c>
      <c r="R1454" s="305" t="str">
        <f t="shared" si="124"/>
        <v/>
      </c>
      <c r="S1454" s="305" t="str">
        <f t="shared" si="125"/>
        <v/>
      </c>
      <c r="T1454" s="186">
        <v>1450</v>
      </c>
      <c r="U1454" s="216" t="str">
        <f t="shared" si="122"/>
        <v/>
      </c>
      <c r="V1454" s="216" t="str">
        <f>IFERROR(INDEX(CountyStateRegions_21!$B:$B,MATCH('Start Here Statistics'!$U1454,CountyStateRegions_21!$D:$D,0)),"")</f>
        <v/>
      </c>
    </row>
    <row r="1455" spans="14:22" ht="15" x14ac:dyDescent="0.2">
      <c r="N1455" s="43">
        <f t="shared" si="121"/>
        <v>0</v>
      </c>
      <c r="O1455" s="180"/>
      <c r="P1455" s="214" t="str">
        <f>CountyStateRegions_21!K1453</f>
        <v/>
      </c>
      <c r="Q1455" s="304" t="str">
        <f t="shared" si="123"/>
        <v/>
      </c>
      <c r="R1455" s="305" t="str">
        <f t="shared" si="124"/>
        <v/>
      </c>
      <c r="S1455" s="305" t="str">
        <f t="shared" si="125"/>
        <v/>
      </c>
      <c r="T1455" s="186">
        <v>1451</v>
      </c>
      <c r="U1455" s="216" t="str">
        <f t="shared" si="122"/>
        <v/>
      </c>
      <c r="V1455" s="216" t="str">
        <f>IFERROR(INDEX(CountyStateRegions_21!$B:$B,MATCH('Start Here Statistics'!$U1455,CountyStateRegions_21!$D:$D,0)),"")</f>
        <v/>
      </c>
    </row>
    <row r="1456" spans="14:22" ht="15" x14ac:dyDescent="0.2">
      <c r="N1456" s="43">
        <f t="shared" si="121"/>
        <v>0</v>
      </c>
      <c r="O1456" s="180"/>
      <c r="P1456" s="214" t="str">
        <f>CountyStateRegions_21!K1454</f>
        <v/>
      </c>
      <c r="Q1456" s="304" t="str">
        <f t="shared" si="123"/>
        <v/>
      </c>
      <c r="R1456" s="305" t="str">
        <f t="shared" si="124"/>
        <v/>
      </c>
      <c r="S1456" s="305" t="str">
        <f t="shared" si="125"/>
        <v/>
      </c>
      <c r="T1456" s="186">
        <v>1452</v>
      </c>
      <c r="U1456" s="216" t="str">
        <f t="shared" si="122"/>
        <v/>
      </c>
      <c r="V1456" s="216" t="str">
        <f>IFERROR(INDEX(CountyStateRegions_21!$B:$B,MATCH('Start Here Statistics'!$U1456,CountyStateRegions_21!$D:$D,0)),"")</f>
        <v/>
      </c>
    </row>
    <row r="1457" spans="14:22" ht="15" x14ac:dyDescent="0.2">
      <c r="N1457" s="43">
        <f t="shared" si="121"/>
        <v>0</v>
      </c>
      <c r="O1457" s="180"/>
      <c r="P1457" s="214" t="str">
        <f>CountyStateRegions_21!K1455</f>
        <v/>
      </c>
      <c r="Q1457" s="304" t="str">
        <f t="shared" si="123"/>
        <v/>
      </c>
      <c r="R1457" s="305" t="str">
        <f t="shared" si="124"/>
        <v/>
      </c>
      <c r="S1457" s="305" t="str">
        <f t="shared" si="125"/>
        <v/>
      </c>
      <c r="T1457" s="186">
        <v>1453</v>
      </c>
      <c r="U1457" s="216" t="str">
        <f t="shared" si="122"/>
        <v/>
      </c>
      <c r="V1457" s="216" t="str">
        <f>IFERROR(INDEX(CountyStateRegions_21!$B:$B,MATCH('Start Here Statistics'!$U1457,CountyStateRegions_21!$D:$D,0)),"")</f>
        <v/>
      </c>
    </row>
    <row r="1458" spans="14:22" ht="15" x14ac:dyDescent="0.2">
      <c r="N1458" s="43">
        <f t="shared" si="121"/>
        <v>0</v>
      </c>
      <c r="O1458" s="180"/>
      <c r="P1458" s="214" t="str">
        <f>CountyStateRegions_21!K1456</f>
        <v/>
      </c>
      <c r="Q1458" s="304" t="str">
        <f t="shared" si="123"/>
        <v/>
      </c>
      <c r="R1458" s="305" t="str">
        <f t="shared" si="124"/>
        <v/>
      </c>
      <c r="S1458" s="305" t="str">
        <f t="shared" si="125"/>
        <v/>
      </c>
      <c r="T1458" s="186">
        <v>1454</v>
      </c>
      <c r="U1458" s="216" t="str">
        <f t="shared" si="122"/>
        <v/>
      </c>
      <c r="V1458" s="216" t="str">
        <f>IFERROR(INDEX(CountyStateRegions_21!$B:$B,MATCH('Start Here Statistics'!$U1458,CountyStateRegions_21!$D:$D,0)),"")</f>
        <v/>
      </c>
    </row>
    <row r="1459" spans="14:22" ht="15" x14ac:dyDescent="0.2">
      <c r="N1459" s="43">
        <f t="shared" si="121"/>
        <v>0</v>
      </c>
      <c r="O1459" s="180"/>
      <c r="P1459" s="214" t="str">
        <f>CountyStateRegions_21!K1457</f>
        <v/>
      </c>
      <c r="Q1459" s="304" t="str">
        <f t="shared" si="123"/>
        <v/>
      </c>
      <c r="R1459" s="305" t="str">
        <f t="shared" si="124"/>
        <v/>
      </c>
      <c r="S1459" s="305" t="str">
        <f t="shared" si="125"/>
        <v/>
      </c>
      <c r="T1459" s="186">
        <v>1455</v>
      </c>
      <c r="U1459" s="216" t="str">
        <f t="shared" si="122"/>
        <v/>
      </c>
      <c r="V1459" s="216" t="str">
        <f>IFERROR(INDEX(CountyStateRegions_21!$B:$B,MATCH('Start Here Statistics'!$U1459,CountyStateRegions_21!$D:$D,0)),"")</f>
        <v/>
      </c>
    </row>
    <row r="1460" spans="14:22" ht="15" x14ac:dyDescent="0.2">
      <c r="N1460" s="43">
        <f t="shared" si="121"/>
        <v>0</v>
      </c>
      <c r="O1460" s="180"/>
      <c r="P1460" s="214" t="str">
        <f>CountyStateRegions_21!K1458</f>
        <v/>
      </c>
      <c r="Q1460" s="304" t="str">
        <f t="shared" si="123"/>
        <v/>
      </c>
      <c r="R1460" s="305" t="str">
        <f t="shared" si="124"/>
        <v/>
      </c>
      <c r="S1460" s="305" t="str">
        <f t="shared" si="125"/>
        <v/>
      </c>
      <c r="T1460" s="186">
        <v>1456</v>
      </c>
      <c r="U1460" s="216" t="str">
        <f t="shared" si="122"/>
        <v/>
      </c>
      <c r="V1460" s="216" t="str">
        <f>IFERROR(INDEX(CountyStateRegions_21!$B:$B,MATCH('Start Here Statistics'!$U1460,CountyStateRegions_21!$D:$D,0)),"")</f>
        <v/>
      </c>
    </row>
    <row r="1461" spans="14:22" ht="15" x14ac:dyDescent="0.2">
      <c r="N1461" s="43">
        <f t="shared" si="121"/>
        <v>0</v>
      </c>
      <c r="O1461" s="180"/>
      <c r="P1461" s="214" t="str">
        <f>CountyStateRegions_21!K1459</f>
        <v/>
      </c>
      <c r="Q1461" s="304" t="str">
        <f t="shared" si="123"/>
        <v/>
      </c>
      <c r="R1461" s="305" t="str">
        <f t="shared" si="124"/>
        <v/>
      </c>
      <c r="S1461" s="305" t="str">
        <f t="shared" si="125"/>
        <v/>
      </c>
      <c r="T1461" s="186">
        <v>1457</v>
      </c>
      <c r="U1461" s="216" t="str">
        <f t="shared" si="122"/>
        <v/>
      </c>
      <c r="V1461" s="216" t="str">
        <f>IFERROR(INDEX(CountyStateRegions_21!$B:$B,MATCH('Start Here Statistics'!$U1461,CountyStateRegions_21!$D:$D,0)),"")</f>
        <v/>
      </c>
    </row>
    <row r="1462" spans="14:22" ht="15" x14ac:dyDescent="0.2">
      <c r="N1462" s="43">
        <f t="shared" si="121"/>
        <v>0</v>
      </c>
      <c r="O1462" s="180"/>
      <c r="P1462" s="214" t="str">
        <f>CountyStateRegions_21!K1460</f>
        <v/>
      </c>
      <c r="Q1462" s="304" t="str">
        <f t="shared" si="123"/>
        <v/>
      </c>
      <c r="R1462" s="305" t="str">
        <f t="shared" si="124"/>
        <v/>
      </c>
      <c r="S1462" s="305" t="str">
        <f t="shared" si="125"/>
        <v/>
      </c>
      <c r="T1462" s="186">
        <v>1458</v>
      </c>
      <c r="U1462" s="216" t="str">
        <f t="shared" si="122"/>
        <v/>
      </c>
      <c r="V1462" s="216" t="str">
        <f>IFERROR(INDEX(CountyStateRegions_21!$B:$B,MATCH('Start Here Statistics'!$U1462,CountyStateRegions_21!$D:$D,0)),"")</f>
        <v/>
      </c>
    </row>
    <row r="1463" spans="14:22" ht="15" x14ac:dyDescent="0.2">
      <c r="N1463" s="43">
        <f t="shared" si="121"/>
        <v>0</v>
      </c>
      <c r="O1463" s="180"/>
      <c r="P1463" s="214" t="str">
        <f>CountyStateRegions_21!K1461</f>
        <v/>
      </c>
      <c r="Q1463" s="304" t="str">
        <f t="shared" si="123"/>
        <v/>
      </c>
      <c r="R1463" s="305" t="str">
        <f t="shared" si="124"/>
        <v/>
      </c>
      <c r="S1463" s="305" t="str">
        <f t="shared" si="125"/>
        <v/>
      </c>
      <c r="T1463" s="186">
        <v>1459</v>
      </c>
      <c r="U1463" s="216" t="str">
        <f t="shared" si="122"/>
        <v/>
      </c>
      <c r="V1463" s="216" t="str">
        <f>IFERROR(INDEX(CountyStateRegions_21!$B:$B,MATCH('Start Here Statistics'!$U1463,CountyStateRegions_21!$D:$D,0)),"")</f>
        <v/>
      </c>
    </row>
    <row r="1464" spans="14:22" ht="15" x14ac:dyDescent="0.2">
      <c r="N1464" s="43">
        <f t="shared" si="121"/>
        <v>0</v>
      </c>
      <c r="O1464" s="180"/>
      <c r="P1464" s="214" t="str">
        <f>CountyStateRegions_21!K1462</f>
        <v/>
      </c>
      <c r="Q1464" s="304" t="str">
        <f t="shared" si="123"/>
        <v/>
      </c>
      <c r="R1464" s="305" t="str">
        <f t="shared" si="124"/>
        <v/>
      </c>
      <c r="S1464" s="305" t="str">
        <f t="shared" si="125"/>
        <v/>
      </c>
      <c r="T1464" s="186">
        <v>1460</v>
      </c>
      <c r="U1464" s="216" t="str">
        <f t="shared" si="122"/>
        <v/>
      </c>
      <c r="V1464" s="216" t="str">
        <f>IFERROR(INDEX(CountyStateRegions_21!$B:$B,MATCH('Start Here Statistics'!$U1464,CountyStateRegions_21!$D:$D,0)),"")</f>
        <v/>
      </c>
    </row>
    <row r="1465" spans="14:22" ht="15" x14ac:dyDescent="0.2">
      <c r="N1465" s="43">
        <f t="shared" si="121"/>
        <v>0</v>
      </c>
      <c r="O1465" s="180"/>
      <c r="P1465" s="214" t="str">
        <f>CountyStateRegions_21!K1463</f>
        <v/>
      </c>
      <c r="Q1465" s="304" t="str">
        <f t="shared" si="123"/>
        <v/>
      </c>
      <c r="R1465" s="305" t="str">
        <f t="shared" si="124"/>
        <v/>
      </c>
      <c r="S1465" s="305" t="str">
        <f t="shared" si="125"/>
        <v/>
      </c>
      <c r="T1465" s="186">
        <v>1461</v>
      </c>
      <c r="U1465" s="216" t="str">
        <f t="shared" si="122"/>
        <v/>
      </c>
      <c r="V1465" s="216" t="str">
        <f>IFERROR(INDEX(CountyStateRegions_21!$B:$B,MATCH('Start Here Statistics'!$U1465,CountyStateRegions_21!$D:$D,0)),"")</f>
        <v/>
      </c>
    </row>
    <row r="1466" spans="14:22" ht="15" x14ac:dyDescent="0.2">
      <c r="N1466" s="43">
        <f t="shared" si="121"/>
        <v>0</v>
      </c>
      <c r="O1466" s="180"/>
      <c r="P1466" s="214" t="str">
        <f>CountyStateRegions_21!K1464</f>
        <v/>
      </c>
      <c r="Q1466" s="304" t="str">
        <f t="shared" si="123"/>
        <v/>
      </c>
      <c r="R1466" s="305" t="str">
        <f t="shared" si="124"/>
        <v/>
      </c>
      <c r="S1466" s="305" t="str">
        <f t="shared" si="125"/>
        <v/>
      </c>
      <c r="T1466" s="186">
        <v>1462</v>
      </c>
      <c r="U1466" s="216" t="str">
        <f t="shared" si="122"/>
        <v/>
      </c>
      <c r="V1466" s="216" t="str">
        <f>IFERROR(INDEX(CountyStateRegions_21!$B:$B,MATCH('Start Here Statistics'!$U1466,CountyStateRegions_21!$D:$D,0)),"")</f>
        <v/>
      </c>
    </row>
    <row r="1467" spans="14:22" ht="15" x14ac:dyDescent="0.2">
      <c r="N1467" s="43">
        <f t="shared" si="121"/>
        <v>0</v>
      </c>
      <c r="O1467" s="180"/>
      <c r="P1467" s="214" t="str">
        <f>CountyStateRegions_21!K1465</f>
        <v/>
      </c>
      <c r="Q1467" s="304" t="str">
        <f t="shared" si="123"/>
        <v/>
      </c>
      <c r="R1467" s="305" t="str">
        <f t="shared" si="124"/>
        <v/>
      </c>
      <c r="S1467" s="305" t="str">
        <f t="shared" si="125"/>
        <v/>
      </c>
      <c r="T1467" s="186">
        <v>1463</v>
      </c>
      <c r="U1467" s="216" t="str">
        <f t="shared" si="122"/>
        <v/>
      </c>
      <c r="V1467" s="216" t="str">
        <f>IFERROR(INDEX(CountyStateRegions_21!$B:$B,MATCH('Start Here Statistics'!$U1467,CountyStateRegions_21!$D:$D,0)),"")</f>
        <v/>
      </c>
    </row>
    <row r="1468" spans="14:22" ht="15" x14ac:dyDescent="0.2">
      <c r="N1468" s="43">
        <f t="shared" si="121"/>
        <v>0</v>
      </c>
      <c r="O1468" s="180"/>
      <c r="P1468" s="214" t="str">
        <f>CountyStateRegions_21!K1466</f>
        <v/>
      </c>
      <c r="Q1468" s="304" t="str">
        <f t="shared" si="123"/>
        <v/>
      </c>
      <c r="R1468" s="305" t="str">
        <f t="shared" si="124"/>
        <v/>
      </c>
      <c r="S1468" s="305" t="str">
        <f t="shared" si="125"/>
        <v/>
      </c>
      <c r="T1468" s="186">
        <v>1464</v>
      </c>
      <c r="U1468" s="216" t="str">
        <f t="shared" si="122"/>
        <v/>
      </c>
      <c r="V1468" s="216" t="str">
        <f>IFERROR(INDEX(CountyStateRegions_21!$B:$B,MATCH('Start Here Statistics'!$U1468,CountyStateRegions_21!$D:$D,0)),"")</f>
        <v/>
      </c>
    </row>
    <row r="1469" spans="14:22" ht="15" x14ac:dyDescent="0.2">
      <c r="N1469" s="43">
        <f t="shared" si="121"/>
        <v>0</v>
      </c>
      <c r="O1469" s="180"/>
      <c r="P1469" s="214" t="str">
        <f>CountyStateRegions_21!K1467</f>
        <v/>
      </c>
      <c r="Q1469" s="304" t="str">
        <f t="shared" si="123"/>
        <v/>
      </c>
      <c r="R1469" s="305" t="str">
        <f t="shared" si="124"/>
        <v/>
      </c>
      <c r="S1469" s="305" t="str">
        <f t="shared" si="125"/>
        <v/>
      </c>
      <c r="T1469" s="186">
        <v>1465</v>
      </c>
      <c r="U1469" s="216" t="str">
        <f t="shared" si="122"/>
        <v/>
      </c>
      <c r="V1469" s="216" t="str">
        <f>IFERROR(INDEX(CountyStateRegions_21!$B:$B,MATCH('Start Here Statistics'!$U1469,CountyStateRegions_21!$D:$D,0)),"")</f>
        <v/>
      </c>
    </row>
    <row r="1470" spans="14:22" ht="15" x14ac:dyDescent="0.2">
      <c r="N1470" s="43">
        <f t="shared" si="121"/>
        <v>0</v>
      </c>
      <c r="O1470" s="180"/>
      <c r="P1470" s="214" t="str">
        <f>CountyStateRegions_21!K1468</f>
        <v/>
      </c>
      <c r="Q1470" s="304" t="str">
        <f t="shared" si="123"/>
        <v/>
      </c>
      <c r="R1470" s="305" t="str">
        <f t="shared" si="124"/>
        <v/>
      </c>
      <c r="S1470" s="305" t="str">
        <f t="shared" si="125"/>
        <v/>
      </c>
      <c r="T1470" s="186">
        <v>1466</v>
      </c>
      <c r="U1470" s="216" t="str">
        <f t="shared" si="122"/>
        <v/>
      </c>
      <c r="V1470" s="216" t="str">
        <f>IFERROR(INDEX(CountyStateRegions_21!$B:$B,MATCH('Start Here Statistics'!$U1470,CountyStateRegions_21!$D:$D,0)),"")</f>
        <v/>
      </c>
    </row>
    <row r="1471" spans="14:22" ht="15" x14ac:dyDescent="0.2">
      <c r="N1471" s="43">
        <f t="shared" si="121"/>
        <v>0</v>
      </c>
      <c r="O1471" s="180"/>
      <c r="P1471" s="214" t="str">
        <f>CountyStateRegions_21!K1469</f>
        <v/>
      </c>
      <c r="Q1471" s="304" t="str">
        <f t="shared" si="123"/>
        <v/>
      </c>
      <c r="R1471" s="305" t="str">
        <f t="shared" si="124"/>
        <v/>
      </c>
      <c r="S1471" s="305" t="str">
        <f t="shared" si="125"/>
        <v/>
      </c>
      <c r="T1471" s="186">
        <v>1467</v>
      </c>
      <c r="U1471" s="216" t="str">
        <f t="shared" si="122"/>
        <v/>
      </c>
      <c r="V1471" s="216" t="str">
        <f>IFERROR(INDEX(CountyStateRegions_21!$B:$B,MATCH('Start Here Statistics'!$U1471,CountyStateRegions_21!$D:$D,0)),"")</f>
        <v/>
      </c>
    </row>
    <row r="1472" spans="14:22" ht="15" x14ac:dyDescent="0.2">
      <c r="N1472" s="43">
        <f t="shared" si="121"/>
        <v>0</v>
      </c>
      <c r="O1472" s="180"/>
      <c r="P1472" s="214" t="str">
        <f>CountyStateRegions_21!K1470</f>
        <v/>
      </c>
      <c r="Q1472" s="304" t="str">
        <f t="shared" si="123"/>
        <v/>
      </c>
      <c r="R1472" s="305" t="str">
        <f t="shared" si="124"/>
        <v/>
      </c>
      <c r="S1472" s="305" t="str">
        <f t="shared" si="125"/>
        <v/>
      </c>
      <c r="T1472" s="186">
        <v>1468</v>
      </c>
      <c r="U1472" s="216" t="str">
        <f t="shared" si="122"/>
        <v/>
      </c>
      <c r="V1472" s="216" t="str">
        <f>IFERROR(INDEX(CountyStateRegions_21!$B:$B,MATCH('Start Here Statistics'!$U1472,CountyStateRegions_21!$D:$D,0)),"")</f>
        <v/>
      </c>
    </row>
    <row r="1473" spans="14:22" ht="15" x14ac:dyDescent="0.2">
      <c r="N1473" s="43">
        <f t="shared" si="121"/>
        <v>0</v>
      </c>
      <c r="O1473" s="180"/>
      <c r="P1473" s="214" t="str">
        <f>CountyStateRegions_21!K1471</f>
        <v/>
      </c>
      <c r="Q1473" s="304" t="str">
        <f t="shared" si="123"/>
        <v/>
      </c>
      <c r="R1473" s="305" t="str">
        <f t="shared" si="124"/>
        <v/>
      </c>
      <c r="S1473" s="305" t="str">
        <f t="shared" si="125"/>
        <v/>
      </c>
      <c r="T1473" s="186">
        <v>1469</v>
      </c>
      <c r="U1473" s="216" t="str">
        <f t="shared" si="122"/>
        <v/>
      </c>
      <c r="V1473" s="216" t="str">
        <f>IFERROR(INDEX(CountyStateRegions_21!$B:$B,MATCH('Start Here Statistics'!$U1473,CountyStateRegions_21!$D:$D,0)),"")</f>
        <v/>
      </c>
    </row>
    <row r="1474" spans="14:22" ht="15" x14ac:dyDescent="0.2">
      <c r="N1474" s="43">
        <f t="shared" si="121"/>
        <v>0</v>
      </c>
      <c r="O1474" s="180"/>
      <c r="P1474" s="214" t="str">
        <f>CountyStateRegions_21!K1472</f>
        <v/>
      </c>
      <c r="Q1474" s="304" t="str">
        <f t="shared" si="123"/>
        <v/>
      </c>
      <c r="R1474" s="305" t="str">
        <f t="shared" si="124"/>
        <v/>
      </c>
      <c r="S1474" s="305" t="str">
        <f t="shared" si="125"/>
        <v/>
      </c>
      <c r="T1474" s="186">
        <v>1470</v>
      </c>
      <c r="U1474" s="216" t="str">
        <f t="shared" si="122"/>
        <v/>
      </c>
      <c r="V1474" s="216" t="str">
        <f>IFERROR(INDEX(CountyStateRegions_21!$B:$B,MATCH('Start Here Statistics'!$U1474,CountyStateRegions_21!$D:$D,0)),"")</f>
        <v/>
      </c>
    </row>
    <row r="1475" spans="14:22" ht="15" x14ac:dyDescent="0.2">
      <c r="N1475" s="43">
        <f t="shared" si="121"/>
        <v>0</v>
      </c>
      <c r="O1475" s="180"/>
      <c r="P1475" s="214" t="str">
        <f>CountyStateRegions_21!K1473</f>
        <v/>
      </c>
      <c r="Q1475" s="304" t="str">
        <f t="shared" si="123"/>
        <v/>
      </c>
      <c r="R1475" s="305" t="str">
        <f t="shared" si="124"/>
        <v/>
      </c>
      <c r="S1475" s="305" t="str">
        <f t="shared" si="125"/>
        <v/>
      </c>
      <c r="T1475" s="186">
        <v>1471</v>
      </c>
      <c r="U1475" s="216" t="str">
        <f t="shared" si="122"/>
        <v/>
      </c>
      <c r="V1475" s="216" t="str">
        <f>IFERROR(INDEX(CountyStateRegions_21!$B:$B,MATCH('Start Here Statistics'!$U1475,CountyStateRegions_21!$D:$D,0)),"")</f>
        <v/>
      </c>
    </row>
    <row r="1476" spans="14:22" ht="15" x14ac:dyDescent="0.2">
      <c r="N1476" s="43">
        <f t="shared" si="121"/>
        <v>0</v>
      </c>
      <c r="O1476" s="180"/>
      <c r="P1476" s="214" t="str">
        <f>CountyStateRegions_21!K1474</f>
        <v/>
      </c>
      <c r="Q1476" s="304" t="str">
        <f t="shared" si="123"/>
        <v/>
      </c>
      <c r="R1476" s="305" t="str">
        <f t="shared" si="124"/>
        <v/>
      </c>
      <c r="S1476" s="305" t="str">
        <f t="shared" si="125"/>
        <v/>
      </c>
      <c r="T1476" s="186">
        <v>1472</v>
      </c>
      <c r="U1476" s="216" t="str">
        <f t="shared" si="122"/>
        <v/>
      </c>
      <c r="V1476" s="216" t="str">
        <f>IFERROR(INDEX(CountyStateRegions_21!$B:$B,MATCH('Start Here Statistics'!$U1476,CountyStateRegions_21!$D:$D,0)),"")</f>
        <v/>
      </c>
    </row>
    <row r="1477" spans="14:22" ht="15" x14ac:dyDescent="0.2">
      <c r="N1477" s="43">
        <f t="shared" si="121"/>
        <v>0</v>
      </c>
      <c r="O1477" s="180"/>
      <c r="P1477" s="214" t="str">
        <f>CountyStateRegions_21!K1475</f>
        <v/>
      </c>
      <c r="Q1477" s="304" t="str">
        <f t="shared" si="123"/>
        <v/>
      </c>
      <c r="R1477" s="305" t="str">
        <f t="shared" si="124"/>
        <v/>
      </c>
      <c r="S1477" s="305" t="str">
        <f t="shared" si="125"/>
        <v/>
      </c>
      <c r="T1477" s="186">
        <v>1473</v>
      </c>
      <c r="U1477" s="216" t="str">
        <f t="shared" si="122"/>
        <v/>
      </c>
      <c r="V1477" s="216" t="str">
        <f>IFERROR(INDEX(CountyStateRegions_21!$B:$B,MATCH('Start Here Statistics'!$U1477,CountyStateRegions_21!$D:$D,0)),"")</f>
        <v/>
      </c>
    </row>
    <row r="1478" spans="14:22" ht="15" x14ac:dyDescent="0.2">
      <c r="N1478" s="43">
        <f t="shared" ref="N1478:N1541" si="126">SUM(N1477,$O1478&lt;&gt;"")</f>
        <v>0</v>
      </c>
      <c r="O1478" s="180"/>
      <c r="P1478" s="214" t="str">
        <f>CountyStateRegions_21!K1476</f>
        <v/>
      </c>
      <c r="Q1478" s="304" t="str">
        <f t="shared" si="123"/>
        <v/>
      </c>
      <c r="R1478" s="305" t="str">
        <f t="shared" si="124"/>
        <v/>
      </c>
      <c r="S1478" s="305" t="str">
        <f t="shared" si="125"/>
        <v/>
      </c>
      <c r="T1478" s="186">
        <v>1474</v>
      </c>
      <c r="U1478" s="216" t="str">
        <f t="shared" ref="U1478:U1541" si="127">IFERROR(INDEX($P:$P,MATCH($T1478,$N:$N,0)),"")</f>
        <v/>
      </c>
      <c r="V1478" s="216" t="str">
        <f>IFERROR(INDEX(CountyStateRegions_21!$B:$B,MATCH('Start Here Statistics'!$U1478,CountyStateRegions_21!$D:$D,0)),"")</f>
        <v/>
      </c>
    </row>
    <row r="1479" spans="14:22" ht="15" x14ac:dyDescent="0.2">
      <c r="N1479" s="43">
        <f t="shared" si="126"/>
        <v>0</v>
      </c>
      <c r="O1479" s="180"/>
      <c r="P1479" s="214" t="str">
        <f>CountyStateRegions_21!K1477</f>
        <v/>
      </c>
      <c r="Q1479" s="304" t="str">
        <f t="shared" si="123"/>
        <v/>
      </c>
      <c r="R1479" s="305" t="str">
        <f t="shared" si="124"/>
        <v/>
      </c>
      <c r="S1479" s="305" t="str">
        <f t="shared" si="125"/>
        <v/>
      </c>
      <c r="T1479" s="186">
        <v>1475</v>
      </c>
      <c r="U1479" s="216" t="str">
        <f t="shared" si="127"/>
        <v/>
      </c>
      <c r="V1479" s="216" t="str">
        <f>IFERROR(INDEX(CountyStateRegions_21!$B:$B,MATCH('Start Here Statistics'!$U1479,CountyStateRegions_21!$D:$D,0)),"")</f>
        <v/>
      </c>
    </row>
    <row r="1480" spans="14:22" ht="15" x14ac:dyDescent="0.2">
      <c r="N1480" s="43">
        <f t="shared" si="126"/>
        <v>0</v>
      </c>
      <c r="O1480" s="180"/>
      <c r="P1480" s="214" t="str">
        <f>CountyStateRegions_21!K1478</f>
        <v/>
      </c>
      <c r="Q1480" s="304" t="str">
        <f t="shared" si="123"/>
        <v/>
      </c>
      <c r="R1480" s="305" t="str">
        <f t="shared" si="124"/>
        <v/>
      </c>
      <c r="S1480" s="305" t="str">
        <f t="shared" si="125"/>
        <v/>
      </c>
      <c r="T1480" s="186">
        <v>1476</v>
      </c>
      <c r="U1480" s="216" t="str">
        <f t="shared" si="127"/>
        <v/>
      </c>
      <c r="V1480" s="216" t="str">
        <f>IFERROR(INDEX(CountyStateRegions_21!$B:$B,MATCH('Start Here Statistics'!$U1480,CountyStateRegions_21!$D:$D,0)),"")</f>
        <v/>
      </c>
    </row>
    <row r="1481" spans="14:22" ht="15" x14ac:dyDescent="0.2">
      <c r="N1481" s="43">
        <f t="shared" si="126"/>
        <v>0</v>
      </c>
      <c r="O1481" s="180"/>
      <c r="P1481" s="214" t="str">
        <f>CountyStateRegions_21!K1479</f>
        <v/>
      </c>
      <c r="Q1481" s="304" t="str">
        <f t="shared" si="123"/>
        <v/>
      </c>
      <c r="R1481" s="305" t="str">
        <f t="shared" si="124"/>
        <v/>
      </c>
      <c r="S1481" s="305" t="str">
        <f t="shared" si="125"/>
        <v/>
      </c>
      <c r="T1481" s="186">
        <v>1477</v>
      </c>
      <c r="U1481" s="216" t="str">
        <f t="shared" si="127"/>
        <v/>
      </c>
      <c r="V1481" s="216" t="str">
        <f>IFERROR(INDEX(CountyStateRegions_21!$B:$B,MATCH('Start Here Statistics'!$U1481,CountyStateRegions_21!$D:$D,0)),"")</f>
        <v/>
      </c>
    </row>
    <row r="1482" spans="14:22" ht="15" x14ac:dyDescent="0.2">
      <c r="N1482" s="43">
        <f t="shared" si="126"/>
        <v>0</v>
      </c>
      <c r="O1482" s="180"/>
      <c r="P1482" s="214" t="str">
        <f>CountyStateRegions_21!K1480</f>
        <v/>
      </c>
      <c r="Q1482" s="304" t="str">
        <f t="shared" si="123"/>
        <v/>
      </c>
      <c r="R1482" s="305" t="str">
        <f t="shared" si="124"/>
        <v/>
      </c>
      <c r="S1482" s="305" t="str">
        <f t="shared" si="125"/>
        <v/>
      </c>
      <c r="T1482" s="186">
        <v>1478</v>
      </c>
      <c r="U1482" s="216" t="str">
        <f t="shared" si="127"/>
        <v/>
      </c>
      <c r="V1482" s="216" t="str">
        <f>IFERROR(INDEX(CountyStateRegions_21!$B:$B,MATCH('Start Here Statistics'!$U1482,CountyStateRegions_21!$D:$D,0)),"")</f>
        <v/>
      </c>
    </row>
    <row r="1483" spans="14:22" ht="15" x14ac:dyDescent="0.2">
      <c r="N1483" s="43">
        <f t="shared" si="126"/>
        <v>0</v>
      </c>
      <c r="O1483" s="180"/>
      <c r="P1483" s="214" t="str">
        <f>CountyStateRegions_21!K1481</f>
        <v/>
      </c>
      <c r="Q1483" s="304" t="str">
        <f t="shared" si="123"/>
        <v/>
      </c>
      <c r="R1483" s="305" t="str">
        <f t="shared" si="124"/>
        <v/>
      </c>
      <c r="S1483" s="305" t="str">
        <f t="shared" si="125"/>
        <v/>
      </c>
      <c r="T1483" s="186">
        <v>1479</v>
      </c>
      <c r="U1483" s="216" t="str">
        <f t="shared" si="127"/>
        <v/>
      </c>
      <c r="V1483" s="216" t="str">
        <f>IFERROR(INDEX(CountyStateRegions_21!$B:$B,MATCH('Start Here Statistics'!$U1483,CountyStateRegions_21!$D:$D,0)),"")</f>
        <v/>
      </c>
    </row>
    <row r="1484" spans="14:22" ht="15" x14ac:dyDescent="0.2">
      <c r="N1484" s="43">
        <f t="shared" si="126"/>
        <v>0</v>
      </c>
      <c r="O1484" s="180"/>
      <c r="P1484" s="214" t="str">
        <f>CountyStateRegions_21!K1482</f>
        <v/>
      </c>
      <c r="Q1484" s="304" t="str">
        <f t="shared" si="123"/>
        <v/>
      </c>
      <c r="R1484" s="305" t="str">
        <f t="shared" si="124"/>
        <v/>
      </c>
      <c r="S1484" s="305" t="str">
        <f t="shared" si="125"/>
        <v/>
      </c>
      <c r="T1484" s="186">
        <v>1480</v>
      </c>
      <c r="U1484" s="216" t="str">
        <f t="shared" si="127"/>
        <v/>
      </c>
      <c r="V1484" s="216" t="str">
        <f>IFERROR(INDEX(CountyStateRegions_21!$B:$B,MATCH('Start Here Statistics'!$U1484,CountyStateRegions_21!$D:$D,0)),"")</f>
        <v/>
      </c>
    </row>
    <row r="1485" spans="14:22" ht="15" x14ac:dyDescent="0.2">
      <c r="N1485" s="43">
        <f t="shared" si="126"/>
        <v>0</v>
      </c>
      <c r="O1485" s="180"/>
      <c r="P1485" s="214" t="str">
        <f>CountyStateRegions_21!K1483</f>
        <v/>
      </c>
      <c r="Q1485" s="304" t="str">
        <f t="shared" si="123"/>
        <v/>
      </c>
      <c r="R1485" s="305" t="str">
        <f t="shared" si="124"/>
        <v/>
      </c>
      <c r="S1485" s="305" t="str">
        <f t="shared" si="125"/>
        <v/>
      </c>
      <c r="T1485" s="186">
        <v>1481</v>
      </c>
      <c r="U1485" s="216" t="str">
        <f t="shared" si="127"/>
        <v/>
      </c>
      <c r="V1485" s="216" t="str">
        <f>IFERROR(INDEX(CountyStateRegions_21!$B:$B,MATCH('Start Here Statistics'!$U1485,CountyStateRegions_21!$D:$D,0)),"")</f>
        <v/>
      </c>
    </row>
    <row r="1486" spans="14:22" ht="15" x14ac:dyDescent="0.2">
      <c r="N1486" s="43">
        <f t="shared" si="126"/>
        <v>0</v>
      </c>
      <c r="O1486" s="180"/>
      <c r="P1486" s="214" t="str">
        <f>CountyStateRegions_21!K1484</f>
        <v/>
      </c>
      <c r="Q1486" s="304" t="str">
        <f t="shared" si="123"/>
        <v/>
      </c>
      <c r="R1486" s="305" t="str">
        <f t="shared" si="124"/>
        <v/>
      </c>
      <c r="S1486" s="305" t="str">
        <f t="shared" si="125"/>
        <v/>
      </c>
      <c r="T1486" s="186">
        <v>1482</v>
      </c>
      <c r="U1486" s="216" t="str">
        <f t="shared" si="127"/>
        <v/>
      </c>
      <c r="V1486" s="216" t="str">
        <f>IFERROR(INDEX(CountyStateRegions_21!$B:$B,MATCH('Start Here Statistics'!$U1486,CountyStateRegions_21!$D:$D,0)),"")</f>
        <v/>
      </c>
    </row>
    <row r="1487" spans="14:22" ht="15" x14ac:dyDescent="0.2">
      <c r="N1487" s="43">
        <f t="shared" si="126"/>
        <v>0</v>
      </c>
      <c r="O1487" s="180"/>
      <c r="P1487" s="214" t="str">
        <f>CountyStateRegions_21!K1485</f>
        <v/>
      </c>
      <c r="Q1487" s="304" t="str">
        <f t="shared" si="123"/>
        <v/>
      </c>
      <c r="R1487" s="305" t="str">
        <f t="shared" si="124"/>
        <v/>
      </c>
      <c r="S1487" s="305" t="str">
        <f t="shared" si="125"/>
        <v/>
      </c>
      <c r="T1487" s="186">
        <v>1483</v>
      </c>
      <c r="U1487" s="216" t="str">
        <f t="shared" si="127"/>
        <v/>
      </c>
      <c r="V1487" s="216" t="str">
        <f>IFERROR(INDEX(CountyStateRegions_21!$B:$B,MATCH('Start Here Statistics'!$U1487,CountyStateRegions_21!$D:$D,0)),"")</f>
        <v/>
      </c>
    </row>
    <row r="1488" spans="14:22" ht="15" x14ac:dyDescent="0.2">
      <c r="N1488" s="43">
        <f t="shared" si="126"/>
        <v>0</v>
      </c>
      <c r="O1488" s="180"/>
      <c r="P1488" s="214" t="str">
        <f>CountyStateRegions_21!K1486</f>
        <v/>
      </c>
      <c r="Q1488" s="304" t="str">
        <f t="shared" si="123"/>
        <v/>
      </c>
      <c r="R1488" s="305" t="str">
        <f t="shared" si="124"/>
        <v/>
      </c>
      <c r="S1488" s="305" t="str">
        <f t="shared" si="125"/>
        <v/>
      </c>
      <c r="T1488" s="186">
        <v>1484</v>
      </c>
      <c r="U1488" s="216" t="str">
        <f t="shared" si="127"/>
        <v/>
      </c>
      <c r="V1488" s="216" t="str">
        <f>IFERROR(INDEX(CountyStateRegions_21!$B:$B,MATCH('Start Here Statistics'!$U1488,CountyStateRegions_21!$D:$D,0)),"")</f>
        <v/>
      </c>
    </row>
    <row r="1489" spans="14:22" ht="15" x14ac:dyDescent="0.2">
      <c r="N1489" s="43">
        <f t="shared" si="126"/>
        <v>0</v>
      </c>
      <c r="O1489" s="180"/>
      <c r="P1489" s="214" t="str">
        <f>CountyStateRegions_21!K1487</f>
        <v/>
      </c>
      <c r="Q1489" s="304" t="str">
        <f t="shared" si="123"/>
        <v/>
      </c>
      <c r="R1489" s="305" t="str">
        <f t="shared" si="124"/>
        <v/>
      </c>
      <c r="S1489" s="305" t="str">
        <f t="shared" si="125"/>
        <v/>
      </c>
      <c r="T1489" s="186">
        <v>1485</v>
      </c>
      <c r="U1489" s="216" t="str">
        <f t="shared" si="127"/>
        <v/>
      </c>
      <c r="V1489" s="216" t="str">
        <f>IFERROR(INDEX(CountyStateRegions_21!$B:$B,MATCH('Start Here Statistics'!$U1489,CountyStateRegions_21!$D:$D,0)),"")</f>
        <v/>
      </c>
    </row>
    <row r="1490" spans="14:22" ht="15" x14ac:dyDescent="0.2">
      <c r="N1490" s="43">
        <f t="shared" si="126"/>
        <v>0</v>
      </c>
      <c r="O1490" s="180"/>
      <c r="P1490" s="214" t="str">
        <f>CountyStateRegions_21!K1488</f>
        <v/>
      </c>
      <c r="Q1490" s="304" t="str">
        <f t="shared" si="123"/>
        <v/>
      </c>
      <c r="R1490" s="305" t="str">
        <f t="shared" si="124"/>
        <v/>
      </c>
      <c r="S1490" s="305" t="str">
        <f t="shared" si="125"/>
        <v/>
      </c>
      <c r="T1490" s="186">
        <v>1486</v>
      </c>
      <c r="U1490" s="216" t="str">
        <f t="shared" si="127"/>
        <v/>
      </c>
      <c r="V1490" s="216" t="str">
        <f>IFERROR(INDEX(CountyStateRegions_21!$B:$B,MATCH('Start Here Statistics'!$U1490,CountyStateRegions_21!$D:$D,0)),"")</f>
        <v/>
      </c>
    </row>
    <row r="1491" spans="14:22" ht="15" x14ac:dyDescent="0.2">
      <c r="N1491" s="43">
        <f t="shared" si="126"/>
        <v>0</v>
      </c>
      <c r="O1491" s="180"/>
      <c r="P1491" s="214" t="str">
        <f>CountyStateRegions_21!K1489</f>
        <v/>
      </c>
      <c r="Q1491" s="304" t="str">
        <f t="shared" si="123"/>
        <v/>
      </c>
      <c r="R1491" s="305" t="str">
        <f t="shared" si="124"/>
        <v/>
      </c>
      <c r="S1491" s="305" t="str">
        <f t="shared" si="125"/>
        <v/>
      </c>
      <c r="T1491" s="186">
        <v>1487</v>
      </c>
      <c r="U1491" s="216" t="str">
        <f t="shared" si="127"/>
        <v/>
      </c>
      <c r="V1491" s="216" t="str">
        <f>IFERROR(INDEX(CountyStateRegions_21!$B:$B,MATCH('Start Here Statistics'!$U1491,CountyStateRegions_21!$D:$D,0)),"")</f>
        <v/>
      </c>
    </row>
    <row r="1492" spans="14:22" ht="15" x14ac:dyDescent="0.2">
      <c r="N1492" s="43">
        <f t="shared" si="126"/>
        <v>0</v>
      </c>
      <c r="O1492" s="180"/>
      <c r="P1492" s="214" t="str">
        <f>CountyStateRegions_21!K1490</f>
        <v/>
      </c>
      <c r="Q1492" s="304" t="str">
        <f t="shared" si="123"/>
        <v/>
      </c>
      <c r="R1492" s="305" t="str">
        <f t="shared" si="124"/>
        <v/>
      </c>
      <c r="S1492" s="305" t="str">
        <f t="shared" si="125"/>
        <v/>
      </c>
      <c r="T1492" s="186">
        <v>1488</v>
      </c>
      <c r="U1492" s="216" t="str">
        <f t="shared" si="127"/>
        <v/>
      </c>
      <c r="V1492" s="216" t="str">
        <f>IFERROR(INDEX(CountyStateRegions_21!$B:$B,MATCH('Start Here Statistics'!$U1492,CountyStateRegions_21!$D:$D,0)),"")</f>
        <v/>
      </c>
    </row>
    <row r="1493" spans="14:22" ht="15" x14ac:dyDescent="0.2">
      <c r="N1493" s="43">
        <f t="shared" si="126"/>
        <v>0</v>
      </c>
      <c r="O1493" s="180"/>
      <c r="P1493" s="214" t="str">
        <f>CountyStateRegions_21!K1491</f>
        <v/>
      </c>
      <c r="Q1493" s="304" t="str">
        <f t="shared" si="123"/>
        <v/>
      </c>
      <c r="R1493" s="305" t="str">
        <f t="shared" si="124"/>
        <v/>
      </c>
      <c r="S1493" s="305" t="str">
        <f t="shared" si="125"/>
        <v/>
      </c>
      <c r="T1493" s="186">
        <v>1489</v>
      </c>
      <c r="U1493" s="216" t="str">
        <f t="shared" si="127"/>
        <v/>
      </c>
      <c r="V1493" s="216" t="str">
        <f>IFERROR(INDEX(CountyStateRegions_21!$B:$B,MATCH('Start Here Statistics'!$U1493,CountyStateRegions_21!$D:$D,0)),"")</f>
        <v/>
      </c>
    </row>
    <row r="1494" spans="14:22" ht="15" x14ac:dyDescent="0.2">
      <c r="N1494" s="43">
        <f t="shared" si="126"/>
        <v>0</v>
      </c>
      <c r="O1494" s="180"/>
      <c r="P1494" s="214" t="str">
        <f>CountyStateRegions_21!K1492</f>
        <v/>
      </c>
      <c r="Q1494" s="304" t="str">
        <f t="shared" si="123"/>
        <v/>
      </c>
      <c r="R1494" s="305" t="str">
        <f t="shared" si="124"/>
        <v/>
      </c>
      <c r="S1494" s="305" t="str">
        <f t="shared" si="125"/>
        <v/>
      </c>
      <c r="T1494" s="186">
        <v>1490</v>
      </c>
      <c r="U1494" s="216" t="str">
        <f t="shared" si="127"/>
        <v/>
      </c>
      <c r="V1494" s="216" t="str">
        <f>IFERROR(INDEX(CountyStateRegions_21!$B:$B,MATCH('Start Here Statistics'!$U1494,CountyStateRegions_21!$D:$D,0)),"")</f>
        <v/>
      </c>
    </row>
    <row r="1495" spans="14:22" ht="15" x14ac:dyDescent="0.2">
      <c r="N1495" s="43">
        <f t="shared" si="126"/>
        <v>0</v>
      </c>
      <c r="O1495" s="180"/>
      <c r="P1495" s="214" t="str">
        <f>CountyStateRegions_21!K1493</f>
        <v/>
      </c>
      <c r="Q1495" s="304" t="str">
        <f t="shared" si="123"/>
        <v/>
      </c>
      <c r="R1495" s="305" t="str">
        <f t="shared" si="124"/>
        <v/>
      </c>
      <c r="S1495" s="305" t="str">
        <f t="shared" si="125"/>
        <v/>
      </c>
      <c r="T1495" s="186">
        <v>1491</v>
      </c>
      <c r="U1495" s="216" t="str">
        <f t="shared" si="127"/>
        <v/>
      </c>
      <c r="V1495" s="216" t="str">
        <f>IFERROR(INDEX(CountyStateRegions_21!$B:$B,MATCH('Start Here Statistics'!$U1495,CountyStateRegions_21!$D:$D,0)),"")</f>
        <v/>
      </c>
    </row>
    <row r="1496" spans="14:22" ht="15" x14ac:dyDescent="0.2">
      <c r="N1496" s="43">
        <f t="shared" si="126"/>
        <v>0</v>
      </c>
      <c r="O1496" s="180"/>
      <c r="P1496" s="214" t="str">
        <f>CountyStateRegions_21!K1494</f>
        <v/>
      </c>
      <c r="Q1496" s="304" t="str">
        <f t="shared" si="123"/>
        <v/>
      </c>
      <c r="R1496" s="305" t="str">
        <f t="shared" si="124"/>
        <v/>
      </c>
      <c r="S1496" s="305" t="str">
        <f t="shared" si="125"/>
        <v/>
      </c>
      <c r="T1496" s="186">
        <v>1492</v>
      </c>
      <c r="U1496" s="216" t="str">
        <f t="shared" si="127"/>
        <v/>
      </c>
      <c r="V1496" s="216" t="str">
        <f>IFERROR(INDEX(CountyStateRegions_21!$B:$B,MATCH('Start Here Statistics'!$U1496,CountyStateRegions_21!$D:$D,0)),"")</f>
        <v/>
      </c>
    </row>
    <row r="1497" spans="14:22" ht="15" x14ac:dyDescent="0.2">
      <c r="N1497" s="43">
        <f t="shared" si="126"/>
        <v>0</v>
      </c>
      <c r="O1497" s="180"/>
      <c r="P1497" s="214" t="str">
        <f>CountyStateRegions_21!K1495</f>
        <v/>
      </c>
      <c r="Q1497" s="304" t="str">
        <f t="shared" si="123"/>
        <v/>
      </c>
      <c r="R1497" s="305" t="str">
        <f t="shared" si="124"/>
        <v/>
      </c>
      <c r="S1497" s="305" t="str">
        <f t="shared" si="125"/>
        <v/>
      </c>
      <c r="T1497" s="186">
        <v>1493</v>
      </c>
      <c r="U1497" s="216" t="str">
        <f t="shared" si="127"/>
        <v/>
      </c>
      <c r="V1497" s="216" t="str">
        <f>IFERROR(INDEX(CountyStateRegions_21!$B:$B,MATCH('Start Here Statistics'!$U1497,CountyStateRegions_21!$D:$D,0)),"")</f>
        <v/>
      </c>
    </row>
    <row r="1498" spans="14:22" ht="15" x14ac:dyDescent="0.2">
      <c r="N1498" s="43">
        <f t="shared" si="126"/>
        <v>0</v>
      </c>
      <c r="O1498" s="180"/>
      <c r="P1498" s="214" t="str">
        <f>CountyStateRegions_21!K1496</f>
        <v/>
      </c>
      <c r="Q1498" s="304" t="str">
        <f t="shared" si="123"/>
        <v/>
      </c>
      <c r="R1498" s="305" t="str">
        <f t="shared" si="124"/>
        <v/>
      </c>
      <c r="S1498" s="305" t="str">
        <f t="shared" si="125"/>
        <v/>
      </c>
      <c r="T1498" s="186">
        <v>1494</v>
      </c>
      <c r="U1498" s="216" t="str">
        <f t="shared" si="127"/>
        <v/>
      </c>
      <c r="V1498" s="216" t="str">
        <f>IFERROR(INDEX(CountyStateRegions_21!$B:$B,MATCH('Start Here Statistics'!$U1498,CountyStateRegions_21!$D:$D,0)),"")</f>
        <v/>
      </c>
    </row>
    <row r="1499" spans="14:22" ht="15" x14ac:dyDescent="0.2">
      <c r="N1499" s="43">
        <f t="shared" si="126"/>
        <v>0</v>
      </c>
      <c r="O1499" s="180"/>
      <c r="P1499" s="214" t="str">
        <f>CountyStateRegions_21!K1497</f>
        <v/>
      </c>
      <c r="Q1499" s="304" t="str">
        <f t="shared" si="123"/>
        <v/>
      </c>
      <c r="R1499" s="305" t="str">
        <f t="shared" si="124"/>
        <v/>
      </c>
      <c r="S1499" s="305" t="str">
        <f t="shared" si="125"/>
        <v/>
      </c>
      <c r="T1499" s="186">
        <v>1495</v>
      </c>
      <c r="U1499" s="216" t="str">
        <f t="shared" si="127"/>
        <v/>
      </c>
      <c r="V1499" s="216" t="str">
        <f>IFERROR(INDEX(CountyStateRegions_21!$B:$B,MATCH('Start Here Statistics'!$U1499,CountyStateRegions_21!$D:$D,0)),"")</f>
        <v/>
      </c>
    </row>
    <row r="1500" spans="14:22" ht="15" x14ac:dyDescent="0.2">
      <c r="N1500" s="43">
        <f t="shared" si="126"/>
        <v>0</v>
      </c>
      <c r="O1500" s="180"/>
      <c r="P1500" s="214" t="str">
        <f>CountyStateRegions_21!K1498</f>
        <v/>
      </c>
      <c r="Q1500" s="304" t="str">
        <f t="shared" si="123"/>
        <v/>
      </c>
      <c r="R1500" s="305" t="str">
        <f t="shared" si="124"/>
        <v/>
      </c>
      <c r="S1500" s="305" t="str">
        <f t="shared" si="125"/>
        <v/>
      </c>
      <c r="T1500" s="186">
        <v>1496</v>
      </c>
      <c r="U1500" s="216" t="str">
        <f t="shared" si="127"/>
        <v/>
      </c>
      <c r="V1500" s="216" t="str">
        <f>IFERROR(INDEX(CountyStateRegions_21!$B:$B,MATCH('Start Here Statistics'!$U1500,CountyStateRegions_21!$D:$D,0)),"")</f>
        <v/>
      </c>
    </row>
    <row r="1501" spans="14:22" ht="15" x14ac:dyDescent="0.2">
      <c r="N1501" s="43">
        <f t="shared" si="126"/>
        <v>0</v>
      </c>
      <c r="O1501" s="180"/>
      <c r="P1501" s="214" t="str">
        <f>CountyStateRegions_21!K1499</f>
        <v/>
      </c>
      <c r="Q1501" s="304" t="str">
        <f t="shared" si="123"/>
        <v/>
      </c>
      <c r="R1501" s="305" t="str">
        <f t="shared" si="124"/>
        <v/>
      </c>
      <c r="S1501" s="305" t="str">
        <f t="shared" si="125"/>
        <v/>
      </c>
      <c r="T1501" s="186">
        <v>1497</v>
      </c>
      <c r="U1501" s="216" t="str">
        <f t="shared" si="127"/>
        <v/>
      </c>
      <c r="V1501" s="216" t="str">
        <f>IFERROR(INDEX(CountyStateRegions_21!$B:$B,MATCH('Start Here Statistics'!$U1501,CountyStateRegions_21!$D:$D,0)),"")</f>
        <v/>
      </c>
    </row>
    <row r="1502" spans="14:22" ht="15" x14ac:dyDescent="0.2">
      <c r="N1502" s="43">
        <f t="shared" si="126"/>
        <v>0</v>
      </c>
      <c r="O1502" s="180"/>
      <c r="P1502" s="214" t="str">
        <f>CountyStateRegions_21!K1500</f>
        <v/>
      </c>
      <c r="Q1502" s="304" t="str">
        <f t="shared" ref="Q1502:Q1565" si="128">IFERROR(MID(P1503, FIND(",",P1503)+1,99),"")</f>
        <v/>
      </c>
      <c r="R1502" s="305" t="str">
        <f t="shared" ref="R1502:R1565" si="129">IFERROR(LEFT(P1503, FIND(",",P1503)-1),"")</f>
        <v/>
      </c>
      <c r="S1502" s="305" t="str">
        <f t="shared" ref="S1502:S1565" si="130">IF(P1503="", "", IF(O1503&lt;&gt;"", 1, 0))</f>
        <v/>
      </c>
      <c r="T1502" s="186">
        <v>1498</v>
      </c>
      <c r="U1502" s="216" t="str">
        <f t="shared" si="127"/>
        <v/>
      </c>
      <c r="V1502" s="216" t="str">
        <f>IFERROR(INDEX(CountyStateRegions_21!$B:$B,MATCH('Start Here Statistics'!$U1502,CountyStateRegions_21!$D:$D,0)),"")</f>
        <v/>
      </c>
    </row>
    <row r="1503" spans="14:22" ht="15" x14ac:dyDescent="0.2">
      <c r="N1503" s="43">
        <f t="shared" si="126"/>
        <v>0</v>
      </c>
      <c r="O1503" s="180"/>
      <c r="P1503" s="214" t="str">
        <f>CountyStateRegions_21!K1501</f>
        <v/>
      </c>
      <c r="Q1503" s="304" t="str">
        <f t="shared" si="128"/>
        <v/>
      </c>
      <c r="R1503" s="305" t="str">
        <f t="shared" si="129"/>
        <v/>
      </c>
      <c r="S1503" s="305" t="str">
        <f t="shared" si="130"/>
        <v/>
      </c>
      <c r="T1503" s="186">
        <v>1499</v>
      </c>
      <c r="U1503" s="216" t="str">
        <f t="shared" si="127"/>
        <v/>
      </c>
      <c r="V1503" s="216" t="str">
        <f>IFERROR(INDEX(CountyStateRegions_21!$B:$B,MATCH('Start Here Statistics'!$U1503,CountyStateRegions_21!$D:$D,0)),"")</f>
        <v/>
      </c>
    </row>
    <row r="1504" spans="14:22" ht="15" x14ac:dyDescent="0.2">
      <c r="N1504" s="43">
        <f t="shared" si="126"/>
        <v>0</v>
      </c>
      <c r="O1504" s="180"/>
      <c r="P1504" s="214" t="str">
        <f>CountyStateRegions_21!K1502</f>
        <v/>
      </c>
      <c r="Q1504" s="304" t="str">
        <f t="shared" si="128"/>
        <v/>
      </c>
      <c r="R1504" s="305" t="str">
        <f t="shared" si="129"/>
        <v/>
      </c>
      <c r="S1504" s="305" t="str">
        <f t="shared" si="130"/>
        <v/>
      </c>
      <c r="T1504" s="186">
        <v>1500</v>
      </c>
      <c r="U1504" s="216" t="str">
        <f t="shared" si="127"/>
        <v/>
      </c>
      <c r="V1504" s="216" t="str">
        <f>IFERROR(INDEX(CountyStateRegions_21!$B:$B,MATCH('Start Here Statistics'!$U1504,CountyStateRegions_21!$D:$D,0)),"")</f>
        <v/>
      </c>
    </row>
    <row r="1505" spans="14:22" ht="15" x14ac:dyDescent="0.2">
      <c r="N1505" s="43">
        <f t="shared" si="126"/>
        <v>0</v>
      </c>
      <c r="O1505" s="180"/>
      <c r="P1505" s="214" t="str">
        <f>CountyStateRegions_21!K1503</f>
        <v/>
      </c>
      <c r="Q1505" s="304" t="str">
        <f t="shared" si="128"/>
        <v/>
      </c>
      <c r="R1505" s="305" t="str">
        <f t="shared" si="129"/>
        <v/>
      </c>
      <c r="S1505" s="305" t="str">
        <f t="shared" si="130"/>
        <v/>
      </c>
      <c r="T1505" s="186">
        <v>1501</v>
      </c>
      <c r="U1505" s="216" t="str">
        <f t="shared" si="127"/>
        <v/>
      </c>
      <c r="V1505" s="216" t="str">
        <f>IFERROR(INDEX(CountyStateRegions_21!$B:$B,MATCH('Start Here Statistics'!$U1505,CountyStateRegions_21!$D:$D,0)),"")</f>
        <v/>
      </c>
    </row>
    <row r="1506" spans="14:22" ht="15" x14ac:dyDescent="0.2">
      <c r="N1506" s="43">
        <f t="shared" si="126"/>
        <v>0</v>
      </c>
      <c r="O1506" s="180"/>
      <c r="P1506" s="214" t="str">
        <f>CountyStateRegions_21!K1504</f>
        <v/>
      </c>
      <c r="Q1506" s="304" t="str">
        <f t="shared" si="128"/>
        <v/>
      </c>
      <c r="R1506" s="305" t="str">
        <f t="shared" si="129"/>
        <v/>
      </c>
      <c r="S1506" s="305" t="str">
        <f t="shared" si="130"/>
        <v/>
      </c>
      <c r="T1506" s="186">
        <v>1502</v>
      </c>
      <c r="U1506" s="216" t="str">
        <f t="shared" si="127"/>
        <v/>
      </c>
      <c r="V1506" s="216" t="str">
        <f>IFERROR(INDEX(CountyStateRegions_21!$B:$B,MATCH('Start Here Statistics'!$U1506,CountyStateRegions_21!$D:$D,0)),"")</f>
        <v/>
      </c>
    </row>
    <row r="1507" spans="14:22" ht="15" x14ac:dyDescent="0.2">
      <c r="N1507" s="43">
        <f t="shared" si="126"/>
        <v>0</v>
      </c>
      <c r="O1507" s="180"/>
      <c r="P1507" s="214" t="str">
        <f>CountyStateRegions_21!K1505</f>
        <v/>
      </c>
      <c r="Q1507" s="304" t="str">
        <f t="shared" si="128"/>
        <v/>
      </c>
      <c r="R1507" s="305" t="str">
        <f t="shared" si="129"/>
        <v/>
      </c>
      <c r="S1507" s="305" t="str">
        <f t="shared" si="130"/>
        <v/>
      </c>
      <c r="T1507" s="186">
        <v>1503</v>
      </c>
      <c r="U1507" s="216" t="str">
        <f t="shared" si="127"/>
        <v/>
      </c>
      <c r="V1507" s="216" t="str">
        <f>IFERROR(INDEX(CountyStateRegions_21!$B:$B,MATCH('Start Here Statistics'!$U1507,CountyStateRegions_21!$D:$D,0)),"")</f>
        <v/>
      </c>
    </row>
    <row r="1508" spans="14:22" ht="15" x14ac:dyDescent="0.2">
      <c r="N1508" s="43">
        <f t="shared" si="126"/>
        <v>0</v>
      </c>
      <c r="O1508" s="180"/>
      <c r="P1508" s="214" t="str">
        <f>CountyStateRegions_21!K1506</f>
        <v/>
      </c>
      <c r="Q1508" s="304" t="str">
        <f t="shared" si="128"/>
        <v/>
      </c>
      <c r="R1508" s="305" t="str">
        <f t="shared" si="129"/>
        <v/>
      </c>
      <c r="S1508" s="305" t="str">
        <f t="shared" si="130"/>
        <v/>
      </c>
      <c r="T1508" s="186">
        <v>1504</v>
      </c>
      <c r="U1508" s="216" t="str">
        <f t="shared" si="127"/>
        <v/>
      </c>
      <c r="V1508" s="216" t="str">
        <f>IFERROR(INDEX(CountyStateRegions_21!$B:$B,MATCH('Start Here Statistics'!$U1508,CountyStateRegions_21!$D:$D,0)),"")</f>
        <v/>
      </c>
    </row>
    <row r="1509" spans="14:22" ht="15" x14ac:dyDescent="0.2">
      <c r="N1509" s="43">
        <f t="shared" si="126"/>
        <v>0</v>
      </c>
      <c r="O1509" s="180"/>
      <c r="P1509" s="214" t="str">
        <f>CountyStateRegions_21!K1507</f>
        <v/>
      </c>
      <c r="Q1509" s="304" t="str">
        <f t="shared" si="128"/>
        <v/>
      </c>
      <c r="R1509" s="305" t="str">
        <f t="shared" si="129"/>
        <v/>
      </c>
      <c r="S1509" s="305" t="str">
        <f t="shared" si="130"/>
        <v/>
      </c>
      <c r="T1509" s="186">
        <v>1505</v>
      </c>
      <c r="U1509" s="216" t="str">
        <f t="shared" si="127"/>
        <v/>
      </c>
      <c r="V1509" s="216" t="str">
        <f>IFERROR(INDEX(CountyStateRegions_21!$B:$B,MATCH('Start Here Statistics'!$U1509,CountyStateRegions_21!$D:$D,0)),"")</f>
        <v/>
      </c>
    </row>
    <row r="1510" spans="14:22" ht="15" x14ac:dyDescent="0.2">
      <c r="N1510" s="43">
        <f t="shared" si="126"/>
        <v>0</v>
      </c>
      <c r="O1510" s="180"/>
      <c r="P1510" s="214" t="str">
        <f>CountyStateRegions_21!K1508</f>
        <v/>
      </c>
      <c r="Q1510" s="304" t="str">
        <f t="shared" si="128"/>
        <v/>
      </c>
      <c r="R1510" s="305" t="str">
        <f t="shared" si="129"/>
        <v/>
      </c>
      <c r="S1510" s="305" t="str">
        <f t="shared" si="130"/>
        <v/>
      </c>
      <c r="T1510" s="186">
        <v>1506</v>
      </c>
      <c r="U1510" s="216" t="str">
        <f t="shared" si="127"/>
        <v/>
      </c>
      <c r="V1510" s="216" t="str">
        <f>IFERROR(INDEX(CountyStateRegions_21!$B:$B,MATCH('Start Here Statistics'!$U1510,CountyStateRegions_21!$D:$D,0)),"")</f>
        <v/>
      </c>
    </row>
    <row r="1511" spans="14:22" ht="15" x14ac:dyDescent="0.2">
      <c r="N1511" s="43">
        <f t="shared" si="126"/>
        <v>0</v>
      </c>
      <c r="O1511" s="180"/>
      <c r="P1511" s="214" t="str">
        <f>CountyStateRegions_21!K1509</f>
        <v/>
      </c>
      <c r="Q1511" s="304" t="str">
        <f t="shared" si="128"/>
        <v/>
      </c>
      <c r="R1511" s="305" t="str">
        <f t="shared" si="129"/>
        <v/>
      </c>
      <c r="S1511" s="305" t="str">
        <f t="shared" si="130"/>
        <v/>
      </c>
      <c r="T1511" s="186">
        <v>1507</v>
      </c>
      <c r="U1511" s="216" t="str">
        <f t="shared" si="127"/>
        <v/>
      </c>
      <c r="V1511" s="216" t="str">
        <f>IFERROR(INDEX(CountyStateRegions_21!$B:$B,MATCH('Start Here Statistics'!$U1511,CountyStateRegions_21!$D:$D,0)),"")</f>
        <v/>
      </c>
    </row>
    <row r="1512" spans="14:22" ht="15" x14ac:dyDescent="0.2">
      <c r="N1512" s="43">
        <f t="shared" si="126"/>
        <v>0</v>
      </c>
      <c r="O1512" s="180"/>
      <c r="P1512" s="214" t="str">
        <f>CountyStateRegions_21!K1510</f>
        <v/>
      </c>
      <c r="Q1512" s="304" t="str">
        <f t="shared" si="128"/>
        <v/>
      </c>
      <c r="R1512" s="305" t="str">
        <f t="shared" si="129"/>
        <v/>
      </c>
      <c r="S1512" s="305" t="str">
        <f t="shared" si="130"/>
        <v/>
      </c>
      <c r="T1512" s="186">
        <v>1508</v>
      </c>
      <c r="U1512" s="216" t="str">
        <f t="shared" si="127"/>
        <v/>
      </c>
      <c r="V1512" s="216" t="str">
        <f>IFERROR(INDEX(CountyStateRegions_21!$B:$B,MATCH('Start Here Statistics'!$U1512,CountyStateRegions_21!$D:$D,0)),"")</f>
        <v/>
      </c>
    </row>
    <row r="1513" spans="14:22" ht="15" x14ac:dyDescent="0.2">
      <c r="N1513" s="43">
        <f t="shared" si="126"/>
        <v>0</v>
      </c>
      <c r="O1513" s="180"/>
      <c r="P1513" s="214" t="str">
        <f>CountyStateRegions_21!K1511</f>
        <v/>
      </c>
      <c r="Q1513" s="304" t="str">
        <f t="shared" si="128"/>
        <v/>
      </c>
      <c r="R1513" s="305" t="str">
        <f t="shared" si="129"/>
        <v/>
      </c>
      <c r="S1513" s="305" t="str">
        <f t="shared" si="130"/>
        <v/>
      </c>
      <c r="T1513" s="186">
        <v>1509</v>
      </c>
      <c r="U1513" s="216" t="str">
        <f t="shared" si="127"/>
        <v/>
      </c>
      <c r="V1513" s="216" t="str">
        <f>IFERROR(INDEX(CountyStateRegions_21!$B:$B,MATCH('Start Here Statistics'!$U1513,CountyStateRegions_21!$D:$D,0)),"")</f>
        <v/>
      </c>
    </row>
    <row r="1514" spans="14:22" ht="15" x14ac:dyDescent="0.2">
      <c r="N1514" s="43">
        <f t="shared" si="126"/>
        <v>0</v>
      </c>
      <c r="O1514" s="180"/>
      <c r="P1514" s="214" t="str">
        <f>CountyStateRegions_21!K1512</f>
        <v/>
      </c>
      <c r="Q1514" s="304" t="str">
        <f t="shared" si="128"/>
        <v/>
      </c>
      <c r="R1514" s="305" t="str">
        <f t="shared" si="129"/>
        <v/>
      </c>
      <c r="S1514" s="305" t="str">
        <f t="shared" si="130"/>
        <v/>
      </c>
      <c r="T1514" s="186">
        <v>1510</v>
      </c>
      <c r="U1514" s="216" t="str">
        <f t="shared" si="127"/>
        <v/>
      </c>
      <c r="V1514" s="216" t="str">
        <f>IFERROR(INDEX(CountyStateRegions_21!$B:$B,MATCH('Start Here Statistics'!$U1514,CountyStateRegions_21!$D:$D,0)),"")</f>
        <v/>
      </c>
    </row>
    <row r="1515" spans="14:22" ht="15" x14ac:dyDescent="0.2">
      <c r="N1515" s="43">
        <f t="shared" si="126"/>
        <v>0</v>
      </c>
      <c r="O1515" s="180"/>
      <c r="P1515" s="214" t="str">
        <f>CountyStateRegions_21!K1513</f>
        <v/>
      </c>
      <c r="Q1515" s="304" t="str">
        <f t="shared" si="128"/>
        <v/>
      </c>
      <c r="R1515" s="305" t="str">
        <f t="shared" si="129"/>
        <v/>
      </c>
      <c r="S1515" s="305" t="str">
        <f t="shared" si="130"/>
        <v/>
      </c>
      <c r="T1515" s="186">
        <v>1511</v>
      </c>
      <c r="U1515" s="216" t="str">
        <f t="shared" si="127"/>
        <v/>
      </c>
      <c r="V1515" s="216" t="str">
        <f>IFERROR(INDEX(CountyStateRegions_21!$B:$B,MATCH('Start Here Statistics'!$U1515,CountyStateRegions_21!$D:$D,0)),"")</f>
        <v/>
      </c>
    </row>
    <row r="1516" spans="14:22" ht="15" x14ac:dyDescent="0.2">
      <c r="N1516" s="43">
        <f t="shared" si="126"/>
        <v>0</v>
      </c>
      <c r="O1516" s="180"/>
      <c r="P1516" s="214" t="str">
        <f>CountyStateRegions_21!K1514</f>
        <v/>
      </c>
      <c r="Q1516" s="304" t="str">
        <f t="shared" si="128"/>
        <v/>
      </c>
      <c r="R1516" s="305" t="str">
        <f t="shared" si="129"/>
        <v/>
      </c>
      <c r="S1516" s="305" t="str">
        <f t="shared" si="130"/>
        <v/>
      </c>
      <c r="T1516" s="186">
        <v>1512</v>
      </c>
      <c r="U1516" s="216" t="str">
        <f t="shared" si="127"/>
        <v/>
      </c>
      <c r="V1516" s="216" t="str">
        <f>IFERROR(INDEX(CountyStateRegions_21!$B:$B,MATCH('Start Here Statistics'!$U1516,CountyStateRegions_21!$D:$D,0)),"")</f>
        <v/>
      </c>
    </row>
    <row r="1517" spans="14:22" ht="15" x14ac:dyDescent="0.2">
      <c r="N1517" s="43">
        <f t="shared" si="126"/>
        <v>0</v>
      </c>
      <c r="O1517" s="180"/>
      <c r="P1517" s="214" t="str">
        <f>CountyStateRegions_21!K1515</f>
        <v/>
      </c>
      <c r="Q1517" s="304" t="str">
        <f t="shared" si="128"/>
        <v/>
      </c>
      <c r="R1517" s="305" t="str">
        <f t="shared" si="129"/>
        <v/>
      </c>
      <c r="S1517" s="305" t="str">
        <f t="shared" si="130"/>
        <v/>
      </c>
      <c r="T1517" s="186">
        <v>1513</v>
      </c>
      <c r="U1517" s="216" t="str">
        <f t="shared" si="127"/>
        <v/>
      </c>
      <c r="V1517" s="216" t="str">
        <f>IFERROR(INDEX(CountyStateRegions_21!$B:$B,MATCH('Start Here Statistics'!$U1517,CountyStateRegions_21!$D:$D,0)),"")</f>
        <v/>
      </c>
    </row>
    <row r="1518" spans="14:22" ht="15" x14ac:dyDescent="0.2">
      <c r="N1518" s="43">
        <f t="shared" si="126"/>
        <v>0</v>
      </c>
      <c r="O1518" s="180"/>
      <c r="P1518" s="214" t="str">
        <f>CountyStateRegions_21!K1516</f>
        <v/>
      </c>
      <c r="Q1518" s="304" t="str">
        <f t="shared" si="128"/>
        <v/>
      </c>
      <c r="R1518" s="305" t="str">
        <f t="shared" si="129"/>
        <v/>
      </c>
      <c r="S1518" s="305" t="str">
        <f t="shared" si="130"/>
        <v/>
      </c>
      <c r="T1518" s="186">
        <v>1514</v>
      </c>
      <c r="U1518" s="216" t="str">
        <f t="shared" si="127"/>
        <v/>
      </c>
      <c r="V1518" s="216" t="str">
        <f>IFERROR(INDEX(CountyStateRegions_21!$B:$B,MATCH('Start Here Statistics'!$U1518,CountyStateRegions_21!$D:$D,0)),"")</f>
        <v/>
      </c>
    </row>
    <row r="1519" spans="14:22" ht="15" x14ac:dyDescent="0.2">
      <c r="N1519" s="43">
        <f t="shared" si="126"/>
        <v>0</v>
      </c>
      <c r="O1519" s="180"/>
      <c r="P1519" s="214" t="str">
        <f>CountyStateRegions_21!K1517</f>
        <v/>
      </c>
      <c r="Q1519" s="304" t="str">
        <f t="shared" si="128"/>
        <v/>
      </c>
      <c r="R1519" s="305" t="str">
        <f t="shared" si="129"/>
        <v/>
      </c>
      <c r="S1519" s="305" t="str">
        <f t="shared" si="130"/>
        <v/>
      </c>
      <c r="T1519" s="186">
        <v>1515</v>
      </c>
      <c r="U1519" s="216" t="str">
        <f t="shared" si="127"/>
        <v/>
      </c>
      <c r="V1519" s="216" t="str">
        <f>IFERROR(INDEX(CountyStateRegions_21!$B:$B,MATCH('Start Here Statistics'!$U1519,CountyStateRegions_21!$D:$D,0)),"")</f>
        <v/>
      </c>
    </row>
    <row r="1520" spans="14:22" ht="15" x14ac:dyDescent="0.2">
      <c r="N1520" s="43">
        <f t="shared" si="126"/>
        <v>0</v>
      </c>
      <c r="O1520" s="180"/>
      <c r="P1520" s="214" t="str">
        <f>CountyStateRegions_21!K1518</f>
        <v/>
      </c>
      <c r="Q1520" s="304" t="str">
        <f t="shared" si="128"/>
        <v/>
      </c>
      <c r="R1520" s="305" t="str">
        <f t="shared" si="129"/>
        <v/>
      </c>
      <c r="S1520" s="305" t="str">
        <f t="shared" si="130"/>
        <v/>
      </c>
      <c r="T1520" s="186">
        <v>1516</v>
      </c>
      <c r="U1520" s="216" t="str">
        <f t="shared" si="127"/>
        <v/>
      </c>
      <c r="V1520" s="216" t="str">
        <f>IFERROR(INDEX(CountyStateRegions_21!$B:$B,MATCH('Start Here Statistics'!$U1520,CountyStateRegions_21!$D:$D,0)),"")</f>
        <v/>
      </c>
    </row>
    <row r="1521" spans="14:22" ht="15" x14ac:dyDescent="0.2">
      <c r="N1521" s="43">
        <f t="shared" si="126"/>
        <v>0</v>
      </c>
      <c r="O1521" s="180"/>
      <c r="P1521" s="214" t="str">
        <f>CountyStateRegions_21!K1519</f>
        <v/>
      </c>
      <c r="Q1521" s="304" t="str">
        <f t="shared" si="128"/>
        <v/>
      </c>
      <c r="R1521" s="305" t="str">
        <f t="shared" si="129"/>
        <v/>
      </c>
      <c r="S1521" s="305" t="str">
        <f t="shared" si="130"/>
        <v/>
      </c>
      <c r="T1521" s="186">
        <v>1517</v>
      </c>
      <c r="U1521" s="216" t="str">
        <f t="shared" si="127"/>
        <v/>
      </c>
      <c r="V1521" s="216" t="str">
        <f>IFERROR(INDEX(CountyStateRegions_21!$B:$B,MATCH('Start Here Statistics'!$U1521,CountyStateRegions_21!$D:$D,0)),"")</f>
        <v/>
      </c>
    </row>
    <row r="1522" spans="14:22" ht="15" x14ac:dyDescent="0.2">
      <c r="N1522" s="43">
        <f t="shared" si="126"/>
        <v>0</v>
      </c>
      <c r="O1522" s="180"/>
      <c r="P1522" s="214" t="str">
        <f>CountyStateRegions_21!K1520</f>
        <v/>
      </c>
      <c r="Q1522" s="304" t="str">
        <f t="shared" si="128"/>
        <v/>
      </c>
      <c r="R1522" s="305" t="str">
        <f t="shared" si="129"/>
        <v/>
      </c>
      <c r="S1522" s="305" t="str">
        <f t="shared" si="130"/>
        <v/>
      </c>
      <c r="T1522" s="186">
        <v>1518</v>
      </c>
      <c r="U1522" s="216" t="str">
        <f t="shared" si="127"/>
        <v/>
      </c>
      <c r="V1522" s="216" t="str">
        <f>IFERROR(INDEX(CountyStateRegions_21!$B:$B,MATCH('Start Here Statistics'!$U1522,CountyStateRegions_21!$D:$D,0)),"")</f>
        <v/>
      </c>
    </row>
    <row r="1523" spans="14:22" ht="15" x14ac:dyDescent="0.2">
      <c r="N1523" s="43">
        <f t="shared" si="126"/>
        <v>0</v>
      </c>
      <c r="O1523" s="180"/>
      <c r="P1523" s="214" t="str">
        <f>CountyStateRegions_21!K1521</f>
        <v/>
      </c>
      <c r="Q1523" s="304" t="str">
        <f t="shared" si="128"/>
        <v/>
      </c>
      <c r="R1523" s="305" t="str">
        <f t="shared" si="129"/>
        <v/>
      </c>
      <c r="S1523" s="305" t="str">
        <f t="shared" si="130"/>
        <v/>
      </c>
      <c r="T1523" s="186">
        <v>1519</v>
      </c>
      <c r="U1523" s="216" t="str">
        <f t="shared" si="127"/>
        <v/>
      </c>
      <c r="V1523" s="216" t="str">
        <f>IFERROR(INDEX(CountyStateRegions_21!$B:$B,MATCH('Start Here Statistics'!$U1523,CountyStateRegions_21!$D:$D,0)),"")</f>
        <v/>
      </c>
    </row>
    <row r="1524" spans="14:22" ht="15" x14ac:dyDescent="0.2">
      <c r="N1524" s="43">
        <f t="shared" si="126"/>
        <v>0</v>
      </c>
      <c r="O1524" s="180"/>
      <c r="P1524" s="214" t="str">
        <f>CountyStateRegions_21!K1522</f>
        <v/>
      </c>
      <c r="Q1524" s="304" t="str">
        <f t="shared" si="128"/>
        <v/>
      </c>
      <c r="R1524" s="305" t="str">
        <f t="shared" si="129"/>
        <v/>
      </c>
      <c r="S1524" s="305" t="str">
        <f t="shared" si="130"/>
        <v/>
      </c>
      <c r="T1524" s="186">
        <v>1520</v>
      </c>
      <c r="U1524" s="216" t="str">
        <f t="shared" si="127"/>
        <v/>
      </c>
      <c r="V1524" s="216" t="str">
        <f>IFERROR(INDEX(CountyStateRegions_21!$B:$B,MATCH('Start Here Statistics'!$U1524,CountyStateRegions_21!$D:$D,0)),"")</f>
        <v/>
      </c>
    </row>
    <row r="1525" spans="14:22" ht="15" x14ac:dyDescent="0.2">
      <c r="N1525" s="43">
        <f t="shared" si="126"/>
        <v>0</v>
      </c>
      <c r="O1525" s="180"/>
      <c r="P1525" s="214" t="str">
        <f>CountyStateRegions_21!K1523</f>
        <v/>
      </c>
      <c r="Q1525" s="304" t="str">
        <f t="shared" si="128"/>
        <v/>
      </c>
      <c r="R1525" s="305" t="str">
        <f t="shared" si="129"/>
        <v/>
      </c>
      <c r="S1525" s="305" t="str">
        <f t="shared" si="130"/>
        <v/>
      </c>
      <c r="T1525" s="186">
        <v>1521</v>
      </c>
      <c r="U1525" s="216" t="str">
        <f t="shared" si="127"/>
        <v/>
      </c>
      <c r="V1525" s="216" t="str">
        <f>IFERROR(INDEX(CountyStateRegions_21!$B:$B,MATCH('Start Here Statistics'!$U1525,CountyStateRegions_21!$D:$D,0)),"")</f>
        <v/>
      </c>
    </row>
    <row r="1526" spans="14:22" ht="15" x14ac:dyDescent="0.2">
      <c r="N1526" s="43">
        <f t="shared" si="126"/>
        <v>0</v>
      </c>
      <c r="O1526" s="180"/>
      <c r="P1526" s="214" t="str">
        <f>CountyStateRegions_21!K1524</f>
        <v/>
      </c>
      <c r="Q1526" s="304" t="str">
        <f t="shared" si="128"/>
        <v/>
      </c>
      <c r="R1526" s="305" t="str">
        <f t="shared" si="129"/>
        <v/>
      </c>
      <c r="S1526" s="305" t="str">
        <f t="shared" si="130"/>
        <v/>
      </c>
      <c r="T1526" s="186">
        <v>1522</v>
      </c>
      <c r="U1526" s="216" t="str">
        <f t="shared" si="127"/>
        <v/>
      </c>
      <c r="V1526" s="216" t="str">
        <f>IFERROR(INDEX(CountyStateRegions_21!$B:$B,MATCH('Start Here Statistics'!$U1526,CountyStateRegions_21!$D:$D,0)),"")</f>
        <v/>
      </c>
    </row>
    <row r="1527" spans="14:22" ht="15" x14ac:dyDescent="0.2">
      <c r="N1527" s="43">
        <f t="shared" si="126"/>
        <v>0</v>
      </c>
      <c r="O1527" s="180"/>
      <c r="P1527" s="214" t="str">
        <f>CountyStateRegions_21!K1525</f>
        <v/>
      </c>
      <c r="Q1527" s="304" t="str">
        <f t="shared" si="128"/>
        <v/>
      </c>
      <c r="R1527" s="305" t="str">
        <f t="shared" si="129"/>
        <v/>
      </c>
      <c r="S1527" s="305" t="str">
        <f t="shared" si="130"/>
        <v/>
      </c>
      <c r="T1527" s="186">
        <v>1523</v>
      </c>
      <c r="U1527" s="216" t="str">
        <f t="shared" si="127"/>
        <v/>
      </c>
      <c r="V1527" s="216" t="str">
        <f>IFERROR(INDEX(CountyStateRegions_21!$B:$B,MATCH('Start Here Statistics'!$U1527,CountyStateRegions_21!$D:$D,0)),"")</f>
        <v/>
      </c>
    </row>
    <row r="1528" spans="14:22" ht="15" x14ac:dyDescent="0.2">
      <c r="N1528" s="43">
        <f t="shared" si="126"/>
        <v>0</v>
      </c>
      <c r="O1528" s="180"/>
      <c r="P1528" s="214" t="str">
        <f>CountyStateRegions_21!K1526</f>
        <v/>
      </c>
      <c r="Q1528" s="304" t="str">
        <f t="shared" si="128"/>
        <v/>
      </c>
      <c r="R1528" s="305" t="str">
        <f t="shared" si="129"/>
        <v/>
      </c>
      <c r="S1528" s="305" t="str">
        <f t="shared" si="130"/>
        <v/>
      </c>
      <c r="T1528" s="186">
        <v>1524</v>
      </c>
      <c r="U1528" s="216" t="str">
        <f t="shared" si="127"/>
        <v/>
      </c>
      <c r="V1528" s="216" t="str">
        <f>IFERROR(INDEX(CountyStateRegions_21!$B:$B,MATCH('Start Here Statistics'!$U1528,CountyStateRegions_21!$D:$D,0)),"")</f>
        <v/>
      </c>
    </row>
    <row r="1529" spans="14:22" ht="15" x14ac:dyDescent="0.2">
      <c r="N1529" s="43">
        <f t="shared" si="126"/>
        <v>0</v>
      </c>
      <c r="O1529" s="180"/>
      <c r="P1529" s="214" t="str">
        <f>CountyStateRegions_21!K1527</f>
        <v/>
      </c>
      <c r="Q1529" s="304" t="str">
        <f t="shared" si="128"/>
        <v/>
      </c>
      <c r="R1529" s="305" t="str">
        <f t="shared" si="129"/>
        <v/>
      </c>
      <c r="S1529" s="305" t="str">
        <f t="shared" si="130"/>
        <v/>
      </c>
      <c r="T1529" s="186">
        <v>1525</v>
      </c>
      <c r="U1529" s="216" t="str">
        <f t="shared" si="127"/>
        <v/>
      </c>
      <c r="V1529" s="216" t="str">
        <f>IFERROR(INDEX(CountyStateRegions_21!$B:$B,MATCH('Start Here Statistics'!$U1529,CountyStateRegions_21!$D:$D,0)),"")</f>
        <v/>
      </c>
    </row>
    <row r="1530" spans="14:22" ht="15" x14ac:dyDescent="0.2">
      <c r="N1530" s="43">
        <f t="shared" si="126"/>
        <v>0</v>
      </c>
      <c r="O1530" s="180"/>
      <c r="P1530" s="214" t="str">
        <f>CountyStateRegions_21!K1528</f>
        <v/>
      </c>
      <c r="Q1530" s="304" t="str">
        <f t="shared" si="128"/>
        <v/>
      </c>
      <c r="R1530" s="305" t="str">
        <f t="shared" si="129"/>
        <v/>
      </c>
      <c r="S1530" s="305" t="str">
        <f t="shared" si="130"/>
        <v/>
      </c>
      <c r="T1530" s="186">
        <v>1526</v>
      </c>
      <c r="U1530" s="216" t="str">
        <f t="shared" si="127"/>
        <v/>
      </c>
      <c r="V1530" s="216" t="str">
        <f>IFERROR(INDEX(CountyStateRegions_21!$B:$B,MATCH('Start Here Statistics'!$U1530,CountyStateRegions_21!$D:$D,0)),"")</f>
        <v/>
      </c>
    </row>
    <row r="1531" spans="14:22" ht="15" x14ac:dyDescent="0.2">
      <c r="N1531" s="43">
        <f t="shared" si="126"/>
        <v>0</v>
      </c>
      <c r="O1531" s="180"/>
      <c r="P1531" s="214" t="str">
        <f>CountyStateRegions_21!K1529</f>
        <v/>
      </c>
      <c r="Q1531" s="304" t="str">
        <f t="shared" si="128"/>
        <v/>
      </c>
      <c r="R1531" s="305" t="str">
        <f t="shared" si="129"/>
        <v/>
      </c>
      <c r="S1531" s="305" t="str">
        <f t="shared" si="130"/>
        <v/>
      </c>
      <c r="T1531" s="186">
        <v>1527</v>
      </c>
      <c r="U1531" s="216" t="str">
        <f t="shared" si="127"/>
        <v/>
      </c>
      <c r="V1531" s="216" t="str">
        <f>IFERROR(INDEX(CountyStateRegions_21!$B:$B,MATCH('Start Here Statistics'!$U1531,CountyStateRegions_21!$D:$D,0)),"")</f>
        <v/>
      </c>
    </row>
    <row r="1532" spans="14:22" ht="15" x14ac:dyDescent="0.2">
      <c r="N1532" s="43">
        <f t="shared" si="126"/>
        <v>0</v>
      </c>
      <c r="O1532" s="180"/>
      <c r="P1532" s="214" t="str">
        <f>CountyStateRegions_21!K1530</f>
        <v/>
      </c>
      <c r="Q1532" s="304" t="str">
        <f t="shared" si="128"/>
        <v/>
      </c>
      <c r="R1532" s="305" t="str">
        <f t="shared" si="129"/>
        <v/>
      </c>
      <c r="S1532" s="305" t="str">
        <f t="shared" si="130"/>
        <v/>
      </c>
      <c r="T1532" s="186">
        <v>1528</v>
      </c>
      <c r="U1532" s="216" t="str">
        <f t="shared" si="127"/>
        <v/>
      </c>
      <c r="V1532" s="216" t="str">
        <f>IFERROR(INDEX(CountyStateRegions_21!$B:$B,MATCH('Start Here Statistics'!$U1532,CountyStateRegions_21!$D:$D,0)),"")</f>
        <v/>
      </c>
    </row>
    <row r="1533" spans="14:22" ht="15" x14ac:dyDescent="0.2">
      <c r="N1533" s="43">
        <f t="shared" si="126"/>
        <v>0</v>
      </c>
      <c r="O1533" s="180"/>
      <c r="P1533" s="214" t="str">
        <f>CountyStateRegions_21!K1531</f>
        <v/>
      </c>
      <c r="Q1533" s="304" t="str">
        <f t="shared" si="128"/>
        <v/>
      </c>
      <c r="R1533" s="305" t="str">
        <f t="shared" si="129"/>
        <v/>
      </c>
      <c r="S1533" s="305" t="str">
        <f t="shared" si="130"/>
        <v/>
      </c>
      <c r="T1533" s="186">
        <v>1529</v>
      </c>
      <c r="U1533" s="216" t="str">
        <f t="shared" si="127"/>
        <v/>
      </c>
      <c r="V1533" s="216" t="str">
        <f>IFERROR(INDEX(CountyStateRegions_21!$B:$B,MATCH('Start Here Statistics'!$U1533,CountyStateRegions_21!$D:$D,0)),"")</f>
        <v/>
      </c>
    </row>
    <row r="1534" spans="14:22" ht="15" x14ac:dyDescent="0.2">
      <c r="N1534" s="43">
        <f t="shared" si="126"/>
        <v>0</v>
      </c>
      <c r="O1534" s="180"/>
      <c r="P1534" s="214" t="str">
        <f>CountyStateRegions_21!K1532</f>
        <v/>
      </c>
      <c r="Q1534" s="304" t="str">
        <f t="shared" si="128"/>
        <v/>
      </c>
      <c r="R1534" s="305" t="str">
        <f t="shared" si="129"/>
        <v/>
      </c>
      <c r="S1534" s="305" t="str">
        <f t="shared" si="130"/>
        <v/>
      </c>
      <c r="T1534" s="186">
        <v>1530</v>
      </c>
      <c r="U1534" s="216" t="str">
        <f t="shared" si="127"/>
        <v/>
      </c>
      <c r="V1534" s="216" t="str">
        <f>IFERROR(INDEX(CountyStateRegions_21!$B:$B,MATCH('Start Here Statistics'!$U1534,CountyStateRegions_21!$D:$D,0)),"")</f>
        <v/>
      </c>
    </row>
    <row r="1535" spans="14:22" ht="15" x14ac:dyDescent="0.2">
      <c r="N1535" s="43">
        <f t="shared" si="126"/>
        <v>0</v>
      </c>
      <c r="O1535" s="180"/>
      <c r="P1535" s="214" t="str">
        <f>CountyStateRegions_21!K1533</f>
        <v/>
      </c>
      <c r="Q1535" s="304" t="str">
        <f t="shared" si="128"/>
        <v/>
      </c>
      <c r="R1535" s="305" t="str">
        <f t="shared" si="129"/>
        <v/>
      </c>
      <c r="S1535" s="305" t="str">
        <f t="shared" si="130"/>
        <v/>
      </c>
      <c r="T1535" s="186">
        <v>1531</v>
      </c>
      <c r="U1535" s="216" t="str">
        <f t="shared" si="127"/>
        <v/>
      </c>
      <c r="V1535" s="216" t="str">
        <f>IFERROR(INDEX(CountyStateRegions_21!$B:$B,MATCH('Start Here Statistics'!$U1535,CountyStateRegions_21!$D:$D,0)),"")</f>
        <v/>
      </c>
    </row>
    <row r="1536" spans="14:22" ht="15" x14ac:dyDescent="0.2">
      <c r="N1536" s="43">
        <f t="shared" si="126"/>
        <v>0</v>
      </c>
      <c r="O1536" s="180"/>
      <c r="P1536" s="214" t="str">
        <f>CountyStateRegions_21!K1534</f>
        <v/>
      </c>
      <c r="Q1536" s="304" t="str">
        <f t="shared" si="128"/>
        <v/>
      </c>
      <c r="R1536" s="305" t="str">
        <f t="shared" si="129"/>
        <v/>
      </c>
      <c r="S1536" s="305" t="str">
        <f t="shared" si="130"/>
        <v/>
      </c>
      <c r="T1536" s="186">
        <v>1532</v>
      </c>
      <c r="U1536" s="216" t="str">
        <f t="shared" si="127"/>
        <v/>
      </c>
      <c r="V1536" s="216" t="str">
        <f>IFERROR(INDEX(CountyStateRegions_21!$B:$B,MATCH('Start Here Statistics'!$U1536,CountyStateRegions_21!$D:$D,0)),"")</f>
        <v/>
      </c>
    </row>
    <row r="1537" spans="14:22" ht="15" x14ac:dyDescent="0.2">
      <c r="N1537" s="43">
        <f t="shared" si="126"/>
        <v>0</v>
      </c>
      <c r="O1537" s="180"/>
      <c r="P1537" s="214" t="str">
        <f>CountyStateRegions_21!K1535</f>
        <v/>
      </c>
      <c r="Q1537" s="304" t="str">
        <f t="shared" si="128"/>
        <v/>
      </c>
      <c r="R1537" s="305" t="str">
        <f t="shared" si="129"/>
        <v/>
      </c>
      <c r="S1537" s="305" t="str">
        <f t="shared" si="130"/>
        <v/>
      </c>
      <c r="T1537" s="186">
        <v>1533</v>
      </c>
      <c r="U1537" s="216" t="str">
        <f t="shared" si="127"/>
        <v/>
      </c>
      <c r="V1537" s="216" t="str">
        <f>IFERROR(INDEX(CountyStateRegions_21!$B:$B,MATCH('Start Here Statistics'!$U1537,CountyStateRegions_21!$D:$D,0)),"")</f>
        <v/>
      </c>
    </row>
    <row r="1538" spans="14:22" ht="15" x14ac:dyDescent="0.2">
      <c r="N1538" s="43">
        <f t="shared" si="126"/>
        <v>0</v>
      </c>
      <c r="O1538" s="180"/>
      <c r="P1538" s="214" t="str">
        <f>CountyStateRegions_21!K1536</f>
        <v/>
      </c>
      <c r="Q1538" s="304" t="str">
        <f t="shared" si="128"/>
        <v/>
      </c>
      <c r="R1538" s="305" t="str">
        <f t="shared" si="129"/>
        <v/>
      </c>
      <c r="S1538" s="305" t="str">
        <f t="shared" si="130"/>
        <v/>
      </c>
      <c r="T1538" s="186">
        <v>1534</v>
      </c>
      <c r="U1538" s="216" t="str">
        <f t="shared" si="127"/>
        <v/>
      </c>
      <c r="V1538" s="216" t="str">
        <f>IFERROR(INDEX(CountyStateRegions_21!$B:$B,MATCH('Start Here Statistics'!$U1538,CountyStateRegions_21!$D:$D,0)),"")</f>
        <v/>
      </c>
    </row>
    <row r="1539" spans="14:22" ht="15" x14ac:dyDescent="0.2">
      <c r="N1539" s="43">
        <f t="shared" si="126"/>
        <v>0</v>
      </c>
      <c r="O1539" s="180"/>
      <c r="P1539" s="214" t="str">
        <f>CountyStateRegions_21!K1537</f>
        <v/>
      </c>
      <c r="Q1539" s="304" t="str">
        <f t="shared" si="128"/>
        <v/>
      </c>
      <c r="R1539" s="305" t="str">
        <f t="shared" si="129"/>
        <v/>
      </c>
      <c r="S1539" s="305" t="str">
        <f t="shared" si="130"/>
        <v/>
      </c>
      <c r="T1539" s="186">
        <v>1535</v>
      </c>
      <c r="U1539" s="216" t="str">
        <f t="shared" si="127"/>
        <v/>
      </c>
      <c r="V1539" s="216" t="str">
        <f>IFERROR(INDEX(CountyStateRegions_21!$B:$B,MATCH('Start Here Statistics'!$U1539,CountyStateRegions_21!$D:$D,0)),"")</f>
        <v/>
      </c>
    </row>
    <row r="1540" spans="14:22" ht="15" x14ac:dyDescent="0.2">
      <c r="N1540" s="43">
        <f t="shared" si="126"/>
        <v>0</v>
      </c>
      <c r="O1540" s="180"/>
      <c r="P1540" s="214" t="str">
        <f>CountyStateRegions_21!K1538</f>
        <v/>
      </c>
      <c r="Q1540" s="304" t="str">
        <f t="shared" si="128"/>
        <v/>
      </c>
      <c r="R1540" s="305" t="str">
        <f t="shared" si="129"/>
        <v/>
      </c>
      <c r="S1540" s="305" t="str">
        <f t="shared" si="130"/>
        <v/>
      </c>
      <c r="T1540" s="186">
        <v>1536</v>
      </c>
      <c r="U1540" s="216" t="str">
        <f t="shared" si="127"/>
        <v/>
      </c>
      <c r="V1540" s="216" t="str">
        <f>IFERROR(INDEX(CountyStateRegions_21!$B:$B,MATCH('Start Here Statistics'!$U1540,CountyStateRegions_21!$D:$D,0)),"")</f>
        <v/>
      </c>
    </row>
    <row r="1541" spans="14:22" ht="15" x14ac:dyDescent="0.2">
      <c r="N1541" s="43">
        <f t="shared" si="126"/>
        <v>0</v>
      </c>
      <c r="O1541" s="180"/>
      <c r="P1541" s="214" t="str">
        <f>CountyStateRegions_21!K1539</f>
        <v/>
      </c>
      <c r="Q1541" s="304" t="str">
        <f t="shared" si="128"/>
        <v/>
      </c>
      <c r="R1541" s="305" t="str">
        <f t="shared" si="129"/>
        <v/>
      </c>
      <c r="S1541" s="305" t="str">
        <f t="shared" si="130"/>
        <v/>
      </c>
      <c r="T1541" s="186">
        <v>1537</v>
      </c>
      <c r="U1541" s="216" t="str">
        <f t="shared" si="127"/>
        <v/>
      </c>
      <c r="V1541" s="216" t="str">
        <f>IFERROR(INDEX(CountyStateRegions_21!$B:$B,MATCH('Start Here Statistics'!$U1541,CountyStateRegions_21!$D:$D,0)),"")</f>
        <v/>
      </c>
    </row>
    <row r="1542" spans="14:22" ht="15" x14ac:dyDescent="0.2">
      <c r="N1542" s="43">
        <f t="shared" ref="N1542:N1605" si="131">SUM(N1541,$O1542&lt;&gt;"")</f>
        <v>0</v>
      </c>
      <c r="O1542" s="180"/>
      <c r="P1542" s="214" t="str">
        <f>CountyStateRegions_21!K1540</f>
        <v/>
      </c>
      <c r="Q1542" s="304" t="str">
        <f t="shared" si="128"/>
        <v/>
      </c>
      <c r="R1542" s="305" t="str">
        <f t="shared" si="129"/>
        <v/>
      </c>
      <c r="S1542" s="305" t="str">
        <f t="shared" si="130"/>
        <v/>
      </c>
      <c r="T1542" s="186">
        <v>1538</v>
      </c>
      <c r="U1542" s="216" t="str">
        <f t="shared" ref="U1542:U1605" si="132">IFERROR(INDEX($P:$P,MATCH($T1542,$N:$N,0)),"")</f>
        <v/>
      </c>
      <c r="V1542" s="216" t="str">
        <f>IFERROR(INDEX(CountyStateRegions_21!$B:$B,MATCH('Start Here Statistics'!$U1542,CountyStateRegions_21!$D:$D,0)),"")</f>
        <v/>
      </c>
    </row>
    <row r="1543" spans="14:22" ht="15" x14ac:dyDescent="0.2">
      <c r="N1543" s="43">
        <f t="shared" si="131"/>
        <v>0</v>
      </c>
      <c r="O1543" s="180"/>
      <c r="P1543" s="214" t="str">
        <f>CountyStateRegions_21!K1541</f>
        <v/>
      </c>
      <c r="Q1543" s="304" t="str">
        <f t="shared" si="128"/>
        <v/>
      </c>
      <c r="R1543" s="305" t="str">
        <f t="shared" si="129"/>
        <v/>
      </c>
      <c r="S1543" s="305" t="str">
        <f t="shared" si="130"/>
        <v/>
      </c>
      <c r="T1543" s="186">
        <v>1539</v>
      </c>
      <c r="U1543" s="216" t="str">
        <f t="shared" si="132"/>
        <v/>
      </c>
      <c r="V1543" s="216" t="str">
        <f>IFERROR(INDEX(CountyStateRegions_21!$B:$B,MATCH('Start Here Statistics'!$U1543,CountyStateRegions_21!$D:$D,0)),"")</f>
        <v/>
      </c>
    </row>
    <row r="1544" spans="14:22" ht="15" x14ac:dyDescent="0.2">
      <c r="N1544" s="43">
        <f t="shared" si="131"/>
        <v>0</v>
      </c>
      <c r="O1544" s="180"/>
      <c r="P1544" s="214" t="str">
        <f>CountyStateRegions_21!K1542</f>
        <v/>
      </c>
      <c r="Q1544" s="304" t="str">
        <f t="shared" si="128"/>
        <v/>
      </c>
      <c r="R1544" s="305" t="str">
        <f t="shared" si="129"/>
        <v/>
      </c>
      <c r="S1544" s="305" t="str">
        <f t="shared" si="130"/>
        <v/>
      </c>
      <c r="T1544" s="186">
        <v>1540</v>
      </c>
      <c r="U1544" s="216" t="str">
        <f t="shared" si="132"/>
        <v/>
      </c>
      <c r="V1544" s="216" t="str">
        <f>IFERROR(INDEX(CountyStateRegions_21!$B:$B,MATCH('Start Here Statistics'!$U1544,CountyStateRegions_21!$D:$D,0)),"")</f>
        <v/>
      </c>
    </row>
    <row r="1545" spans="14:22" ht="15" x14ac:dyDescent="0.2">
      <c r="N1545" s="43">
        <f t="shared" si="131"/>
        <v>0</v>
      </c>
      <c r="O1545" s="180"/>
      <c r="P1545" s="214" t="str">
        <f>CountyStateRegions_21!K1543</f>
        <v/>
      </c>
      <c r="Q1545" s="304" t="str">
        <f t="shared" si="128"/>
        <v/>
      </c>
      <c r="R1545" s="305" t="str">
        <f t="shared" si="129"/>
        <v/>
      </c>
      <c r="S1545" s="305" t="str">
        <f t="shared" si="130"/>
        <v/>
      </c>
      <c r="T1545" s="186">
        <v>1541</v>
      </c>
      <c r="U1545" s="216" t="str">
        <f t="shared" si="132"/>
        <v/>
      </c>
      <c r="V1545" s="216" t="str">
        <f>IFERROR(INDEX(CountyStateRegions_21!$B:$B,MATCH('Start Here Statistics'!$U1545,CountyStateRegions_21!$D:$D,0)),"")</f>
        <v/>
      </c>
    </row>
    <row r="1546" spans="14:22" ht="15" x14ac:dyDescent="0.2">
      <c r="N1546" s="43">
        <f t="shared" si="131"/>
        <v>0</v>
      </c>
      <c r="O1546" s="180"/>
      <c r="P1546" s="214" t="str">
        <f>CountyStateRegions_21!K1544</f>
        <v/>
      </c>
      <c r="Q1546" s="304" t="str">
        <f t="shared" si="128"/>
        <v/>
      </c>
      <c r="R1546" s="305" t="str">
        <f t="shared" si="129"/>
        <v/>
      </c>
      <c r="S1546" s="305" t="str">
        <f t="shared" si="130"/>
        <v/>
      </c>
      <c r="T1546" s="186">
        <v>1542</v>
      </c>
      <c r="U1546" s="216" t="str">
        <f t="shared" si="132"/>
        <v/>
      </c>
      <c r="V1546" s="216" t="str">
        <f>IFERROR(INDEX(CountyStateRegions_21!$B:$B,MATCH('Start Here Statistics'!$U1546,CountyStateRegions_21!$D:$D,0)),"")</f>
        <v/>
      </c>
    </row>
    <row r="1547" spans="14:22" ht="15" x14ac:dyDescent="0.2">
      <c r="N1547" s="43">
        <f t="shared" si="131"/>
        <v>0</v>
      </c>
      <c r="O1547" s="180"/>
      <c r="P1547" s="214" t="str">
        <f>CountyStateRegions_21!K1545</f>
        <v/>
      </c>
      <c r="Q1547" s="304" t="str">
        <f t="shared" si="128"/>
        <v/>
      </c>
      <c r="R1547" s="305" t="str">
        <f t="shared" si="129"/>
        <v/>
      </c>
      <c r="S1547" s="305" t="str">
        <f t="shared" si="130"/>
        <v/>
      </c>
      <c r="T1547" s="186">
        <v>1543</v>
      </c>
      <c r="U1547" s="216" t="str">
        <f t="shared" si="132"/>
        <v/>
      </c>
      <c r="V1547" s="216" t="str">
        <f>IFERROR(INDEX(CountyStateRegions_21!$B:$B,MATCH('Start Here Statistics'!$U1547,CountyStateRegions_21!$D:$D,0)),"")</f>
        <v/>
      </c>
    </row>
    <row r="1548" spans="14:22" ht="15" x14ac:dyDescent="0.2">
      <c r="N1548" s="43">
        <f t="shared" si="131"/>
        <v>0</v>
      </c>
      <c r="O1548" s="180"/>
      <c r="P1548" s="214" t="str">
        <f>CountyStateRegions_21!K1546</f>
        <v/>
      </c>
      <c r="Q1548" s="304" t="str">
        <f t="shared" si="128"/>
        <v/>
      </c>
      <c r="R1548" s="305" t="str">
        <f t="shared" si="129"/>
        <v/>
      </c>
      <c r="S1548" s="305" t="str">
        <f t="shared" si="130"/>
        <v/>
      </c>
      <c r="T1548" s="186">
        <v>1544</v>
      </c>
      <c r="U1548" s="216" t="str">
        <f t="shared" si="132"/>
        <v/>
      </c>
      <c r="V1548" s="216" t="str">
        <f>IFERROR(INDEX(CountyStateRegions_21!$B:$B,MATCH('Start Here Statistics'!$U1548,CountyStateRegions_21!$D:$D,0)),"")</f>
        <v/>
      </c>
    </row>
    <row r="1549" spans="14:22" ht="15" x14ac:dyDescent="0.2">
      <c r="N1549" s="43">
        <f t="shared" si="131"/>
        <v>0</v>
      </c>
      <c r="O1549" s="180"/>
      <c r="P1549" s="214" t="str">
        <f>CountyStateRegions_21!K1547</f>
        <v/>
      </c>
      <c r="Q1549" s="304" t="str">
        <f t="shared" si="128"/>
        <v/>
      </c>
      <c r="R1549" s="305" t="str">
        <f t="shared" si="129"/>
        <v/>
      </c>
      <c r="S1549" s="305" t="str">
        <f t="shared" si="130"/>
        <v/>
      </c>
      <c r="T1549" s="186">
        <v>1545</v>
      </c>
      <c r="U1549" s="216" t="str">
        <f t="shared" si="132"/>
        <v/>
      </c>
      <c r="V1549" s="216" t="str">
        <f>IFERROR(INDEX(CountyStateRegions_21!$B:$B,MATCH('Start Here Statistics'!$U1549,CountyStateRegions_21!$D:$D,0)),"")</f>
        <v/>
      </c>
    </row>
    <row r="1550" spans="14:22" ht="15" x14ac:dyDescent="0.2">
      <c r="N1550" s="43">
        <f t="shared" si="131"/>
        <v>0</v>
      </c>
      <c r="O1550" s="180"/>
      <c r="P1550" s="214" t="str">
        <f>CountyStateRegions_21!K1548</f>
        <v/>
      </c>
      <c r="Q1550" s="304" t="str">
        <f t="shared" si="128"/>
        <v/>
      </c>
      <c r="R1550" s="305" t="str">
        <f t="shared" si="129"/>
        <v/>
      </c>
      <c r="S1550" s="305" t="str">
        <f t="shared" si="130"/>
        <v/>
      </c>
      <c r="T1550" s="186">
        <v>1546</v>
      </c>
      <c r="U1550" s="216" t="str">
        <f t="shared" si="132"/>
        <v/>
      </c>
      <c r="V1550" s="216" t="str">
        <f>IFERROR(INDEX(CountyStateRegions_21!$B:$B,MATCH('Start Here Statistics'!$U1550,CountyStateRegions_21!$D:$D,0)),"")</f>
        <v/>
      </c>
    </row>
    <row r="1551" spans="14:22" ht="15" x14ac:dyDescent="0.2">
      <c r="N1551" s="43">
        <f t="shared" si="131"/>
        <v>0</v>
      </c>
      <c r="O1551" s="180"/>
      <c r="P1551" s="214" t="str">
        <f>CountyStateRegions_21!K1549</f>
        <v/>
      </c>
      <c r="Q1551" s="304" t="str">
        <f t="shared" si="128"/>
        <v/>
      </c>
      <c r="R1551" s="305" t="str">
        <f t="shared" si="129"/>
        <v/>
      </c>
      <c r="S1551" s="305" t="str">
        <f t="shared" si="130"/>
        <v/>
      </c>
      <c r="T1551" s="186">
        <v>1547</v>
      </c>
      <c r="U1551" s="216" t="str">
        <f t="shared" si="132"/>
        <v/>
      </c>
      <c r="V1551" s="216" t="str">
        <f>IFERROR(INDEX(CountyStateRegions_21!$B:$B,MATCH('Start Here Statistics'!$U1551,CountyStateRegions_21!$D:$D,0)),"")</f>
        <v/>
      </c>
    </row>
    <row r="1552" spans="14:22" ht="15" x14ac:dyDescent="0.2">
      <c r="N1552" s="43">
        <f t="shared" si="131"/>
        <v>0</v>
      </c>
      <c r="O1552" s="180"/>
      <c r="P1552" s="214" t="str">
        <f>CountyStateRegions_21!K1550</f>
        <v/>
      </c>
      <c r="Q1552" s="304" t="str">
        <f t="shared" si="128"/>
        <v/>
      </c>
      <c r="R1552" s="305" t="str">
        <f t="shared" si="129"/>
        <v/>
      </c>
      <c r="S1552" s="305" t="str">
        <f t="shared" si="130"/>
        <v/>
      </c>
      <c r="T1552" s="186">
        <v>1548</v>
      </c>
      <c r="U1552" s="216" t="str">
        <f t="shared" si="132"/>
        <v/>
      </c>
      <c r="V1552" s="216" t="str">
        <f>IFERROR(INDEX(CountyStateRegions_21!$B:$B,MATCH('Start Here Statistics'!$U1552,CountyStateRegions_21!$D:$D,0)),"")</f>
        <v/>
      </c>
    </row>
    <row r="1553" spans="14:22" ht="15" x14ac:dyDescent="0.2">
      <c r="N1553" s="43">
        <f t="shared" si="131"/>
        <v>0</v>
      </c>
      <c r="O1553" s="180"/>
      <c r="P1553" s="214" t="str">
        <f>CountyStateRegions_21!K1551</f>
        <v/>
      </c>
      <c r="Q1553" s="304" t="str">
        <f t="shared" si="128"/>
        <v/>
      </c>
      <c r="R1553" s="305" t="str">
        <f t="shared" si="129"/>
        <v/>
      </c>
      <c r="S1553" s="305" t="str">
        <f t="shared" si="130"/>
        <v/>
      </c>
      <c r="T1553" s="186">
        <v>1549</v>
      </c>
      <c r="U1553" s="216" t="str">
        <f t="shared" si="132"/>
        <v/>
      </c>
      <c r="V1553" s="216" t="str">
        <f>IFERROR(INDEX(CountyStateRegions_21!$B:$B,MATCH('Start Here Statistics'!$U1553,CountyStateRegions_21!$D:$D,0)),"")</f>
        <v/>
      </c>
    </row>
    <row r="1554" spans="14:22" ht="15" x14ac:dyDescent="0.2">
      <c r="N1554" s="43">
        <f t="shared" si="131"/>
        <v>0</v>
      </c>
      <c r="O1554" s="180"/>
      <c r="P1554" s="214" t="str">
        <f>CountyStateRegions_21!K1552</f>
        <v/>
      </c>
      <c r="Q1554" s="304" t="str">
        <f t="shared" si="128"/>
        <v/>
      </c>
      <c r="R1554" s="305" t="str">
        <f t="shared" si="129"/>
        <v/>
      </c>
      <c r="S1554" s="305" t="str">
        <f t="shared" si="130"/>
        <v/>
      </c>
      <c r="T1554" s="186">
        <v>1550</v>
      </c>
      <c r="U1554" s="216" t="str">
        <f t="shared" si="132"/>
        <v/>
      </c>
      <c r="V1554" s="216" t="str">
        <f>IFERROR(INDEX(CountyStateRegions_21!$B:$B,MATCH('Start Here Statistics'!$U1554,CountyStateRegions_21!$D:$D,0)),"")</f>
        <v/>
      </c>
    </row>
    <row r="1555" spans="14:22" ht="15" x14ac:dyDescent="0.2">
      <c r="N1555" s="43">
        <f t="shared" si="131"/>
        <v>0</v>
      </c>
      <c r="O1555" s="180"/>
      <c r="P1555" s="214" t="str">
        <f>CountyStateRegions_21!K1553</f>
        <v/>
      </c>
      <c r="Q1555" s="304" t="str">
        <f t="shared" si="128"/>
        <v/>
      </c>
      <c r="R1555" s="305" t="str">
        <f t="shared" si="129"/>
        <v/>
      </c>
      <c r="S1555" s="305" t="str">
        <f t="shared" si="130"/>
        <v/>
      </c>
      <c r="T1555" s="186">
        <v>1551</v>
      </c>
      <c r="U1555" s="216" t="str">
        <f t="shared" si="132"/>
        <v/>
      </c>
      <c r="V1555" s="216" t="str">
        <f>IFERROR(INDEX(CountyStateRegions_21!$B:$B,MATCH('Start Here Statistics'!$U1555,CountyStateRegions_21!$D:$D,0)),"")</f>
        <v/>
      </c>
    </row>
    <row r="1556" spans="14:22" ht="15" x14ac:dyDescent="0.2">
      <c r="N1556" s="43">
        <f t="shared" si="131"/>
        <v>0</v>
      </c>
      <c r="O1556" s="180"/>
      <c r="P1556" s="214" t="str">
        <f>CountyStateRegions_21!K1554</f>
        <v/>
      </c>
      <c r="Q1556" s="304" t="str">
        <f t="shared" si="128"/>
        <v/>
      </c>
      <c r="R1556" s="305" t="str">
        <f t="shared" si="129"/>
        <v/>
      </c>
      <c r="S1556" s="305" t="str">
        <f t="shared" si="130"/>
        <v/>
      </c>
      <c r="T1556" s="186">
        <v>1552</v>
      </c>
      <c r="U1556" s="216" t="str">
        <f t="shared" si="132"/>
        <v/>
      </c>
      <c r="V1556" s="216" t="str">
        <f>IFERROR(INDEX(CountyStateRegions_21!$B:$B,MATCH('Start Here Statistics'!$U1556,CountyStateRegions_21!$D:$D,0)),"")</f>
        <v/>
      </c>
    </row>
    <row r="1557" spans="14:22" ht="15" x14ac:dyDescent="0.2">
      <c r="N1557" s="43">
        <f t="shared" si="131"/>
        <v>0</v>
      </c>
      <c r="O1557" s="180"/>
      <c r="P1557" s="214" t="str">
        <f>CountyStateRegions_21!K1555</f>
        <v/>
      </c>
      <c r="Q1557" s="304" t="str">
        <f t="shared" si="128"/>
        <v/>
      </c>
      <c r="R1557" s="305" t="str">
        <f t="shared" si="129"/>
        <v/>
      </c>
      <c r="S1557" s="305" t="str">
        <f t="shared" si="130"/>
        <v/>
      </c>
      <c r="T1557" s="186">
        <v>1553</v>
      </c>
      <c r="U1557" s="216" t="str">
        <f t="shared" si="132"/>
        <v/>
      </c>
      <c r="V1557" s="216" t="str">
        <f>IFERROR(INDEX(CountyStateRegions_21!$B:$B,MATCH('Start Here Statistics'!$U1557,CountyStateRegions_21!$D:$D,0)),"")</f>
        <v/>
      </c>
    </row>
    <row r="1558" spans="14:22" ht="15" x14ac:dyDescent="0.2">
      <c r="N1558" s="43">
        <f t="shared" si="131"/>
        <v>0</v>
      </c>
      <c r="O1558" s="180"/>
      <c r="P1558" s="214" t="str">
        <f>CountyStateRegions_21!K1556</f>
        <v/>
      </c>
      <c r="Q1558" s="304" t="str">
        <f t="shared" si="128"/>
        <v/>
      </c>
      <c r="R1558" s="305" t="str">
        <f t="shared" si="129"/>
        <v/>
      </c>
      <c r="S1558" s="305" t="str">
        <f t="shared" si="130"/>
        <v/>
      </c>
      <c r="T1558" s="186">
        <v>1554</v>
      </c>
      <c r="U1558" s="216" t="str">
        <f t="shared" si="132"/>
        <v/>
      </c>
      <c r="V1558" s="216" t="str">
        <f>IFERROR(INDEX(CountyStateRegions_21!$B:$B,MATCH('Start Here Statistics'!$U1558,CountyStateRegions_21!$D:$D,0)),"")</f>
        <v/>
      </c>
    </row>
    <row r="1559" spans="14:22" ht="15" x14ac:dyDescent="0.2">
      <c r="N1559" s="43">
        <f t="shared" si="131"/>
        <v>0</v>
      </c>
      <c r="O1559" s="180"/>
      <c r="P1559" s="214" t="str">
        <f>CountyStateRegions_21!K1557</f>
        <v/>
      </c>
      <c r="Q1559" s="304" t="str">
        <f t="shared" si="128"/>
        <v/>
      </c>
      <c r="R1559" s="305" t="str">
        <f t="shared" si="129"/>
        <v/>
      </c>
      <c r="S1559" s="305" t="str">
        <f t="shared" si="130"/>
        <v/>
      </c>
      <c r="T1559" s="186">
        <v>1555</v>
      </c>
      <c r="U1559" s="216" t="str">
        <f t="shared" si="132"/>
        <v/>
      </c>
      <c r="V1559" s="216" t="str">
        <f>IFERROR(INDEX(CountyStateRegions_21!$B:$B,MATCH('Start Here Statistics'!$U1559,CountyStateRegions_21!$D:$D,0)),"")</f>
        <v/>
      </c>
    </row>
    <row r="1560" spans="14:22" ht="15" x14ac:dyDescent="0.2">
      <c r="N1560" s="43">
        <f t="shared" si="131"/>
        <v>0</v>
      </c>
      <c r="O1560" s="180"/>
      <c r="P1560" s="214" t="str">
        <f>CountyStateRegions_21!K1558</f>
        <v/>
      </c>
      <c r="Q1560" s="304" t="str">
        <f t="shared" si="128"/>
        <v/>
      </c>
      <c r="R1560" s="305" t="str">
        <f t="shared" si="129"/>
        <v/>
      </c>
      <c r="S1560" s="305" t="str">
        <f t="shared" si="130"/>
        <v/>
      </c>
      <c r="T1560" s="186">
        <v>1556</v>
      </c>
      <c r="U1560" s="216" t="str">
        <f t="shared" si="132"/>
        <v/>
      </c>
      <c r="V1560" s="216" t="str">
        <f>IFERROR(INDEX(CountyStateRegions_21!$B:$B,MATCH('Start Here Statistics'!$U1560,CountyStateRegions_21!$D:$D,0)),"")</f>
        <v/>
      </c>
    </row>
    <row r="1561" spans="14:22" ht="15" x14ac:dyDescent="0.2">
      <c r="N1561" s="43">
        <f t="shared" si="131"/>
        <v>0</v>
      </c>
      <c r="O1561" s="180"/>
      <c r="P1561" s="214" t="str">
        <f>CountyStateRegions_21!K1559</f>
        <v/>
      </c>
      <c r="Q1561" s="304" t="str">
        <f t="shared" si="128"/>
        <v/>
      </c>
      <c r="R1561" s="305" t="str">
        <f t="shared" si="129"/>
        <v/>
      </c>
      <c r="S1561" s="305" t="str">
        <f t="shared" si="130"/>
        <v/>
      </c>
      <c r="T1561" s="186">
        <v>1557</v>
      </c>
      <c r="U1561" s="216" t="str">
        <f t="shared" si="132"/>
        <v/>
      </c>
      <c r="V1561" s="216" t="str">
        <f>IFERROR(INDEX(CountyStateRegions_21!$B:$B,MATCH('Start Here Statistics'!$U1561,CountyStateRegions_21!$D:$D,0)),"")</f>
        <v/>
      </c>
    </row>
    <row r="1562" spans="14:22" ht="15" x14ac:dyDescent="0.2">
      <c r="N1562" s="43">
        <f t="shared" si="131"/>
        <v>0</v>
      </c>
      <c r="O1562" s="180"/>
      <c r="P1562" s="214" t="str">
        <f>CountyStateRegions_21!K1560</f>
        <v/>
      </c>
      <c r="Q1562" s="304" t="str">
        <f t="shared" si="128"/>
        <v/>
      </c>
      <c r="R1562" s="305" t="str">
        <f t="shared" si="129"/>
        <v/>
      </c>
      <c r="S1562" s="305" t="str">
        <f t="shared" si="130"/>
        <v/>
      </c>
      <c r="T1562" s="186">
        <v>1558</v>
      </c>
      <c r="U1562" s="216" t="str">
        <f t="shared" si="132"/>
        <v/>
      </c>
      <c r="V1562" s="216" t="str">
        <f>IFERROR(INDEX(CountyStateRegions_21!$B:$B,MATCH('Start Here Statistics'!$U1562,CountyStateRegions_21!$D:$D,0)),"")</f>
        <v/>
      </c>
    </row>
    <row r="1563" spans="14:22" ht="15" x14ac:dyDescent="0.2">
      <c r="N1563" s="43">
        <f t="shared" si="131"/>
        <v>0</v>
      </c>
      <c r="O1563" s="180"/>
      <c r="P1563" s="214" t="str">
        <f>CountyStateRegions_21!K1561</f>
        <v/>
      </c>
      <c r="Q1563" s="304" t="str">
        <f t="shared" si="128"/>
        <v/>
      </c>
      <c r="R1563" s="305" t="str">
        <f t="shared" si="129"/>
        <v/>
      </c>
      <c r="S1563" s="305" t="str">
        <f t="shared" si="130"/>
        <v/>
      </c>
      <c r="T1563" s="186">
        <v>1559</v>
      </c>
      <c r="U1563" s="216" t="str">
        <f t="shared" si="132"/>
        <v/>
      </c>
      <c r="V1563" s="216" t="str">
        <f>IFERROR(INDEX(CountyStateRegions_21!$B:$B,MATCH('Start Here Statistics'!$U1563,CountyStateRegions_21!$D:$D,0)),"")</f>
        <v/>
      </c>
    </row>
    <row r="1564" spans="14:22" ht="15" x14ac:dyDescent="0.2">
      <c r="N1564" s="43">
        <f t="shared" si="131"/>
        <v>0</v>
      </c>
      <c r="O1564" s="180"/>
      <c r="P1564" s="214" t="str">
        <f>CountyStateRegions_21!K1562</f>
        <v/>
      </c>
      <c r="Q1564" s="304" t="str">
        <f t="shared" si="128"/>
        <v/>
      </c>
      <c r="R1564" s="305" t="str">
        <f t="shared" si="129"/>
        <v/>
      </c>
      <c r="S1564" s="305" t="str">
        <f t="shared" si="130"/>
        <v/>
      </c>
      <c r="T1564" s="186">
        <v>1560</v>
      </c>
      <c r="U1564" s="216" t="str">
        <f t="shared" si="132"/>
        <v/>
      </c>
      <c r="V1564" s="216" t="str">
        <f>IFERROR(INDEX(CountyStateRegions_21!$B:$B,MATCH('Start Here Statistics'!$U1564,CountyStateRegions_21!$D:$D,0)),"")</f>
        <v/>
      </c>
    </row>
    <row r="1565" spans="14:22" ht="15" x14ac:dyDescent="0.2">
      <c r="N1565" s="43">
        <f t="shared" si="131"/>
        <v>0</v>
      </c>
      <c r="O1565" s="180"/>
      <c r="P1565" s="214" t="str">
        <f>CountyStateRegions_21!K1563</f>
        <v/>
      </c>
      <c r="Q1565" s="304" t="str">
        <f t="shared" si="128"/>
        <v/>
      </c>
      <c r="R1565" s="305" t="str">
        <f t="shared" si="129"/>
        <v/>
      </c>
      <c r="S1565" s="305" t="str">
        <f t="shared" si="130"/>
        <v/>
      </c>
      <c r="T1565" s="186">
        <v>1561</v>
      </c>
      <c r="U1565" s="216" t="str">
        <f t="shared" si="132"/>
        <v/>
      </c>
      <c r="V1565" s="216" t="str">
        <f>IFERROR(INDEX(CountyStateRegions_21!$B:$B,MATCH('Start Here Statistics'!$U1565,CountyStateRegions_21!$D:$D,0)),"")</f>
        <v/>
      </c>
    </row>
    <row r="1566" spans="14:22" ht="15" x14ac:dyDescent="0.2">
      <c r="N1566" s="43">
        <f t="shared" si="131"/>
        <v>0</v>
      </c>
      <c r="O1566" s="180"/>
      <c r="P1566" s="214" t="str">
        <f>CountyStateRegions_21!K1564</f>
        <v/>
      </c>
      <c r="Q1566" s="304" t="str">
        <f t="shared" ref="Q1566:Q1629" si="133">IFERROR(MID(P1567, FIND(",",P1567)+1,99),"")</f>
        <v/>
      </c>
      <c r="R1566" s="305" t="str">
        <f t="shared" ref="R1566:R1629" si="134">IFERROR(LEFT(P1567, FIND(",",P1567)-1),"")</f>
        <v/>
      </c>
      <c r="S1566" s="305" t="str">
        <f t="shared" ref="S1566:S1629" si="135">IF(P1567="", "", IF(O1567&lt;&gt;"", 1, 0))</f>
        <v/>
      </c>
      <c r="T1566" s="186">
        <v>1562</v>
      </c>
      <c r="U1566" s="216" t="str">
        <f t="shared" si="132"/>
        <v/>
      </c>
      <c r="V1566" s="216" t="str">
        <f>IFERROR(INDEX(CountyStateRegions_21!$B:$B,MATCH('Start Here Statistics'!$U1566,CountyStateRegions_21!$D:$D,0)),"")</f>
        <v/>
      </c>
    </row>
    <row r="1567" spans="14:22" ht="15" x14ac:dyDescent="0.2">
      <c r="N1567" s="43">
        <f t="shared" si="131"/>
        <v>0</v>
      </c>
      <c r="O1567" s="180"/>
      <c r="P1567" s="214" t="str">
        <f>CountyStateRegions_21!K1565</f>
        <v/>
      </c>
      <c r="Q1567" s="304" t="str">
        <f t="shared" si="133"/>
        <v/>
      </c>
      <c r="R1567" s="305" t="str">
        <f t="shared" si="134"/>
        <v/>
      </c>
      <c r="S1567" s="305" t="str">
        <f t="shared" si="135"/>
        <v/>
      </c>
      <c r="T1567" s="186">
        <v>1563</v>
      </c>
      <c r="U1567" s="216" t="str">
        <f t="shared" si="132"/>
        <v/>
      </c>
      <c r="V1567" s="216" t="str">
        <f>IFERROR(INDEX(CountyStateRegions_21!$B:$B,MATCH('Start Here Statistics'!$U1567,CountyStateRegions_21!$D:$D,0)),"")</f>
        <v/>
      </c>
    </row>
    <row r="1568" spans="14:22" ht="15" x14ac:dyDescent="0.2">
      <c r="N1568" s="43">
        <f t="shared" si="131"/>
        <v>0</v>
      </c>
      <c r="O1568" s="180"/>
      <c r="P1568" s="214" t="str">
        <f>CountyStateRegions_21!K1566</f>
        <v/>
      </c>
      <c r="Q1568" s="304" t="str">
        <f t="shared" si="133"/>
        <v/>
      </c>
      <c r="R1568" s="305" t="str">
        <f t="shared" si="134"/>
        <v/>
      </c>
      <c r="S1568" s="305" t="str">
        <f t="shared" si="135"/>
        <v/>
      </c>
      <c r="T1568" s="186">
        <v>1564</v>
      </c>
      <c r="U1568" s="216" t="str">
        <f t="shared" si="132"/>
        <v/>
      </c>
      <c r="V1568" s="216" t="str">
        <f>IFERROR(INDEX(CountyStateRegions_21!$B:$B,MATCH('Start Here Statistics'!$U1568,CountyStateRegions_21!$D:$D,0)),"")</f>
        <v/>
      </c>
    </row>
    <row r="1569" spans="14:22" ht="15" x14ac:dyDescent="0.2">
      <c r="N1569" s="43">
        <f t="shared" si="131"/>
        <v>0</v>
      </c>
      <c r="O1569" s="180"/>
      <c r="P1569" s="214" t="str">
        <f>CountyStateRegions_21!K1567</f>
        <v/>
      </c>
      <c r="Q1569" s="304" t="str">
        <f t="shared" si="133"/>
        <v/>
      </c>
      <c r="R1569" s="305" t="str">
        <f t="shared" si="134"/>
        <v/>
      </c>
      <c r="S1569" s="305" t="str">
        <f t="shared" si="135"/>
        <v/>
      </c>
      <c r="T1569" s="186">
        <v>1565</v>
      </c>
      <c r="U1569" s="216" t="str">
        <f t="shared" si="132"/>
        <v/>
      </c>
      <c r="V1569" s="216" t="str">
        <f>IFERROR(INDEX(CountyStateRegions_21!$B:$B,MATCH('Start Here Statistics'!$U1569,CountyStateRegions_21!$D:$D,0)),"")</f>
        <v/>
      </c>
    </row>
    <row r="1570" spans="14:22" ht="15" x14ac:dyDescent="0.2">
      <c r="N1570" s="43">
        <f t="shared" si="131"/>
        <v>0</v>
      </c>
      <c r="O1570" s="180"/>
      <c r="P1570" s="214" t="str">
        <f>CountyStateRegions_21!K1568</f>
        <v/>
      </c>
      <c r="Q1570" s="304" t="str">
        <f t="shared" si="133"/>
        <v/>
      </c>
      <c r="R1570" s="305" t="str">
        <f t="shared" si="134"/>
        <v/>
      </c>
      <c r="S1570" s="305" t="str">
        <f t="shared" si="135"/>
        <v/>
      </c>
      <c r="T1570" s="186">
        <v>1566</v>
      </c>
      <c r="U1570" s="216" t="str">
        <f t="shared" si="132"/>
        <v/>
      </c>
      <c r="V1570" s="216" t="str">
        <f>IFERROR(INDEX(CountyStateRegions_21!$B:$B,MATCH('Start Here Statistics'!$U1570,CountyStateRegions_21!$D:$D,0)),"")</f>
        <v/>
      </c>
    </row>
    <row r="1571" spans="14:22" ht="15" x14ac:dyDescent="0.2">
      <c r="N1571" s="43">
        <f t="shared" si="131"/>
        <v>0</v>
      </c>
      <c r="O1571" s="180"/>
      <c r="P1571" s="214" t="str">
        <f>CountyStateRegions_21!K1569</f>
        <v/>
      </c>
      <c r="Q1571" s="304" t="str">
        <f t="shared" si="133"/>
        <v/>
      </c>
      <c r="R1571" s="305" t="str">
        <f t="shared" si="134"/>
        <v/>
      </c>
      <c r="S1571" s="305" t="str">
        <f t="shared" si="135"/>
        <v/>
      </c>
      <c r="T1571" s="186">
        <v>1567</v>
      </c>
      <c r="U1571" s="216" t="str">
        <f t="shared" si="132"/>
        <v/>
      </c>
      <c r="V1571" s="216" t="str">
        <f>IFERROR(INDEX(CountyStateRegions_21!$B:$B,MATCH('Start Here Statistics'!$U1571,CountyStateRegions_21!$D:$D,0)),"")</f>
        <v/>
      </c>
    </row>
    <row r="1572" spans="14:22" ht="15" x14ac:dyDescent="0.2">
      <c r="N1572" s="43">
        <f t="shared" si="131"/>
        <v>0</v>
      </c>
      <c r="O1572" s="180"/>
      <c r="P1572" s="214" t="str">
        <f>CountyStateRegions_21!K1570</f>
        <v/>
      </c>
      <c r="Q1572" s="304" t="str">
        <f t="shared" si="133"/>
        <v/>
      </c>
      <c r="R1572" s="305" t="str">
        <f t="shared" si="134"/>
        <v/>
      </c>
      <c r="S1572" s="305" t="str">
        <f t="shared" si="135"/>
        <v/>
      </c>
      <c r="T1572" s="186">
        <v>1568</v>
      </c>
      <c r="U1572" s="216" t="str">
        <f t="shared" si="132"/>
        <v/>
      </c>
      <c r="V1572" s="216" t="str">
        <f>IFERROR(INDEX(CountyStateRegions_21!$B:$B,MATCH('Start Here Statistics'!$U1572,CountyStateRegions_21!$D:$D,0)),"")</f>
        <v/>
      </c>
    </row>
    <row r="1573" spans="14:22" ht="15" x14ac:dyDescent="0.2">
      <c r="N1573" s="43">
        <f t="shared" si="131"/>
        <v>0</v>
      </c>
      <c r="O1573" s="180"/>
      <c r="P1573" s="214" t="str">
        <f>CountyStateRegions_21!K1571</f>
        <v/>
      </c>
      <c r="Q1573" s="304" t="str">
        <f t="shared" si="133"/>
        <v/>
      </c>
      <c r="R1573" s="305" t="str">
        <f t="shared" si="134"/>
        <v/>
      </c>
      <c r="S1573" s="305" t="str">
        <f t="shared" si="135"/>
        <v/>
      </c>
      <c r="T1573" s="186">
        <v>1569</v>
      </c>
      <c r="U1573" s="216" t="str">
        <f t="shared" si="132"/>
        <v/>
      </c>
      <c r="V1573" s="216" t="str">
        <f>IFERROR(INDEX(CountyStateRegions_21!$B:$B,MATCH('Start Here Statistics'!$U1573,CountyStateRegions_21!$D:$D,0)),"")</f>
        <v/>
      </c>
    </row>
    <row r="1574" spans="14:22" ht="15" x14ac:dyDescent="0.2">
      <c r="N1574" s="43">
        <f t="shared" si="131"/>
        <v>0</v>
      </c>
      <c r="O1574" s="180"/>
      <c r="P1574" s="214" t="str">
        <f>CountyStateRegions_21!K1572</f>
        <v/>
      </c>
      <c r="Q1574" s="304" t="str">
        <f t="shared" si="133"/>
        <v/>
      </c>
      <c r="R1574" s="305" t="str">
        <f t="shared" si="134"/>
        <v/>
      </c>
      <c r="S1574" s="305" t="str">
        <f t="shared" si="135"/>
        <v/>
      </c>
      <c r="T1574" s="186">
        <v>1570</v>
      </c>
      <c r="U1574" s="216" t="str">
        <f t="shared" si="132"/>
        <v/>
      </c>
      <c r="V1574" s="216" t="str">
        <f>IFERROR(INDEX(CountyStateRegions_21!$B:$B,MATCH('Start Here Statistics'!$U1574,CountyStateRegions_21!$D:$D,0)),"")</f>
        <v/>
      </c>
    </row>
    <row r="1575" spans="14:22" ht="15" x14ac:dyDescent="0.2">
      <c r="N1575" s="43">
        <f t="shared" si="131"/>
        <v>0</v>
      </c>
      <c r="O1575" s="180"/>
      <c r="P1575" s="214" t="str">
        <f>CountyStateRegions_21!K1573</f>
        <v/>
      </c>
      <c r="Q1575" s="304" t="str">
        <f t="shared" si="133"/>
        <v/>
      </c>
      <c r="R1575" s="305" t="str">
        <f t="shared" si="134"/>
        <v/>
      </c>
      <c r="S1575" s="305" t="str">
        <f t="shared" si="135"/>
        <v/>
      </c>
      <c r="T1575" s="186">
        <v>1571</v>
      </c>
      <c r="U1575" s="216" t="str">
        <f t="shared" si="132"/>
        <v/>
      </c>
      <c r="V1575" s="216" t="str">
        <f>IFERROR(INDEX(CountyStateRegions_21!$B:$B,MATCH('Start Here Statistics'!$U1575,CountyStateRegions_21!$D:$D,0)),"")</f>
        <v/>
      </c>
    </row>
    <row r="1576" spans="14:22" ht="15" x14ac:dyDescent="0.2">
      <c r="N1576" s="43">
        <f t="shared" si="131"/>
        <v>0</v>
      </c>
      <c r="O1576" s="180"/>
      <c r="P1576" s="214" t="str">
        <f>CountyStateRegions_21!K1574</f>
        <v/>
      </c>
      <c r="Q1576" s="304" t="str">
        <f t="shared" si="133"/>
        <v/>
      </c>
      <c r="R1576" s="305" t="str">
        <f t="shared" si="134"/>
        <v/>
      </c>
      <c r="S1576" s="305" t="str">
        <f t="shared" si="135"/>
        <v/>
      </c>
      <c r="T1576" s="186">
        <v>1572</v>
      </c>
      <c r="U1576" s="216" t="str">
        <f t="shared" si="132"/>
        <v/>
      </c>
      <c r="V1576" s="216" t="str">
        <f>IFERROR(INDEX(CountyStateRegions_21!$B:$B,MATCH('Start Here Statistics'!$U1576,CountyStateRegions_21!$D:$D,0)),"")</f>
        <v/>
      </c>
    </row>
    <row r="1577" spans="14:22" ht="15" x14ac:dyDescent="0.2">
      <c r="N1577" s="43">
        <f t="shared" si="131"/>
        <v>0</v>
      </c>
      <c r="O1577" s="180"/>
      <c r="P1577" s="214" t="str">
        <f>CountyStateRegions_21!K1575</f>
        <v/>
      </c>
      <c r="Q1577" s="304" t="str">
        <f t="shared" si="133"/>
        <v/>
      </c>
      <c r="R1577" s="305" t="str">
        <f t="shared" si="134"/>
        <v/>
      </c>
      <c r="S1577" s="305" t="str">
        <f t="shared" si="135"/>
        <v/>
      </c>
      <c r="T1577" s="186">
        <v>1573</v>
      </c>
      <c r="U1577" s="216" t="str">
        <f t="shared" si="132"/>
        <v/>
      </c>
      <c r="V1577" s="216" t="str">
        <f>IFERROR(INDEX(CountyStateRegions_21!$B:$B,MATCH('Start Here Statistics'!$U1577,CountyStateRegions_21!$D:$D,0)),"")</f>
        <v/>
      </c>
    </row>
    <row r="1578" spans="14:22" ht="15" x14ac:dyDescent="0.2">
      <c r="N1578" s="43">
        <f t="shared" si="131"/>
        <v>0</v>
      </c>
      <c r="O1578" s="180"/>
      <c r="P1578" s="214" t="str">
        <f>CountyStateRegions_21!K1576</f>
        <v/>
      </c>
      <c r="Q1578" s="304" t="str">
        <f t="shared" si="133"/>
        <v/>
      </c>
      <c r="R1578" s="305" t="str">
        <f t="shared" si="134"/>
        <v/>
      </c>
      <c r="S1578" s="305" t="str">
        <f t="shared" si="135"/>
        <v/>
      </c>
      <c r="T1578" s="186">
        <v>1574</v>
      </c>
      <c r="U1578" s="216" t="str">
        <f t="shared" si="132"/>
        <v/>
      </c>
      <c r="V1578" s="216" t="str">
        <f>IFERROR(INDEX(CountyStateRegions_21!$B:$B,MATCH('Start Here Statistics'!$U1578,CountyStateRegions_21!$D:$D,0)),"")</f>
        <v/>
      </c>
    </row>
    <row r="1579" spans="14:22" ht="15" x14ac:dyDescent="0.2">
      <c r="N1579" s="43">
        <f t="shared" si="131"/>
        <v>0</v>
      </c>
      <c r="O1579" s="180"/>
      <c r="P1579" s="214" t="str">
        <f>CountyStateRegions_21!K1577</f>
        <v/>
      </c>
      <c r="Q1579" s="304" t="str">
        <f t="shared" si="133"/>
        <v/>
      </c>
      <c r="R1579" s="305" t="str">
        <f t="shared" si="134"/>
        <v/>
      </c>
      <c r="S1579" s="305" t="str">
        <f t="shared" si="135"/>
        <v/>
      </c>
      <c r="T1579" s="186">
        <v>1575</v>
      </c>
      <c r="U1579" s="216" t="str">
        <f t="shared" si="132"/>
        <v/>
      </c>
      <c r="V1579" s="216" t="str">
        <f>IFERROR(INDEX(CountyStateRegions_21!$B:$B,MATCH('Start Here Statistics'!$U1579,CountyStateRegions_21!$D:$D,0)),"")</f>
        <v/>
      </c>
    </row>
    <row r="1580" spans="14:22" ht="15" x14ac:dyDescent="0.2">
      <c r="N1580" s="43">
        <f t="shared" si="131"/>
        <v>0</v>
      </c>
      <c r="O1580" s="180"/>
      <c r="P1580" s="214" t="str">
        <f>CountyStateRegions_21!K1578</f>
        <v/>
      </c>
      <c r="Q1580" s="304" t="str">
        <f t="shared" si="133"/>
        <v/>
      </c>
      <c r="R1580" s="305" t="str">
        <f t="shared" si="134"/>
        <v/>
      </c>
      <c r="S1580" s="305" t="str">
        <f t="shared" si="135"/>
        <v/>
      </c>
      <c r="T1580" s="186">
        <v>1576</v>
      </c>
      <c r="U1580" s="216" t="str">
        <f t="shared" si="132"/>
        <v/>
      </c>
      <c r="V1580" s="216" t="str">
        <f>IFERROR(INDEX(CountyStateRegions_21!$B:$B,MATCH('Start Here Statistics'!$U1580,CountyStateRegions_21!$D:$D,0)),"")</f>
        <v/>
      </c>
    </row>
    <row r="1581" spans="14:22" ht="15" x14ac:dyDescent="0.2">
      <c r="N1581" s="43">
        <f t="shared" si="131"/>
        <v>0</v>
      </c>
      <c r="O1581" s="180"/>
      <c r="P1581" s="214" t="str">
        <f>CountyStateRegions_21!K1579</f>
        <v/>
      </c>
      <c r="Q1581" s="304" t="str">
        <f t="shared" si="133"/>
        <v/>
      </c>
      <c r="R1581" s="305" t="str">
        <f t="shared" si="134"/>
        <v/>
      </c>
      <c r="S1581" s="305" t="str">
        <f t="shared" si="135"/>
        <v/>
      </c>
      <c r="T1581" s="186">
        <v>1577</v>
      </c>
      <c r="U1581" s="216" t="str">
        <f t="shared" si="132"/>
        <v/>
      </c>
      <c r="V1581" s="216" t="str">
        <f>IFERROR(INDEX(CountyStateRegions_21!$B:$B,MATCH('Start Here Statistics'!$U1581,CountyStateRegions_21!$D:$D,0)),"")</f>
        <v/>
      </c>
    </row>
    <row r="1582" spans="14:22" ht="15" x14ac:dyDescent="0.2">
      <c r="N1582" s="43">
        <f t="shared" si="131"/>
        <v>0</v>
      </c>
      <c r="O1582" s="180"/>
      <c r="P1582" s="214" t="str">
        <f>CountyStateRegions_21!K1580</f>
        <v/>
      </c>
      <c r="Q1582" s="304" t="str">
        <f t="shared" si="133"/>
        <v/>
      </c>
      <c r="R1582" s="305" t="str">
        <f t="shared" si="134"/>
        <v/>
      </c>
      <c r="S1582" s="305" t="str">
        <f t="shared" si="135"/>
        <v/>
      </c>
      <c r="T1582" s="186">
        <v>1578</v>
      </c>
      <c r="U1582" s="216" t="str">
        <f t="shared" si="132"/>
        <v/>
      </c>
      <c r="V1582" s="216" t="str">
        <f>IFERROR(INDEX(CountyStateRegions_21!$B:$B,MATCH('Start Here Statistics'!$U1582,CountyStateRegions_21!$D:$D,0)),"")</f>
        <v/>
      </c>
    </row>
    <row r="1583" spans="14:22" ht="15" x14ac:dyDescent="0.2">
      <c r="N1583" s="43">
        <f t="shared" si="131"/>
        <v>0</v>
      </c>
      <c r="O1583" s="180"/>
      <c r="P1583" s="214" t="str">
        <f>CountyStateRegions_21!K1581</f>
        <v/>
      </c>
      <c r="Q1583" s="304" t="str">
        <f t="shared" si="133"/>
        <v/>
      </c>
      <c r="R1583" s="305" t="str">
        <f t="shared" si="134"/>
        <v/>
      </c>
      <c r="S1583" s="305" t="str">
        <f t="shared" si="135"/>
        <v/>
      </c>
      <c r="T1583" s="186">
        <v>1579</v>
      </c>
      <c r="U1583" s="216" t="str">
        <f t="shared" si="132"/>
        <v/>
      </c>
      <c r="V1583" s="216" t="str">
        <f>IFERROR(INDEX(CountyStateRegions_21!$B:$B,MATCH('Start Here Statistics'!$U1583,CountyStateRegions_21!$D:$D,0)),"")</f>
        <v/>
      </c>
    </row>
    <row r="1584" spans="14:22" ht="15" x14ac:dyDescent="0.2">
      <c r="N1584" s="43">
        <f t="shared" si="131"/>
        <v>0</v>
      </c>
      <c r="O1584" s="180"/>
      <c r="P1584" s="214" t="str">
        <f>CountyStateRegions_21!K1582</f>
        <v/>
      </c>
      <c r="Q1584" s="304" t="str">
        <f t="shared" si="133"/>
        <v/>
      </c>
      <c r="R1584" s="305" t="str">
        <f t="shared" si="134"/>
        <v/>
      </c>
      <c r="S1584" s="305" t="str">
        <f t="shared" si="135"/>
        <v/>
      </c>
      <c r="T1584" s="186">
        <v>1580</v>
      </c>
      <c r="U1584" s="216" t="str">
        <f t="shared" si="132"/>
        <v/>
      </c>
      <c r="V1584" s="216" t="str">
        <f>IFERROR(INDEX(CountyStateRegions_21!$B:$B,MATCH('Start Here Statistics'!$U1584,CountyStateRegions_21!$D:$D,0)),"")</f>
        <v/>
      </c>
    </row>
    <row r="1585" spans="14:22" ht="15" x14ac:dyDescent="0.2">
      <c r="N1585" s="43">
        <f t="shared" si="131"/>
        <v>0</v>
      </c>
      <c r="O1585" s="180"/>
      <c r="P1585" s="214" t="str">
        <f>CountyStateRegions_21!K1583</f>
        <v/>
      </c>
      <c r="Q1585" s="304" t="str">
        <f t="shared" si="133"/>
        <v/>
      </c>
      <c r="R1585" s="305" t="str">
        <f t="shared" si="134"/>
        <v/>
      </c>
      <c r="S1585" s="305" t="str">
        <f t="shared" si="135"/>
        <v/>
      </c>
      <c r="T1585" s="186">
        <v>1581</v>
      </c>
      <c r="U1585" s="216" t="str">
        <f t="shared" si="132"/>
        <v/>
      </c>
      <c r="V1585" s="216" t="str">
        <f>IFERROR(INDEX(CountyStateRegions_21!$B:$B,MATCH('Start Here Statistics'!$U1585,CountyStateRegions_21!$D:$D,0)),"")</f>
        <v/>
      </c>
    </row>
    <row r="1586" spans="14:22" ht="15" x14ac:dyDescent="0.2">
      <c r="N1586" s="43">
        <f t="shared" si="131"/>
        <v>0</v>
      </c>
      <c r="O1586" s="180"/>
      <c r="P1586" s="214" t="str">
        <f>CountyStateRegions_21!K1584</f>
        <v/>
      </c>
      <c r="Q1586" s="304" t="str">
        <f t="shared" si="133"/>
        <v/>
      </c>
      <c r="R1586" s="305" t="str">
        <f t="shared" si="134"/>
        <v/>
      </c>
      <c r="S1586" s="305" t="str">
        <f t="shared" si="135"/>
        <v/>
      </c>
      <c r="T1586" s="186">
        <v>1582</v>
      </c>
      <c r="U1586" s="216" t="str">
        <f t="shared" si="132"/>
        <v/>
      </c>
      <c r="V1586" s="216" t="str">
        <f>IFERROR(INDEX(CountyStateRegions_21!$B:$B,MATCH('Start Here Statistics'!$U1586,CountyStateRegions_21!$D:$D,0)),"")</f>
        <v/>
      </c>
    </row>
    <row r="1587" spans="14:22" ht="15" x14ac:dyDescent="0.2">
      <c r="N1587" s="43">
        <f t="shared" si="131"/>
        <v>0</v>
      </c>
      <c r="O1587" s="180"/>
      <c r="P1587" s="214" t="str">
        <f>CountyStateRegions_21!K1585</f>
        <v/>
      </c>
      <c r="Q1587" s="304" t="str">
        <f t="shared" si="133"/>
        <v/>
      </c>
      <c r="R1587" s="305" t="str">
        <f t="shared" si="134"/>
        <v/>
      </c>
      <c r="S1587" s="305" t="str">
        <f t="shared" si="135"/>
        <v/>
      </c>
      <c r="T1587" s="186">
        <v>1583</v>
      </c>
      <c r="U1587" s="216" t="str">
        <f t="shared" si="132"/>
        <v/>
      </c>
      <c r="V1587" s="216" t="str">
        <f>IFERROR(INDEX(CountyStateRegions_21!$B:$B,MATCH('Start Here Statistics'!$U1587,CountyStateRegions_21!$D:$D,0)),"")</f>
        <v/>
      </c>
    </row>
    <row r="1588" spans="14:22" ht="15" x14ac:dyDescent="0.2">
      <c r="N1588" s="43">
        <f t="shared" si="131"/>
        <v>0</v>
      </c>
      <c r="O1588" s="180"/>
      <c r="P1588" s="214" t="str">
        <f>CountyStateRegions_21!K1586</f>
        <v/>
      </c>
      <c r="Q1588" s="304" t="str">
        <f t="shared" si="133"/>
        <v/>
      </c>
      <c r="R1588" s="305" t="str">
        <f t="shared" si="134"/>
        <v/>
      </c>
      <c r="S1588" s="305" t="str">
        <f t="shared" si="135"/>
        <v/>
      </c>
      <c r="T1588" s="186">
        <v>1584</v>
      </c>
      <c r="U1588" s="216" t="str">
        <f t="shared" si="132"/>
        <v/>
      </c>
      <c r="V1588" s="216" t="str">
        <f>IFERROR(INDEX(CountyStateRegions_21!$B:$B,MATCH('Start Here Statistics'!$U1588,CountyStateRegions_21!$D:$D,0)),"")</f>
        <v/>
      </c>
    </row>
    <row r="1589" spans="14:22" ht="15" x14ac:dyDescent="0.2">
      <c r="N1589" s="43">
        <f t="shared" si="131"/>
        <v>0</v>
      </c>
      <c r="O1589" s="180"/>
      <c r="P1589" s="214" t="str">
        <f>CountyStateRegions_21!K1587</f>
        <v/>
      </c>
      <c r="Q1589" s="304" t="str">
        <f t="shared" si="133"/>
        <v/>
      </c>
      <c r="R1589" s="305" t="str">
        <f t="shared" si="134"/>
        <v/>
      </c>
      <c r="S1589" s="305" t="str">
        <f t="shared" si="135"/>
        <v/>
      </c>
      <c r="T1589" s="186">
        <v>1585</v>
      </c>
      <c r="U1589" s="216" t="str">
        <f t="shared" si="132"/>
        <v/>
      </c>
      <c r="V1589" s="216" t="str">
        <f>IFERROR(INDEX(CountyStateRegions_21!$B:$B,MATCH('Start Here Statistics'!$U1589,CountyStateRegions_21!$D:$D,0)),"")</f>
        <v/>
      </c>
    </row>
    <row r="1590" spans="14:22" ht="15" x14ac:dyDescent="0.2">
      <c r="N1590" s="43">
        <f t="shared" si="131"/>
        <v>0</v>
      </c>
      <c r="O1590" s="180"/>
      <c r="P1590" s="214" t="str">
        <f>CountyStateRegions_21!K1588</f>
        <v/>
      </c>
      <c r="Q1590" s="304" t="str">
        <f t="shared" si="133"/>
        <v/>
      </c>
      <c r="R1590" s="305" t="str">
        <f t="shared" si="134"/>
        <v/>
      </c>
      <c r="S1590" s="305" t="str">
        <f t="shared" si="135"/>
        <v/>
      </c>
      <c r="T1590" s="186">
        <v>1586</v>
      </c>
      <c r="U1590" s="216" t="str">
        <f t="shared" si="132"/>
        <v/>
      </c>
      <c r="V1590" s="216" t="str">
        <f>IFERROR(INDEX(CountyStateRegions_21!$B:$B,MATCH('Start Here Statistics'!$U1590,CountyStateRegions_21!$D:$D,0)),"")</f>
        <v/>
      </c>
    </row>
    <row r="1591" spans="14:22" ht="15" x14ac:dyDescent="0.2">
      <c r="N1591" s="43">
        <f t="shared" si="131"/>
        <v>0</v>
      </c>
      <c r="O1591" s="180"/>
      <c r="P1591" s="214" t="str">
        <f>CountyStateRegions_21!K1589</f>
        <v/>
      </c>
      <c r="Q1591" s="304" t="str">
        <f t="shared" si="133"/>
        <v/>
      </c>
      <c r="R1591" s="305" t="str">
        <f t="shared" si="134"/>
        <v/>
      </c>
      <c r="S1591" s="305" t="str">
        <f t="shared" si="135"/>
        <v/>
      </c>
      <c r="T1591" s="186">
        <v>1587</v>
      </c>
      <c r="U1591" s="216" t="str">
        <f t="shared" si="132"/>
        <v/>
      </c>
      <c r="V1591" s="216" t="str">
        <f>IFERROR(INDEX(CountyStateRegions_21!$B:$B,MATCH('Start Here Statistics'!$U1591,CountyStateRegions_21!$D:$D,0)),"")</f>
        <v/>
      </c>
    </row>
    <row r="1592" spans="14:22" ht="15" x14ac:dyDescent="0.2">
      <c r="N1592" s="43">
        <f t="shared" si="131"/>
        <v>0</v>
      </c>
      <c r="O1592" s="180"/>
      <c r="P1592" s="214" t="str">
        <f>CountyStateRegions_21!K1590</f>
        <v/>
      </c>
      <c r="Q1592" s="304" t="str">
        <f t="shared" si="133"/>
        <v/>
      </c>
      <c r="R1592" s="305" t="str">
        <f t="shared" si="134"/>
        <v/>
      </c>
      <c r="S1592" s="305" t="str">
        <f t="shared" si="135"/>
        <v/>
      </c>
      <c r="T1592" s="186">
        <v>1588</v>
      </c>
      <c r="U1592" s="216" t="str">
        <f t="shared" si="132"/>
        <v/>
      </c>
      <c r="V1592" s="216" t="str">
        <f>IFERROR(INDEX(CountyStateRegions_21!$B:$B,MATCH('Start Here Statistics'!$U1592,CountyStateRegions_21!$D:$D,0)),"")</f>
        <v/>
      </c>
    </row>
    <row r="1593" spans="14:22" ht="15" x14ac:dyDescent="0.2">
      <c r="N1593" s="43">
        <f t="shared" si="131"/>
        <v>0</v>
      </c>
      <c r="O1593" s="180"/>
      <c r="P1593" s="214" t="str">
        <f>CountyStateRegions_21!K1591</f>
        <v/>
      </c>
      <c r="Q1593" s="304" t="str">
        <f t="shared" si="133"/>
        <v/>
      </c>
      <c r="R1593" s="305" t="str">
        <f t="shared" si="134"/>
        <v/>
      </c>
      <c r="S1593" s="305" t="str">
        <f t="shared" si="135"/>
        <v/>
      </c>
      <c r="T1593" s="186">
        <v>1589</v>
      </c>
      <c r="U1593" s="216" t="str">
        <f t="shared" si="132"/>
        <v/>
      </c>
      <c r="V1593" s="216" t="str">
        <f>IFERROR(INDEX(CountyStateRegions_21!$B:$B,MATCH('Start Here Statistics'!$U1593,CountyStateRegions_21!$D:$D,0)),"")</f>
        <v/>
      </c>
    </row>
    <row r="1594" spans="14:22" ht="15" x14ac:dyDescent="0.2">
      <c r="N1594" s="43">
        <f t="shared" si="131"/>
        <v>0</v>
      </c>
      <c r="O1594" s="180"/>
      <c r="P1594" s="214" t="str">
        <f>CountyStateRegions_21!K1592</f>
        <v/>
      </c>
      <c r="Q1594" s="304" t="str">
        <f t="shared" si="133"/>
        <v/>
      </c>
      <c r="R1594" s="305" t="str">
        <f t="shared" si="134"/>
        <v/>
      </c>
      <c r="S1594" s="305" t="str">
        <f t="shared" si="135"/>
        <v/>
      </c>
      <c r="T1594" s="186">
        <v>1590</v>
      </c>
      <c r="U1594" s="216" t="str">
        <f t="shared" si="132"/>
        <v/>
      </c>
      <c r="V1594" s="216" t="str">
        <f>IFERROR(INDEX(CountyStateRegions_21!$B:$B,MATCH('Start Here Statistics'!$U1594,CountyStateRegions_21!$D:$D,0)),"")</f>
        <v/>
      </c>
    </row>
    <row r="1595" spans="14:22" ht="15" x14ac:dyDescent="0.2">
      <c r="N1595" s="43">
        <f t="shared" si="131"/>
        <v>0</v>
      </c>
      <c r="O1595" s="180"/>
      <c r="P1595" s="214" t="str">
        <f>CountyStateRegions_21!K1593</f>
        <v/>
      </c>
      <c r="Q1595" s="304" t="str">
        <f t="shared" si="133"/>
        <v/>
      </c>
      <c r="R1595" s="305" t="str">
        <f t="shared" si="134"/>
        <v/>
      </c>
      <c r="S1595" s="305" t="str">
        <f t="shared" si="135"/>
        <v/>
      </c>
      <c r="T1595" s="186">
        <v>1591</v>
      </c>
      <c r="U1595" s="216" t="str">
        <f t="shared" si="132"/>
        <v/>
      </c>
      <c r="V1595" s="216" t="str">
        <f>IFERROR(INDEX(CountyStateRegions_21!$B:$B,MATCH('Start Here Statistics'!$U1595,CountyStateRegions_21!$D:$D,0)),"")</f>
        <v/>
      </c>
    </row>
    <row r="1596" spans="14:22" ht="15" x14ac:dyDescent="0.2">
      <c r="N1596" s="43">
        <f t="shared" si="131"/>
        <v>0</v>
      </c>
      <c r="O1596" s="180"/>
      <c r="P1596" s="214" t="str">
        <f>CountyStateRegions_21!K1594</f>
        <v/>
      </c>
      <c r="Q1596" s="304" t="str">
        <f t="shared" si="133"/>
        <v/>
      </c>
      <c r="R1596" s="305" t="str">
        <f t="shared" si="134"/>
        <v/>
      </c>
      <c r="S1596" s="305" t="str">
        <f t="shared" si="135"/>
        <v/>
      </c>
      <c r="T1596" s="186">
        <v>1592</v>
      </c>
      <c r="U1596" s="216" t="str">
        <f t="shared" si="132"/>
        <v/>
      </c>
      <c r="V1596" s="216" t="str">
        <f>IFERROR(INDEX(CountyStateRegions_21!$B:$B,MATCH('Start Here Statistics'!$U1596,CountyStateRegions_21!$D:$D,0)),"")</f>
        <v/>
      </c>
    </row>
    <row r="1597" spans="14:22" ht="15" x14ac:dyDescent="0.2">
      <c r="N1597" s="43">
        <f t="shared" si="131"/>
        <v>0</v>
      </c>
      <c r="O1597" s="180"/>
      <c r="P1597" s="214" t="str">
        <f>CountyStateRegions_21!K1595</f>
        <v/>
      </c>
      <c r="Q1597" s="304" t="str">
        <f t="shared" si="133"/>
        <v/>
      </c>
      <c r="R1597" s="305" t="str">
        <f t="shared" si="134"/>
        <v/>
      </c>
      <c r="S1597" s="305" t="str">
        <f t="shared" si="135"/>
        <v/>
      </c>
      <c r="T1597" s="186">
        <v>1593</v>
      </c>
      <c r="U1597" s="216" t="str">
        <f t="shared" si="132"/>
        <v/>
      </c>
      <c r="V1597" s="216" t="str">
        <f>IFERROR(INDEX(CountyStateRegions_21!$B:$B,MATCH('Start Here Statistics'!$U1597,CountyStateRegions_21!$D:$D,0)),"")</f>
        <v/>
      </c>
    </row>
    <row r="1598" spans="14:22" ht="15" x14ac:dyDescent="0.2">
      <c r="N1598" s="43">
        <f t="shared" si="131"/>
        <v>0</v>
      </c>
      <c r="O1598" s="180"/>
      <c r="P1598" s="214" t="str">
        <f>CountyStateRegions_21!K1596</f>
        <v/>
      </c>
      <c r="Q1598" s="304" t="str">
        <f t="shared" si="133"/>
        <v/>
      </c>
      <c r="R1598" s="305" t="str">
        <f t="shared" si="134"/>
        <v/>
      </c>
      <c r="S1598" s="305" t="str">
        <f t="shared" si="135"/>
        <v/>
      </c>
      <c r="T1598" s="186">
        <v>1594</v>
      </c>
      <c r="U1598" s="216" t="str">
        <f t="shared" si="132"/>
        <v/>
      </c>
      <c r="V1598" s="216" t="str">
        <f>IFERROR(INDEX(CountyStateRegions_21!$B:$B,MATCH('Start Here Statistics'!$U1598,CountyStateRegions_21!$D:$D,0)),"")</f>
        <v/>
      </c>
    </row>
    <row r="1599" spans="14:22" ht="15" x14ac:dyDescent="0.2">
      <c r="N1599" s="43">
        <f t="shared" si="131"/>
        <v>0</v>
      </c>
      <c r="O1599" s="180"/>
      <c r="P1599" s="214" t="str">
        <f>CountyStateRegions_21!K1597</f>
        <v/>
      </c>
      <c r="Q1599" s="304" t="str">
        <f t="shared" si="133"/>
        <v/>
      </c>
      <c r="R1599" s="305" t="str">
        <f t="shared" si="134"/>
        <v/>
      </c>
      <c r="S1599" s="305" t="str">
        <f t="shared" si="135"/>
        <v/>
      </c>
      <c r="T1599" s="186">
        <v>1595</v>
      </c>
      <c r="U1599" s="216" t="str">
        <f t="shared" si="132"/>
        <v/>
      </c>
      <c r="V1599" s="216" t="str">
        <f>IFERROR(INDEX(CountyStateRegions_21!$B:$B,MATCH('Start Here Statistics'!$U1599,CountyStateRegions_21!$D:$D,0)),"")</f>
        <v/>
      </c>
    </row>
    <row r="1600" spans="14:22" ht="15" x14ac:dyDescent="0.2">
      <c r="N1600" s="43">
        <f t="shared" si="131"/>
        <v>0</v>
      </c>
      <c r="O1600" s="180"/>
      <c r="P1600" s="214" t="str">
        <f>CountyStateRegions_21!K1598</f>
        <v/>
      </c>
      <c r="Q1600" s="304" t="str">
        <f t="shared" si="133"/>
        <v/>
      </c>
      <c r="R1600" s="305" t="str">
        <f t="shared" si="134"/>
        <v/>
      </c>
      <c r="S1600" s="305" t="str">
        <f t="shared" si="135"/>
        <v/>
      </c>
      <c r="T1600" s="186">
        <v>1596</v>
      </c>
      <c r="U1600" s="216" t="str">
        <f t="shared" si="132"/>
        <v/>
      </c>
      <c r="V1600" s="216" t="str">
        <f>IFERROR(INDEX(CountyStateRegions_21!$B:$B,MATCH('Start Here Statistics'!$U1600,CountyStateRegions_21!$D:$D,0)),"")</f>
        <v/>
      </c>
    </row>
    <row r="1601" spans="14:22" ht="15" x14ac:dyDescent="0.2">
      <c r="N1601" s="43">
        <f t="shared" si="131"/>
        <v>0</v>
      </c>
      <c r="O1601" s="180"/>
      <c r="P1601" s="214" t="str">
        <f>CountyStateRegions_21!K1599</f>
        <v/>
      </c>
      <c r="Q1601" s="304" t="str">
        <f t="shared" si="133"/>
        <v/>
      </c>
      <c r="R1601" s="305" t="str">
        <f t="shared" si="134"/>
        <v/>
      </c>
      <c r="S1601" s="305" t="str">
        <f t="shared" si="135"/>
        <v/>
      </c>
      <c r="T1601" s="186">
        <v>1597</v>
      </c>
      <c r="U1601" s="216" t="str">
        <f t="shared" si="132"/>
        <v/>
      </c>
      <c r="V1601" s="216" t="str">
        <f>IFERROR(INDEX(CountyStateRegions_21!$B:$B,MATCH('Start Here Statistics'!$U1601,CountyStateRegions_21!$D:$D,0)),"")</f>
        <v/>
      </c>
    </row>
    <row r="1602" spans="14:22" ht="15" x14ac:dyDescent="0.2">
      <c r="N1602" s="43">
        <f t="shared" si="131"/>
        <v>0</v>
      </c>
      <c r="O1602" s="180"/>
      <c r="P1602" s="214" t="str">
        <f>CountyStateRegions_21!K1600</f>
        <v/>
      </c>
      <c r="Q1602" s="304" t="str">
        <f t="shared" si="133"/>
        <v/>
      </c>
      <c r="R1602" s="305" t="str">
        <f t="shared" si="134"/>
        <v/>
      </c>
      <c r="S1602" s="305" t="str">
        <f t="shared" si="135"/>
        <v/>
      </c>
      <c r="T1602" s="186">
        <v>1598</v>
      </c>
      <c r="U1602" s="216" t="str">
        <f t="shared" si="132"/>
        <v/>
      </c>
      <c r="V1602" s="216" t="str">
        <f>IFERROR(INDEX(CountyStateRegions_21!$B:$B,MATCH('Start Here Statistics'!$U1602,CountyStateRegions_21!$D:$D,0)),"")</f>
        <v/>
      </c>
    </row>
    <row r="1603" spans="14:22" ht="15" x14ac:dyDescent="0.2">
      <c r="N1603" s="43">
        <f t="shared" si="131"/>
        <v>0</v>
      </c>
      <c r="O1603" s="180"/>
      <c r="P1603" s="214" t="str">
        <f>CountyStateRegions_21!K1601</f>
        <v/>
      </c>
      <c r="Q1603" s="304" t="str">
        <f t="shared" si="133"/>
        <v/>
      </c>
      <c r="R1603" s="305" t="str">
        <f t="shared" si="134"/>
        <v/>
      </c>
      <c r="S1603" s="305" t="str">
        <f t="shared" si="135"/>
        <v/>
      </c>
      <c r="T1603" s="186">
        <v>1599</v>
      </c>
      <c r="U1603" s="216" t="str">
        <f t="shared" si="132"/>
        <v/>
      </c>
      <c r="V1603" s="216" t="str">
        <f>IFERROR(INDEX(CountyStateRegions_21!$B:$B,MATCH('Start Here Statistics'!$U1603,CountyStateRegions_21!$D:$D,0)),"")</f>
        <v/>
      </c>
    </row>
    <row r="1604" spans="14:22" ht="15" x14ac:dyDescent="0.2">
      <c r="N1604" s="43">
        <f t="shared" si="131"/>
        <v>0</v>
      </c>
      <c r="O1604" s="180"/>
      <c r="P1604" s="214" t="str">
        <f>CountyStateRegions_21!K1602</f>
        <v/>
      </c>
      <c r="Q1604" s="304" t="str">
        <f t="shared" si="133"/>
        <v/>
      </c>
      <c r="R1604" s="305" t="str">
        <f t="shared" si="134"/>
        <v/>
      </c>
      <c r="S1604" s="305" t="str">
        <f t="shared" si="135"/>
        <v/>
      </c>
      <c r="T1604" s="186">
        <v>1600</v>
      </c>
      <c r="U1604" s="216" t="str">
        <f t="shared" si="132"/>
        <v/>
      </c>
      <c r="V1604" s="216" t="str">
        <f>IFERROR(INDEX(CountyStateRegions_21!$B:$B,MATCH('Start Here Statistics'!$U1604,CountyStateRegions_21!$D:$D,0)),"")</f>
        <v/>
      </c>
    </row>
    <row r="1605" spans="14:22" ht="15" x14ac:dyDescent="0.2">
      <c r="N1605" s="43">
        <f t="shared" si="131"/>
        <v>0</v>
      </c>
      <c r="O1605" s="180"/>
      <c r="P1605" s="214" t="str">
        <f>CountyStateRegions_21!K1603</f>
        <v/>
      </c>
      <c r="Q1605" s="304" t="str">
        <f t="shared" si="133"/>
        <v/>
      </c>
      <c r="R1605" s="305" t="str">
        <f t="shared" si="134"/>
        <v/>
      </c>
      <c r="S1605" s="305" t="str">
        <f t="shared" si="135"/>
        <v/>
      </c>
      <c r="T1605" s="186">
        <v>1601</v>
      </c>
      <c r="U1605" s="216" t="str">
        <f t="shared" si="132"/>
        <v/>
      </c>
      <c r="V1605" s="216" t="str">
        <f>IFERROR(INDEX(CountyStateRegions_21!$B:$B,MATCH('Start Here Statistics'!$U1605,CountyStateRegions_21!$D:$D,0)),"")</f>
        <v/>
      </c>
    </row>
    <row r="1606" spans="14:22" ht="15" x14ac:dyDescent="0.2">
      <c r="N1606" s="43">
        <f t="shared" ref="N1606:N1669" si="136">SUM(N1605,$O1606&lt;&gt;"")</f>
        <v>0</v>
      </c>
      <c r="O1606" s="180"/>
      <c r="P1606" s="214" t="str">
        <f>CountyStateRegions_21!K1604</f>
        <v/>
      </c>
      <c r="Q1606" s="304" t="str">
        <f t="shared" si="133"/>
        <v/>
      </c>
      <c r="R1606" s="305" t="str">
        <f t="shared" si="134"/>
        <v/>
      </c>
      <c r="S1606" s="305" t="str">
        <f t="shared" si="135"/>
        <v/>
      </c>
      <c r="T1606" s="186">
        <v>1602</v>
      </c>
      <c r="U1606" s="216" t="str">
        <f t="shared" ref="U1606:U1669" si="137">IFERROR(INDEX($P:$P,MATCH($T1606,$N:$N,0)),"")</f>
        <v/>
      </c>
      <c r="V1606" s="216" t="str">
        <f>IFERROR(INDEX(CountyStateRegions_21!$B:$B,MATCH('Start Here Statistics'!$U1606,CountyStateRegions_21!$D:$D,0)),"")</f>
        <v/>
      </c>
    </row>
    <row r="1607" spans="14:22" ht="15" x14ac:dyDescent="0.2">
      <c r="N1607" s="43">
        <f t="shared" si="136"/>
        <v>0</v>
      </c>
      <c r="O1607" s="180"/>
      <c r="P1607" s="214" t="str">
        <f>CountyStateRegions_21!K1605</f>
        <v/>
      </c>
      <c r="Q1607" s="304" t="str">
        <f t="shared" si="133"/>
        <v/>
      </c>
      <c r="R1607" s="305" t="str">
        <f t="shared" si="134"/>
        <v/>
      </c>
      <c r="S1607" s="305" t="str">
        <f t="shared" si="135"/>
        <v/>
      </c>
      <c r="T1607" s="186">
        <v>1603</v>
      </c>
      <c r="U1607" s="216" t="str">
        <f t="shared" si="137"/>
        <v/>
      </c>
      <c r="V1607" s="216" t="str">
        <f>IFERROR(INDEX(CountyStateRegions_21!$B:$B,MATCH('Start Here Statistics'!$U1607,CountyStateRegions_21!$D:$D,0)),"")</f>
        <v/>
      </c>
    </row>
    <row r="1608" spans="14:22" ht="15" x14ac:dyDescent="0.2">
      <c r="N1608" s="43">
        <f t="shared" si="136"/>
        <v>0</v>
      </c>
      <c r="O1608" s="180"/>
      <c r="P1608" s="214" t="str">
        <f>CountyStateRegions_21!K1606</f>
        <v/>
      </c>
      <c r="Q1608" s="304" t="str">
        <f t="shared" si="133"/>
        <v/>
      </c>
      <c r="R1608" s="305" t="str">
        <f t="shared" si="134"/>
        <v/>
      </c>
      <c r="S1608" s="305" t="str">
        <f t="shared" si="135"/>
        <v/>
      </c>
      <c r="T1608" s="186">
        <v>1604</v>
      </c>
      <c r="U1608" s="216" t="str">
        <f t="shared" si="137"/>
        <v/>
      </c>
      <c r="V1608" s="216" t="str">
        <f>IFERROR(INDEX(CountyStateRegions_21!$B:$B,MATCH('Start Here Statistics'!$U1608,CountyStateRegions_21!$D:$D,0)),"")</f>
        <v/>
      </c>
    </row>
    <row r="1609" spans="14:22" ht="15" x14ac:dyDescent="0.2">
      <c r="N1609" s="43">
        <f t="shared" si="136"/>
        <v>0</v>
      </c>
      <c r="O1609" s="180"/>
      <c r="P1609" s="214" t="str">
        <f>CountyStateRegions_21!K1607</f>
        <v/>
      </c>
      <c r="Q1609" s="304" t="str">
        <f t="shared" si="133"/>
        <v/>
      </c>
      <c r="R1609" s="305" t="str">
        <f t="shared" si="134"/>
        <v/>
      </c>
      <c r="S1609" s="305" t="str">
        <f t="shared" si="135"/>
        <v/>
      </c>
      <c r="T1609" s="186">
        <v>1605</v>
      </c>
      <c r="U1609" s="216" t="str">
        <f t="shared" si="137"/>
        <v/>
      </c>
      <c r="V1609" s="216" t="str">
        <f>IFERROR(INDEX(CountyStateRegions_21!$B:$B,MATCH('Start Here Statistics'!$U1609,CountyStateRegions_21!$D:$D,0)),"")</f>
        <v/>
      </c>
    </row>
    <row r="1610" spans="14:22" ht="15" x14ac:dyDescent="0.2">
      <c r="N1610" s="43">
        <f t="shared" si="136"/>
        <v>0</v>
      </c>
      <c r="O1610" s="180"/>
      <c r="P1610" s="214" t="str">
        <f>CountyStateRegions_21!K1608</f>
        <v/>
      </c>
      <c r="Q1610" s="304" t="str">
        <f t="shared" si="133"/>
        <v/>
      </c>
      <c r="R1610" s="305" t="str">
        <f t="shared" si="134"/>
        <v/>
      </c>
      <c r="S1610" s="305" t="str">
        <f t="shared" si="135"/>
        <v/>
      </c>
      <c r="T1610" s="186">
        <v>1606</v>
      </c>
      <c r="U1610" s="216" t="str">
        <f t="shared" si="137"/>
        <v/>
      </c>
      <c r="V1610" s="216" t="str">
        <f>IFERROR(INDEX(CountyStateRegions_21!$B:$B,MATCH('Start Here Statistics'!$U1610,CountyStateRegions_21!$D:$D,0)),"")</f>
        <v/>
      </c>
    </row>
    <row r="1611" spans="14:22" ht="15" x14ac:dyDescent="0.2">
      <c r="N1611" s="43">
        <f t="shared" si="136"/>
        <v>0</v>
      </c>
      <c r="O1611" s="180"/>
      <c r="P1611" s="214" t="str">
        <f>CountyStateRegions_21!K1609</f>
        <v/>
      </c>
      <c r="Q1611" s="304" t="str">
        <f t="shared" si="133"/>
        <v/>
      </c>
      <c r="R1611" s="305" t="str">
        <f t="shared" si="134"/>
        <v/>
      </c>
      <c r="S1611" s="305" t="str">
        <f t="shared" si="135"/>
        <v/>
      </c>
      <c r="T1611" s="186">
        <v>1607</v>
      </c>
      <c r="U1611" s="216" t="str">
        <f t="shared" si="137"/>
        <v/>
      </c>
      <c r="V1611" s="216" t="str">
        <f>IFERROR(INDEX(CountyStateRegions_21!$B:$B,MATCH('Start Here Statistics'!$U1611,CountyStateRegions_21!$D:$D,0)),"")</f>
        <v/>
      </c>
    </row>
    <row r="1612" spans="14:22" ht="15" x14ac:dyDescent="0.2">
      <c r="N1612" s="43">
        <f t="shared" si="136"/>
        <v>0</v>
      </c>
      <c r="O1612" s="180"/>
      <c r="P1612" s="214" t="str">
        <f>CountyStateRegions_21!K1610</f>
        <v/>
      </c>
      <c r="Q1612" s="304" t="str">
        <f t="shared" si="133"/>
        <v/>
      </c>
      <c r="R1612" s="305" t="str">
        <f t="shared" si="134"/>
        <v/>
      </c>
      <c r="S1612" s="305" t="str">
        <f t="shared" si="135"/>
        <v/>
      </c>
      <c r="T1612" s="186">
        <v>1608</v>
      </c>
      <c r="U1612" s="216" t="str">
        <f t="shared" si="137"/>
        <v/>
      </c>
      <c r="V1612" s="216" t="str">
        <f>IFERROR(INDEX(CountyStateRegions_21!$B:$B,MATCH('Start Here Statistics'!$U1612,CountyStateRegions_21!$D:$D,0)),"")</f>
        <v/>
      </c>
    </row>
    <row r="1613" spans="14:22" ht="15" x14ac:dyDescent="0.2">
      <c r="N1613" s="43">
        <f t="shared" si="136"/>
        <v>0</v>
      </c>
      <c r="O1613" s="180"/>
      <c r="P1613" s="214" t="str">
        <f>CountyStateRegions_21!K1611</f>
        <v/>
      </c>
      <c r="Q1613" s="304" t="str">
        <f t="shared" si="133"/>
        <v/>
      </c>
      <c r="R1613" s="305" t="str">
        <f t="shared" si="134"/>
        <v/>
      </c>
      <c r="S1613" s="305" t="str">
        <f t="shared" si="135"/>
        <v/>
      </c>
      <c r="T1613" s="186">
        <v>1609</v>
      </c>
      <c r="U1613" s="216" t="str">
        <f t="shared" si="137"/>
        <v/>
      </c>
      <c r="V1613" s="216" t="str">
        <f>IFERROR(INDEX(CountyStateRegions_21!$B:$B,MATCH('Start Here Statistics'!$U1613,CountyStateRegions_21!$D:$D,0)),"")</f>
        <v/>
      </c>
    </row>
    <row r="1614" spans="14:22" ht="15" x14ac:dyDescent="0.2">
      <c r="N1614" s="43">
        <f t="shared" si="136"/>
        <v>0</v>
      </c>
      <c r="O1614" s="180"/>
      <c r="P1614" s="214" t="str">
        <f>CountyStateRegions_21!K1612</f>
        <v/>
      </c>
      <c r="Q1614" s="304" t="str">
        <f t="shared" si="133"/>
        <v/>
      </c>
      <c r="R1614" s="305" t="str">
        <f t="shared" si="134"/>
        <v/>
      </c>
      <c r="S1614" s="305" t="str">
        <f t="shared" si="135"/>
        <v/>
      </c>
      <c r="T1614" s="186">
        <v>1610</v>
      </c>
      <c r="U1614" s="216" t="str">
        <f t="shared" si="137"/>
        <v/>
      </c>
      <c r="V1614" s="216" t="str">
        <f>IFERROR(INDEX(CountyStateRegions_21!$B:$B,MATCH('Start Here Statistics'!$U1614,CountyStateRegions_21!$D:$D,0)),"")</f>
        <v/>
      </c>
    </row>
    <row r="1615" spans="14:22" ht="15" x14ac:dyDescent="0.2">
      <c r="N1615" s="43">
        <f t="shared" si="136"/>
        <v>0</v>
      </c>
      <c r="O1615" s="180"/>
      <c r="P1615" s="214" t="str">
        <f>CountyStateRegions_21!K1613</f>
        <v/>
      </c>
      <c r="Q1615" s="304" t="str">
        <f t="shared" si="133"/>
        <v/>
      </c>
      <c r="R1615" s="305" t="str">
        <f t="shared" si="134"/>
        <v/>
      </c>
      <c r="S1615" s="305" t="str">
        <f t="shared" si="135"/>
        <v/>
      </c>
      <c r="T1615" s="186">
        <v>1611</v>
      </c>
      <c r="U1615" s="216" t="str">
        <f t="shared" si="137"/>
        <v/>
      </c>
      <c r="V1615" s="216" t="str">
        <f>IFERROR(INDEX(CountyStateRegions_21!$B:$B,MATCH('Start Here Statistics'!$U1615,CountyStateRegions_21!$D:$D,0)),"")</f>
        <v/>
      </c>
    </row>
    <row r="1616" spans="14:22" ht="15" x14ac:dyDescent="0.2">
      <c r="N1616" s="43">
        <f t="shared" si="136"/>
        <v>0</v>
      </c>
      <c r="O1616" s="180"/>
      <c r="P1616" s="214" t="str">
        <f>CountyStateRegions_21!K1614</f>
        <v/>
      </c>
      <c r="Q1616" s="304" t="str">
        <f t="shared" si="133"/>
        <v/>
      </c>
      <c r="R1616" s="305" t="str">
        <f t="shared" si="134"/>
        <v/>
      </c>
      <c r="S1616" s="305" t="str">
        <f t="shared" si="135"/>
        <v/>
      </c>
      <c r="T1616" s="186">
        <v>1612</v>
      </c>
      <c r="U1616" s="216" t="str">
        <f t="shared" si="137"/>
        <v/>
      </c>
      <c r="V1616" s="216" t="str">
        <f>IFERROR(INDEX(CountyStateRegions_21!$B:$B,MATCH('Start Here Statistics'!$U1616,CountyStateRegions_21!$D:$D,0)),"")</f>
        <v/>
      </c>
    </row>
    <row r="1617" spans="14:22" ht="15" x14ac:dyDescent="0.2">
      <c r="N1617" s="43">
        <f t="shared" si="136"/>
        <v>0</v>
      </c>
      <c r="O1617" s="180"/>
      <c r="P1617" s="214" t="str">
        <f>CountyStateRegions_21!K1615</f>
        <v/>
      </c>
      <c r="Q1617" s="304" t="str">
        <f t="shared" si="133"/>
        <v/>
      </c>
      <c r="R1617" s="305" t="str">
        <f t="shared" si="134"/>
        <v/>
      </c>
      <c r="S1617" s="305" t="str">
        <f t="shared" si="135"/>
        <v/>
      </c>
      <c r="T1617" s="186">
        <v>1613</v>
      </c>
      <c r="U1617" s="216" t="str">
        <f t="shared" si="137"/>
        <v/>
      </c>
      <c r="V1617" s="216" t="str">
        <f>IFERROR(INDEX(CountyStateRegions_21!$B:$B,MATCH('Start Here Statistics'!$U1617,CountyStateRegions_21!$D:$D,0)),"")</f>
        <v/>
      </c>
    </row>
    <row r="1618" spans="14:22" ht="15" x14ac:dyDescent="0.2">
      <c r="N1618" s="43">
        <f t="shared" si="136"/>
        <v>0</v>
      </c>
      <c r="O1618" s="180"/>
      <c r="P1618" s="214" t="str">
        <f>CountyStateRegions_21!K1616</f>
        <v/>
      </c>
      <c r="Q1618" s="304" t="str">
        <f t="shared" si="133"/>
        <v/>
      </c>
      <c r="R1618" s="305" t="str">
        <f t="shared" si="134"/>
        <v/>
      </c>
      <c r="S1618" s="305" t="str">
        <f t="shared" si="135"/>
        <v/>
      </c>
      <c r="T1618" s="186">
        <v>1614</v>
      </c>
      <c r="U1618" s="216" t="str">
        <f t="shared" si="137"/>
        <v/>
      </c>
      <c r="V1618" s="216" t="str">
        <f>IFERROR(INDEX(CountyStateRegions_21!$B:$B,MATCH('Start Here Statistics'!$U1618,CountyStateRegions_21!$D:$D,0)),"")</f>
        <v/>
      </c>
    </row>
    <row r="1619" spans="14:22" ht="15" x14ac:dyDescent="0.2">
      <c r="N1619" s="43">
        <f t="shared" si="136"/>
        <v>0</v>
      </c>
      <c r="O1619" s="180"/>
      <c r="P1619" s="214" t="str">
        <f>CountyStateRegions_21!K1617</f>
        <v/>
      </c>
      <c r="Q1619" s="304" t="str">
        <f t="shared" si="133"/>
        <v/>
      </c>
      <c r="R1619" s="305" t="str">
        <f t="shared" si="134"/>
        <v/>
      </c>
      <c r="S1619" s="305" t="str">
        <f t="shared" si="135"/>
        <v/>
      </c>
      <c r="T1619" s="186">
        <v>1615</v>
      </c>
      <c r="U1619" s="216" t="str">
        <f t="shared" si="137"/>
        <v/>
      </c>
      <c r="V1619" s="216" t="str">
        <f>IFERROR(INDEX(CountyStateRegions_21!$B:$B,MATCH('Start Here Statistics'!$U1619,CountyStateRegions_21!$D:$D,0)),"")</f>
        <v/>
      </c>
    </row>
    <row r="1620" spans="14:22" ht="15" x14ac:dyDescent="0.2">
      <c r="N1620" s="43">
        <f t="shared" si="136"/>
        <v>0</v>
      </c>
      <c r="O1620" s="180"/>
      <c r="P1620" s="214" t="str">
        <f>CountyStateRegions_21!K1618</f>
        <v/>
      </c>
      <c r="Q1620" s="304" t="str">
        <f t="shared" si="133"/>
        <v/>
      </c>
      <c r="R1620" s="305" t="str">
        <f t="shared" si="134"/>
        <v/>
      </c>
      <c r="S1620" s="305" t="str">
        <f t="shared" si="135"/>
        <v/>
      </c>
      <c r="T1620" s="186">
        <v>1616</v>
      </c>
      <c r="U1620" s="216" t="str">
        <f t="shared" si="137"/>
        <v/>
      </c>
      <c r="V1620" s="216" t="str">
        <f>IFERROR(INDEX(CountyStateRegions_21!$B:$B,MATCH('Start Here Statistics'!$U1620,CountyStateRegions_21!$D:$D,0)),"")</f>
        <v/>
      </c>
    </row>
    <row r="1621" spans="14:22" ht="15" x14ac:dyDescent="0.2">
      <c r="N1621" s="43">
        <f t="shared" si="136"/>
        <v>0</v>
      </c>
      <c r="O1621" s="180"/>
      <c r="P1621" s="214" t="str">
        <f>CountyStateRegions_21!K1619</f>
        <v/>
      </c>
      <c r="Q1621" s="304" t="str">
        <f t="shared" si="133"/>
        <v/>
      </c>
      <c r="R1621" s="305" t="str">
        <f t="shared" si="134"/>
        <v/>
      </c>
      <c r="S1621" s="305" t="str">
        <f t="shared" si="135"/>
        <v/>
      </c>
      <c r="T1621" s="186">
        <v>1617</v>
      </c>
      <c r="U1621" s="216" t="str">
        <f t="shared" si="137"/>
        <v/>
      </c>
      <c r="V1621" s="216" t="str">
        <f>IFERROR(INDEX(CountyStateRegions_21!$B:$B,MATCH('Start Here Statistics'!$U1621,CountyStateRegions_21!$D:$D,0)),"")</f>
        <v/>
      </c>
    </row>
    <row r="1622" spans="14:22" ht="15" x14ac:dyDescent="0.2">
      <c r="N1622" s="43">
        <f t="shared" si="136"/>
        <v>0</v>
      </c>
      <c r="O1622" s="180"/>
      <c r="P1622" s="214" t="str">
        <f>CountyStateRegions_21!K1620</f>
        <v/>
      </c>
      <c r="Q1622" s="304" t="str">
        <f t="shared" si="133"/>
        <v/>
      </c>
      <c r="R1622" s="305" t="str">
        <f t="shared" si="134"/>
        <v/>
      </c>
      <c r="S1622" s="305" t="str">
        <f t="shared" si="135"/>
        <v/>
      </c>
      <c r="T1622" s="186">
        <v>1618</v>
      </c>
      <c r="U1622" s="216" t="str">
        <f t="shared" si="137"/>
        <v/>
      </c>
      <c r="V1622" s="216" t="str">
        <f>IFERROR(INDEX(CountyStateRegions_21!$B:$B,MATCH('Start Here Statistics'!$U1622,CountyStateRegions_21!$D:$D,0)),"")</f>
        <v/>
      </c>
    </row>
    <row r="1623" spans="14:22" ht="15" x14ac:dyDescent="0.2">
      <c r="N1623" s="43">
        <f t="shared" si="136"/>
        <v>0</v>
      </c>
      <c r="O1623" s="180"/>
      <c r="P1623" s="214" t="str">
        <f>CountyStateRegions_21!K1621</f>
        <v/>
      </c>
      <c r="Q1623" s="304" t="str">
        <f t="shared" si="133"/>
        <v/>
      </c>
      <c r="R1623" s="305" t="str">
        <f t="shared" si="134"/>
        <v/>
      </c>
      <c r="S1623" s="305" t="str">
        <f t="shared" si="135"/>
        <v/>
      </c>
      <c r="T1623" s="186">
        <v>1619</v>
      </c>
      <c r="U1623" s="216" t="str">
        <f t="shared" si="137"/>
        <v/>
      </c>
      <c r="V1623" s="216" t="str">
        <f>IFERROR(INDEX(CountyStateRegions_21!$B:$B,MATCH('Start Here Statistics'!$U1623,CountyStateRegions_21!$D:$D,0)),"")</f>
        <v/>
      </c>
    </row>
    <row r="1624" spans="14:22" ht="15" x14ac:dyDescent="0.2">
      <c r="N1624" s="43">
        <f t="shared" si="136"/>
        <v>0</v>
      </c>
      <c r="O1624" s="180"/>
      <c r="P1624" s="214" t="str">
        <f>CountyStateRegions_21!K1622</f>
        <v/>
      </c>
      <c r="Q1624" s="304" t="str">
        <f t="shared" si="133"/>
        <v/>
      </c>
      <c r="R1624" s="305" t="str">
        <f t="shared" si="134"/>
        <v/>
      </c>
      <c r="S1624" s="305" t="str">
        <f t="shared" si="135"/>
        <v/>
      </c>
      <c r="T1624" s="186">
        <v>1620</v>
      </c>
      <c r="U1624" s="216" t="str">
        <f t="shared" si="137"/>
        <v/>
      </c>
      <c r="V1624" s="216" t="str">
        <f>IFERROR(INDEX(CountyStateRegions_21!$B:$B,MATCH('Start Here Statistics'!$U1624,CountyStateRegions_21!$D:$D,0)),"")</f>
        <v/>
      </c>
    </row>
    <row r="1625" spans="14:22" ht="15" x14ac:dyDescent="0.2">
      <c r="N1625" s="43">
        <f t="shared" si="136"/>
        <v>0</v>
      </c>
      <c r="O1625" s="180"/>
      <c r="P1625" s="214" t="str">
        <f>CountyStateRegions_21!K1623</f>
        <v/>
      </c>
      <c r="Q1625" s="304" t="str">
        <f t="shared" si="133"/>
        <v/>
      </c>
      <c r="R1625" s="305" t="str">
        <f t="shared" si="134"/>
        <v/>
      </c>
      <c r="S1625" s="305" t="str">
        <f t="shared" si="135"/>
        <v/>
      </c>
      <c r="T1625" s="186">
        <v>1621</v>
      </c>
      <c r="U1625" s="216" t="str">
        <f t="shared" si="137"/>
        <v/>
      </c>
      <c r="V1625" s="216" t="str">
        <f>IFERROR(INDEX(CountyStateRegions_21!$B:$B,MATCH('Start Here Statistics'!$U1625,CountyStateRegions_21!$D:$D,0)),"")</f>
        <v/>
      </c>
    </row>
    <row r="1626" spans="14:22" ht="15" x14ac:dyDescent="0.2">
      <c r="N1626" s="43">
        <f t="shared" si="136"/>
        <v>0</v>
      </c>
      <c r="O1626" s="180"/>
      <c r="P1626" s="214" t="str">
        <f>CountyStateRegions_21!K1624</f>
        <v/>
      </c>
      <c r="Q1626" s="304" t="str">
        <f t="shared" si="133"/>
        <v/>
      </c>
      <c r="R1626" s="305" t="str">
        <f t="shared" si="134"/>
        <v/>
      </c>
      <c r="S1626" s="305" t="str">
        <f t="shared" si="135"/>
        <v/>
      </c>
      <c r="T1626" s="186">
        <v>1622</v>
      </c>
      <c r="U1626" s="216" t="str">
        <f t="shared" si="137"/>
        <v/>
      </c>
      <c r="V1626" s="216" t="str">
        <f>IFERROR(INDEX(CountyStateRegions_21!$B:$B,MATCH('Start Here Statistics'!$U1626,CountyStateRegions_21!$D:$D,0)),"")</f>
        <v/>
      </c>
    </row>
    <row r="1627" spans="14:22" ht="15" x14ac:dyDescent="0.2">
      <c r="N1627" s="43">
        <f t="shared" si="136"/>
        <v>0</v>
      </c>
      <c r="O1627" s="180"/>
      <c r="P1627" s="214" t="str">
        <f>CountyStateRegions_21!K1625</f>
        <v/>
      </c>
      <c r="Q1627" s="304" t="str">
        <f t="shared" si="133"/>
        <v/>
      </c>
      <c r="R1627" s="305" t="str">
        <f t="shared" si="134"/>
        <v/>
      </c>
      <c r="S1627" s="305" t="str">
        <f t="shared" si="135"/>
        <v/>
      </c>
      <c r="T1627" s="186">
        <v>1623</v>
      </c>
      <c r="U1627" s="216" t="str">
        <f t="shared" si="137"/>
        <v/>
      </c>
      <c r="V1627" s="216" t="str">
        <f>IFERROR(INDEX(CountyStateRegions_21!$B:$B,MATCH('Start Here Statistics'!$U1627,CountyStateRegions_21!$D:$D,0)),"")</f>
        <v/>
      </c>
    </row>
    <row r="1628" spans="14:22" ht="15" x14ac:dyDescent="0.2">
      <c r="N1628" s="43">
        <f t="shared" si="136"/>
        <v>0</v>
      </c>
      <c r="O1628" s="180"/>
      <c r="P1628" s="214" t="str">
        <f>CountyStateRegions_21!K1626</f>
        <v/>
      </c>
      <c r="Q1628" s="304" t="str">
        <f t="shared" si="133"/>
        <v/>
      </c>
      <c r="R1628" s="305" t="str">
        <f t="shared" si="134"/>
        <v/>
      </c>
      <c r="S1628" s="305" t="str">
        <f t="shared" si="135"/>
        <v/>
      </c>
      <c r="T1628" s="186">
        <v>1624</v>
      </c>
      <c r="U1628" s="216" t="str">
        <f t="shared" si="137"/>
        <v/>
      </c>
      <c r="V1628" s="216" t="str">
        <f>IFERROR(INDEX(CountyStateRegions_21!$B:$B,MATCH('Start Here Statistics'!$U1628,CountyStateRegions_21!$D:$D,0)),"")</f>
        <v/>
      </c>
    </row>
    <row r="1629" spans="14:22" ht="15" x14ac:dyDescent="0.2">
      <c r="N1629" s="43">
        <f t="shared" si="136"/>
        <v>0</v>
      </c>
      <c r="O1629" s="180"/>
      <c r="P1629" s="214" t="str">
        <f>CountyStateRegions_21!K1627</f>
        <v/>
      </c>
      <c r="Q1629" s="304" t="str">
        <f t="shared" si="133"/>
        <v/>
      </c>
      <c r="R1629" s="305" t="str">
        <f t="shared" si="134"/>
        <v/>
      </c>
      <c r="S1629" s="305" t="str">
        <f t="shared" si="135"/>
        <v/>
      </c>
      <c r="T1629" s="186">
        <v>1625</v>
      </c>
      <c r="U1629" s="216" t="str">
        <f t="shared" si="137"/>
        <v/>
      </c>
      <c r="V1629" s="216" t="str">
        <f>IFERROR(INDEX(CountyStateRegions_21!$B:$B,MATCH('Start Here Statistics'!$U1629,CountyStateRegions_21!$D:$D,0)),"")</f>
        <v/>
      </c>
    </row>
    <row r="1630" spans="14:22" ht="15" x14ac:dyDescent="0.2">
      <c r="N1630" s="43">
        <f t="shared" si="136"/>
        <v>0</v>
      </c>
      <c r="O1630" s="180"/>
      <c r="P1630" s="214" t="str">
        <f>CountyStateRegions_21!K1628</f>
        <v/>
      </c>
      <c r="Q1630" s="304" t="str">
        <f t="shared" ref="Q1630:Q1693" si="138">IFERROR(MID(P1631, FIND(",",P1631)+1,99),"")</f>
        <v/>
      </c>
      <c r="R1630" s="305" t="str">
        <f t="shared" ref="R1630:R1693" si="139">IFERROR(LEFT(P1631, FIND(",",P1631)-1),"")</f>
        <v/>
      </c>
      <c r="S1630" s="305" t="str">
        <f t="shared" ref="S1630:S1693" si="140">IF(P1631="", "", IF(O1631&lt;&gt;"", 1, 0))</f>
        <v/>
      </c>
      <c r="T1630" s="186">
        <v>1626</v>
      </c>
      <c r="U1630" s="216" t="str">
        <f t="shared" si="137"/>
        <v/>
      </c>
      <c r="V1630" s="216" t="str">
        <f>IFERROR(INDEX(CountyStateRegions_21!$B:$B,MATCH('Start Here Statistics'!$U1630,CountyStateRegions_21!$D:$D,0)),"")</f>
        <v/>
      </c>
    </row>
    <row r="1631" spans="14:22" ht="15" x14ac:dyDescent="0.2">
      <c r="N1631" s="43">
        <f t="shared" si="136"/>
        <v>0</v>
      </c>
      <c r="O1631" s="180"/>
      <c r="P1631" s="214" t="str">
        <f>CountyStateRegions_21!K1629</f>
        <v/>
      </c>
      <c r="Q1631" s="304" t="str">
        <f t="shared" si="138"/>
        <v/>
      </c>
      <c r="R1631" s="305" t="str">
        <f t="shared" si="139"/>
        <v/>
      </c>
      <c r="S1631" s="305" t="str">
        <f t="shared" si="140"/>
        <v/>
      </c>
      <c r="T1631" s="186">
        <v>1627</v>
      </c>
      <c r="U1631" s="216" t="str">
        <f t="shared" si="137"/>
        <v/>
      </c>
      <c r="V1631" s="216" t="str">
        <f>IFERROR(INDEX(CountyStateRegions_21!$B:$B,MATCH('Start Here Statistics'!$U1631,CountyStateRegions_21!$D:$D,0)),"")</f>
        <v/>
      </c>
    </row>
    <row r="1632" spans="14:22" ht="15" x14ac:dyDescent="0.2">
      <c r="N1632" s="43">
        <f t="shared" si="136"/>
        <v>0</v>
      </c>
      <c r="O1632" s="180"/>
      <c r="P1632" s="214" t="str">
        <f>CountyStateRegions_21!K1630</f>
        <v/>
      </c>
      <c r="Q1632" s="304" t="str">
        <f t="shared" si="138"/>
        <v/>
      </c>
      <c r="R1632" s="305" t="str">
        <f t="shared" si="139"/>
        <v/>
      </c>
      <c r="S1632" s="305" t="str">
        <f t="shared" si="140"/>
        <v/>
      </c>
      <c r="T1632" s="186">
        <v>1628</v>
      </c>
      <c r="U1632" s="216" t="str">
        <f t="shared" si="137"/>
        <v/>
      </c>
      <c r="V1632" s="216" t="str">
        <f>IFERROR(INDEX(CountyStateRegions_21!$B:$B,MATCH('Start Here Statistics'!$U1632,CountyStateRegions_21!$D:$D,0)),"")</f>
        <v/>
      </c>
    </row>
    <row r="1633" spans="14:22" ht="15" x14ac:dyDescent="0.2">
      <c r="N1633" s="43">
        <f t="shared" si="136"/>
        <v>0</v>
      </c>
      <c r="O1633" s="180"/>
      <c r="P1633" s="214" t="str">
        <f>CountyStateRegions_21!K1631</f>
        <v/>
      </c>
      <c r="Q1633" s="304" t="str">
        <f t="shared" si="138"/>
        <v/>
      </c>
      <c r="R1633" s="305" t="str">
        <f t="shared" si="139"/>
        <v/>
      </c>
      <c r="S1633" s="305" t="str">
        <f t="shared" si="140"/>
        <v/>
      </c>
      <c r="T1633" s="186">
        <v>1629</v>
      </c>
      <c r="U1633" s="216" t="str">
        <f t="shared" si="137"/>
        <v/>
      </c>
      <c r="V1633" s="216" t="str">
        <f>IFERROR(INDEX(CountyStateRegions_21!$B:$B,MATCH('Start Here Statistics'!$U1633,CountyStateRegions_21!$D:$D,0)),"")</f>
        <v/>
      </c>
    </row>
    <row r="1634" spans="14:22" ht="15" x14ac:dyDescent="0.2">
      <c r="N1634" s="43">
        <f t="shared" si="136"/>
        <v>0</v>
      </c>
      <c r="O1634" s="180"/>
      <c r="P1634" s="214" t="str">
        <f>CountyStateRegions_21!K1632</f>
        <v/>
      </c>
      <c r="Q1634" s="304" t="str">
        <f t="shared" si="138"/>
        <v/>
      </c>
      <c r="R1634" s="305" t="str">
        <f t="shared" si="139"/>
        <v/>
      </c>
      <c r="S1634" s="305" t="str">
        <f t="shared" si="140"/>
        <v/>
      </c>
      <c r="T1634" s="186">
        <v>1630</v>
      </c>
      <c r="U1634" s="216" t="str">
        <f t="shared" si="137"/>
        <v/>
      </c>
      <c r="V1634" s="216" t="str">
        <f>IFERROR(INDEX(CountyStateRegions_21!$B:$B,MATCH('Start Here Statistics'!$U1634,CountyStateRegions_21!$D:$D,0)),"")</f>
        <v/>
      </c>
    </row>
    <row r="1635" spans="14:22" ht="15" x14ac:dyDescent="0.2">
      <c r="N1635" s="43">
        <f t="shared" si="136"/>
        <v>0</v>
      </c>
      <c r="O1635" s="180"/>
      <c r="P1635" s="214" t="str">
        <f>CountyStateRegions_21!K1633</f>
        <v/>
      </c>
      <c r="Q1635" s="304" t="str">
        <f t="shared" si="138"/>
        <v/>
      </c>
      <c r="R1635" s="305" t="str">
        <f t="shared" si="139"/>
        <v/>
      </c>
      <c r="S1635" s="305" t="str">
        <f t="shared" si="140"/>
        <v/>
      </c>
      <c r="T1635" s="186">
        <v>1631</v>
      </c>
      <c r="U1635" s="216" t="str">
        <f t="shared" si="137"/>
        <v/>
      </c>
      <c r="V1635" s="216" t="str">
        <f>IFERROR(INDEX(CountyStateRegions_21!$B:$B,MATCH('Start Here Statistics'!$U1635,CountyStateRegions_21!$D:$D,0)),"")</f>
        <v/>
      </c>
    </row>
    <row r="1636" spans="14:22" ht="15" x14ac:dyDescent="0.2">
      <c r="N1636" s="43">
        <f t="shared" si="136"/>
        <v>0</v>
      </c>
      <c r="O1636" s="180"/>
      <c r="P1636" s="214" t="str">
        <f>CountyStateRegions_21!K1634</f>
        <v/>
      </c>
      <c r="Q1636" s="304" t="str">
        <f t="shared" si="138"/>
        <v/>
      </c>
      <c r="R1636" s="305" t="str">
        <f t="shared" si="139"/>
        <v/>
      </c>
      <c r="S1636" s="305" t="str">
        <f t="shared" si="140"/>
        <v/>
      </c>
      <c r="T1636" s="186">
        <v>1632</v>
      </c>
      <c r="U1636" s="216" t="str">
        <f t="shared" si="137"/>
        <v/>
      </c>
      <c r="V1636" s="216" t="str">
        <f>IFERROR(INDEX(CountyStateRegions_21!$B:$B,MATCH('Start Here Statistics'!$U1636,CountyStateRegions_21!$D:$D,0)),"")</f>
        <v/>
      </c>
    </row>
    <row r="1637" spans="14:22" ht="15" x14ac:dyDescent="0.2">
      <c r="N1637" s="43">
        <f t="shared" si="136"/>
        <v>0</v>
      </c>
      <c r="O1637" s="180"/>
      <c r="P1637" s="214" t="str">
        <f>CountyStateRegions_21!K1635</f>
        <v/>
      </c>
      <c r="Q1637" s="304" t="str">
        <f t="shared" si="138"/>
        <v/>
      </c>
      <c r="R1637" s="305" t="str">
        <f t="shared" si="139"/>
        <v/>
      </c>
      <c r="S1637" s="305" t="str">
        <f t="shared" si="140"/>
        <v/>
      </c>
      <c r="T1637" s="186">
        <v>1633</v>
      </c>
      <c r="U1637" s="216" t="str">
        <f t="shared" si="137"/>
        <v/>
      </c>
      <c r="V1637" s="216" t="str">
        <f>IFERROR(INDEX(CountyStateRegions_21!$B:$B,MATCH('Start Here Statistics'!$U1637,CountyStateRegions_21!$D:$D,0)),"")</f>
        <v/>
      </c>
    </row>
    <row r="1638" spans="14:22" ht="15" x14ac:dyDescent="0.2">
      <c r="N1638" s="43">
        <f t="shared" si="136"/>
        <v>0</v>
      </c>
      <c r="O1638" s="180"/>
      <c r="P1638" s="214" t="str">
        <f>CountyStateRegions_21!K1636</f>
        <v/>
      </c>
      <c r="Q1638" s="304" t="str">
        <f t="shared" si="138"/>
        <v/>
      </c>
      <c r="R1638" s="305" t="str">
        <f t="shared" si="139"/>
        <v/>
      </c>
      <c r="S1638" s="305" t="str">
        <f t="shared" si="140"/>
        <v/>
      </c>
      <c r="T1638" s="186">
        <v>1634</v>
      </c>
      <c r="U1638" s="216" t="str">
        <f t="shared" si="137"/>
        <v/>
      </c>
      <c r="V1638" s="216" t="str">
        <f>IFERROR(INDEX(CountyStateRegions_21!$B:$B,MATCH('Start Here Statistics'!$U1638,CountyStateRegions_21!$D:$D,0)),"")</f>
        <v/>
      </c>
    </row>
    <row r="1639" spans="14:22" ht="15" x14ac:dyDescent="0.2">
      <c r="N1639" s="43">
        <f t="shared" si="136"/>
        <v>0</v>
      </c>
      <c r="O1639" s="180"/>
      <c r="P1639" s="214" t="str">
        <f>CountyStateRegions_21!K1637</f>
        <v/>
      </c>
      <c r="Q1639" s="304" t="str">
        <f t="shared" si="138"/>
        <v/>
      </c>
      <c r="R1639" s="305" t="str">
        <f t="shared" si="139"/>
        <v/>
      </c>
      <c r="S1639" s="305" t="str">
        <f t="shared" si="140"/>
        <v/>
      </c>
      <c r="T1639" s="186">
        <v>1635</v>
      </c>
      <c r="U1639" s="216" t="str">
        <f t="shared" si="137"/>
        <v/>
      </c>
      <c r="V1639" s="216" t="str">
        <f>IFERROR(INDEX(CountyStateRegions_21!$B:$B,MATCH('Start Here Statistics'!$U1639,CountyStateRegions_21!$D:$D,0)),"")</f>
        <v/>
      </c>
    </row>
    <row r="1640" spans="14:22" ht="15" x14ac:dyDescent="0.2">
      <c r="N1640" s="43">
        <f t="shared" si="136"/>
        <v>0</v>
      </c>
      <c r="O1640" s="180"/>
      <c r="P1640" s="214" t="str">
        <f>CountyStateRegions_21!K1638</f>
        <v/>
      </c>
      <c r="Q1640" s="304" t="str">
        <f t="shared" si="138"/>
        <v/>
      </c>
      <c r="R1640" s="305" t="str">
        <f t="shared" si="139"/>
        <v/>
      </c>
      <c r="S1640" s="305" t="str">
        <f t="shared" si="140"/>
        <v/>
      </c>
      <c r="T1640" s="186">
        <v>1636</v>
      </c>
      <c r="U1640" s="216" t="str">
        <f t="shared" si="137"/>
        <v/>
      </c>
      <c r="V1640" s="216" t="str">
        <f>IFERROR(INDEX(CountyStateRegions_21!$B:$B,MATCH('Start Here Statistics'!$U1640,CountyStateRegions_21!$D:$D,0)),"")</f>
        <v/>
      </c>
    </row>
    <row r="1641" spans="14:22" ht="15" x14ac:dyDescent="0.2">
      <c r="N1641" s="43">
        <f t="shared" si="136"/>
        <v>0</v>
      </c>
      <c r="O1641" s="180"/>
      <c r="P1641" s="214" t="str">
        <f>CountyStateRegions_21!K1639</f>
        <v/>
      </c>
      <c r="Q1641" s="304" t="str">
        <f t="shared" si="138"/>
        <v/>
      </c>
      <c r="R1641" s="305" t="str">
        <f t="shared" si="139"/>
        <v/>
      </c>
      <c r="S1641" s="305" t="str">
        <f t="shared" si="140"/>
        <v/>
      </c>
      <c r="T1641" s="186">
        <v>1637</v>
      </c>
      <c r="U1641" s="216" t="str">
        <f t="shared" si="137"/>
        <v/>
      </c>
      <c r="V1641" s="216" t="str">
        <f>IFERROR(INDEX(CountyStateRegions_21!$B:$B,MATCH('Start Here Statistics'!$U1641,CountyStateRegions_21!$D:$D,0)),"")</f>
        <v/>
      </c>
    </row>
    <row r="1642" spans="14:22" ht="15" x14ac:dyDescent="0.2">
      <c r="N1642" s="43">
        <f t="shared" si="136"/>
        <v>0</v>
      </c>
      <c r="O1642" s="180"/>
      <c r="P1642" s="214" t="str">
        <f>CountyStateRegions_21!K1640</f>
        <v/>
      </c>
      <c r="Q1642" s="304" t="str">
        <f t="shared" si="138"/>
        <v/>
      </c>
      <c r="R1642" s="305" t="str">
        <f t="shared" si="139"/>
        <v/>
      </c>
      <c r="S1642" s="305" t="str">
        <f t="shared" si="140"/>
        <v/>
      </c>
      <c r="T1642" s="186">
        <v>1638</v>
      </c>
      <c r="U1642" s="216" t="str">
        <f t="shared" si="137"/>
        <v/>
      </c>
      <c r="V1642" s="216" t="str">
        <f>IFERROR(INDEX(CountyStateRegions_21!$B:$B,MATCH('Start Here Statistics'!$U1642,CountyStateRegions_21!$D:$D,0)),"")</f>
        <v/>
      </c>
    </row>
    <row r="1643" spans="14:22" ht="15" x14ac:dyDescent="0.2">
      <c r="N1643" s="43">
        <f t="shared" si="136"/>
        <v>0</v>
      </c>
      <c r="O1643" s="180"/>
      <c r="P1643" s="214" t="str">
        <f>CountyStateRegions_21!K1641</f>
        <v/>
      </c>
      <c r="Q1643" s="304" t="str">
        <f t="shared" si="138"/>
        <v/>
      </c>
      <c r="R1643" s="305" t="str">
        <f t="shared" si="139"/>
        <v/>
      </c>
      <c r="S1643" s="305" t="str">
        <f t="shared" si="140"/>
        <v/>
      </c>
      <c r="T1643" s="186">
        <v>1639</v>
      </c>
      <c r="U1643" s="216" t="str">
        <f t="shared" si="137"/>
        <v/>
      </c>
      <c r="V1643" s="216" t="str">
        <f>IFERROR(INDEX(CountyStateRegions_21!$B:$B,MATCH('Start Here Statistics'!$U1643,CountyStateRegions_21!$D:$D,0)),"")</f>
        <v/>
      </c>
    </row>
    <row r="1644" spans="14:22" ht="15" x14ac:dyDescent="0.2">
      <c r="N1644" s="43">
        <f t="shared" si="136"/>
        <v>0</v>
      </c>
      <c r="O1644" s="180"/>
      <c r="P1644" s="214" t="str">
        <f>CountyStateRegions_21!K1642</f>
        <v/>
      </c>
      <c r="Q1644" s="304" t="str">
        <f t="shared" si="138"/>
        <v/>
      </c>
      <c r="R1644" s="305" t="str">
        <f t="shared" si="139"/>
        <v/>
      </c>
      <c r="S1644" s="305" t="str">
        <f t="shared" si="140"/>
        <v/>
      </c>
      <c r="T1644" s="186">
        <v>1640</v>
      </c>
      <c r="U1644" s="216" t="str">
        <f t="shared" si="137"/>
        <v/>
      </c>
      <c r="V1644" s="216" t="str">
        <f>IFERROR(INDEX(CountyStateRegions_21!$B:$B,MATCH('Start Here Statistics'!$U1644,CountyStateRegions_21!$D:$D,0)),"")</f>
        <v/>
      </c>
    </row>
    <row r="1645" spans="14:22" ht="15" x14ac:dyDescent="0.2">
      <c r="N1645" s="43">
        <f t="shared" si="136"/>
        <v>0</v>
      </c>
      <c r="O1645" s="180"/>
      <c r="P1645" s="214" t="str">
        <f>CountyStateRegions_21!K1643</f>
        <v/>
      </c>
      <c r="Q1645" s="304" t="str">
        <f t="shared" si="138"/>
        <v/>
      </c>
      <c r="R1645" s="305" t="str">
        <f t="shared" si="139"/>
        <v/>
      </c>
      <c r="S1645" s="305" t="str">
        <f t="shared" si="140"/>
        <v/>
      </c>
      <c r="T1645" s="186">
        <v>1641</v>
      </c>
      <c r="U1645" s="216" t="str">
        <f t="shared" si="137"/>
        <v/>
      </c>
      <c r="V1645" s="216" t="str">
        <f>IFERROR(INDEX(CountyStateRegions_21!$B:$B,MATCH('Start Here Statistics'!$U1645,CountyStateRegions_21!$D:$D,0)),"")</f>
        <v/>
      </c>
    </row>
    <row r="1646" spans="14:22" ht="15" x14ac:dyDescent="0.2">
      <c r="N1646" s="43">
        <f t="shared" si="136"/>
        <v>0</v>
      </c>
      <c r="O1646" s="180"/>
      <c r="P1646" s="214" t="str">
        <f>CountyStateRegions_21!K1644</f>
        <v/>
      </c>
      <c r="Q1646" s="304" t="str">
        <f t="shared" si="138"/>
        <v/>
      </c>
      <c r="R1646" s="305" t="str">
        <f t="shared" si="139"/>
        <v/>
      </c>
      <c r="S1646" s="305" t="str">
        <f t="shared" si="140"/>
        <v/>
      </c>
      <c r="T1646" s="186">
        <v>1642</v>
      </c>
      <c r="U1646" s="216" t="str">
        <f t="shared" si="137"/>
        <v/>
      </c>
      <c r="V1646" s="216" t="str">
        <f>IFERROR(INDEX(CountyStateRegions_21!$B:$B,MATCH('Start Here Statistics'!$U1646,CountyStateRegions_21!$D:$D,0)),"")</f>
        <v/>
      </c>
    </row>
    <row r="1647" spans="14:22" ht="15" x14ac:dyDescent="0.2">
      <c r="N1647" s="43">
        <f t="shared" si="136"/>
        <v>0</v>
      </c>
      <c r="O1647" s="180"/>
      <c r="P1647" s="214" t="str">
        <f>CountyStateRegions_21!K1645</f>
        <v/>
      </c>
      <c r="Q1647" s="304" t="str">
        <f t="shared" si="138"/>
        <v/>
      </c>
      <c r="R1647" s="305" t="str">
        <f t="shared" si="139"/>
        <v/>
      </c>
      <c r="S1647" s="305" t="str">
        <f t="shared" si="140"/>
        <v/>
      </c>
      <c r="T1647" s="186">
        <v>1643</v>
      </c>
      <c r="U1647" s="216" t="str">
        <f t="shared" si="137"/>
        <v/>
      </c>
      <c r="V1647" s="216" t="str">
        <f>IFERROR(INDEX(CountyStateRegions_21!$B:$B,MATCH('Start Here Statistics'!$U1647,CountyStateRegions_21!$D:$D,0)),"")</f>
        <v/>
      </c>
    </row>
    <row r="1648" spans="14:22" ht="15" x14ac:dyDescent="0.2">
      <c r="N1648" s="43">
        <f t="shared" si="136"/>
        <v>0</v>
      </c>
      <c r="O1648" s="180"/>
      <c r="P1648" s="214" t="str">
        <f>CountyStateRegions_21!K1646</f>
        <v/>
      </c>
      <c r="Q1648" s="304" t="str">
        <f t="shared" si="138"/>
        <v/>
      </c>
      <c r="R1648" s="305" t="str">
        <f t="shared" si="139"/>
        <v/>
      </c>
      <c r="S1648" s="305" t="str">
        <f t="shared" si="140"/>
        <v/>
      </c>
      <c r="T1648" s="186">
        <v>1644</v>
      </c>
      <c r="U1648" s="216" t="str">
        <f t="shared" si="137"/>
        <v/>
      </c>
      <c r="V1648" s="216" t="str">
        <f>IFERROR(INDEX(CountyStateRegions_21!$B:$B,MATCH('Start Here Statistics'!$U1648,CountyStateRegions_21!$D:$D,0)),"")</f>
        <v/>
      </c>
    </row>
    <row r="1649" spans="14:22" ht="15" x14ac:dyDescent="0.2">
      <c r="N1649" s="43">
        <f t="shared" si="136"/>
        <v>0</v>
      </c>
      <c r="O1649" s="180"/>
      <c r="P1649" s="214" t="str">
        <f>CountyStateRegions_21!K1647</f>
        <v/>
      </c>
      <c r="Q1649" s="304" t="str">
        <f t="shared" si="138"/>
        <v/>
      </c>
      <c r="R1649" s="305" t="str">
        <f t="shared" si="139"/>
        <v/>
      </c>
      <c r="S1649" s="305" t="str">
        <f t="shared" si="140"/>
        <v/>
      </c>
      <c r="T1649" s="186">
        <v>1645</v>
      </c>
      <c r="U1649" s="216" t="str">
        <f t="shared" si="137"/>
        <v/>
      </c>
      <c r="V1649" s="216" t="str">
        <f>IFERROR(INDEX(CountyStateRegions_21!$B:$B,MATCH('Start Here Statistics'!$U1649,CountyStateRegions_21!$D:$D,0)),"")</f>
        <v/>
      </c>
    </row>
    <row r="1650" spans="14:22" ht="15" x14ac:dyDescent="0.2">
      <c r="N1650" s="43">
        <f t="shared" si="136"/>
        <v>0</v>
      </c>
      <c r="O1650" s="180"/>
      <c r="P1650" s="214" t="str">
        <f>CountyStateRegions_21!K1648</f>
        <v/>
      </c>
      <c r="Q1650" s="304" t="str">
        <f t="shared" si="138"/>
        <v/>
      </c>
      <c r="R1650" s="305" t="str">
        <f t="shared" si="139"/>
        <v/>
      </c>
      <c r="S1650" s="305" t="str">
        <f t="shared" si="140"/>
        <v/>
      </c>
      <c r="T1650" s="186">
        <v>1646</v>
      </c>
      <c r="U1650" s="216" t="str">
        <f t="shared" si="137"/>
        <v/>
      </c>
      <c r="V1650" s="216" t="str">
        <f>IFERROR(INDEX(CountyStateRegions_21!$B:$B,MATCH('Start Here Statistics'!$U1650,CountyStateRegions_21!$D:$D,0)),"")</f>
        <v/>
      </c>
    </row>
    <row r="1651" spans="14:22" ht="15" x14ac:dyDescent="0.2">
      <c r="N1651" s="43">
        <f t="shared" si="136"/>
        <v>0</v>
      </c>
      <c r="O1651" s="180"/>
      <c r="P1651" s="214" t="str">
        <f>CountyStateRegions_21!K1649</f>
        <v/>
      </c>
      <c r="Q1651" s="304" t="str">
        <f t="shared" si="138"/>
        <v/>
      </c>
      <c r="R1651" s="305" t="str">
        <f t="shared" si="139"/>
        <v/>
      </c>
      <c r="S1651" s="305" t="str">
        <f t="shared" si="140"/>
        <v/>
      </c>
      <c r="T1651" s="186">
        <v>1647</v>
      </c>
      <c r="U1651" s="216" t="str">
        <f t="shared" si="137"/>
        <v/>
      </c>
      <c r="V1651" s="216" t="str">
        <f>IFERROR(INDEX(CountyStateRegions_21!$B:$B,MATCH('Start Here Statistics'!$U1651,CountyStateRegions_21!$D:$D,0)),"")</f>
        <v/>
      </c>
    </row>
    <row r="1652" spans="14:22" ht="15" x14ac:dyDescent="0.2">
      <c r="N1652" s="43">
        <f t="shared" si="136"/>
        <v>0</v>
      </c>
      <c r="O1652" s="180"/>
      <c r="P1652" s="214" t="str">
        <f>CountyStateRegions_21!K1650</f>
        <v/>
      </c>
      <c r="Q1652" s="304" t="str">
        <f t="shared" si="138"/>
        <v/>
      </c>
      <c r="R1652" s="305" t="str">
        <f t="shared" si="139"/>
        <v/>
      </c>
      <c r="S1652" s="305" t="str">
        <f t="shared" si="140"/>
        <v/>
      </c>
      <c r="T1652" s="186">
        <v>1648</v>
      </c>
      <c r="U1652" s="216" t="str">
        <f t="shared" si="137"/>
        <v/>
      </c>
      <c r="V1652" s="216" t="str">
        <f>IFERROR(INDEX(CountyStateRegions_21!$B:$B,MATCH('Start Here Statistics'!$U1652,CountyStateRegions_21!$D:$D,0)),"")</f>
        <v/>
      </c>
    </row>
    <row r="1653" spans="14:22" ht="15" x14ac:dyDescent="0.2">
      <c r="N1653" s="43">
        <f t="shared" si="136"/>
        <v>0</v>
      </c>
      <c r="O1653" s="180"/>
      <c r="P1653" s="214" t="str">
        <f>CountyStateRegions_21!K1651</f>
        <v/>
      </c>
      <c r="Q1653" s="304" t="str">
        <f t="shared" si="138"/>
        <v/>
      </c>
      <c r="R1653" s="305" t="str">
        <f t="shared" si="139"/>
        <v/>
      </c>
      <c r="S1653" s="305" t="str">
        <f t="shared" si="140"/>
        <v/>
      </c>
      <c r="T1653" s="186">
        <v>1649</v>
      </c>
      <c r="U1653" s="216" t="str">
        <f t="shared" si="137"/>
        <v/>
      </c>
      <c r="V1653" s="216" t="str">
        <f>IFERROR(INDEX(CountyStateRegions_21!$B:$B,MATCH('Start Here Statistics'!$U1653,CountyStateRegions_21!$D:$D,0)),"")</f>
        <v/>
      </c>
    </row>
    <row r="1654" spans="14:22" ht="15" x14ac:dyDescent="0.2">
      <c r="N1654" s="43">
        <f t="shared" si="136"/>
        <v>0</v>
      </c>
      <c r="O1654" s="180"/>
      <c r="P1654" s="214" t="str">
        <f>CountyStateRegions_21!K1652</f>
        <v/>
      </c>
      <c r="Q1654" s="304" t="str">
        <f t="shared" si="138"/>
        <v/>
      </c>
      <c r="R1654" s="305" t="str">
        <f t="shared" si="139"/>
        <v/>
      </c>
      <c r="S1654" s="305" t="str">
        <f t="shared" si="140"/>
        <v/>
      </c>
      <c r="T1654" s="186">
        <v>1650</v>
      </c>
      <c r="U1654" s="216" t="str">
        <f t="shared" si="137"/>
        <v/>
      </c>
      <c r="V1654" s="216" t="str">
        <f>IFERROR(INDEX(CountyStateRegions_21!$B:$B,MATCH('Start Here Statistics'!$U1654,CountyStateRegions_21!$D:$D,0)),"")</f>
        <v/>
      </c>
    </row>
    <row r="1655" spans="14:22" ht="15" x14ac:dyDescent="0.2">
      <c r="N1655" s="43">
        <f t="shared" si="136"/>
        <v>0</v>
      </c>
      <c r="O1655" s="180"/>
      <c r="P1655" s="214" t="str">
        <f>CountyStateRegions_21!K1653</f>
        <v/>
      </c>
      <c r="Q1655" s="304" t="str">
        <f t="shared" si="138"/>
        <v/>
      </c>
      <c r="R1655" s="305" t="str">
        <f t="shared" si="139"/>
        <v/>
      </c>
      <c r="S1655" s="305" t="str">
        <f t="shared" si="140"/>
        <v/>
      </c>
      <c r="T1655" s="186">
        <v>1651</v>
      </c>
      <c r="U1655" s="216" t="str">
        <f t="shared" si="137"/>
        <v/>
      </c>
      <c r="V1655" s="216" t="str">
        <f>IFERROR(INDEX(CountyStateRegions_21!$B:$B,MATCH('Start Here Statistics'!$U1655,CountyStateRegions_21!$D:$D,0)),"")</f>
        <v/>
      </c>
    </row>
    <row r="1656" spans="14:22" ht="15" x14ac:dyDescent="0.2">
      <c r="N1656" s="43">
        <f t="shared" si="136"/>
        <v>0</v>
      </c>
      <c r="O1656" s="180"/>
      <c r="P1656" s="214" t="str">
        <f>CountyStateRegions_21!K1654</f>
        <v/>
      </c>
      <c r="Q1656" s="304" t="str">
        <f t="shared" si="138"/>
        <v/>
      </c>
      <c r="R1656" s="305" t="str">
        <f t="shared" si="139"/>
        <v/>
      </c>
      <c r="S1656" s="305" t="str">
        <f t="shared" si="140"/>
        <v/>
      </c>
      <c r="T1656" s="186">
        <v>1652</v>
      </c>
      <c r="U1656" s="216" t="str">
        <f t="shared" si="137"/>
        <v/>
      </c>
      <c r="V1656" s="216" t="str">
        <f>IFERROR(INDEX(CountyStateRegions_21!$B:$B,MATCH('Start Here Statistics'!$U1656,CountyStateRegions_21!$D:$D,0)),"")</f>
        <v/>
      </c>
    </row>
    <row r="1657" spans="14:22" ht="15" x14ac:dyDescent="0.2">
      <c r="N1657" s="43">
        <f t="shared" si="136"/>
        <v>0</v>
      </c>
      <c r="O1657" s="180"/>
      <c r="P1657" s="214" t="str">
        <f>CountyStateRegions_21!K1655</f>
        <v/>
      </c>
      <c r="Q1657" s="304" t="str">
        <f t="shared" si="138"/>
        <v/>
      </c>
      <c r="R1657" s="305" t="str">
        <f t="shared" si="139"/>
        <v/>
      </c>
      <c r="S1657" s="305" t="str">
        <f t="shared" si="140"/>
        <v/>
      </c>
      <c r="T1657" s="186">
        <v>1653</v>
      </c>
      <c r="U1657" s="216" t="str">
        <f t="shared" si="137"/>
        <v/>
      </c>
      <c r="V1657" s="216" t="str">
        <f>IFERROR(INDEX(CountyStateRegions_21!$B:$B,MATCH('Start Here Statistics'!$U1657,CountyStateRegions_21!$D:$D,0)),"")</f>
        <v/>
      </c>
    </row>
    <row r="1658" spans="14:22" ht="15" x14ac:dyDescent="0.2">
      <c r="N1658" s="43">
        <f t="shared" si="136"/>
        <v>0</v>
      </c>
      <c r="O1658" s="180"/>
      <c r="P1658" s="214" t="str">
        <f>CountyStateRegions_21!K1656</f>
        <v/>
      </c>
      <c r="Q1658" s="304" t="str">
        <f t="shared" si="138"/>
        <v/>
      </c>
      <c r="R1658" s="305" t="str">
        <f t="shared" si="139"/>
        <v/>
      </c>
      <c r="S1658" s="305" t="str">
        <f t="shared" si="140"/>
        <v/>
      </c>
      <c r="T1658" s="186">
        <v>1654</v>
      </c>
      <c r="U1658" s="216" t="str">
        <f t="shared" si="137"/>
        <v/>
      </c>
      <c r="V1658" s="216" t="str">
        <f>IFERROR(INDEX(CountyStateRegions_21!$B:$B,MATCH('Start Here Statistics'!$U1658,CountyStateRegions_21!$D:$D,0)),"")</f>
        <v/>
      </c>
    </row>
    <row r="1659" spans="14:22" ht="15" x14ac:dyDescent="0.2">
      <c r="N1659" s="43">
        <f t="shared" si="136"/>
        <v>0</v>
      </c>
      <c r="O1659" s="180"/>
      <c r="P1659" s="214" t="str">
        <f>CountyStateRegions_21!K1657</f>
        <v/>
      </c>
      <c r="Q1659" s="304" t="str">
        <f t="shared" si="138"/>
        <v/>
      </c>
      <c r="R1659" s="305" t="str">
        <f t="shared" si="139"/>
        <v/>
      </c>
      <c r="S1659" s="305" t="str">
        <f t="shared" si="140"/>
        <v/>
      </c>
      <c r="T1659" s="186">
        <v>1655</v>
      </c>
      <c r="U1659" s="216" t="str">
        <f t="shared" si="137"/>
        <v/>
      </c>
      <c r="V1659" s="216" t="str">
        <f>IFERROR(INDEX(CountyStateRegions_21!$B:$B,MATCH('Start Here Statistics'!$U1659,CountyStateRegions_21!$D:$D,0)),"")</f>
        <v/>
      </c>
    </row>
    <row r="1660" spans="14:22" ht="15" x14ac:dyDescent="0.2">
      <c r="N1660" s="43">
        <f t="shared" si="136"/>
        <v>0</v>
      </c>
      <c r="O1660" s="180"/>
      <c r="P1660" s="214" t="str">
        <f>CountyStateRegions_21!K1658</f>
        <v/>
      </c>
      <c r="Q1660" s="304" t="str">
        <f t="shared" si="138"/>
        <v/>
      </c>
      <c r="R1660" s="305" t="str">
        <f t="shared" si="139"/>
        <v/>
      </c>
      <c r="S1660" s="305" t="str">
        <f t="shared" si="140"/>
        <v/>
      </c>
      <c r="T1660" s="186">
        <v>1656</v>
      </c>
      <c r="U1660" s="216" t="str">
        <f t="shared" si="137"/>
        <v/>
      </c>
      <c r="V1660" s="216" t="str">
        <f>IFERROR(INDEX(CountyStateRegions_21!$B:$B,MATCH('Start Here Statistics'!$U1660,CountyStateRegions_21!$D:$D,0)),"")</f>
        <v/>
      </c>
    </row>
    <row r="1661" spans="14:22" ht="15" x14ac:dyDescent="0.2">
      <c r="N1661" s="43">
        <f t="shared" si="136"/>
        <v>0</v>
      </c>
      <c r="O1661" s="180"/>
      <c r="P1661" s="214" t="str">
        <f>CountyStateRegions_21!K1659</f>
        <v/>
      </c>
      <c r="Q1661" s="304" t="str">
        <f t="shared" si="138"/>
        <v/>
      </c>
      <c r="R1661" s="305" t="str">
        <f t="shared" si="139"/>
        <v/>
      </c>
      <c r="S1661" s="305" t="str">
        <f t="shared" si="140"/>
        <v/>
      </c>
      <c r="T1661" s="186">
        <v>1657</v>
      </c>
      <c r="U1661" s="216" t="str">
        <f t="shared" si="137"/>
        <v/>
      </c>
      <c r="V1661" s="216" t="str">
        <f>IFERROR(INDEX(CountyStateRegions_21!$B:$B,MATCH('Start Here Statistics'!$U1661,CountyStateRegions_21!$D:$D,0)),"")</f>
        <v/>
      </c>
    </row>
    <row r="1662" spans="14:22" ht="15" x14ac:dyDescent="0.2">
      <c r="N1662" s="43">
        <f t="shared" si="136"/>
        <v>0</v>
      </c>
      <c r="O1662" s="180"/>
      <c r="P1662" s="214" t="str">
        <f>CountyStateRegions_21!K1660</f>
        <v/>
      </c>
      <c r="Q1662" s="304" t="str">
        <f t="shared" si="138"/>
        <v/>
      </c>
      <c r="R1662" s="305" t="str">
        <f t="shared" si="139"/>
        <v/>
      </c>
      <c r="S1662" s="305" t="str">
        <f t="shared" si="140"/>
        <v/>
      </c>
      <c r="T1662" s="186">
        <v>1658</v>
      </c>
      <c r="U1662" s="216" t="str">
        <f t="shared" si="137"/>
        <v/>
      </c>
      <c r="V1662" s="216" t="str">
        <f>IFERROR(INDEX(CountyStateRegions_21!$B:$B,MATCH('Start Here Statistics'!$U1662,CountyStateRegions_21!$D:$D,0)),"")</f>
        <v/>
      </c>
    </row>
    <row r="1663" spans="14:22" ht="15" x14ac:dyDescent="0.2">
      <c r="N1663" s="43">
        <f t="shared" si="136"/>
        <v>0</v>
      </c>
      <c r="O1663" s="180"/>
      <c r="P1663" s="214" t="str">
        <f>CountyStateRegions_21!K1661</f>
        <v/>
      </c>
      <c r="Q1663" s="304" t="str">
        <f t="shared" si="138"/>
        <v/>
      </c>
      <c r="R1663" s="305" t="str">
        <f t="shared" si="139"/>
        <v/>
      </c>
      <c r="S1663" s="305" t="str">
        <f t="shared" si="140"/>
        <v/>
      </c>
      <c r="T1663" s="186">
        <v>1659</v>
      </c>
      <c r="U1663" s="216" t="str">
        <f t="shared" si="137"/>
        <v/>
      </c>
      <c r="V1663" s="216" t="str">
        <f>IFERROR(INDEX(CountyStateRegions_21!$B:$B,MATCH('Start Here Statistics'!$U1663,CountyStateRegions_21!$D:$D,0)),"")</f>
        <v/>
      </c>
    </row>
    <row r="1664" spans="14:22" ht="15" x14ac:dyDescent="0.2">
      <c r="N1664" s="43">
        <f t="shared" si="136"/>
        <v>0</v>
      </c>
      <c r="O1664" s="180"/>
      <c r="P1664" s="214" t="str">
        <f>CountyStateRegions_21!K1662</f>
        <v/>
      </c>
      <c r="Q1664" s="304" t="str">
        <f t="shared" si="138"/>
        <v/>
      </c>
      <c r="R1664" s="305" t="str">
        <f t="shared" si="139"/>
        <v/>
      </c>
      <c r="S1664" s="305" t="str">
        <f t="shared" si="140"/>
        <v/>
      </c>
      <c r="T1664" s="186">
        <v>1660</v>
      </c>
      <c r="U1664" s="216" t="str">
        <f t="shared" si="137"/>
        <v/>
      </c>
      <c r="V1664" s="216" t="str">
        <f>IFERROR(INDEX(CountyStateRegions_21!$B:$B,MATCH('Start Here Statistics'!$U1664,CountyStateRegions_21!$D:$D,0)),"")</f>
        <v/>
      </c>
    </row>
    <row r="1665" spans="14:22" ht="15" x14ac:dyDescent="0.2">
      <c r="N1665" s="43">
        <f t="shared" si="136"/>
        <v>0</v>
      </c>
      <c r="O1665" s="180"/>
      <c r="P1665" s="214" t="str">
        <f>CountyStateRegions_21!K1663</f>
        <v/>
      </c>
      <c r="Q1665" s="304" t="str">
        <f t="shared" si="138"/>
        <v/>
      </c>
      <c r="R1665" s="305" t="str">
        <f t="shared" si="139"/>
        <v/>
      </c>
      <c r="S1665" s="305" t="str">
        <f t="shared" si="140"/>
        <v/>
      </c>
      <c r="T1665" s="186">
        <v>1661</v>
      </c>
      <c r="U1665" s="216" t="str">
        <f t="shared" si="137"/>
        <v/>
      </c>
      <c r="V1665" s="216" t="str">
        <f>IFERROR(INDEX(CountyStateRegions_21!$B:$B,MATCH('Start Here Statistics'!$U1665,CountyStateRegions_21!$D:$D,0)),"")</f>
        <v/>
      </c>
    </row>
    <row r="1666" spans="14:22" ht="15" x14ac:dyDescent="0.2">
      <c r="N1666" s="43">
        <f t="shared" si="136"/>
        <v>0</v>
      </c>
      <c r="O1666" s="180"/>
      <c r="P1666" s="214" t="str">
        <f>CountyStateRegions_21!K1664</f>
        <v/>
      </c>
      <c r="Q1666" s="304" t="str">
        <f t="shared" si="138"/>
        <v/>
      </c>
      <c r="R1666" s="305" t="str">
        <f t="shared" si="139"/>
        <v/>
      </c>
      <c r="S1666" s="305" t="str">
        <f t="shared" si="140"/>
        <v/>
      </c>
      <c r="T1666" s="186">
        <v>1662</v>
      </c>
      <c r="U1666" s="216" t="str">
        <f t="shared" si="137"/>
        <v/>
      </c>
      <c r="V1666" s="216" t="str">
        <f>IFERROR(INDEX(CountyStateRegions_21!$B:$B,MATCH('Start Here Statistics'!$U1666,CountyStateRegions_21!$D:$D,0)),"")</f>
        <v/>
      </c>
    </row>
    <row r="1667" spans="14:22" ht="15" x14ac:dyDescent="0.2">
      <c r="N1667" s="43">
        <f t="shared" si="136"/>
        <v>0</v>
      </c>
      <c r="O1667" s="180"/>
      <c r="P1667" s="214" t="str">
        <f>CountyStateRegions_21!K1665</f>
        <v/>
      </c>
      <c r="Q1667" s="304" t="str">
        <f t="shared" si="138"/>
        <v/>
      </c>
      <c r="R1667" s="305" t="str">
        <f t="shared" si="139"/>
        <v/>
      </c>
      <c r="S1667" s="305" t="str">
        <f t="shared" si="140"/>
        <v/>
      </c>
      <c r="T1667" s="186">
        <v>1663</v>
      </c>
      <c r="U1667" s="216" t="str">
        <f t="shared" si="137"/>
        <v/>
      </c>
      <c r="V1667" s="216" t="str">
        <f>IFERROR(INDEX(CountyStateRegions_21!$B:$B,MATCH('Start Here Statistics'!$U1667,CountyStateRegions_21!$D:$D,0)),"")</f>
        <v/>
      </c>
    </row>
    <row r="1668" spans="14:22" ht="15" x14ac:dyDescent="0.2">
      <c r="N1668" s="43">
        <f t="shared" si="136"/>
        <v>0</v>
      </c>
      <c r="O1668" s="180"/>
      <c r="P1668" s="214" t="str">
        <f>CountyStateRegions_21!K1666</f>
        <v/>
      </c>
      <c r="Q1668" s="304" t="str">
        <f t="shared" si="138"/>
        <v/>
      </c>
      <c r="R1668" s="305" t="str">
        <f t="shared" si="139"/>
        <v/>
      </c>
      <c r="S1668" s="305" t="str">
        <f t="shared" si="140"/>
        <v/>
      </c>
      <c r="T1668" s="186">
        <v>1664</v>
      </c>
      <c r="U1668" s="216" t="str">
        <f t="shared" si="137"/>
        <v/>
      </c>
      <c r="V1668" s="216" t="str">
        <f>IFERROR(INDEX(CountyStateRegions_21!$B:$B,MATCH('Start Here Statistics'!$U1668,CountyStateRegions_21!$D:$D,0)),"")</f>
        <v/>
      </c>
    </row>
    <row r="1669" spans="14:22" ht="15" x14ac:dyDescent="0.2">
      <c r="N1669" s="43">
        <f t="shared" si="136"/>
        <v>0</v>
      </c>
      <c r="O1669" s="180"/>
      <c r="P1669" s="214" t="str">
        <f>CountyStateRegions_21!K1667</f>
        <v/>
      </c>
      <c r="Q1669" s="304" t="str">
        <f t="shared" si="138"/>
        <v/>
      </c>
      <c r="R1669" s="305" t="str">
        <f t="shared" si="139"/>
        <v/>
      </c>
      <c r="S1669" s="305" t="str">
        <f t="shared" si="140"/>
        <v/>
      </c>
      <c r="T1669" s="186">
        <v>1665</v>
      </c>
      <c r="U1669" s="216" t="str">
        <f t="shared" si="137"/>
        <v/>
      </c>
      <c r="V1669" s="216" t="str">
        <f>IFERROR(INDEX(CountyStateRegions_21!$B:$B,MATCH('Start Here Statistics'!$U1669,CountyStateRegions_21!$D:$D,0)),"")</f>
        <v/>
      </c>
    </row>
    <row r="1670" spans="14:22" ht="15" x14ac:dyDescent="0.2">
      <c r="N1670" s="43">
        <f t="shared" ref="N1670:N1733" si="141">SUM(N1669,$O1670&lt;&gt;"")</f>
        <v>0</v>
      </c>
      <c r="O1670" s="180"/>
      <c r="P1670" s="214" t="str">
        <f>CountyStateRegions_21!K1668</f>
        <v/>
      </c>
      <c r="Q1670" s="304" t="str">
        <f t="shared" si="138"/>
        <v/>
      </c>
      <c r="R1670" s="305" t="str">
        <f t="shared" si="139"/>
        <v/>
      </c>
      <c r="S1670" s="305" t="str">
        <f t="shared" si="140"/>
        <v/>
      </c>
      <c r="T1670" s="186">
        <v>1666</v>
      </c>
      <c r="U1670" s="216" t="str">
        <f t="shared" ref="U1670:U1733" si="142">IFERROR(INDEX($P:$P,MATCH($T1670,$N:$N,0)),"")</f>
        <v/>
      </c>
      <c r="V1670" s="216" t="str">
        <f>IFERROR(INDEX(CountyStateRegions_21!$B:$B,MATCH('Start Here Statistics'!$U1670,CountyStateRegions_21!$D:$D,0)),"")</f>
        <v/>
      </c>
    </row>
    <row r="1671" spans="14:22" ht="15" x14ac:dyDescent="0.2">
      <c r="N1671" s="43">
        <f t="shared" si="141"/>
        <v>0</v>
      </c>
      <c r="O1671" s="180"/>
      <c r="P1671" s="214" t="str">
        <f>CountyStateRegions_21!K1669</f>
        <v/>
      </c>
      <c r="Q1671" s="304" t="str">
        <f t="shared" si="138"/>
        <v/>
      </c>
      <c r="R1671" s="305" t="str">
        <f t="shared" si="139"/>
        <v/>
      </c>
      <c r="S1671" s="305" t="str">
        <f t="shared" si="140"/>
        <v/>
      </c>
      <c r="T1671" s="186">
        <v>1667</v>
      </c>
      <c r="U1671" s="216" t="str">
        <f t="shared" si="142"/>
        <v/>
      </c>
      <c r="V1671" s="216" t="str">
        <f>IFERROR(INDEX(CountyStateRegions_21!$B:$B,MATCH('Start Here Statistics'!$U1671,CountyStateRegions_21!$D:$D,0)),"")</f>
        <v/>
      </c>
    </row>
    <row r="1672" spans="14:22" ht="15" x14ac:dyDescent="0.2">
      <c r="N1672" s="43">
        <f t="shared" si="141"/>
        <v>0</v>
      </c>
      <c r="O1672" s="180"/>
      <c r="P1672" s="214" t="str">
        <f>CountyStateRegions_21!K1670</f>
        <v/>
      </c>
      <c r="Q1672" s="304" t="str">
        <f t="shared" si="138"/>
        <v/>
      </c>
      <c r="R1672" s="305" t="str">
        <f t="shared" si="139"/>
        <v/>
      </c>
      <c r="S1672" s="305" t="str">
        <f t="shared" si="140"/>
        <v/>
      </c>
      <c r="T1672" s="186">
        <v>1668</v>
      </c>
      <c r="U1672" s="216" t="str">
        <f t="shared" si="142"/>
        <v/>
      </c>
      <c r="V1672" s="216" t="str">
        <f>IFERROR(INDEX(CountyStateRegions_21!$B:$B,MATCH('Start Here Statistics'!$U1672,CountyStateRegions_21!$D:$D,0)),"")</f>
        <v/>
      </c>
    </row>
    <row r="1673" spans="14:22" ht="15" x14ac:dyDescent="0.2">
      <c r="N1673" s="43">
        <f t="shared" si="141"/>
        <v>0</v>
      </c>
      <c r="O1673" s="180"/>
      <c r="P1673" s="214" t="str">
        <f>CountyStateRegions_21!K1671</f>
        <v/>
      </c>
      <c r="Q1673" s="304" t="str">
        <f t="shared" si="138"/>
        <v/>
      </c>
      <c r="R1673" s="305" t="str">
        <f t="shared" si="139"/>
        <v/>
      </c>
      <c r="S1673" s="305" t="str">
        <f t="shared" si="140"/>
        <v/>
      </c>
      <c r="T1673" s="186">
        <v>1669</v>
      </c>
      <c r="U1673" s="216" t="str">
        <f t="shared" si="142"/>
        <v/>
      </c>
      <c r="V1673" s="216" t="str">
        <f>IFERROR(INDEX(CountyStateRegions_21!$B:$B,MATCH('Start Here Statistics'!$U1673,CountyStateRegions_21!$D:$D,0)),"")</f>
        <v/>
      </c>
    </row>
    <row r="1674" spans="14:22" ht="15" x14ac:dyDescent="0.2">
      <c r="N1674" s="43">
        <f t="shared" si="141"/>
        <v>0</v>
      </c>
      <c r="O1674" s="180"/>
      <c r="P1674" s="214" t="str">
        <f>CountyStateRegions_21!K1672</f>
        <v/>
      </c>
      <c r="Q1674" s="304" t="str">
        <f t="shared" si="138"/>
        <v/>
      </c>
      <c r="R1674" s="305" t="str">
        <f t="shared" si="139"/>
        <v/>
      </c>
      <c r="S1674" s="305" t="str">
        <f t="shared" si="140"/>
        <v/>
      </c>
      <c r="T1674" s="186">
        <v>1670</v>
      </c>
      <c r="U1674" s="216" t="str">
        <f t="shared" si="142"/>
        <v/>
      </c>
      <c r="V1674" s="216" t="str">
        <f>IFERROR(INDEX(CountyStateRegions_21!$B:$B,MATCH('Start Here Statistics'!$U1674,CountyStateRegions_21!$D:$D,0)),"")</f>
        <v/>
      </c>
    </row>
    <row r="1675" spans="14:22" ht="15" x14ac:dyDescent="0.2">
      <c r="N1675" s="43">
        <f t="shared" si="141"/>
        <v>0</v>
      </c>
      <c r="O1675" s="180"/>
      <c r="P1675" s="214" t="str">
        <f>CountyStateRegions_21!K1673</f>
        <v/>
      </c>
      <c r="Q1675" s="304" t="str">
        <f t="shared" si="138"/>
        <v/>
      </c>
      <c r="R1675" s="305" t="str">
        <f t="shared" si="139"/>
        <v/>
      </c>
      <c r="S1675" s="305" t="str">
        <f t="shared" si="140"/>
        <v/>
      </c>
      <c r="T1675" s="186">
        <v>1671</v>
      </c>
      <c r="U1675" s="216" t="str">
        <f t="shared" si="142"/>
        <v/>
      </c>
      <c r="V1675" s="216" t="str">
        <f>IFERROR(INDEX(CountyStateRegions_21!$B:$B,MATCH('Start Here Statistics'!$U1675,CountyStateRegions_21!$D:$D,0)),"")</f>
        <v/>
      </c>
    </row>
    <row r="1676" spans="14:22" ht="15" x14ac:dyDescent="0.2">
      <c r="N1676" s="43">
        <f t="shared" si="141"/>
        <v>0</v>
      </c>
      <c r="O1676" s="180"/>
      <c r="P1676" s="214" t="str">
        <f>CountyStateRegions_21!K1674</f>
        <v/>
      </c>
      <c r="Q1676" s="304" t="str">
        <f t="shared" si="138"/>
        <v/>
      </c>
      <c r="R1676" s="305" t="str">
        <f t="shared" si="139"/>
        <v/>
      </c>
      <c r="S1676" s="305" t="str">
        <f t="shared" si="140"/>
        <v/>
      </c>
      <c r="T1676" s="186">
        <v>1672</v>
      </c>
      <c r="U1676" s="216" t="str">
        <f t="shared" si="142"/>
        <v/>
      </c>
      <c r="V1676" s="216" t="str">
        <f>IFERROR(INDEX(CountyStateRegions_21!$B:$B,MATCH('Start Here Statistics'!$U1676,CountyStateRegions_21!$D:$D,0)),"")</f>
        <v/>
      </c>
    </row>
    <row r="1677" spans="14:22" ht="15" x14ac:dyDescent="0.2">
      <c r="N1677" s="43">
        <f t="shared" si="141"/>
        <v>0</v>
      </c>
      <c r="O1677" s="180"/>
      <c r="P1677" s="214" t="str">
        <f>CountyStateRegions_21!K1675</f>
        <v/>
      </c>
      <c r="Q1677" s="304" t="str">
        <f t="shared" si="138"/>
        <v/>
      </c>
      <c r="R1677" s="305" t="str">
        <f t="shared" si="139"/>
        <v/>
      </c>
      <c r="S1677" s="305" t="str">
        <f t="shared" si="140"/>
        <v/>
      </c>
      <c r="T1677" s="186">
        <v>1673</v>
      </c>
      <c r="U1677" s="216" t="str">
        <f t="shared" si="142"/>
        <v/>
      </c>
      <c r="V1677" s="216" t="str">
        <f>IFERROR(INDEX(CountyStateRegions_21!$B:$B,MATCH('Start Here Statistics'!$U1677,CountyStateRegions_21!$D:$D,0)),"")</f>
        <v/>
      </c>
    </row>
    <row r="1678" spans="14:22" ht="15" x14ac:dyDescent="0.2">
      <c r="N1678" s="43">
        <f t="shared" si="141"/>
        <v>0</v>
      </c>
      <c r="O1678" s="180"/>
      <c r="P1678" s="214" t="str">
        <f>CountyStateRegions_21!K1676</f>
        <v/>
      </c>
      <c r="Q1678" s="304" t="str">
        <f t="shared" si="138"/>
        <v/>
      </c>
      <c r="R1678" s="305" t="str">
        <f t="shared" si="139"/>
        <v/>
      </c>
      <c r="S1678" s="305" t="str">
        <f t="shared" si="140"/>
        <v/>
      </c>
      <c r="T1678" s="186">
        <v>1674</v>
      </c>
      <c r="U1678" s="216" t="str">
        <f t="shared" si="142"/>
        <v/>
      </c>
      <c r="V1678" s="216" t="str">
        <f>IFERROR(INDEX(CountyStateRegions_21!$B:$B,MATCH('Start Here Statistics'!$U1678,CountyStateRegions_21!$D:$D,0)),"")</f>
        <v/>
      </c>
    </row>
    <row r="1679" spans="14:22" ht="15" x14ac:dyDescent="0.2">
      <c r="N1679" s="43">
        <f t="shared" si="141"/>
        <v>0</v>
      </c>
      <c r="O1679" s="180"/>
      <c r="P1679" s="214" t="str">
        <f>CountyStateRegions_21!K1677</f>
        <v/>
      </c>
      <c r="Q1679" s="304" t="str">
        <f t="shared" si="138"/>
        <v/>
      </c>
      <c r="R1679" s="305" t="str">
        <f t="shared" si="139"/>
        <v/>
      </c>
      <c r="S1679" s="305" t="str">
        <f t="shared" si="140"/>
        <v/>
      </c>
      <c r="T1679" s="186">
        <v>1675</v>
      </c>
      <c r="U1679" s="216" t="str">
        <f t="shared" si="142"/>
        <v/>
      </c>
      <c r="V1679" s="216" t="str">
        <f>IFERROR(INDEX(CountyStateRegions_21!$B:$B,MATCH('Start Here Statistics'!$U1679,CountyStateRegions_21!$D:$D,0)),"")</f>
        <v/>
      </c>
    </row>
    <row r="1680" spans="14:22" ht="15" x14ac:dyDescent="0.2">
      <c r="N1680" s="43">
        <f t="shared" si="141"/>
        <v>0</v>
      </c>
      <c r="O1680" s="180"/>
      <c r="P1680" s="214" t="str">
        <f>CountyStateRegions_21!K1678</f>
        <v/>
      </c>
      <c r="Q1680" s="304" t="str">
        <f t="shared" si="138"/>
        <v/>
      </c>
      <c r="R1680" s="305" t="str">
        <f t="shared" si="139"/>
        <v/>
      </c>
      <c r="S1680" s="305" t="str">
        <f t="shared" si="140"/>
        <v/>
      </c>
      <c r="T1680" s="186">
        <v>1676</v>
      </c>
      <c r="U1680" s="216" t="str">
        <f t="shared" si="142"/>
        <v/>
      </c>
      <c r="V1680" s="216" t="str">
        <f>IFERROR(INDEX(CountyStateRegions_21!$B:$B,MATCH('Start Here Statistics'!$U1680,CountyStateRegions_21!$D:$D,0)),"")</f>
        <v/>
      </c>
    </row>
    <row r="1681" spans="14:22" ht="15" x14ac:dyDescent="0.2">
      <c r="N1681" s="43">
        <f t="shared" si="141"/>
        <v>0</v>
      </c>
      <c r="O1681" s="180"/>
      <c r="P1681" s="214" t="str">
        <f>CountyStateRegions_21!K1679</f>
        <v/>
      </c>
      <c r="Q1681" s="304" t="str">
        <f t="shared" si="138"/>
        <v/>
      </c>
      <c r="R1681" s="305" t="str">
        <f t="shared" si="139"/>
        <v/>
      </c>
      <c r="S1681" s="305" t="str">
        <f t="shared" si="140"/>
        <v/>
      </c>
      <c r="T1681" s="186">
        <v>1677</v>
      </c>
      <c r="U1681" s="216" t="str">
        <f t="shared" si="142"/>
        <v/>
      </c>
      <c r="V1681" s="216" t="str">
        <f>IFERROR(INDEX(CountyStateRegions_21!$B:$B,MATCH('Start Here Statistics'!$U1681,CountyStateRegions_21!$D:$D,0)),"")</f>
        <v/>
      </c>
    </row>
    <row r="1682" spans="14:22" ht="15" x14ac:dyDescent="0.2">
      <c r="N1682" s="43">
        <f t="shared" si="141"/>
        <v>0</v>
      </c>
      <c r="O1682" s="180"/>
      <c r="P1682" s="214" t="str">
        <f>CountyStateRegions_21!K1680</f>
        <v/>
      </c>
      <c r="Q1682" s="304" t="str">
        <f t="shared" si="138"/>
        <v/>
      </c>
      <c r="R1682" s="305" t="str">
        <f t="shared" si="139"/>
        <v/>
      </c>
      <c r="S1682" s="305" t="str">
        <f t="shared" si="140"/>
        <v/>
      </c>
      <c r="T1682" s="186">
        <v>1678</v>
      </c>
      <c r="U1682" s="216" t="str">
        <f t="shared" si="142"/>
        <v/>
      </c>
      <c r="V1682" s="216" t="str">
        <f>IFERROR(INDEX(CountyStateRegions_21!$B:$B,MATCH('Start Here Statistics'!$U1682,CountyStateRegions_21!$D:$D,0)),"")</f>
        <v/>
      </c>
    </row>
    <row r="1683" spans="14:22" ht="15" x14ac:dyDescent="0.2">
      <c r="N1683" s="43">
        <f t="shared" si="141"/>
        <v>0</v>
      </c>
      <c r="O1683" s="180"/>
      <c r="P1683" s="214" t="str">
        <f>CountyStateRegions_21!K1681</f>
        <v/>
      </c>
      <c r="Q1683" s="304" t="str">
        <f t="shared" si="138"/>
        <v/>
      </c>
      <c r="R1683" s="305" t="str">
        <f t="shared" si="139"/>
        <v/>
      </c>
      <c r="S1683" s="305" t="str">
        <f t="shared" si="140"/>
        <v/>
      </c>
      <c r="T1683" s="186">
        <v>1679</v>
      </c>
      <c r="U1683" s="216" t="str">
        <f t="shared" si="142"/>
        <v/>
      </c>
      <c r="V1683" s="216" t="str">
        <f>IFERROR(INDEX(CountyStateRegions_21!$B:$B,MATCH('Start Here Statistics'!$U1683,CountyStateRegions_21!$D:$D,0)),"")</f>
        <v/>
      </c>
    </row>
    <row r="1684" spans="14:22" ht="15" x14ac:dyDescent="0.2">
      <c r="N1684" s="43">
        <f t="shared" si="141"/>
        <v>0</v>
      </c>
      <c r="O1684" s="180"/>
      <c r="P1684" s="214" t="str">
        <f>CountyStateRegions_21!K1682</f>
        <v/>
      </c>
      <c r="Q1684" s="304" t="str">
        <f t="shared" si="138"/>
        <v/>
      </c>
      <c r="R1684" s="305" t="str">
        <f t="shared" si="139"/>
        <v/>
      </c>
      <c r="S1684" s="305" t="str">
        <f t="shared" si="140"/>
        <v/>
      </c>
      <c r="T1684" s="186">
        <v>1680</v>
      </c>
      <c r="U1684" s="216" t="str">
        <f t="shared" si="142"/>
        <v/>
      </c>
      <c r="V1684" s="216" t="str">
        <f>IFERROR(INDEX(CountyStateRegions_21!$B:$B,MATCH('Start Here Statistics'!$U1684,CountyStateRegions_21!$D:$D,0)),"")</f>
        <v/>
      </c>
    </row>
    <row r="1685" spans="14:22" ht="15" x14ac:dyDescent="0.2">
      <c r="N1685" s="43">
        <f t="shared" si="141"/>
        <v>0</v>
      </c>
      <c r="O1685" s="180"/>
      <c r="P1685" s="214" t="str">
        <f>CountyStateRegions_21!K1683</f>
        <v/>
      </c>
      <c r="Q1685" s="304" t="str">
        <f t="shared" si="138"/>
        <v/>
      </c>
      <c r="R1685" s="305" t="str">
        <f t="shared" si="139"/>
        <v/>
      </c>
      <c r="S1685" s="305" t="str">
        <f t="shared" si="140"/>
        <v/>
      </c>
      <c r="T1685" s="186">
        <v>1681</v>
      </c>
      <c r="U1685" s="216" t="str">
        <f t="shared" si="142"/>
        <v/>
      </c>
      <c r="V1685" s="216" t="str">
        <f>IFERROR(INDEX(CountyStateRegions_21!$B:$B,MATCH('Start Here Statistics'!$U1685,CountyStateRegions_21!$D:$D,0)),"")</f>
        <v/>
      </c>
    </row>
    <row r="1686" spans="14:22" ht="15" x14ac:dyDescent="0.2">
      <c r="N1686" s="43">
        <f t="shared" si="141"/>
        <v>0</v>
      </c>
      <c r="O1686" s="180"/>
      <c r="P1686" s="214" t="str">
        <f>CountyStateRegions_21!K1684</f>
        <v/>
      </c>
      <c r="Q1686" s="304" t="str">
        <f t="shared" si="138"/>
        <v/>
      </c>
      <c r="R1686" s="305" t="str">
        <f t="shared" si="139"/>
        <v/>
      </c>
      <c r="S1686" s="305" t="str">
        <f t="shared" si="140"/>
        <v/>
      </c>
      <c r="T1686" s="186">
        <v>1682</v>
      </c>
      <c r="U1686" s="216" t="str">
        <f t="shared" si="142"/>
        <v/>
      </c>
      <c r="V1686" s="216" t="str">
        <f>IFERROR(INDEX(CountyStateRegions_21!$B:$B,MATCH('Start Here Statistics'!$U1686,CountyStateRegions_21!$D:$D,0)),"")</f>
        <v/>
      </c>
    </row>
    <row r="1687" spans="14:22" ht="15" x14ac:dyDescent="0.2">
      <c r="N1687" s="43">
        <f t="shared" si="141"/>
        <v>0</v>
      </c>
      <c r="O1687" s="180"/>
      <c r="P1687" s="214" t="str">
        <f>CountyStateRegions_21!K1685</f>
        <v/>
      </c>
      <c r="Q1687" s="304" t="str">
        <f t="shared" si="138"/>
        <v/>
      </c>
      <c r="R1687" s="305" t="str">
        <f t="shared" si="139"/>
        <v/>
      </c>
      <c r="S1687" s="305" t="str">
        <f t="shared" si="140"/>
        <v/>
      </c>
      <c r="T1687" s="186">
        <v>1683</v>
      </c>
      <c r="U1687" s="216" t="str">
        <f t="shared" si="142"/>
        <v/>
      </c>
      <c r="V1687" s="216" t="str">
        <f>IFERROR(INDEX(CountyStateRegions_21!$B:$B,MATCH('Start Here Statistics'!$U1687,CountyStateRegions_21!$D:$D,0)),"")</f>
        <v/>
      </c>
    </row>
    <row r="1688" spans="14:22" ht="15" x14ac:dyDescent="0.2">
      <c r="N1688" s="43">
        <f t="shared" si="141"/>
        <v>0</v>
      </c>
      <c r="O1688" s="180"/>
      <c r="P1688" s="214" t="str">
        <f>CountyStateRegions_21!K1686</f>
        <v/>
      </c>
      <c r="Q1688" s="304" t="str">
        <f t="shared" si="138"/>
        <v/>
      </c>
      <c r="R1688" s="305" t="str">
        <f t="shared" si="139"/>
        <v/>
      </c>
      <c r="S1688" s="305" t="str">
        <f t="shared" si="140"/>
        <v/>
      </c>
      <c r="T1688" s="186">
        <v>1684</v>
      </c>
      <c r="U1688" s="216" t="str">
        <f t="shared" si="142"/>
        <v/>
      </c>
      <c r="V1688" s="216" t="str">
        <f>IFERROR(INDEX(CountyStateRegions_21!$B:$B,MATCH('Start Here Statistics'!$U1688,CountyStateRegions_21!$D:$D,0)),"")</f>
        <v/>
      </c>
    </row>
    <row r="1689" spans="14:22" ht="15" x14ac:dyDescent="0.2">
      <c r="N1689" s="43">
        <f t="shared" si="141"/>
        <v>0</v>
      </c>
      <c r="O1689" s="180"/>
      <c r="P1689" s="214" t="str">
        <f>CountyStateRegions_21!K1687</f>
        <v/>
      </c>
      <c r="Q1689" s="304" t="str">
        <f t="shared" si="138"/>
        <v/>
      </c>
      <c r="R1689" s="305" t="str">
        <f t="shared" si="139"/>
        <v/>
      </c>
      <c r="S1689" s="305" t="str">
        <f t="shared" si="140"/>
        <v/>
      </c>
      <c r="T1689" s="186">
        <v>1685</v>
      </c>
      <c r="U1689" s="216" t="str">
        <f t="shared" si="142"/>
        <v/>
      </c>
      <c r="V1689" s="216" t="str">
        <f>IFERROR(INDEX(CountyStateRegions_21!$B:$B,MATCH('Start Here Statistics'!$U1689,CountyStateRegions_21!$D:$D,0)),"")</f>
        <v/>
      </c>
    </row>
    <row r="1690" spans="14:22" ht="15" x14ac:dyDescent="0.2">
      <c r="N1690" s="43">
        <f t="shared" si="141"/>
        <v>0</v>
      </c>
      <c r="O1690" s="180"/>
      <c r="P1690" s="214" t="str">
        <f>CountyStateRegions_21!K1688</f>
        <v/>
      </c>
      <c r="Q1690" s="304" t="str">
        <f t="shared" si="138"/>
        <v/>
      </c>
      <c r="R1690" s="305" t="str">
        <f t="shared" si="139"/>
        <v/>
      </c>
      <c r="S1690" s="305" t="str">
        <f t="shared" si="140"/>
        <v/>
      </c>
      <c r="T1690" s="186">
        <v>1686</v>
      </c>
      <c r="U1690" s="216" t="str">
        <f t="shared" si="142"/>
        <v/>
      </c>
      <c r="V1690" s="216" t="str">
        <f>IFERROR(INDEX(CountyStateRegions_21!$B:$B,MATCH('Start Here Statistics'!$U1690,CountyStateRegions_21!$D:$D,0)),"")</f>
        <v/>
      </c>
    </row>
    <row r="1691" spans="14:22" ht="15" x14ac:dyDescent="0.2">
      <c r="N1691" s="43">
        <f t="shared" si="141"/>
        <v>0</v>
      </c>
      <c r="O1691" s="180"/>
      <c r="P1691" s="214" t="str">
        <f>CountyStateRegions_21!K1689</f>
        <v/>
      </c>
      <c r="Q1691" s="304" t="str">
        <f t="shared" si="138"/>
        <v/>
      </c>
      <c r="R1691" s="305" t="str">
        <f t="shared" si="139"/>
        <v/>
      </c>
      <c r="S1691" s="305" t="str">
        <f t="shared" si="140"/>
        <v/>
      </c>
      <c r="T1691" s="186">
        <v>1687</v>
      </c>
      <c r="U1691" s="216" t="str">
        <f t="shared" si="142"/>
        <v/>
      </c>
      <c r="V1691" s="216" t="str">
        <f>IFERROR(INDEX(CountyStateRegions_21!$B:$B,MATCH('Start Here Statistics'!$U1691,CountyStateRegions_21!$D:$D,0)),"")</f>
        <v/>
      </c>
    </row>
    <row r="1692" spans="14:22" ht="15" x14ac:dyDescent="0.2">
      <c r="N1692" s="43">
        <f t="shared" si="141"/>
        <v>0</v>
      </c>
      <c r="O1692" s="180"/>
      <c r="P1692" s="214" t="str">
        <f>CountyStateRegions_21!K1690</f>
        <v/>
      </c>
      <c r="Q1692" s="304" t="str">
        <f t="shared" si="138"/>
        <v/>
      </c>
      <c r="R1692" s="305" t="str">
        <f t="shared" si="139"/>
        <v/>
      </c>
      <c r="S1692" s="305" t="str">
        <f t="shared" si="140"/>
        <v/>
      </c>
      <c r="T1692" s="186">
        <v>1688</v>
      </c>
      <c r="U1692" s="216" t="str">
        <f t="shared" si="142"/>
        <v/>
      </c>
      <c r="V1692" s="216" t="str">
        <f>IFERROR(INDEX(CountyStateRegions_21!$B:$B,MATCH('Start Here Statistics'!$U1692,CountyStateRegions_21!$D:$D,0)),"")</f>
        <v/>
      </c>
    </row>
    <row r="1693" spans="14:22" ht="15" x14ac:dyDescent="0.2">
      <c r="N1693" s="43">
        <f t="shared" si="141"/>
        <v>0</v>
      </c>
      <c r="O1693" s="180"/>
      <c r="P1693" s="214" t="str">
        <f>CountyStateRegions_21!K1691</f>
        <v/>
      </c>
      <c r="Q1693" s="304" t="str">
        <f t="shared" si="138"/>
        <v/>
      </c>
      <c r="R1693" s="305" t="str">
        <f t="shared" si="139"/>
        <v/>
      </c>
      <c r="S1693" s="305" t="str">
        <f t="shared" si="140"/>
        <v/>
      </c>
      <c r="T1693" s="186">
        <v>1689</v>
      </c>
      <c r="U1693" s="216" t="str">
        <f t="shared" si="142"/>
        <v/>
      </c>
      <c r="V1693" s="216" t="str">
        <f>IFERROR(INDEX(CountyStateRegions_21!$B:$B,MATCH('Start Here Statistics'!$U1693,CountyStateRegions_21!$D:$D,0)),"")</f>
        <v/>
      </c>
    </row>
    <row r="1694" spans="14:22" ht="15" x14ac:dyDescent="0.2">
      <c r="N1694" s="43">
        <f t="shared" si="141"/>
        <v>0</v>
      </c>
      <c r="O1694" s="180"/>
      <c r="P1694" s="214" t="str">
        <f>CountyStateRegions_21!K1692</f>
        <v/>
      </c>
      <c r="Q1694" s="304" t="str">
        <f t="shared" ref="Q1694:Q1757" si="143">IFERROR(MID(P1695, FIND(",",P1695)+1,99),"")</f>
        <v/>
      </c>
      <c r="R1694" s="305" t="str">
        <f t="shared" ref="R1694:R1757" si="144">IFERROR(LEFT(P1695, FIND(",",P1695)-1),"")</f>
        <v/>
      </c>
      <c r="S1694" s="305" t="str">
        <f t="shared" ref="S1694:S1757" si="145">IF(P1695="", "", IF(O1695&lt;&gt;"", 1, 0))</f>
        <v/>
      </c>
      <c r="T1694" s="186">
        <v>1690</v>
      </c>
      <c r="U1694" s="216" t="str">
        <f t="shared" si="142"/>
        <v/>
      </c>
      <c r="V1694" s="216" t="str">
        <f>IFERROR(INDEX(CountyStateRegions_21!$B:$B,MATCH('Start Here Statistics'!$U1694,CountyStateRegions_21!$D:$D,0)),"")</f>
        <v/>
      </c>
    </row>
    <row r="1695" spans="14:22" ht="15" x14ac:dyDescent="0.2">
      <c r="N1695" s="43">
        <f t="shared" si="141"/>
        <v>0</v>
      </c>
      <c r="O1695" s="180"/>
      <c r="P1695" s="214" t="str">
        <f>CountyStateRegions_21!K1693</f>
        <v/>
      </c>
      <c r="Q1695" s="304" t="str">
        <f t="shared" si="143"/>
        <v/>
      </c>
      <c r="R1695" s="305" t="str">
        <f t="shared" si="144"/>
        <v/>
      </c>
      <c r="S1695" s="305" t="str">
        <f t="shared" si="145"/>
        <v/>
      </c>
      <c r="T1695" s="186">
        <v>1691</v>
      </c>
      <c r="U1695" s="216" t="str">
        <f t="shared" si="142"/>
        <v/>
      </c>
      <c r="V1695" s="216" t="str">
        <f>IFERROR(INDEX(CountyStateRegions_21!$B:$B,MATCH('Start Here Statistics'!$U1695,CountyStateRegions_21!$D:$D,0)),"")</f>
        <v/>
      </c>
    </row>
    <row r="1696" spans="14:22" ht="15" x14ac:dyDescent="0.2">
      <c r="N1696" s="43">
        <f t="shared" si="141"/>
        <v>0</v>
      </c>
      <c r="O1696" s="180"/>
      <c r="P1696" s="214" t="str">
        <f>CountyStateRegions_21!K1694</f>
        <v/>
      </c>
      <c r="Q1696" s="304" t="str">
        <f t="shared" si="143"/>
        <v/>
      </c>
      <c r="R1696" s="305" t="str">
        <f t="shared" si="144"/>
        <v/>
      </c>
      <c r="S1696" s="305" t="str">
        <f t="shared" si="145"/>
        <v/>
      </c>
      <c r="T1696" s="186">
        <v>1692</v>
      </c>
      <c r="U1696" s="216" t="str">
        <f t="shared" si="142"/>
        <v/>
      </c>
      <c r="V1696" s="216" t="str">
        <f>IFERROR(INDEX(CountyStateRegions_21!$B:$B,MATCH('Start Here Statistics'!$U1696,CountyStateRegions_21!$D:$D,0)),"")</f>
        <v/>
      </c>
    </row>
    <row r="1697" spans="14:22" ht="15" x14ac:dyDescent="0.2">
      <c r="N1697" s="43">
        <f t="shared" si="141"/>
        <v>0</v>
      </c>
      <c r="O1697" s="180"/>
      <c r="P1697" s="214" t="str">
        <f>CountyStateRegions_21!K1695</f>
        <v/>
      </c>
      <c r="Q1697" s="304" t="str">
        <f t="shared" si="143"/>
        <v/>
      </c>
      <c r="R1697" s="305" t="str">
        <f t="shared" si="144"/>
        <v/>
      </c>
      <c r="S1697" s="305" t="str">
        <f t="shared" si="145"/>
        <v/>
      </c>
      <c r="T1697" s="186">
        <v>1693</v>
      </c>
      <c r="U1697" s="216" t="str">
        <f t="shared" si="142"/>
        <v/>
      </c>
      <c r="V1697" s="216" t="str">
        <f>IFERROR(INDEX(CountyStateRegions_21!$B:$B,MATCH('Start Here Statistics'!$U1697,CountyStateRegions_21!$D:$D,0)),"")</f>
        <v/>
      </c>
    </row>
    <row r="1698" spans="14:22" ht="15" x14ac:dyDescent="0.2">
      <c r="N1698" s="43">
        <f t="shared" si="141"/>
        <v>0</v>
      </c>
      <c r="O1698" s="180"/>
      <c r="P1698" s="214" t="str">
        <f>CountyStateRegions_21!K1696</f>
        <v/>
      </c>
      <c r="Q1698" s="304" t="str">
        <f t="shared" si="143"/>
        <v/>
      </c>
      <c r="R1698" s="305" t="str">
        <f t="shared" si="144"/>
        <v/>
      </c>
      <c r="S1698" s="305" t="str">
        <f t="shared" si="145"/>
        <v/>
      </c>
      <c r="T1698" s="186">
        <v>1694</v>
      </c>
      <c r="U1698" s="216" t="str">
        <f t="shared" si="142"/>
        <v/>
      </c>
      <c r="V1698" s="216" t="str">
        <f>IFERROR(INDEX(CountyStateRegions_21!$B:$B,MATCH('Start Here Statistics'!$U1698,CountyStateRegions_21!$D:$D,0)),"")</f>
        <v/>
      </c>
    </row>
    <row r="1699" spans="14:22" ht="15" x14ac:dyDescent="0.2">
      <c r="N1699" s="43">
        <f t="shared" si="141"/>
        <v>0</v>
      </c>
      <c r="O1699" s="180"/>
      <c r="P1699" s="214" t="str">
        <f>CountyStateRegions_21!K1697</f>
        <v/>
      </c>
      <c r="Q1699" s="304" t="str">
        <f t="shared" si="143"/>
        <v/>
      </c>
      <c r="R1699" s="305" t="str">
        <f t="shared" si="144"/>
        <v/>
      </c>
      <c r="S1699" s="305" t="str">
        <f t="shared" si="145"/>
        <v/>
      </c>
      <c r="T1699" s="186">
        <v>1695</v>
      </c>
      <c r="U1699" s="216" t="str">
        <f t="shared" si="142"/>
        <v/>
      </c>
      <c r="V1699" s="216" t="str">
        <f>IFERROR(INDEX(CountyStateRegions_21!$B:$B,MATCH('Start Here Statistics'!$U1699,CountyStateRegions_21!$D:$D,0)),"")</f>
        <v/>
      </c>
    </row>
    <row r="1700" spans="14:22" ht="15" x14ac:dyDescent="0.2">
      <c r="N1700" s="43">
        <f t="shared" si="141"/>
        <v>0</v>
      </c>
      <c r="O1700" s="180"/>
      <c r="P1700" s="214" t="str">
        <f>CountyStateRegions_21!K1698</f>
        <v/>
      </c>
      <c r="Q1700" s="304" t="str">
        <f t="shared" si="143"/>
        <v/>
      </c>
      <c r="R1700" s="305" t="str">
        <f t="shared" si="144"/>
        <v/>
      </c>
      <c r="S1700" s="305" t="str">
        <f t="shared" si="145"/>
        <v/>
      </c>
      <c r="T1700" s="186">
        <v>1696</v>
      </c>
      <c r="U1700" s="216" t="str">
        <f t="shared" si="142"/>
        <v/>
      </c>
      <c r="V1700" s="216" t="str">
        <f>IFERROR(INDEX(CountyStateRegions_21!$B:$B,MATCH('Start Here Statistics'!$U1700,CountyStateRegions_21!$D:$D,0)),"")</f>
        <v/>
      </c>
    </row>
    <row r="1701" spans="14:22" ht="15" x14ac:dyDescent="0.2">
      <c r="N1701" s="43">
        <f t="shared" si="141"/>
        <v>0</v>
      </c>
      <c r="O1701" s="180"/>
      <c r="P1701" s="214" t="str">
        <f>CountyStateRegions_21!K1699</f>
        <v/>
      </c>
      <c r="Q1701" s="304" t="str">
        <f t="shared" si="143"/>
        <v/>
      </c>
      <c r="R1701" s="305" t="str">
        <f t="shared" si="144"/>
        <v/>
      </c>
      <c r="S1701" s="305" t="str">
        <f t="shared" si="145"/>
        <v/>
      </c>
      <c r="T1701" s="186">
        <v>1697</v>
      </c>
      <c r="U1701" s="216" t="str">
        <f t="shared" si="142"/>
        <v/>
      </c>
      <c r="V1701" s="216" t="str">
        <f>IFERROR(INDEX(CountyStateRegions_21!$B:$B,MATCH('Start Here Statistics'!$U1701,CountyStateRegions_21!$D:$D,0)),"")</f>
        <v/>
      </c>
    </row>
    <row r="1702" spans="14:22" ht="15" x14ac:dyDescent="0.2">
      <c r="N1702" s="43">
        <f t="shared" si="141"/>
        <v>0</v>
      </c>
      <c r="O1702" s="180"/>
      <c r="P1702" s="214" t="str">
        <f>CountyStateRegions_21!K1700</f>
        <v/>
      </c>
      <c r="Q1702" s="304" t="str">
        <f t="shared" si="143"/>
        <v/>
      </c>
      <c r="R1702" s="305" t="str">
        <f t="shared" si="144"/>
        <v/>
      </c>
      <c r="S1702" s="305" t="str">
        <f t="shared" si="145"/>
        <v/>
      </c>
      <c r="T1702" s="186">
        <v>1698</v>
      </c>
      <c r="U1702" s="216" t="str">
        <f t="shared" si="142"/>
        <v/>
      </c>
      <c r="V1702" s="216" t="str">
        <f>IFERROR(INDEX(CountyStateRegions_21!$B:$B,MATCH('Start Here Statistics'!$U1702,CountyStateRegions_21!$D:$D,0)),"")</f>
        <v/>
      </c>
    </row>
    <row r="1703" spans="14:22" ht="15" x14ac:dyDescent="0.2">
      <c r="N1703" s="43">
        <f t="shared" si="141"/>
        <v>0</v>
      </c>
      <c r="O1703" s="180"/>
      <c r="P1703" s="214" t="str">
        <f>CountyStateRegions_21!K1701</f>
        <v/>
      </c>
      <c r="Q1703" s="304" t="str">
        <f t="shared" si="143"/>
        <v/>
      </c>
      <c r="R1703" s="305" t="str">
        <f t="shared" si="144"/>
        <v/>
      </c>
      <c r="S1703" s="305" t="str">
        <f t="shared" si="145"/>
        <v/>
      </c>
      <c r="T1703" s="186">
        <v>1699</v>
      </c>
      <c r="U1703" s="216" t="str">
        <f t="shared" si="142"/>
        <v/>
      </c>
      <c r="V1703" s="216" t="str">
        <f>IFERROR(INDEX(CountyStateRegions_21!$B:$B,MATCH('Start Here Statistics'!$U1703,CountyStateRegions_21!$D:$D,0)),"")</f>
        <v/>
      </c>
    </row>
    <row r="1704" spans="14:22" ht="15" x14ac:dyDescent="0.2">
      <c r="N1704" s="43">
        <f t="shared" si="141"/>
        <v>0</v>
      </c>
      <c r="O1704" s="180"/>
      <c r="P1704" s="214" t="str">
        <f>CountyStateRegions_21!K1702</f>
        <v/>
      </c>
      <c r="Q1704" s="304" t="str">
        <f t="shared" si="143"/>
        <v/>
      </c>
      <c r="R1704" s="305" t="str">
        <f t="shared" si="144"/>
        <v/>
      </c>
      <c r="S1704" s="305" t="str">
        <f t="shared" si="145"/>
        <v/>
      </c>
      <c r="T1704" s="186">
        <v>1700</v>
      </c>
      <c r="U1704" s="216" t="str">
        <f t="shared" si="142"/>
        <v/>
      </c>
      <c r="V1704" s="216" t="str">
        <f>IFERROR(INDEX(CountyStateRegions_21!$B:$B,MATCH('Start Here Statistics'!$U1704,CountyStateRegions_21!$D:$D,0)),"")</f>
        <v/>
      </c>
    </row>
    <row r="1705" spans="14:22" ht="15" x14ac:dyDescent="0.2">
      <c r="N1705" s="43">
        <f t="shared" si="141"/>
        <v>0</v>
      </c>
      <c r="O1705" s="180"/>
      <c r="P1705" s="214" t="str">
        <f>CountyStateRegions_21!K1703</f>
        <v/>
      </c>
      <c r="Q1705" s="304" t="str">
        <f t="shared" si="143"/>
        <v/>
      </c>
      <c r="R1705" s="305" t="str">
        <f t="shared" si="144"/>
        <v/>
      </c>
      <c r="S1705" s="305" t="str">
        <f t="shared" si="145"/>
        <v/>
      </c>
      <c r="T1705" s="186">
        <v>1701</v>
      </c>
      <c r="U1705" s="216" t="str">
        <f t="shared" si="142"/>
        <v/>
      </c>
      <c r="V1705" s="216" t="str">
        <f>IFERROR(INDEX(CountyStateRegions_21!$B:$B,MATCH('Start Here Statistics'!$U1705,CountyStateRegions_21!$D:$D,0)),"")</f>
        <v/>
      </c>
    </row>
    <row r="1706" spans="14:22" ht="15" x14ac:dyDescent="0.2">
      <c r="N1706" s="43">
        <f t="shared" si="141"/>
        <v>0</v>
      </c>
      <c r="O1706" s="180"/>
      <c r="P1706" s="214" t="str">
        <f>CountyStateRegions_21!K1704</f>
        <v/>
      </c>
      <c r="Q1706" s="304" t="str">
        <f t="shared" si="143"/>
        <v/>
      </c>
      <c r="R1706" s="305" t="str">
        <f t="shared" si="144"/>
        <v/>
      </c>
      <c r="S1706" s="305" t="str">
        <f t="shared" si="145"/>
        <v/>
      </c>
      <c r="T1706" s="186">
        <v>1702</v>
      </c>
      <c r="U1706" s="216" t="str">
        <f t="shared" si="142"/>
        <v/>
      </c>
      <c r="V1706" s="216" t="str">
        <f>IFERROR(INDEX(CountyStateRegions_21!$B:$B,MATCH('Start Here Statistics'!$U1706,CountyStateRegions_21!$D:$D,0)),"")</f>
        <v/>
      </c>
    </row>
    <row r="1707" spans="14:22" ht="15" x14ac:dyDescent="0.2">
      <c r="N1707" s="43">
        <f t="shared" si="141"/>
        <v>0</v>
      </c>
      <c r="O1707" s="180"/>
      <c r="P1707" s="214" t="str">
        <f>CountyStateRegions_21!K1705</f>
        <v/>
      </c>
      <c r="Q1707" s="304" t="str">
        <f t="shared" si="143"/>
        <v/>
      </c>
      <c r="R1707" s="305" t="str">
        <f t="shared" si="144"/>
        <v/>
      </c>
      <c r="S1707" s="305" t="str">
        <f t="shared" si="145"/>
        <v/>
      </c>
      <c r="T1707" s="186">
        <v>1703</v>
      </c>
      <c r="U1707" s="216" t="str">
        <f t="shared" si="142"/>
        <v/>
      </c>
      <c r="V1707" s="216" t="str">
        <f>IFERROR(INDEX(CountyStateRegions_21!$B:$B,MATCH('Start Here Statistics'!$U1707,CountyStateRegions_21!$D:$D,0)),"")</f>
        <v/>
      </c>
    </row>
    <row r="1708" spans="14:22" ht="15" x14ac:dyDescent="0.2">
      <c r="N1708" s="43">
        <f t="shared" si="141"/>
        <v>0</v>
      </c>
      <c r="O1708" s="180"/>
      <c r="P1708" s="214" t="str">
        <f>CountyStateRegions_21!K1706</f>
        <v/>
      </c>
      <c r="Q1708" s="304" t="str">
        <f t="shared" si="143"/>
        <v/>
      </c>
      <c r="R1708" s="305" t="str">
        <f t="shared" si="144"/>
        <v/>
      </c>
      <c r="S1708" s="305" t="str">
        <f t="shared" si="145"/>
        <v/>
      </c>
      <c r="T1708" s="186">
        <v>1704</v>
      </c>
      <c r="U1708" s="216" t="str">
        <f t="shared" si="142"/>
        <v/>
      </c>
      <c r="V1708" s="216" t="str">
        <f>IFERROR(INDEX(CountyStateRegions_21!$B:$B,MATCH('Start Here Statistics'!$U1708,CountyStateRegions_21!$D:$D,0)),"")</f>
        <v/>
      </c>
    </row>
    <row r="1709" spans="14:22" ht="15" x14ac:dyDescent="0.2">
      <c r="N1709" s="43">
        <f t="shared" si="141"/>
        <v>0</v>
      </c>
      <c r="O1709" s="180"/>
      <c r="P1709" s="214" t="str">
        <f>CountyStateRegions_21!K1707</f>
        <v/>
      </c>
      <c r="Q1709" s="304" t="str">
        <f t="shared" si="143"/>
        <v/>
      </c>
      <c r="R1709" s="305" t="str">
        <f t="shared" si="144"/>
        <v/>
      </c>
      <c r="S1709" s="305" t="str">
        <f t="shared" si="145"/>
        <v/>
      </c>
      <c r="T1709" s="186">
        <v>1705</v>
      </c>
      <c r="U1709" s="216" t="str">
        <f t="shared" si="142"/>
        <v/>
      </c>
      <c r="V1709" s="216" t="str">
        <f>IFERROR(INDEX(CountyStateRegions_21!$B:$B,MATCH('Start Here Statistics'!$U1709,CountyStateRegions_21!$D:$D,0)),"")</f>
        <v/>
      </c>
    </row>
    <row r="1710" spans="14:22" ht="15" x14ac:dyDescent="0.2">
      <c r="N1710" s="43">
        <f t="shared" si="141"/>
        <v>0</v>
      </c>
      <c r="O1710" s="180"/>
      <c r="P1710" s="214" t="str">
        <f>CountyStateRegions_21!K1708</f>
        <v/>
      </c>
      <c r="Q1710" s="304" t="str">
        <f t="shared" si="143"/>
        <v/>
      </c>
      <c r="R1710" s="305" t="str">
        <f t="shared" si="144"/>
        <v/>
      </c>
      <c r="S1710" s="305" t="str">
        <f t="shared" si="145"/>
        <v/>
      </c>
      <c r="T1710" s="186">
        <v>1706</v>
      </c>
      <c r="U1710" s="216" t="str">
        <f t="shared" si="142"/>
        <v/>
      </c>
      <c r="V1710" s="216" t="str">
        <f>IFERROR(INDEX(CountyStateRegions_21!$B:$B,MATCH('Start Here Statistics'!$U1710,CountyStateRegions_21!$D:$D,0)),"")</f>
        <v/>
      </c>
    </row>
    <row r="1711" spans="14:22" ht="15" x14ac:dyDescent="0.2">
      <c r="N1711" s="43">
        <f t="shared" si="141"/>
        <v>0</v>
      </c>
      <c r="O1711" s="180"/>
      <c r="P1711" s="214" t="str">
        <f>CountyStateRegions_21!K1709</f>
        <v/>
      </c>
      <c r="Q1711" s="304" t="str">
        <f t="shared" si="143"/>
        <v/>
      </c>
      <c r="R1711" s="305" t="str">
        <f t="shared" si="144"/>
        <v/>
      </c>
      <c r="S1711" s="305" t="str">
        <f t="shared" si="145"/>
        <v/>
      </c>
      <c r="T1711" s="186">
        <v>1707</v>
      </c>
      <c r="U1711" s="216" t="str">
        <f t="shared" si="142"/>
        <v/>
      </c>
      <c r="V1711" s="216" t="str">
        <f>IFERROR(INDEX(CountyStateRegions_21!$B:$B,MATCH('Start Here Statistics'!$U1711,CountyStateRegions_21!$D:$D,0)),"")</f>
        <v/>
      </c>
    </row>
    <row r="1712" spans="14:22" ht="15" x14ac:dyDescent="0.2">
      <c r="N1712" s="43">
        <f t="shared" si="141"/>
        <v>0</v>
      </c>
      <c r="O1712" s="180"/>
      <c r="P1712" s="214" t="str">
        <f>CountyStateRegions_21!K1710</f>
        <v/>
      </c>
      <c r="Q1712" s="304" t="str">
        <f t="shared" si="143"/>
        <v/>
      </c>
      <c r="R1712" s="305" t="str">
        <f t="shared" si="144"/>
        <v/>
      </c>
      <c r="S1712" s="305" t="str">
        <f t="shared" si="145"/>
        <v/>
      </c>
      <c r="T1712" s="186">
        <v>1708</v>
      </c>
      <c r="U1712" s="216" t="str">
        <f t="shared" si="142"/>
        <v/>
      </c>
      <c r="V1712" s="216" t="str">
        <f>IFERROR(INDEX(CountyStateRegions_21!$B:$B,MATCH('Start Here Statistics'!$U1712,CountyStateRegions_21!$D:$D,0)),"")</f>
        <v/>
      </c>
    </row>
    <row r="1713" spans="14:22" ht="15" x14ac:dyDescent="0.2">
      <c r="N1713" s="43">
        <f t="shared" si="141"/>
        <v>0</v>
      </c>
      <c r="O1713" s="180"/>
      <c r="P1713" s="214" t="str">
        <f>CountyStateRegions_21!K1711</f>
        <v/>
      </c>
      <c r="Q1713" s="304" t="str">
        <f t="shared" si="143"/>
        <v/>
      </c>
      <c r="R1713" s="305" t="str">
        <f t="shared" si="144"/>
        <v/>
      </c>
      <c r="S1713" s="305" t="str">
        <f t="shared" si="145"/>
        <v/>
      </c>
      <c r="T1713" s="186">
        <v>1709</v>
      </c>
      <c r="U1713" s="216" t="str">
        <f t="shared" si="142"/>
        <v/>
      </c>
      <c r="V1713" s="216" t="str">
        <f>IFERROR(INDEX(CountyStateRegions_21!$B:$B,MATCH('Start Here Statistics'!$U1713,CountyStateRegions_21!$D:$D,0)),"")</f>
        <v/>
      </c>
    </row>
    <row r="1714" spans="14:22" ht="15" x14ac:dyDescent="0.2">
      <c r="N1714" s="43">
        <f t="shared" si="141"/>
        <v>0</v>
      </c>
      <c r="O1714" s="180"/>
      <c r="P1714" s="214" t="str">
        <f>CountyStateRegions_21!K1712</f>
        <v/>
      </c>
      <c r="Q1714" s="304" t="str">
        <f t="shared" si="143"/>
        <v/>
      </c>
      <c r="R1714" s="305" t="str">
        <f t="shared" si="144"/>
        <v/>
      </c>
      <c r="S1714" s="305" t="str">
        <f t="shared" si="145"/>
        <v/>
      </c>
      <c r="T1714" s="186">
        <v>1710</v>
      </c>
      <c r="U1714" s="216" t="str">
        <f t="shared" si="142"/>
        <v/>
      </c>
      <c r="V1714" s="216" t="str">
        <f>IFERROR(INDEX(CountyStateRegions_21!$B:$B,MATCH('Start Here Statistics'!$U1714,CountyStateRegions_21!$D:$D,0)),"")</f>
        <v/>
      </c>
    </row>
    <row r="1715" spans="14:22" ht="15" x14ac:dyDescent="0.2">
      <c r="N1715" s="43">
        <f t="shared" si="141"/>
        <v>0</v>
      </c>
      <c r="O1715" s="180"/>
      <c r="P1715" s="214" t="str">
        <f>CountyStateRegions_21!K1713</f>
        <v/>
      </c>
      <c r="Q1715" s="304" t="str">
        <f t="shared" si="143"/>
        <v/>
      </c>
      <c r="R1715" s="305" t="str">
        <f t="shared" si="144"/>
        <v/>
      </c>
      <c r="S1715" s="305" t="str">
        <f t="shared" si="145"/>
        <v/>
      </c>
      <c r="T1715" s="186">
        <v>1711</v>
      </c>
      <c r="U1715" s="216" t="str">
        <f t="shared" si="142"/>
        <v/>
      </c>
      <c r="V1715" s="216" t="str">
        <f>IFERROR(INDEX(CountyStateRegions_21!$B:$B,MATCH('Start Here Statistics'!$U1715,CountyStateRegions_21!$D:$D,0)),"")</f>
        <v/>
      </c>
    </row>
    <row r="1716" spans="14:22" ht="15" x14ac:dyDescent="0.2">
      <c r="N1716" s="43">
        <f t="shared" si="141"/>
        <v>0</v>
      </c>
      <c r="O1716" s="180"/>
      <c r="P1716" s="214" t="str">
        <f>CountyStateRegions_21!K1714</f>
        <v/>
      </c>
      <c r="Q1716" s="304" t="str">
        <f t="shared" si="143"/>
        <v/>
      </c>
      <c r="R1716" s="305" t="str">
        <f t="shared" si="144"/>
        <v/>
      </c>
      <c r="S1716" s="305" t="str">
        <f t="shared" si="145"/>
        <v/>
      </c>
      <c r="T1716" s="186">
        <v>1712</v>
      </c>
      <c r="U1716" s="216" t="str">
        <f t="shared" si="142"/>
        <v/>
      </c>
      <c r="V1716" s="216" t="str">
        <f>IFERROR(INDEX(CountyStateRegions_21!$B:$B,MATCH('Start Here Statistics'!$U1716,CountyStateRegions_21!$D:$D,0)),"")</f>
        <v/>
      </c>
    </row>
    <row r="1717" spans="14:22" ht="15" x14ac:dyDescent="0.2">
      <c r="N1717" s="43">
        <f t="shared" si="141"/>
        <v>0</v>
      </c>
      <c r="O1717" s="180"/>
      <c r="P1717" s="214" t="str">
        <f>CountyStateRegions_21!K1715</f>
        <v/>
      </c>
      <c r="Q1717" s="304" t="str">
        <f t="shared" si="143"/>
        <v/>
      </c>
      <c r="R1717" s="305" t="str">
        <f t="shared" si="144"/>
        <v/>
      </c>
      <c r="S1717" s="305" t="str">
        <f t="shared" si="145"/>
        <v/>
      </c>
      <c r="T1717" s="186">
        <v>1713</v>
      </c>
      <c r="U1717" s="216" t="str">
        <f t="shared" si="142"/>
        <v/>
      </c>
      <c r="V1717" s="216" t="str">
        <f>IFERROR(INDEX(CountyStateRegions_21!$B:$B,MATCH('Start Here Statistics'!$U1717,CountyStateRegions_21!$D:$D,0)),"")</f>
        <v/>
      </c>
    </row>
    <row r="1718" spans="14:22" ht="15" x14ac:dyDescent="0.2">
      <c r="N1718" s="43">
        <f t="shared" si="141"/>
        <v>0</v>
      </c>
      <c r="O1718" s="180"/>
      <c r="P1718" s="214" t="str">
        <f>CountyStateRegions_21!K1716</f>
        <v/>
      </c>
      <c r="Q1718" s="304" t="str">
        <f t="shared" si="143"/>
        <v/>
      </c>
      <c r="R1718" s="305" t="str">
        <f t="shared" si="144"/>
        <v/>
      </c>
      <c r="S1718" s="305" t="str">
        <f t="shared" si="145"/>
        <v/>
      </c>
      <c r="T1718" s="186">
        <v>1714</v>
      </c>
      <c r="U1718" s="216" t="str">
        <f t="shared" si="142"/>
        <v/>
      </c>
      <c r="V1718" s="216" t="str">
        <f>IFERROR(INDEX(CountyStateRegions_21!$B:$B,MATCH('Start Here Statistics'!$U1718,CountyStateRegions_21!$D:$D,0)),"")</f>
        <v/>
      </c>
    </row>
    <row r="1719" spans="14:22" ht="15" x14ac:dyDescent="0.2">
      <c r="N1719" s="43">
        <f t="shared" si="141"/>
        <v>0</v>
      </c>
      <c r="O1719" s="180"/>
      <c r="P1719" s="214" t="str">
        <f>CountyStateRegions_21!K1717</f>
        <v/>
      </c>
      <c r="Q1719" s="304" t="str">
        <f t="shared" si="143"/>
        <v/>
      </c>
      <c r="R1719" s="305" t="str">
        <f t="shared" si="144"/>
        <v/>
      </c>
      <c r="S1719" s="305" t="str">
        <f t="shared" si="145"/>
        <v/>
      </c>
      <c r="T1719" s="186">
        <v>1715</v>
      </c>
      <c r="U1719" s="216" t="str">
        <f t="shared" si="142"/>
        <v/>
      </c>
      <c r="V1719" s="216" t="str">
        <f>IFERROR(INDEX(CountyStateRegions_21!$B:$B,MATCH('Start Here Statistics'!$U1719,CountyStateRegions_21!$D:$D,0)),"")</f>
        <v/>
      </c>
    </row>
    <row r="1720" spans="14:22" ht="15" x14ac:dyDescent="0.2">
      <c r="N1720" s="43">
        <f t="shared" si="141"/>
        <v>0</v>
      </c>
      <c r="O1720" s="180"/>
      <c r="P1720" s="214" t="str">
        <f>CountyStateRegions_21!K1718</f>
        <v/>
      </c>
      <c r="Q1720" s="304" t="str">
        <f t="shared" si="143"/>
        <v/>
      </c>
      <c r="R1720" s="305" t="str">
        <f t="shared" si="144"/>
        <v/>
      </c>
      <c r="S1720" s="305" t="str">
        <f t="shared" si="145"/>
        <v/>
      </c>
      <c r="T1720" s="186">
        <v>1716</v>
      </c>
      <c r="U1720" s="216" t="str">
        <f t="shared" si="142"/>
        <v/>
      </c>
      <c r="V1720" s="216" t="str">
        <f>IFERROR(INDEX(CountyStateRegions_21!$B:$B,MATCH('Start Here Statistics'!$U1720,CountyStateRegions_21!$D:$D,0)),"")</f>
        <v/>
      </c>
    </row>
    <row r="1721" spans="14:22" ht="15" x14ac:dyDescent="0.2">
      <c r="N1721" s="43">
        <f t="shared" si="141"/>
        <v>0</v>
      </c>
      <c r="O1721" s="180"/>
      <c r="P1721" s="214" t="str">
        <f>CountyStateRegions_21!K1719</f>
        <v/>
      </c>
      <c r="Q1721" s="304" t="str">
        <f t="shared" si="143"/>
        <v/>
      </c>
      <c r="R1721" s="305" t="str">
        <f t="shared" si="144"/>
        <v/>
      </c>
      <c r="S1721" s="305" t="str">
        <f t="shared" si="145"/>
        <v/>
      </c>
      <c r="T1721" s="186">
        <v>1717</v>
      </c>
      <c r="U1721" s="216" t="str">
        <f t="shared" si="142"/>
        <v/>
      </c>
      <c r="V1721" s="216" t="str">
        <f>IFERROR(INDEX(CountyStateRegions_21!$B:$B,MATCH('Start Here Statistics'!$U1721,CountyStateRegions_21!$D:$D,0)),"")</f>
        <v/>
      </c>
    </row>
    <row r="1722" spans="14:22" ht="15" x14ac:dyDescent="0.2">
      <c r="N1722" s="43">
        <f t="shared" si="141"/>
        <v>0</v>
      </c>
      <c r="O1722" s="180"/>
      <c r="P1722" s="214" t="str">
        <f>CountyStateRegions_21!K1720</f>
        <v/>
      </c>
      <c r="Q1722" s="304" t="str">
        <f t="shared" si="143"/>
        <v/>
      </c>
      <c r="R1722" s="305" t="str">
        <f t="shared" si="144"/>
        <v/>
      </c>
      <c r="S1722" s="305" t="str">
        <f t="shared" si="145"/>
        <v/>
      </c>
      <c r="T1722" s="186">
        <v>1718</v>
      </c>
      <c r="U1722" s="216" t="str">
        <f t="shared" si="142"/>
        <v/>
      </c>
      <c r="V1722" s="216" t="str">
        <f>IFERROR(INDEX(CountyStateRegions_21!$B:$B,MATCH('Start Here Statistics'!$U1722,CountyStateRegions_21!$D:$D,0)),"")</f>
        <v/>
      </c>
    </row>
    <row r="1723" spans="14:22" ht="15" x14ac:dyDescent="0.2">
      <c r="N1723" s="43">
        <f t="shared" si="141"/>
        <v>0</v>
      </c>
      <c r="O1723" s="180"/>
      <c r="P1723" s="214" t="str">
        <f>CountyStateRegions_21!K1721</f>
        <v/>
      </c>
      <c r="Q1723" s="304" t="str">
        <f t="shared" si="143"/>
        <v/>
      </c>
      <c r="R1723" s="305" t="str">
        <f t="shared" si="144"/>
        <v/>
      </c>
      <c r="S1723" s="305" t="str">
        <f t="shared" si="145"/>
        <v/>
      </c>
      <c r="T1723" s="186">
        <v>1719</v>
      </c>
      <c r="U1723" s="216" t="str">
        <f t="shared" si="142"/>
        <v/>
      </c>
      <c r="V1723" s="216" t="str">
        <f>IFERROR(INDEX(CountyStateRegions_21!$B:$B,MATCH('Start Here Statistics'!$U1723,CountyStateRegions_21!$D:$D,0)),"")</f>
        <v/>
      </c>
    </row>
    <row r="1724" spans="14:22" ht="15" x14ac:dyDescent="0.2">
      <c r="N1724" s="43">
        <f t="shared" si="141"/>
        <v>0</v>
      </c>
      <c r="O1724" s="180"/>
      <c r="P1724" s="214" t="str">
        <f>CountyStateRegions_21!K1722</f>
        <v/>
      </c>
      <c r="Q1724" s="304" t="str">
        <f t="shared" si="143"/>
        <v/>
      </c>
      <c r="R1724" s="305" t="str">
        <f t="shared" si="144"/>
        <v/>
      </c>
      <c r="S1724" s="305" t="str">
        <f t="shared" si="145"/>
        <v/>
      </c>
      <c r="T1724" s="186">
        <v>1720</v>
      </c>
      <c r="U1724" s="216" t="str">
        <f t="shared" si="142"/>
        <v/>
      </c>
      <c r="V1724" s="216" t="str">
        <f>IFERROR(INDEX(CountyStateRegions_21!$B:$B,MATCH('Start Here Statistics'!$U1724,CountyStateRegions_21!$D:$D,0)),"")</f>
        <v/>
      </c>
    </row>
    <row r="1725" spans="14:22" ht="15" x14ac:dyDescent="0.2">
      <c r="N1725" s="43">
        <f t="shared" si="141"/>
        <v>0</v>
      </c>
      <c r="O1725" s="180"/>
      <c r="P1725" s="214" t="str">
        <f>CountyStateRegions_21!K1723</f>
        <v/>
      </c>
      <c r="Q1725" s="304" t="str">
        <f t="shared" si="143"/>
        <v/>
      </c>
      <c r="R1725" s="305" t="str">
        <f t="shared" si="144"/>
        <v/>
      </c>
      <c r="S1725" s="305" t="str">
        <f t="shared" si="145"/>
        <v/>
      </c>
      <c r="T1725" s="186">
        <v>1721</v>
      </c>
      <c r="U1725" s="216" t="str">
        <f t="shared" si="142"/>
        <v/>
      </c>
      <c r="V1725" s="216" t="str">
        <f>IFERROR(INDEX(CountyStateRegions_21!$B:$B,MATCH('Start Here Statistics'!$U1725,CountyStateRegions_21!$D:$D,0)),"")</f>
        <v/>
      </c>
    </row>
    <row r="1726" spans="14:22" ht="15" x14ac:dyDescent="0.2">
      <c r="N1726" s="43">
        <f t="shared" si="141"/>
        <v>0</v>
      </c>
      <c r="O1726" s="180"/>
      <c r="P1726" s="214" t="str">
        <f>CountyStateRegions_21!K1724</f>
        <v/>
      </c>
      <c r="Q1726" s="304" t="str">
        <f t="shared" si="143"/>
        <v/>
      </c>
      <c r="R1726" s="305" t="str">
        <f t="shared" si="144"/>
        <v/>
      </c>
      <c r="S1726" s="305" t="str">
        <f t="shared" si="145"/>
        <v/>
      </c>
      <c r="T1726" s="186">
        <v>1722</v>
      </c>
      <c r="U1726" s="216" t="str">
        <f t="shared" si="142"/>
        <v/>
      </c>
      <c r="V1726" s="216" t="str">
        <f>IFERROR(INDEX(CountyStateRegions_21!$B:$B,MATCH('Start Here Statistics'!$U1726,CountyStateRegions_21!$D:$D,0)),"")</f>
        <v/>
      </c>
    </row>
    <row r="1727" spans="14:22" ht="15" x14ac:dyDescent="0.2">
      <c r="N1727" s="43">
        <f t="shared" si="141"/>
        <v>0</v>
      </c>
      <c r="O1727" s="180"/>
      <c r="P1727" s="214" t="str">
        <f>CountyStateRegions_21!K1725</f>
        <v/>
      </c>
      <c r="Q1727" s="304" t="str">
        <f t="shared" si="143"/>
        <v/>
      </c>
      <c r="R1727" s="305" t="str">
        <f t="shared" si="144"/>
        <v/>
      </c>
      <c r="S1727" s="305" t="str">
        <f t="shared" si="145"/>
        <v/>
      </c>
      <c r="T1727" s="186">
        <v>1723</v>
      </c>
      <c r="U1727" s="216" t="str">
        <f t="shared" si="142"/>
        <v/>
      </c>
      <c r="V1727" s="216" t="str">
        <f>IFERROR(INDEX(CountyStateRegions_21!$B:$B,MATCH('Start Here Statistics'!$U1727,CountyStateRegions_21!$D:$D,0)),"")</f>
        <v/>
      </c>
    </row>
    <row r="1728" spans="14:22" ht="15" x14ac:dyDescent="0.2">
      <c r="N1728" s="43">
        <f t="shared" si="141"/>
        <v>0</v>
      </c>
      <c r="O1728" s="180"/>
      <c r="P1728" s="214" t="str">
        <f>CountyStateRegions_21!K1726</f>
        <v/>
      </c>
      <c r="Q1728" s="304" t="str">
        <f t="shared" si="143"/>
        <v/>
      </c>
      <c r="R1728" s="305" t="str">
        <f t="shared" si="144"/>
        <v/>
      </c>
      <c r="S1728" s="305" t="str">
        <f t="shared" si="145"/>
        <v/>
      </c>
      <c r="T1728" s="186">
        <v>1724</v>
      </c>
      <c r="U1728" s="216" t="str">
        <f t="shared" si="142"/>
        <v/>
      </c>
      <c r="V1728" s="216" t="str">
        <f>IFERROR(INDEX(CountyStateRegions_21!$B:$B,MATCH('Start Here Statistics'!$U1728,CountyStateRegions_21!$D:$D,0)),"")</f>
        <v/>
      </c>
    </row>
    <row r="1729" spans="14:22" ht="15" x14ac:dyDescent="0.2">
      <c r="N1729" s="43">
        <f t="shared" si="141"/>
        <v>0</v>
      </c>
      <c r="O1729" s="180"/>
      <c r="P1729" s="214" t="str">
        <f>CountyStateRegions_21!K1727</f>
        <v/>
      </c>
      <c r="Q1729" s="304" t="str">
        <f t="shared" si="143"/>
        <v/>
      </c>
      <c r="R1729" s="305" t="str">
        <f t="shared" si="144"/>
        <v/>
      </c>
      <c r="S1729" s="305" t="str">
        <f t="shared" si="145"/>
        <v/>
      </c>
      <c r="T1729" s="186">
        <v>1725</v>
      </c>
      <c r="U1729" s="216" t="str">
        <f t="shared" si="142"/>
        <v/>
      </c>
      <c r="V1729" s="216" t="str">
        <f>IFERROR(INDEX(CountyStateRegions_21!$B:$B,MATCH('Start Here Statistics'!$U1729,CountyStateRegions_21!$D:$D,0)),"")</f>
        <v/>
      </c>
    </row>
    <row r="1730" spans="14:22" ht="15" x14ac:dyDescent="0.2">
      <c r="N1730" s="43">
        <f t="shared" si="141"/>
        <v>0</v>
      </c>
      <c r="O1730" s="180"/>
      <c r="P1730" s="214" t="str">
        <f>CountyStateRegions_21!K1728</f>
        <v/>
      </c>
      <c r="Q1730" s="304" t="str">
        <f t="shared" si="143"/>
        <v/>
      </c>
      <c r="R1730" s="305" t="str">
        <f t="shared" si="144"/>
        <v/>
      </c>
      <c r="S1730" s="305" t="str">
        <f t="shared" si="145"/>
        <v/>
      </c>
      <c r="T1730" s="186">
        <v>1726</v>
      </c>
      <c r="U1730" s="216" t="str">
        <f t="shared" si="142"/>
        <v/>
      </c>
      <c r="V1730" s="216" t="str">
        <f>IFERROR(INDEX(CountyStateRegions_21!$B:$B,MATCH('Start Here Statistics'!$U1730,CountyStateRegions_21!$D:$D,0)),"")</f>
        <v/>
      </c>
    </row>
    <row r="1731" spans="14:22" ht="15" x14ac:dyDescent="0.2">
      <c r="N1731" s="43">
        <f t="shared" si="141"/>
        <v>0</v>
      </c>
      <c r="O1731" s="180"/>
      <c r="P1731" s="214" t="str">
        <f>CountyStateRegions_21!K1729</f>
        <v/>
      </c>
      <c r="Q1731" s="304" t="str">
        <f t="shared" si="143"/>
        <v/>
      </c>
      <c r="R1731" s="305" t="str">
        <f t="shared" si="144"/>
        <v/>
      </c>
      <c r="S1731" s="305" t="str">
        <f t="shared" si="145"/>
        <v/>
      </c>
      <c r="T1731" s="186">
        <v>1727</v>
      </c>
      <c r="U1731" s="216" t="str">
        <f t="shared" si="142"/>
        <v/>
      </c>
      <c r="V1731" s="216" t="str">
        <f>IFERROR(INDEX(CountyStateRegions_21!$B:$B,MATCH('Start Here Statistics'!$U1731,CountyStateRegions_21!$D:$D,0)),"")</f>
        <v/>
      </c>
    </row>
    <row r="1732" spans="14:22" ht="15" x14ac:dyDescent="0.2">
      <c r="N1732" s="43">
        <f t="shared" si="141"/>
        <v>0</v>
      </c>
      <c r="O1732" s="180"/>
      <c r="P1732" s="214" t="str">
        <f>CountyStateRegions_21!K1730</f>
        <v/>
      </c>
      <c r="Q1732" s="304" t="str">
        <f t="shared" si="143"/>
        <v/>
      </c>
      <c r="R1732" s="305" t="str">
        <f t="shared" si="144"/>
        <v/>
      </c>
      <c r="S1732" s="305" t="str">
        <f t="shared" si="145"/>
        <v/>
      </c>
      <c r="T1732" s="186">
        <v>1728</v>
      </c>
      <c r="U1732" s="216" t="str">
        <f t="shared" si="142"/>
        <v/>
      </c>
      <c r="V1732" s="216" t="str">
        <f>IFERROR(INDEX(CountyStateRegions_21!$B:$B,MATCH('Start Here Statistics'!$U1732,CountyStateRegions_21!$D:$D,0)),"")</f>
        <v/>
      </c>
    </row>
    <row r="1733" spans="14:22" ht="15" x14ac:dyDescent="0.2">
      <c r="N1733" s="43">
        <f t="shared" si="141"/>
        <v>0</v>
      </c>
      <c r="O1733" s="180"/>
      <c r="P1733" s="214" t="str">
        <f>CountyStateRegions_21!K1731</f>
        <v/>
      </c>
      <c r="Q1733" s="304" t="str">
        <f t="shared" si="143"/>
        <v/>
      </c>
      <c r="R1733" s="305" t="str">
        <f t="shared" si="144"/>
        <v/>
      </c>
      <c r="S1733" s="305" t="str">
        <f t="shared" si="145"/>
        <v/>
      </c>
      <c r="T1733" s="186">
        <v>1729</v>
      </c>
      <c r="U1733" s="216" t="str">
        <f t="shared" si="142"/>
        <v/>
      </c>
      <c r="V1733" s="216" t="str">
        <f>IFERROR(INDEX(CountyStateRegions_21!$B:$B,MATCH('Start Here Statistics'!$U1733,CountyStateRegions_21!$D:$D,0)),"")</f>
        <v/>
      </c>
    </row>
    <row r="1734" spans="14:22" ht="15" x14ac:dyDescent="0.2">
      <c r="N1734" s="43">
        <f t="shared" ref="N1734:N1797" si="146">SUM(N1733,$O1734&lt;&gt;"")</f>
        <v>0</v>
      </c>
      <c r="O1734" s="180"/>
      <c r="P1734" s="214" t="str">
        <f>CountyStateRegions_21!K1732</f>
        <v/>
      </c>
      <c r="Q1734" s="304" t="str">
        <f t="shared" si="143"/>
        <v/>
      </c>
      <c r="R1734" s="305" t="str">
        <f t="shared" si="144"/>
        <v/>
      </c>
      <c r="S1734" s="305" t="str">
        <f t="shared" si="145"/>
        <v/>
      </c>
      <c r="T1734" s="186">
        <v>1730</v>
      </c>
      <c r="U1734" s="216" t="str">
        <f t="shared" ref="U1734:U1797" si="147">IFERROR(INDEX($P:$P,MATCH($T1734,$N:$N,0)),"")</f>
        <v/>
      </c>
      <c r="V1734" s="216" t="str">
        <f>IFERROR(INDEX(CountyStateRegions_21!$B:$B,MATCH('Start Here Statistics'!$U1734,CountyStateRegions_21!$D:$D,0)),"")</f>
        <v/>
      </c>
    </row>
    <row r="1735" spans="14:22" ht="15" x14ac:dyDescent="0.2">
      <c r="N1735" s="43">
        <f t="shared" si="146"/>
        <v>0</v>
      </c>
      <c r="O1735" s="180"/>
      <c r="P1735" s="214" t="str">
        <f>CountyStateRegions_21!K1733</f>
        <v/>
      </c>
      <c r="Q1735" s="304" t="str">
        <f t="shared" si="143"/>
        <v/>
      </c>
      <c r="R1735" s="305" t="str">
        <f t="shared" si="144"/>
        <v/>
      </c>
      <c r="S1735" s="305" t="str">
        <f t="shared" si="145"/>
        <v/>
      </c>
      <c r="T1735" s="186">
        <v>1731</v>
      </c>
      <c r="U1735" s="216" t="str">
        <f t="shared" si="147"/>
        <v/>
      </c>
      <c r="V1735" s="216" t="str">
        <f>IFERROR(INDEX(CountyStateRegions_21!$B:$B,MATCH('Start Here Statistics'!$U1735,CountyStateRegions_21!$D:$D,0)),"")</f>
        <v/>
      </c>
    </row>
    <row r="1736" spans="14:22" ht="15" x14ac:dyDescent="0.2">
      <c r="N1736" s="43">
        <f t="shared" si="146"/>
        <v>0</v>
      </c>
      <c r="O1736" s="180"/>
      <c r="P1736" s="214" t="str">
        <f>CountyStateRegions_21!K1734</f>
        <v/>
      </c>
      <c r="Q1736" s="304" t="str">
        <f t="shared" si="143"/>
        <v/>
      </c>
      <c r="R1736" s="305" t="str">
        <f t="shared" si="144"/>
        <v/>
      </c>
      <c r="S1736" s="305" t="str">
        <f t="shared" si="145"/>
        <v/>
      </c>
      <c r="T1736" s="186">
        <v>1732</v>
      </c>
      <c r="U1736" s="216" t="str">
        <f t="shared" si="147"/>
        <v/>
      </c>
      <c r="V1736" s="216" t="str">
        <f>IFERROR(INDEX(CountyStateRegions_21!$B:$B,MATCH('Start Here Statistics'!$U1736,CountyStateRegions_21!$D:$D,0)),"")</f>
        <v/>
      </c>
    </row>
    <row r="1737" spans="14:22" ht="15" x14ac:dyDescent="0.2">
      <c r="N1737" s="43">
        <f t="shared" si="146"/>
        <v>0</v>
      </c>
      <c r="O1737" s="180"/>
      <c r="P1737" s="214" t="str">
        <f>CountyStateRegions_21!K1735</f>
        <v/>
      </c>
      <c r="Q1737" s="304" t="str">
        <f t="shared" si="143"/>
        <v/>
      </c>
      <c r="R1737" s="305" t="str">
        <f t="shared" si="144"/>
        <v/>
      </c>
      <c r="S1737" s="305" t="str">
        <f t="shared" si="145"/>
        <v/>
      </c>
      <c r="T1737" s="186">
        <v>1733</v>
      </c>
      <c r="U1737" s="216" t="str">
        <f t="shared" si="147"/>
        <v/>
      </c>
      <c r="V1737" s="216" t="str">
        <f>IFERROR(INDEX(CountyStateRegions_21!$B:$B,MATCH('Start Here Statistics'!$U1737,CountyStateRegions_21!$D:$D,0)),"")</f>
        <v/>
      </c>
    </row>
    <row r="1738" spans="14:22" ht="15" x14ac:dyDescent="0.2">
      <c r="N1738" s="43">
        <f t="shared" si="146"/>
        <v>0</v>
      </c>
      <c r="O1738" s="180"/>
      <c r="P1738" s="214" t="str">
        <f>CountyStateRegions_21!K1736</f>
        <v/>
      </c>
      <c r="Q1738" s="304" t="str">
        <f t="shared" si="143"/>
        <v/>
      </c>
      <c r="R1738" s="305" t="str">
        <f t="shared" si="144"/>
        <v/>
      </c>
      <c r="S1738" s="305" t="str">
        <f t="shared" si="145"/>
        <v/>
      </c>
      <c r="T1738" s="186">
        <v>1734</v>
      </c>
      <c r="U1738" s="216" t="str">
        <f t="shared" si="147"/>
        <v/>
      </c>
      <c r="V1738" s="216" t="str">
        <f>IFERROR(INDEX(CountyStateRegions_21!$B:$B,MATCH('Start Here Statistics'!$U1738,CountyStateRegions_21!$D:$D,0)),"")</f>
        <v/>
      </c>
    </row>
    <row r="1739" spans="14:22" ht="15" x14ac:dyDescent="0.2">
      <c r="N1739" s="43">
        <f t="shared" si="146"/>
        <v>0</v>
      </c>
      <c r="O1739" s="180"/>
      <c r="P1739" s="214" t="str">
        <f>CountyStateRegions_21!K1737</f>
        <v/>
      </c>
      <c r="Q1739" s="304" t="str">
        <f t="shared" si="143"/>
        <v/>
      </c>
      <c r="R1739" s="305" t="str">
        <f t="shared" si="144"/>
        <v/>
      </c>
      <c r="S1739" s="305" t="str">
        <f t="shared" si="145"/>
        <v/>
      </c>
      <c r="T1739" s="186">
        <v>1735</v>
      </c>
      <c r="U1739" s="216" t="str">
        <f t="shared" si="147"/>
        <v/>
      </c>
      <c r="V1739" s="216" t="str">
        <f>IFERROR(INDEX(CountyStateRegions_21!$B:$B,MATCH('Start Here Statistics'!$U1739,CountyStateRegions_21!$D:$D,0)),"")</f>
        <v/>
      </c>
    </row>
    <row r="1740" spans="14:22" ht="15" x14ac:dyDescent="0.2">
      <c r="N1740" s="43">
        <f t="shared" si="146"/>
        <v>0</v>
      </c>
      <c r="O1740" s="180"/>
      <c r="P1740" s="214" t="str">
        <f>CountyStateRegions_21!K1738</f>
        <v/>
      </c>
      <c r="Q1740" s="304" t="str">
        <f t="shared" si="143"/>
        <v/>
      </c>
      <c r="R1740" s="305" t="str">
        <f t="shared" si="144"/>
        <v/>
      </c>
      <c r="S1740" s="305" t="str">
        <f t="shared" si="145"/>
        <v/>
      </c>
      <c r="T1740" s="186">
        <v>1736</v>
      </c>
      <c r="U1740" s="216" t="str">
        <f t="shared" si="147"/>
        <v/>
      </c>
      <c r="V1740" s="216" t="str">
        <f>IFERROR(INDEX(CountyStateRegions_21!$B:$B,MATCH('Start Here Statistics'!$U1740,CountyStateRegions_21!$D:$D,0)),"")</f>
        <v/>
      </c>
    </row>
    <row r="1741" spans="14:22" ht="15" x14ac:dyDescent="0.2">
      <c r="N1741" s="43">
        <f t="shared" si="146"/>
        <v>0</v>
      </c>
      <c r="O1741" s="180"/>
      <c r="P1741" s="214" t="str">
        <f>CountyStateRegions_21!K1739</f>
        <v/>
      </c>
      <c r="Q1741" s="304" t="str">
        <f t="shared" si="143"/>
        <v/>
      </c>
      <c r="R1741" s="305" t="str">
        <f t="shared" si="144"/>
        <v/>
      </c>
      <c r="S1741" s="305" t="str">
        <f t="shared" si="145"/>
        <v/>
      </c>
      <c r="T1741" s="186">
        <v>1737</v>
      </c>
      <c r="U1741" s="216" t="str">
        <f t="shared" si="147"/>
        <v/>
      </c>
      <c r="V1741" s="216" t="str">
        <f>IFERROR(INDEX(CountyStateRegions_21!$B:$B,MATCH('Start Here Statistics'!$U1741,CountyStateRegions_21!$D:$D,0)),"")</f>
        <v/>
      </c>
    </row>
    <row r="1742" spans="14:22" ht="15" x14ac:dyDescent="0.2">
      <c r="N1742" s="43">
        <f t="shared" si="146"/>
        <v>0</v>
      </c>
      <c r="O1742" s="180"/>
      <c r="P1742" s="214" t="str">
        <f>CountyStateRegions_21!K1740</f>
        <v/>
      </c>
      <c r="Q1742" s="304" t="str">
        <f t="shared" si="143"/>
        <v/>
      </c>
      <c r="R1742" s="305" t="str">
        <f t="shared" si="144"/>
        <v/>
      </c>
      <c r="S1742" s="305" t="str">
        <f t="shared" si="145"/>
        <v/>
      </c>
      <c r="T1742" s="186">
        <v>1738</v>
      </c>
      <c r="U1742" s="216" t="str">
        <f t="shared" si="147"/>
        <v/>
      </c>
      <c r="V1742" s="216" t="str">
        <f>IFERROR(INDEX(CountyStateRegions_21!$B:$B,MATCH('Start Here Statistics'!$U1742,CountyStateRegions_21!$D:$D,0)),"")</f>
        <v/>
      </c>
    </row>
    <row r="1743" spans="14:22" ht="15" x14ac:dyDescent="0.2">
      <c r="N1743" s="43">
        <f t="shared" si="146"/>
        <v>0</v>
      </c>
      <c r="O1743" s="180"/>
      <c r="P1743" s="214" t="str">
        <f>CountyStateRegions_21!K1741</f>
        <v/>
      </c>
      <c r="Q1743" s="304" t="str">
        <f t="shared" si="143"/>
        <v/>
      </c>
      <c r="R1743" s="305" t="str">
        <f t="shared" si="144"/>
        <v/>
      </c>
      <c r="S1743" s="305" t="str">
        <f t="shared" si="145"/>
        <v/>
      </c>
      <c r="T1743" s="186">
        <v>1739</v>
      </c>
      <c r="U1743" s="216" t="str">
        <f t="shared" si="147"/>
        <v/>
      </c>
      <c r="V1743" s="216" t="str">
        <f>IFERROR(INDEX(CountyStateRegions_21!$B:$B,MATCH('Start Here Statistics'!$U1743,CountyStateRegions_21!$D:$D,0)),"")</f>
        <v/>
      </c>
    </row>
    <row r="1744" spans="14:22" ht="15" x14ac:dyDescent="0.2">
      <c r="N1744" s="43">
        <f t="shared" si="146"/>
        <v>0</v>
      </c>
      <c r="O1744" s="180"/>
      <c r="P1744" s="214" t="str">
        <f>CountyStateRegions_21!K1742</f>
        <v/>
      </c>
      <c r="Q1744" s="304" t="str">
        <f t="shared" si="143"/>
        <v/>
      </c>
      <c r="R1744" s="305" t="str">
        <f t="shared" si="144"/>
        <v/>
      </c>
      <c r="S1744" s="305" t="str">
        <f t="shared" si="145"/>
        <v/>
      </c>
      <c r="T1744" s="186">
        <v>1740</v>
      </c>
      <c r="U1744" s="216" t="str">
        <f t="shared" si="147"/>
        <v/>
      </c>
      <c r="V1744" s="216" t="str">
        <f>IFERROR(INDEX(CountyStateRegions_21!$B:$B,MATCH('Start Here Statistics'!$U1744,CountyStateRegions_21!$D:$D,0)),"")</f>
        <v/>
      </c>
    </row>
    <row r="1745" spans="14:22" ht="15" x14ac:dyDescent="0.2">
      <c r="N1745" s="43">
        <f t="shared" si="146"/>
        <v>0</v>
      </c>
      <c r="O1745" s="180"/>
      <c r="P1745" s="214" t="str">
        <f>CountyStateRegions_21!K1743</f>
        <v/>
      </c>
      <c r="Q1745" s="304" t="str">
        <f t="shared" si="143"/>
        <v/>
      </c>
      <c r="R1745" s="305" t="str">
        <f t="shared" si="144"/>
        <v/>
      </c>
      <c r="S1745" s="305" t="str">
        <f t="shared" si="145"/>
        <v/>
      </c>
      <c r="T1745" s="186">
        <v>1741</v>
      </c>
      <c r="U1745" s="216" t="str">
        <f t="shared" si="147"/>
        <v/>
      </c>
      <c r="V1745" s="216" t="str">
        <f>IFERROR(INDEX(CountyStateRegions_21!$B:$B,MATCH('Start Here Statistics'!$U1745,CountyStateRegions_21!$D:$D,0)),"")</f>
        <v/>
      </c>
    </row>
    <row r="1746" spans="14:22" ht="15" x14ac:dyDescent="0.2">
      <c r="N1746" s="43">
        <f t="shared" si="146"/>
        <v>0</v>
      </c>
      <c r="O1746" s="180"/>
      <c r="P1746" s="214" t="str">
        <f>CountyStateRegions_21!K1744</f>
        <v/>
      </c>
      <c r="Q1746" s="304" t="str">
        <f t="shared" si="143"/>
        <v/>
      </c>
      <c r="R1746" s="305" t="str">
        <f t="shared" si="144"/>
        <v/>
      </c>
      <c r="S1746" s="305" t="str">
        <f t="shared" si="145"/>
        <v/>
      </c>
      <c r="T1746" s="186">
        <v>1742</v>
      </c>
      <c r="U1746" s="216" t="str">
        <f t="shared" si="147"/>
        <v/>
      </c>
      <c r="V1746" s="216" t="str">
        <f>IFERROR(INDEX(CountyStateRegions_21!$B:$B,MATCH('Start Here Statistics'!$U1746,CountyStateRegions_21!$D:$D,0)),"")</f>
        <v/>
      </c>
    </row>
    <row r="1747" spans="14:22" ht="15" x14ac:dyDescent="0.2">
      <c r="N1747" s="43">
        <f t="shared" si="146"/>
        <v>0</v>
      </c>
      <c r="O1747" s="180"/>
      <c r="P1747" s="214" t="str">
        <f>CountyStateRegions_21!K1745</f>
        <v/>
      </c>
      <c r="Q1747" s="304" t="str">
        <f t="shared" si="143"/>
        <v/>
      </c>
      <c r="R1747" s="305" t="str">
        <f t="shared" si="144"/>
        <v/>
      </c>
      <c r="S1747" s="305" t="str">
        <f t="shared" si="145"/>
        <v/>
      </c>
      <c r="T1747" s="186">
        <v>1743</v>
      </c>
      <c r="U1747" s="216" t="str">
        <f t="shared" si="147"/>
        <v/>
      </c>
      <c r="V1747" s="216" t="str">
        <f>IFERROR(INDEX(CountyStateRegions_21!$B:$B,MATCH('Start Here Statistics'!$U1747,CountyStateRegions_21!$D:$D,0)),"")</f>
        <v/>
      </c>
    </row>
    <row r="1748" spans="14:22" ht="15" x14ac:dyDescent="0.2">
      <c r="N1748" s="43">
        <f t="shared" si="146"/>
        <v>0</v>
      </c>
      <c r="O1748" s="180"/>
      <c r="P1748" s="214" t="str">
        <f>CountyStateRegions_21!K1746</f>
        <v/>
      </c>
      <c r="Q1748" s="304" t="str">
        <f t="shared" si="143"/>
        <v/>
      </c>
      <c r="R1748" s="305" t="str">
        <f t="shared" si="144"/>
        <v/>
      </c>
      <c r="S1748" s="305" t="str">
        <f t="shared" si="145"/>
        <v/>
      </c>
      <c r="T1748" s="186">
        <v>1744</v>
      </c>
      <c r="U1748" s="216" t="str">
        <f t="shared" si="147"/>
        <v/>
      </c>
      <c r="V1748" s="216" t="str">
        <f>IFERROR(INDEX(CountyStateRegions_21!$B:$B,MATCH('Start Here Statistics'!$U1748,CountyStateRegions_21!$D:$D,0)),"")</f>
        <v/>
      </c>
    </row>
    <row r="1749" spans="14:22" ht="15" x14ac:dyDescent="0.2">
      <c r="N1749" s="43">
        <f t="shared" si="146"/>
        <v>0</v>
      </c>
      <c r="O1749" s="180"/>
      <c r="P1749" s="214" t="str">
        <f>CountyStateRegions_21!K1747</f>
        <v/>
      </c>
      <c r="Q1749" s="304" t="str">
        <f t="shared" si="143"/>
        <v/>
      </c>
      <c r="R1749" s="305" t="str">
        <f t="shared" si="144"/>
        <v/>
      </c>
      <c r="S1749" s="305" t="str">
        <f t="shared" si="145"/>
        <v/>
      </c>
      <c r="T1749" s="186">
        <v>1745</v>
      </c>
      <c r="U1749" s="216" t="str">
        <f t="shared" si="147"/>
        <v/>
      </c>
      <c r="V1749" s="216" t="str">
        <f>IFERROR(INDEX(CountyStateRegions_21!$B:$B,MATCH('Start Here Statistics'!$U1749,CountyStateRegions_21!$D:$D,0)),"")</f>
        <v/>
      </c>
    </row>
    <row r="1750" spans="14:22" ht="15" x14ac:dyDescent="0.2">
      <c r="N1750" s="43">
        <f t="shared" si="146"/>
        <v>0</v>
      </c>
      <c r="O1750" s="180"/>
      <c r="P1750" s="214" t="str">
        <f>CountyStateRegions_21!K1748</f>
        <v/>
      </c>
      <c r="Q1750" s="304" t="str">
        <f t="shared" si="143"/>
        <v/>
      </c>
      <c r="R1750" s="305" t="str">
        <f t="shared" si="144"/>
        <v/>
      </c>
      <c r="S1750" s="305" t="str">
        <f t="shared" si="145"/>
        <v/>
      </c>
      <c r="T1750" s="186">
        <v>1746</v>
      </c>
      <c r="U1750" s="216" t="str">
        <f t="shared" si="147"/>
        <v/>
      </c>
      <c r="V1750" s="216" t="str">
        <f>IFERROR(INDEX(CountyStateRegions_21!$B:$B,MATCH('Start Here Statistics'!$U1750,CountyStateRegions_21!$D:$D,0)),"")</f>
        <v/>
      </c>
    </row>
    <row r="1751" spans="14:22" ht="15" x14ac:dyDescent="0.2">
      <c r="N1751" s="43">
        <f t="shared" si="146"/>
        <v>0</v>
      </c>
      <c r="O1751" s="180"/>
      <c r="P1751" s="214" t="str">
        <f>CountyStateRegions_21!K1749</f>
        <v/>
      </c>
      <c r="Q1751" s="304" t="str">
        <f t="shared" si="143"/>
        <v/>
      </c>
      <c r="R1751" s="305" t="str">
        <f t="shared" si="144"/>
        <v/>
      </c>
      <c r="S1751" s="305" t="str">
        <f t="shared" si="145"/>
        <v/>
      </c>
      <c r="T1751" s="186">
        <v>1747</v>
      </c>
      <c r="U1751" s="216" t="str">
        <f t="shared" si="147"/>
        <v/>
      </c>
      <c r="V1751" s="216" t="str">
        <f>IFERROR(INDEX(CountyStateRegions_21!$B:$B,MATCH('Start Here Statistics'!$U1751,CountyStateRegions_21!$D:$D,0)),"")</f>
        <v/>
      </c>
    </row>
    <row r="1752" spans="14:22" ht="15" x14ac:dyDescent="0.2">
      <c r="N1752" s="43">
        <f t="shared" si="146"/>
        <v>0</v>
      </c>
      <c r="O1752" s="180"/>
      <c r="P1752" s="214" t="str">
        <f>CountyStateRegions_21!K1750</f>
        <v/>
      </c>
      <c r="Q1752" s="304" t="str">
        <f t="shared" si="143"/>
        <v/>
      </c>
      <c r="R1752" s="305" t="str">
        <f t="shared" si="144"/>
        <v/>
      </c>
      <c r="S1752" s="305" t="str">
        <f t="shared" si="145"/>
        <v/>
      </c>
      <c r="T1752" s="186">
        <v>1748</v>
      </c>
      <c r="U1752" s="216" t="str">
        <f t="shared" si="147"/>
        <v/>
      </c>
      <c r="V1752" s="216" t="str">
        <f>IFERROR(INDEX(CountyStateRegions_21!$B:$B,MATCH('Start Here Statistics'!$U1752,CountyStateRegions_21!$D:$D,0)),"")</f>
        <v/>
      </c>
    </row>
    <row r="1753" spans="14:22" ht="15" x14ac:dyDescent="0.2">
      <c r="N1753" s="43">
        <f t="shared" si="146"/>
        <v>0</v>
      </c>
      <c r="O1753" s="180"/>
      <c r="P1753" s="214" t="str">
        <f>CountyStateRegions_21!K1751</f>
        <v/>
      </c>
      <c r="Q1753" s="304" t="str">
        <f t="shared" si="143"/>
        <v/>
      </c>
      <c r="R1753" s="305" t="str">
        <f t="shared" si="144"/>
        <v/>
      </c>
      <c r="S1753" s="305" t="str">
        <f t="shared" si="145"/>
        <v/>
      </c>
      <c r="T1753" s="186">
        <v>1749</v>
      </c>
      <c r="U1753" s="216" t="str">
        <f t="shared" si="147"/>
        <v/>
      </c>
      <c r="V1753" s="216" t="str">
        <f>IFERROR(INDEX(CountyStateRegions_21!$B:$B,MATCH('Start Here Statistics'!$U1753,CountyStateRegions_21!$D:$D,0)),"")</f>
        <v/>
      </c>
    </row>
    <row r="1754" spans="14:22" ht="15" x14ac:dyDescent="0.2">
      <c r="N1754" s="43">
        <f t="shared" si="146"/>
        <v>0</v>
      </c>
      <c r="O1754" s="180"/>
      <c r="P1754" s="214" t="str">
        <f>CountyStateRegions_21!K1752</f>
        <v/>
      </c>
      <c r="Q1754" s="304" t="str">
        <f t="shared" si="143"/>
        <v/>
      </c>
      <c r="R1754" s="305" t="str">
        <f t="shared" si="144"/>
        <v/>
      </c>
      <c r="S1754" s="305" t="str">
        <f t="shared" si="145"/>
        <v/>
      </c>
      <c r="T1754" s="186">
        <v>1750</v>
      </c>
      <c r="U1754" s="216" t="str">
        <f t="shared" si="147"/>
        <v/>
      </c>
      <c r="V1754" s="216" t="str">
        <f>IFERROR(INDEX(CountyStateRegions_21!$B:$B,MATCH('Start Here Statistics'!$U1754,CountyStateRegions_21!$D:$D,0)),"")</f>
        <v/>
      </c>
    </row>
    <row r="1755" spans="14:22" ht="15" x14ac:dyDescent="0.2">
      <c r="N1755" s="43">
        <f t="shared" si="146"/>
        <v>0</v>
      </c>
      <c r="O1755" s="180"/>
      <c r="P1755" s="214" t="str">
        <f>CountyStateRegions_21!K1753</f>
        <v/>
      </c>
      <c r="Q1755" s="304" t="str">
        <f t="shared" si="143"/>
        <v/>
      </c>
      <c r="R1755" s="305" t="str">
        <f t="shared" si="144"/>
        <v/>
      </c>
      <c r="S1755" s="305" t="str">
        <f t="shared" si="145"/>
        <v/>
      </c>
      <c r="T1755" s="186">
        <v>1751</v>
      </c>
      <c r="U1755" s="216" t="str">
        <f t="shared" si="147"/>
        <v/>
      </c>
      <c r="V1755" s="216" t="str">
        <f>IFERROR(INDEX(CountyStateRegions_21!$B:$B,MATCH('Start Here Statistics'!$U1755,CountyStateRegions_21!$D:$D,0)),"")</f>
        <v/>
      </c>
    </row>
    <row r="1756" spans="14:22" ht="15" x14ac:dyDescent="0.2">
      <c r="N1756" s="43">
        <f t="shared" si="146"/>
        <v>0</v>
      </c>
      <c r="O1756" s="180"/>
      <c r="P1756" s="214" t="str">
        <f>CountyStateRegions_21!K1754</f>
        <v/>
      </c>
      <c r="Q1756" s="304" t="str">
        <f t="shared" si="143"/>
        <v/>
      </c>
      <c r="R1756" s="305" t="str">
        <f t="shared" si="144"/>
        <v/>
      </c>
      <c r="S1756" s="305" t="str">
        <f t="shared" si="145"/>
        <v/>
      </c>
      <c r="T1756" s="186">
        <v>1752</v>
      </c>
      <c r="U1756" s="216" t="str">
        <f t="shared" si="147"/>
        <v/>
      </c>
      <c r="V1756" s="216" t="str">
        <f>IFERROR(INDEX(CountyStateRegions_21!$B:$B,MATCH('Start Here Statistics'!$U1756,CountyStateRegions_21!$D:$D,0)),"")</f>
        <v/>
      </c>
    </row>
    <row r="1757" spans="14:22" ht="15" x14ac:dyDescent="0.2">
      <c r="N1757" s="43">
        <f t="shared" si="146"/>
        <v>0</v>
      </c>
      <c r="O1757" s="180"/>
      <c r="P1757" s="214" t="str">
        <f>CountyStateRegions_21!K1755</f>
        <v/>
      </c>
      <c r="Q1757" s="304" t="str">
        <f t="shared" si="143"/>
        <v/>
      </c>
      <c r="R1757" s="305" t="str">
        <f t="shared" si="144"/>
        <v/>
      </c>
      <c r="S1757" s="305" t="str">
        <f t="shared" si="145"/>
        <v/>
      </c>
      <c r="T1757" s="186">
        <v>1753</v>
      </c>
      <c r="U1757" s="216" t="str">
        <f t="shared" si="147"/>
        <v/>
      </c>
      <c r="V1757" s="216" t="str">
        <f>IFERROR(INDEX(CountyStateRegions_21!$B:$B,MATCH('Start Here Statistics'!$U1757,CountyStateRegions_21!$D:$D,0)),"")</f>
        <v/>
      </c>
    </row>
    <row r="1758" spans="14:22" ht="15" x14ac:dyDescent="0.2">
      <c r="N1758" s="43">
        <f t="shared" si="146"/>
        <v>0</v>
      </c>
      <c r="O1758" s="180"/>
      <c r="P1758" s="214" t="str">
        <f>CountyStateRegions_21!K1756</f>
        <v/>
      </c>
      <c r="Q1758" s="304" t="str">
        <f t="shared" ref="Q1758:Q1821" si="148">IFERROR(MID(P1759, FIND(",",P1759)+1,99),"")</f>
        <v/>
      </c>
      <c r="R1758" s="305" t="str">
        <f t="shared" ref="R1758:R1821" si="149">IFERROR(LEFT(P1759, FIND(",",P1759)-1),"")</f>
        <v/>
      </c>
      <c r="S1758" s="305" t="str">
        <f t="shared" ref="S1758:S1821" si="150">IF(P1759="", "", IF(O1759&lt;&gt;"", 1, 0))</f>
        <v/>
      </c>
      <c r="T1758" s="186">
        <v>1754</v>
      </c>
      <c r="U1758" s="216" t="str">
        <f t="shared" si="147"/>
        <v/>
      </c>
      <c r="V1758" s="216" t="str">
        <f>IFERROR(INDEX(CountyStateRegions_21!$B:$B,MATCH('Start Here Statistics'!$U1758,CountyStateRegions_21!$D:$D,0)),"")</f>
        <v/>
      </c>
    </row>
    <row r="1759" spans="14:22" ht="15" x14ac:dyDescent="0.2">
      <c r="N1759" s="43">
        <f t="shared" si="146"/>
        <v>0</v>
      </c>
      <c r="O1759" s="180"/>
      <c r="P1759" s="214" t="str">
        <f>CountyStateRegions_21!K1757</f>
        <v/>
      </c>
      <c r="Q1759" s="304" t="str">
        <f t="shared" si="148"/>
        <v/>
      </c>
      <c r="R1759" s="305" t="str">
        <f t="shared" si="149"/>
        <v/>
      </c>
      <c r="S1759" s="305" t="str">
        <f t="shared" si="150"/>
        <v/>
      </c>
      <c r="T1759" s="186">
        <v>1755</v>
      </c>
      <c r="U1759" s="216" t="str">
        <f t="shared" si="147"/>
        <v/>
      </c>
      <c r="V1759" s="216" t="str">
        <f>IFERROR(INDEX(CountyStateRegions_21!$B:$B,MATCH('Start Here Statistics'!$U1759,CountyStateRegions_21!$D:$D,0)),"")</f>
        <v/>
      </c>
    </row>
    <row r="1760" spans="14:22" ht="15" x14ac:dyDescent="0.2">
      <c r="N1760" s="43">
        <f t="shared" si="146"/>
        <v>0</v>
      </c>
      <c r="O1760" s="180"/>
      <c r="P1760" s="214" t="str">
        <f>CountyStateRegions_21!K1758</f>
        <v/>
      </c>
      <c r="Q1760" s="304" t="str">
        <f t="shared" si="148"/>
        <v/>
      </c>
      <c r="R1760" s="305" t="str">
        <f t="shared" si="149"/>
        <v/>
      </c>
      <c r="S1760" s="305" t="str">
        <f t="shared" si="150"/>
        <v/>
      </c>
      <c r="T1760" s="186">
        <v>1756</v>
      </c>
      <c r="U1760" s="216" t="str">
        <f t="shared" si="147"/>
        <v/>
      </c>
      <c r="V1760" s="216" t="str">
        <f>IFERROR(INDEX(CountyStateRegions_21!$B:$B,MATCH('Start Here Statistics'!$U1760,CountyStateRegions_21!$D:$D,0)),"")</f>
        <v/>
      </c>
    </row>
    <row r="1761" spans="14:22" ht="15" x14ac:dyDescent="0.2">
      <c r="N1761" s="43">
        <f t="shared" si="146"/>
        <v>0</v>
      </c>
      <c r="O1761" s="180"/>
      <c r="P1761" s="214" t="str">
        <f>CountyStateRegions_21!K1759</f>
        <v/>
      </c>
      <c r="Q1761" s="304" t="str">
        <f t="shared" si="148"/>
        <v/>
      </c>
      <c r="R1761" s="305" t="str">
        <f t="shared" si="149"/>
        <v/>
      </c>
      <c r="S1761" s="305" t="str">
        <f t="shared" si="150"/>
        <v/>
      </c>
      <c r="T1761" s="186">
        <v>1757</v>
      </c>
      <c r="U1761" s="216" t="str">
        <f t="shared" si="147"/>
        <v/>
      </c>
      <c r="V1761" s="216" t="str">
        <f>IFERROR(INDEX(CountyStateRegions_21!$B:$B,MATCH('Start Here Statistics'!$U1761,CountyStateRegions_21!$D:$D,0)),"")</f>
        <v/>
      </c>
    </row>
    <row r="1762" spans="14:22" ht="15" x14ac:dyDescent="0.2">
      <c r="N1762" s="43">
        <f t="shared" si="146"/>
        <v>0</v>
      </c>
      <c r="O1762" s="180"/>
      <c r="P1762" s="214" t="str">
        <f>CountyStateRegions_21!K1760</f>
        <v/>
      </c>
      <c r="Q1762" s="304" t="str">
        <f t="shared" si="148"/>
        <v/>
      </c>
      <c r="R1762" s="305" t="str">
        <f t="shared" si="149"/>
        <v/>
      </c>
      <c r="S1762" s="305" t="str">
        <f t="shared" si="150"/>
        <v/>
      </c>
      <c r="T1762" s="186">
        <v>1758</v>
      </c>
      <c r="U1762" s="216" t="str">
        <f t="shared" si="147"/>
        <v/>
      </c>
      <c r="V1762" s="216" t="str">
        <f>IFERROR(INDEX(CountyStateRegions_21!$B:$B,MATCH('Start Here Statistics'!$U1762,CountyStateRegions_21!$D:$D,0)),"")</f>
        <v/>
      </c>
    </row>
    <row r="1763" spans="14:22" ht="15" x14ac:dyDescent="0.2">
      <c r="N1763" s="43">
        <f t="shared" si="146"/>
        <v>0</v>
      </c>
      <c r="O1763" s="180"/>
      <c r="P1763" s="214" t="str">
        <f>CountyStateRegions_21!K1761</f>
        <v/>
      </c>
      <c r="Q1763" s="304" t="str">
        <f t="shared" si="148"/>
        <v/>
      </c>
      <c r="R1763" s="305" t="str">
        <f t="shared" si="149"/>
        <v/>
      </c>
      <c r="S1763" s="305" t="str">
        <f t="shared" si="150"/>
        <v/>
      </c>
      <c r="T1763" s="186">
        <v>1759</v>
      </c>
      <c r="U1763" s="216" t="str">
        <f t="shared" si="147"/>
        <v/>
      </c>
      <c r="V1763" s="216" t="str">
        <f>IFERROR(INDEX(CountyStateRegions_21!$B:$B,MATCH('Start Here Statistics'!$U1763,CountyStateRegions_21!$D:$D,0)),"")</f>
        <v/>
      </c>
    </row>
    <row r="1764" spans="14:22" ht="15" x14ac:dyDescent="0.2">
      <c r="N1764" s="43">
        <f t="shared" si="146"/>
        <v>0</v>
      </c>
      <c r="O1764" s="180"/>
      <c r="P1764" s="214" t="str">
        <f>CountyStateRegions_21!K1762</f>
        <v/>
      </c>
      <c r="Q1764" s="304" t="str">
        <f t="shared" si="148"/>
        <v/>
      </c>
      <c r="R1764" s="305" t="str">
        <f t="shared" si="149"/>
        <v/>
      </c>
      <c r="S1764" s="305" t="str">
        <f t="shared" si="150"/>
        <v/>
      </c>
      <c r="T1764" s="186">
        <v>1760</v>
      </c>
      <c r="U1764" s="216" t="str">
        <f t="shared" si="147"/>
        <v/>
      </c>
      <c r="V1764" s="216" t="str">
        <f>IFERROR(INDEX(CountyStateRegions_21!$B:$B,MATCH('Start Here Statistics'!$U1764,CountyStateRegions_21!$D:$D,0)),"")</f>
        <v/>
      </c>
    </row>
    <row r="1765" spans="14:22" ht="15" x14ac:dyDescent="0.2">
      <c r="N1765" s="43">
        <f t="shared" si="146"/>
        <v>0</v>
      </c>
      <c r="O1765" s="180"/>
      <c r="P1765" s="214" t="str">
        <f>CountyStateRegions_21!K1763</f>
        <v/>
      </c>
      <c r="Q1765" s="304" t="str">
        <f t="shared" si="148"/>
        <v/>
      </c>
      <c r="R1765" s="305" t="str">
        <f t="shared" si="149"/>
        <v/>
      </c>
      <c r="S1765" s="305" t="str">
        <f t="shared" si="150"/>
        <v/>
      </c>
      <c r="T1765" s="186">
        <v>1761</v>
      </c>
      <c r="U1765" s="216" t="str">
        <f t="shared" si="147"/>
        <v/>
      </c>
      <c r="V1765" s="216" t="str">
        <f>IFERROR(INDEX(CountyStateRegions_21!$B:$B,MATCH('Start Here Statistics'!$U1765,CountyStateRegions_21!$D:$D,0)),"")</f>
        <v/>
      </c>
    </row>
    <row r="1766" spans="14:22" ht="15" x14ac:dyDescent="0.2">
      <c r="N1766" s="43">
        <f t="shared" si="146"/>
        <v>0</v>
      </c>
      <c r="O1766" s="180"/>
      <c r="P1766" s="214" t="str">
        <f>CountyStateRegions_21!K1764</f>
        <v/>
      </c>
      <c r="Q1766" s="304" t="str">
        <f t="shared" si="148"/>
        <v/>
      </c>
      <c r="R1766" s="305" t="str">
        <f t="shared" si="149"/>
        <v/>
      </c>
      <c r="S1766" s="305" t="str">
        <f t="shared" si="150"/>
        <v/>
      </c>
      <c r="T1766" s="186">
        <v>1762</v>
      </c>
      <c r="U1766" s="216" t="str">
        <f t="shared" si="147"/>
        <v/>
      </c>
      <c r="V1766" s="216" t="str">
        <f>IFERROR(INDEX(CountyStateRegions_21!$B:$B,MATCH('Start Here Statistics'!$U1766,CountyStateRegions_21!$D:$D,0)),"")</f>
        <v/>
      </c>
    </row>
    <row r="1767" spans="14:22" ht="15" x14ac:dyDescent="0.2">
      <c r="N1767" s="43">
        <f t="shared" si="146"/>
        <v>0</v>
      </c>
      <c r="O1767" s="180"/>
      <c r="P1767" s="214" t="str">
        <f>CountyStateRegions_21!K1765</f>
        <v/>
      </c>
      <c r="Q1767" s="304" t="str">
        <f t="shared" si="148"/>
        <v/>
      </c>
      <c r="R1767" s="305" t="str">
        <f t="shared" si="149"/>
        <v/>
      </c>
      <c r="S1767" s="305" t="str">
        <f t="shared" si="150"/>
        <v/>
      </c>
      <c r="T1767" s="186">
        <v>1763</v>
      </c>
      <c r="U1767" s="216" t="str">
        <f t="shared" si="147"/>
        <v/>
      </c>
      <c r="V1767" s="216" t="str">
        <f>IFERROR(INDEX(CountyStateRegions_21!$B:$B,MATCH('Start Here Statistics'!$U1767,CountyStateRegions_21!$D:$D,0)),"")</f>
        <v/>
      </c>
    </row>
    <row r="1768" spans="14:22" ht="15" x14ac:dyDescent="0.2">
      <c r="N1768" s="43">
        <f t="shared" si="146"/>
        <v>0</v>
      </c>
      <c r="O1768" s="180"/>
      <c r="P1768" s="214" t="str">
        <f>CountyStateRegions_21!K1766</f>
        <v/>
      </c>
      <c r="Q1768" s="304" t="str">
        <f t="shared" si="148"/>
        <v/>
      </c>
      <c r="R1768" s="305" t="str">
        <f t="shared" si="149"/>
        <v/>
      </c>
      <c r="S1768" s="305" t="str">
        <f t="shared" si="150"/>
        <v/>
      </c>
      <c r="T1768" s="186">
        <v>1764</v>
      </c>
      <c r="U1768" s="216" t="str">
        <f t="shared" si="147"/>
        <v/>
      </c>
      <c r="V1768" s="216" t="str">
        <f>IFERROR(INDEX(CountyStateRegions_21!$B:$B,MATCH('Start Here Statistics'!$U1768,CountyStateRegions_21!$D:$D,0)),"")</f>
        <v/>
      </c>
    </row>
    <row r="1769" spans="14:22" ht="15" x14ac:dyDescent="0.2">
      <c r="N1769" s="43">
        <f t="shared" si="146"/>
        <v>0</v>
      </c>
      <c r="O1769" s="180"/>
      <c r="P1769" s="214" t="str">
        <f>CountyStateRegions_21!K1767</f>
        <v/>
      </c>
      <c r="Q1769" s="304" t="str">
        <f t="shared" si="148"/>
        <v/>
      </c>
      <c r="R1769" s="305" t="str">
        <f t="shared" si="149"/>
        <v/>
      </c>
      <c r="S1769" s="305" t="str">
        <f t="shared" si="150"/>
        <v/>
      </c>
      <c r="T1769" s="186">
        <v>1765</v>
      </c>
      <c r="U1769" s="216" t="str">
        <f t="shared" si="147"/>
        <v/>
      </c>
      <c r="V1769" s="216" t="str">
        <f>IFERROR(INDEX(CountyStateRegions_21!$B:$B,MATCH('Start Here Statistics'!$U1769,CountyStateRegions_21!$D:$D,0)),"")</f>
        <v/>
      </c>
    </row>
    <row r="1770" spans="14:22" ht="15" x14ac:dyDescent="0.2">
      <c r="N1770" s="43">
        <f t="shared" si="146"/>
        <v>0</v>
      </c>
      <c r="O1770" s="180"/>
      <c r="P1770" s="214" t="str">
        <f>CountyStateRegions_21!K1768</f>
        <v/>
      </c>
      <c r="Q1770" s="304" t="str">
        <f t="shared" si="148"/>
        <v/>
      </c>
      <c r="R1770" s="305" t="str">
        <f t="shared" si="149"/>
        <v/>
      </c>
      <c r="S1770" s="305" t="str">
        <f t="shared" si="150"/>
        <v/>
      </c>
      <c r="T1770" s="186">
        <v>1766</v>
      </c>
      <c r="U1770" s="216" t="str">
        <f t="shared" si="147"/>
        <v/>
      </c>
      <c r="V1770" s="216" t="str">
        <f>IFERROR(INDEX(CountyStateRegions_21!$B:$B,MATCH('Start Here Statistics'!$U1770,CountyStateRegions_21!$D:$D,0)),"")</f>
        <v/>
      </c>
    </row>
    <row r="1771" spans="14:22" ht="15" x14ac:dyDescent="0.2">
      <c r="N1771" s="43">
        <f t="shared" si="146"/>
        <v>0</v>
      </c>
      <c r="O1771" s="180"/>
      <c r="P1771" s="214" t="str">
        <f>CountyStateRegions_21!K1769</f>
        <v/>
      </c>
      <c r="Q1771" s="304" t="str">
        <f t="shared" si="148"/>
        <v/>
      </c>
      <c r="R1771" s="305" t="str">
        <f t="shared" si="149"/>
        <v/>
      </c>
      <c r="S1771" s="305" t="str">
        <f t="shared" si="150"/>
        <v/>
      </c>
      <c r="T1771" s="186">
        <v>1767</v>
      </c>
      <c r="U1771" s="216" t="str">
        <f t="shared" si="147"/>
        <v/>
      </c>
      <c r="V1771" s="216" t="str">
        <f>IFERROR(INDEX(CountyStateRegions_21!$B:$B,MATCH('Start Here Statistics'!$U1771,CountyStateRegions_21!$D:$D,0)),"")</f>
        <v/>
      </c>
    </row>
    <row r="1772" spans="14:22" ht="15" x14ac:dyDescent="0.2">
      <c r="N1772" s="43">
        <f t="shared" si="146"/>
        <v>0</v>
      </c>
      <c r="O1772" s="180"/>
      <c r="P1772" s="214" t="str">
        <f>CountyStateRegions_21!K1770</f>
        <v/>
      </c>
      <c r="Q1772" s="304" t="str">
        <f t="shared" si="148"/>
        <v/>
      </c>
      <c r="R1772" s="305" t="str">
        <f t="shared" si="149"/>
        <v/>
      </c>
      <c r="S1772" s="305" t="str">
        <f t="shared" si="150"/>
        <v/>
      </c>
      <c r="T1772" s="186">
        <v>1768</v>
      </c>
      <c r="U1772" s="216" t="str">
        <f t="shared" si="147"/>
        <v/>
      </c>
      <c r="V1772" s="216" t="str">
        <f>IFERROR(INDEX(CountyStateRegions_21!$B:$B,MATCH('Start Here Statistics'!$U1772,CountyStateRegions_21!$D:$D,0)),"")</f>
        <v/>
      </c>
    </row>
    <row r="1773" spans="14:22" ht="15" x14ac:dyDescent="0.2">
      <c r="N1773" s="43">
        <f t="shared" si="146"/>
        <v>0</v>
      </c>
      <c r="O1773" s="180"/>
      <c r="P1773" s="214" t="str">
        <f>CountyStateRegions_21!K1771</f>
        <v/>
      </c>
      <c r="Q1773" s="304" t="str">
        <f t="shared" si="148"/>
        <v/>
      </c>
      <c r="R1773" s="305" t="str">
        <f t="shared" si="149"/>
        <v/>
      </c>
      <c r="S1773" s="305" t="str">
        <f t="shared" si="150"/>
        <v/>
      </c>
      <c r="T1773" s="186">
        <v>1769</v>
      </c>
      <c r="U1773" s="216" t="str">
        <f t="shared" si="147"/>
        <v/>
      </c>
      <c r="V1773" s="216" t="str">
        <f>IFERROR(INDEX(CountyStateRegions_21!$B:$B,MATCH('Start Here Statistics'!$U1773,CountyStateRegions_21!$D:$D,0)),"")</f>
        <v/>
      </c>
    </row>
    <row r="1774" spans="14:22" ht="15" x14ac:dyDescent="0.2">
      <c r="N1774" s="43">
        <f t="shared" si="146"/>
        <v>0</v>
      </c>
      <c r="O1774" s="180"/>
      <c r="P1774" s="214" t="str">
        <f>CountyStateRegions_21!K1772</f>
        <v/>
      </c>
      <c r="Q1774" s="304" t="str">
        <f t="shared" si="148"/>
        <v/>
      </c>
      <c r="R1774" s="305" t="str">
        <f t="shared" si="149"/>
        <v/>
      </c>
      <c r="S1774" s="305" t="str">
        <f t="shared" si="150"/>
        <v/>
      </c>
      <c r="T1774" s="186">
        <v>1770</v>
      </c>
      <c r="U1774" s="216" t="str">
        <f t="shared" si="147"/>
        <v/>
      </c>
      <c r="V1774" s="216" t="str">
        <f>IFERROR(INDEX(CountyStateRegions_21!$B:$B,MATCH('Start Here Statistics'!$U1774,CountyStateRegions_21!$D:$D,0)),"")</f>
        <v/>
      </c>
    </row>
    <row r="1775" spans="14:22" ht="15" x14ac:dyDescent="0.2">
      <c r="N1775" s="43">
        <f t="shared" si="146"/>
        <v>0</v>
      </c>
      <c r="O1775" s="180"/>
      <c r="P1775" s="214" t="str">
        <f>CountyStateRegions_21!K1773</f>
        <v/>
      </c>
      <c r="Q1775" s="304" t="str">
        <f t="shared" si="148"/>
        <v/>
      </c>
      <c r="R1775" s="305" t="str">
        <f t="shared" si="149"/>
        <v/>
      </c>
      <c r="S1775" s="305" t="str">
        <f t="shared" si="150"/>
        <v/>
      </c>
      <c r="T1775" s="186">
        <v>1771</v>
      </c>
      <c r="U1775" s="216" t="str">
        <f t="shared" si="147"/>
        <v/>
      </c>
      <c r="V1775" s="216" t="str">
        <f>IFERROR(INDEX(CountyStateRegions_21!$B:$B,MATCH('Start Here Statistics'!$U1775,CountyStateRegions_21!$D:$D,0)),"")</f>
        <v/>
      </c>
    </row>
    <row r="1776" spans="14:22" ht="15" x14ac:dyDescent="0.2">
      <c r="N1776" s="43">
        <f t="shared" si="146"/>
        <v>0</v>
      </c>
      <c r="O1776" s="180"/>
      <c r="P1776" s="214" t="str">
        <f>CountyStateRegions_21!K1774</f>
        <v/>
      </c>
      <c r="Q1776" s="304" t="str">
        <f t="shared" si="148"/>
        <v/>
      </c>
      <c r="R1776" s="305" t="str">
        <f t="shared" si="149"/>
        <v/>
      </c>
      <c r="S1776" s="305" t="str">
        <f t="shared" si="150"/>
        <v/>
      </c>
      <c r="T1776" s="186">
        <v>1772</v>
      </c>
      <c r="U1776" s="216" t="str">
        <f t="shared" si="147"/>
        <v/>
      </c>
      <c r="V1776" s="216" t="str">
        <f>IFERROR(INDEX(CountyStateRegions_21!$B:$B,MATCH('Start Here Statistics'!$U1776,CountyStateRegions_21!$D:$D,0)),"")</f>
        <v/>
      </c>
    </row>
    <row r="1777" spans="14:22" ht="15" x14ac:dyDescent="0.2">
      <c r="N1777" s="43">
        <f t="shared" si="146"/>
        <v>0</v>
      </c>
      <c r="O1777" s="180"/>
      <c r="P1777" s="214" t="str">
        <f>CountyStateRegions_21!K1775</f>
        <v/>
      </c>
      <c r="Q1777" s="304" t="str">
        <f t="shared" si="148"/>
        <v/>
      </c>
      <c r="R1777" s="305" t="str">
        <f t="shared" si="149"/>
        <v/>
      </c>
      <c r="S1777" s="305" t="str">
        <f t="shared" si="150"/>
        <v/>
      </c>
      <c r="T1777" s="186">
        <v>1773</v>
      </c>
      <c r="U1777" s="216" t="str">
        <f t="shared" si="147"/>
        <v/>
      </c>
      <c r="V1777" s="216" t="str">
        <f>IFERROR(INDEX(CountyStateRegions_21!$B:$B,MATCH('Start Here Statistics'!$U1777,CountyStateRegions_21!$D:$D,0)),"")</f>
        <v/>
      </c>
    </row>
    <row r="1778" spans="14:22" ht="15" x14ac:dyDescent="0.2">
      <c r="N1778" s="43">
        <f t="shared" si="146"/>
        <v>0</v>
      </c>
      <c r="O1778" s="180"/>
      <c r="P1778" s="214" t="str">
        <f>CountyStateRegions_21!K1776</f>
        <v/>
      </c>
      <c r="Q1778" s="304" t="str">
        <f t="shared" si="148"/>
        <v/>
      </c>
      <c r="R1778" s="305" t="str">
        <f t="shared" si="149"/>
        <v/>
      </c>
      <c r="S1778" s="305" t="str">
        <f t="shared" si="150"/>
        <v/>
      </c>
      <c r="T1778" s="186">
        <v>1774</v>
      </c>
      <c r="U1778" s="216" t="str">
        <f t="shared" si="147"/>
        <v/>
      </c>
      <c r="V1778" s="216" t="str">
        <f>IFERROR(INDEX(CountyStateRegions_21!$B:$B,MATCH('Start Here Statistics'!$U1778,CountyStateRegions_21!$D:$D,0)),"")</f>
        <v/>
      </c>
    </row>
    <row r="1779" spans="14:22" ht="15" x14ac:dyDescent="0.2">
      <c r="N1779" s="43">
        <f t="shared" si="146"/>
        <v>0</v>
      </c>
      <c r="O1779" s="180"/>
      <c r="P1779" s="214" t="str">
        <f>CountyStateRegions_21!K1777</f>
        <v/>
      </c>
      <c r="Q1779" s="304" t="str">
        <f t="shared" si="148"/>
        <v/>
      </c>
      <c r="R1779" s="305" t="str">
        <f t="shared" si="149"/>
        <v/>
      </c>
      <c r="S1779" s="305" t="str">
        <f t="shared" si="150"/>
        <v/>
      </c>
      <c r="T1779" s="186">
        <v>1775</v>
      </c>
      <c r="U1779" s="216" t="str">
        <f t="shared" si="147"/>
        <v/>
      </c>
      <c r="V1779" s="216" t="str">
        <f>IFERROR(INDEX(CountyStateRegions_21!$B:$B,MATCH('Start Here Statistics'!$U1779,CountyStateRegions_21!$D:$D,0)),"")</f>
        <v/>
      </c>
    </row>
    <row r="1780" spans="14:22" ht="15" x14ac:dyDescent="0.2">
      <c r="N1780" s="43">
        <f t="shared" si="146"/>
        <v>0</v>
      </c>
      <c r="O1780" s="180"/>
      <c r="P1780" s="214" t="str">
        <f>CountyStateRegions_21!K1778</f>
        <v/>
      </c>
      <c r="Q1780" s="304" t="str">
        <f t="shared" si="148"/>
        <v/>
      </c>
      <c r="R1780" s="305" t="str">
        <f t="shared" si="149"/>
        <v/>
      </c>
      <c r="S1780" s="305" t="str">
        <f t="shared" si="150"/>
        <v/>
      </c>
      <c r="T1780" s="186">
        <v>1776</v>
      </c>
      <c r="U1780" s="216" t="str">
        <f t="shared" si="147"/>
        <v/>
      </c>
      <c r="V1780" s="216" t="str">
        <f>IFERROR(INDEX(CountyStateRegions_21!$B:$B,MATCH('Start Here Statistics'!$U1780,CountyStateRegions_21!$D:$D,0)),"")</f>
        <v/>
      </c>
    </row>
    <row r="1781" spans="14:22" ht="15" x14ac:dyDescent="0.2">
      <c r="N1781" s="43">
        <f t="shared" si="146"/>
        <v>0</v>
      </c>
      <c r="O1781" s="180"/>
      <c r="P1781" s="214" t="str">
        <f>CountyStateRegions_21!K1779</f>
        <v/>
      </c>
      <c r="Q1781" s="304" t="str">
        <f t="shared" si="148"/>
        <v/>
      </c>
      <c r="R1781" s="305" t="str">
        <f t="shared" si="149"/>
        <v/>
      </c>
      <c r="S1781" s="305" t="str">
        <f t="shared" si="150"/>
        <v/>
      </c>
      <c r="T1781" s="186">
        <v>1777</v>
      </c>
      <c r="U1781" s="216" t="str">
        <f t="shared" si="147"/>
        <v/>
      </c>
      <c r="V1781" s="216" t="str">
        <f>IFERROR(INDEX(CountyStateRegions_21!$B:$B,MATCH('Start Here Statistics'!$U1781,CountyStateRegions_21!$D:$D,0)),"")</f>
        <v/>
      </c>
    </row>
    <row r="1782" spans="14:22" ht="15" x14ac:dyDescent="0.2">
      <c r="N1782" s="43">
        <f t="shared" si="146"/>
        <v>0</v>
      </c>
      <c r="O1782" s="180"/>
      <c r="P1782" s="214" t="str">
        <f>CountyStateRegions_21!K1780</f>
        <v/>
      </c>
      <c r="Q1782" s="304" t="str">
        <f t="shared" si="148"/>
        <v/>
      </c>
      <c r="R1782" s="305" t="str">
        <f t="shared" si="149"/>
        <v/>
      </c>
      <c r="S1782" s="305" t="str">
        <f t="shared" si="150"/>
        <v/>
      </c>
      <c r="T1782" s="186">
        <v>1778</v>
      </c>
      <c r="U1782" s="216" t="str">
        <f t="shared" si="147"/>
        <v/>
      </c>
      <c r="V1782" s="216" t="str">
        <f>IFERROR(INDEX(CountyStateRegions_21!$B:$B,MATCH('Start Here Statistics'!$U1782,CountyStateRegions_21!$D:$D,0)),"")</f>
        <v/>
      </c>
    </row>
    <row r="1783" spans="14:22" ht="15" x14ac:dyDescent="0.2">
      <c r="N1783" s="43">
        <f t="shared" si="146"/>
        <v>0</v>
      </c>
      <c r="O1783" s="180"/>
      <c r="P1783" s="214" t="str">
        <f>CountyStateRegions_21!K1781</f>
        <v/>
      </c>
      <c r="Q1783" s="304" t="str">
        <f t="shared" si="148"/>
        <v/>
      </c>
      <c r="R1783" s="305" t="str">
        <f t="shared" si="149"/>
        <v/>
      </c>
      <c r="S1783" s="305" t="str">
        <f t="shared" si="150"/>
        <v/>
      </c>
      <c r="T1783" s="186">
        <v>1779</v>
      </c>
      <c r="U1783" s="216" t="str">
        <f t="shared" si="147"/>
        <v/>
      </c>
      <c r="V1783" s="216" t="str">
        <f>IFERROR(INDEX(CountyStateRegions_21!$B:$B,MATCH('Start Here Statistics'!$U1783,CountyStateRegions_21!$D:$D,0)),"")</f>
        <v/>
      </c>
    </row>
    <row r="1784" spans="14:22" ht="15" x14ac:dyDescent="0.2">
      <c r="N1784" s="43">
        <f t="shared" si="146"/>
        <v>0</v>
      </c>
      <c r="O1784" s="180"/>
      <c r="P1784" s="214" t="str">
        <f>CountyStateRegions_21!K1782</f>
        <v/>
      </c>
      <c r="Q1784" s="304" t="str">
        <f t="shared" si="148"/>
        <v/>
      </c>
      <c r="R1784" s="305" t="str">
        <f t="shared" si="149"/>
        <v/>
      </c>
      <c r="S1784" s="305" t="str">
        <f t="shared" si="150"/>
        <v/>
      </c>
      <c r="T1784" s="186">
        <v>1780</v>
      </c>
      <c r="U1784" s="216" t="str">
        <f t="shared" si="147"/>
        <v/>
      </c>
      <c r="V1784" s="216" t="str">
        <f>IFERROR(INDEX(CountyStateRegions_21!$B:$B,MATCH('Start Here Statistics'!$U1784,CountyStateRegions_21!$D:$D,0)),"")</f>
        <v/>
      </c>
    </row>
    <row r="1785" spans="14:22" ht="15" x14ac:dyDescent="0.2">
      <c r="N1785" s="43">
        <f t="shared" si="146"/>
        <v>0</v>
      </c>
      <c r="O1785" s="180"/>
      <c r="P1785" s="214" t="str">
        <f>CountyStateRegions_21!K1783</f>
        <v/>
      </c>
      <c r="Q1785" s="304" t="str">
        <f t="shared" si="148"/>
        <v/>
      </c>
      <c r="R1785" s="305" t="str">
        <f t="shared" si="149"/>
        <v/>
      </c>
      <c r="S1785" s="305" t="str">
        <f t="shared" si="150"/>
        <v/>
      </c>
      <c r="T1785" s="186">
        <v>1781</v>
      </c>
      <c r="U1785" s="216" t="str">
        <f t="shared" si="147"/>
        <v/>
      </c>
      <c r="V1785" s="216" t="str">
        <f>IFERROR(INDEX(CountyStateRegions_21!$B:$B,MATCH('Start Here Statistics'!$U1785,CountyStateRegions_21!$D:$D,0)),"")</f>
        <v/>
      </c>
    </row>
    <row r="1786" spans="14:22" ht="15" x14ac:dyDescent="0.2">
      <c r="N1786" s="43">
        <f t="shared" si="146"/>
        <v>0</v>
      </c>
      <c r="O1786" s="180"/>
      <c r="P1786" s="214" t="str">
        <f>CountyStateRegions_21!K1784</f>
        <v/>
      </c>
      <c r="Q1786" s="304" t="str">
        <f t="shared" si="148"/>
        <v/>
      </c>
      <c r="R1786" s="305" t="str">
        <f t="shared" si="149"/>
        <v/>
      </c>
      <c r="S1786" s="305" t="str">
        <f t="shared" si="150"/>
        <v/>
      </c>
      <c r="T1786" s="186">
        <v>1782</v>
      </c>
      <c r="U1786" s="216" t="str">
        <f t="shared" si="147"/>
        <v/>
      </c>
      <c r="V1786" s="216" t="str">
        <f>IFERROR(INDEX(CountyStateRegions_21!$B:$B,MATCH('Start Here Statistics'!$U1786,CountyStateRegions_21!$D:$D,0)),"")</f>
        <v/>
      </c>
    </row>
    <row r="1787" spans="14:22" ht="15" x14ac:dyDescent="0.2">
      <c r="N1787" s="43">
        <f t="shared" si="146"/>
        <v>0</v>
      </c>
      <c r="O1787" s="180"/>
      <c r="P1787" s="214" t="str">
        <f>CountyStateRegions_21!K1785</f>
        <v/>
      </c>
      <c r="Q1787" s="304" t="str">
        <f t="shared" si="148"/>
        <v/>
      </c>
      <c r="R1787" s="305" t="str">
        <f t="shared" si="149"/>
        <v/>
      </c>
      <c r="S1787" s="305" t="str">
        <f t="shared" si="150"/>
        <v/>
      </c>
      <c r="T1787" s="186">
        <v>1783</v>
      </c>
      <c r="U1787" s="216" t="str">
        <f t="shared" si="147"/>
        <v/>
      </c>
      <c r="V1787" s="216" t="str">
        <f>IFERROR(INDEX(CountyStateRegions_21!$B:$B,MATCH('Start Here Statistics'!$U1787,CountyStateRegions_21!$D:$D,0)),"")</f>
        <v/>
      </c>
    </row>
    <row r="1788" spans="14:22" ht="15" x14ac:dyDescent="0.2">
      <c r="N1788" s="43">
        <f t="shared" si="146"/>
        <v>0</v>
      </c>
      <c r="O1788" s="180"/>
      <c r="P1788" s="214" t="str">
        <f>CountyStateRegions_21!K1786</f>
        <v/>
      </c>
      <c r="Q1788" s="304" t="str">
        <f t="shared" si="148"/>
        <v/>
      </c>
      <c r="R1788" s="305" t="str">
        <f t="shared" si="149"/>
        <v/>
      </c>
      <c r="S1788" s="305" t="str">
        <f t="shared" si="150"/>
        <v/>
      </c>
      <c r="T1788" s="186">
        <v>1784</v>
      </c>
      <c r="U1788" s="216" t="str">
        <f t="shared" si="147"/>
        <v/>
      </c>
      <c r="V1788" s="216" t="str">
        <f>IFERROR(INDEX(CountyStateRegions_21!$B:$B,MATCH('Start Here Statistics'!$U1788,CountyStateRegions_21!$D:$D,0)),"")</f>
        <v/>
      </c>
    </row>
    <row r="1789" spans="14:22" ht="15" x14ac:dyDescent="0.2">
      <c r="N1789" s="43">
        <f t="shared" si="146"/>
        <v>0</v>
      </c>
      <c r="O1789" s="180"/>
      <c r="P1789" s="214" t="str">
        <f>CountyStateRegions_21!K1787</f>
        <v/>
      </c>
      <c r="Q1789" s="304" t="str">
        <f t="shared" si="148"/>
        <v/>
      </c>
      <c r="R1789" s="305" t="str">
        <f t="shared" si="149"/>
        <v/>
      </c>
      <c r="S1789" s="305" t="str">
        <f t="shared" si="150"/>
        <v/>
      </c>
      <c r="T1789" s="186">
        <v>1785</v>
      </c>
      <c r="U1789" s="216" t="str">
        <f t="shared" si="147"/>
        <v/>
      </c>
      <c r="V1789" s="216" t="str">
        <f>IFERROR(INDEX(CountyStateRegions_21!$B:$B,MATCH('Start Here Statistics'!$U1789,CountyStateRegions_21!$D:$D,0)),"")</f>
        <v/>
      </c>
    </row>
    <row r="1790" spans="14:22" ht="15" x14ac:dyDescent="0.2">
      <c r="N1790" s="43">
        <f t="shared" si="146"/>
        <v>0</v>
      </c>
      <c r="O1790" s="180"/>
      <c r="P1790" s="214" t="str">
        <f>CountyStateRegions_21!K1788</f>
        <v/>
      </c>
      <c r="Q1790" s="304" t="str">
        <f t="shared" si="148"/>
        <v/>
      </c>
      <c r="R1790" s="305" t="str">
        <f t="shared" si="149"/>
        <v/>
      </c>
      <c r="S1790" s="305" t="str">
        <f t="shared" si="150"/>
        <v/>
      </c>
      <c r="T1790" s="186">
        <v>1786</v>
      </c>
      <c r="U1790" s="216" t="str">
        <f t="shared" si="147"/>
        <v/>
      </c>
      <c r="V1790" s="216" t="str">
        <f>IFERROR(INDEX(CountyStateRegions_21!$B:$B,MATCH('Start Here Statistics'!$U1790,CountyStateRegions_21!$D:$D,0)),"")</f>
        <v/>
      </c>
    </row>
    <row r="1791" spans="14:22" ht="15" x14ac:dyDescent="0.2">
      <c r="N1791" s="43">
        <f t="shared" si="146"/>
        <v>0</v>
      </c>
      <c r="O1791" s="180"/>
      <c r="P1791" s="214" t="str">
        <f>CountyStateRegions_21!K1789</f>
        <v/>
      </c>
      <c r="Q1791" s="304" t="str">
        <f t="shared" si="148"/>
        <v/>
      </c>
      <c r="R1791" s="305" t="str">
        <f t="shared" si="149"/>
        <v/>
      </c>
      <c r="S1791" s="305" t="str">
        <f t="shared" si="150"/>
        <v/>
      </c>
      <c r="T1791" s="186">
        <v>1787</v>
      </c>
      <c r="U1791" s="216" t="str">
        <f t="shared" si="147"/>
        <v/>
      </c>
      <c r="V1791" s="216" t="str">
        <f>IFERROR(INDEX(CountyStateRegions_21!$B:$B,MATCH('Start Here Statistics'!$U1791,CountyStateRegions_21!$D:$D,0)),"")</f>
        <v/>
      </c>
    </row>
    <row r="1792" spans="14:22" ht="15" x14ac:dyDescent="0.2">
      <c r="N1792" s="43">
        <f t="shared" si="146"/>
        <v>0</v>
      </c>
      <c r="O1792" s="180"/>
      <c r="P1792" s="214" t="str">
        <f>CountyStateRegions_21!K1790</f>
        <v/>
      </c>
      <c r="Q1792" s="304" t="str">
        <f t="shared" si="148"/>
        <v/>
      </c>
      <c r="R1792" s="305" t="str">
        <f t="shared" si="149"/>
        <v/>
      </c>
      <c r="S1792" s="305" t="str">
        <f t="shared" si="150"/>
        <v/>
      </c>
      <c r="T1792" s="186">
        <v>1788</v>
      </c>
      <c r="U1792" s="216" t="str">
        <f t="shared" si="147"/>
        <v/>
      </c>
      <c r="V1792" s="216" t="str">
        <f>IFERROR(INDEX(CountyStateRegions_21!$B:$B,MATCH('Start Here Statistics'!$U1792,CountyStateRegions_21!$D:$D,0)),"")</f>
        <v/>
      </c>
    </row>
    <row r="1793" spans="14:22" ht="15" x14ac:dyDescent="0.2">
      <c r="N1793" s="43">
        <f t="shared" si="146"/>
        <v>0</v>
      </c>
      <c r="O1793" s="180"/>
      <c r="P1793" s="214" t="str">
        <f>CountyStateRegions_21!K1791</f>
        <v/>
      </c>
      <c r="Q1793" s="304" t="str">
        <f t="shared" si="148"/>
        <v/>
      </c>
      <c r="R1793" s="305" t="str">
        <f t="shared" si="149"/>
        <v/>
      </c>
      <c r="S1793" s="305" t="str">
        <f t="shared" si="150"/>
        <v/>
      </c>
      <c r="T1793" s="186">
        <v>1789</v>
      </c>
      <c r="U1793" s="216" t="str">
        <f t="shared" si="147"/>
        <v/>
      </c>
      <c r="V1793" s="216" t="str">
        <f>IFERROR(INDEX(CountyStateRegions_21!$B:$B,MATCH('Start Here Statistics'!$U1793,CountyStateRegions_21!$D:$D,0)),"")</f>
        <v/>
      </c>
    </row>
    <row r="1794" spans="14:22" ht="15" x14ac:dyDescent="0.2">
      <c r="N1794" s="43">
        <f t="shared" si="146"/>
        <v>0</v>
      </c>
      <c r="O1794" s="180"/>
      <c r="P1794" s="214" t="str">
        <f>CountyStateRegions_21!K1792</f>
        <v/>
      </c>
      <c r="Q1794" s="304" t="str">
        <f t="shared" si="148"/>
        <v/>
      </c>
      <c r="R1794" s="305" t="str">
        <f t="shared" si="149"/>
        <v/>
      </c>
      <c r="S1794" s="305" t="str">
        <f t="shared" si="150"/>
        <v/>
      </c>
      <c r="T1794" s="186">
        <v>1790</v>
      </c>
      <c r="U1794" s="216" t="str">
        <f t="shared" si="147"/>
        <v/>
      </c>
      <c r="V1794" s="216" t="str">
        <f>IFERROR(INDEX(CountyStateRegions_21!$B:$B,MATCH('Start Here Statistics'!$U1794,CountyStateRegions_21!$D:$D,0)),"")</f>
        <v/>
      </c>
    </row>
    <row r="1795" spans="14:22" ht="15" x14ac:dyDescent="0.2">
      <c r="N1795" s="43">
        <f t="shared" si="146"/>
        <v>0</v>
      </c>
      <c r="O1795" s="180"/>
      <c r="P1795" s="214" t="str">
        <f>CountyStateRegions_21!K1793</f>
        <v/>
      </c>
      <c r="Q1795" s="304" t="str">
        <f t="shared" si="148"/>
        <v/>
      </c>
      <c r="R1795" s="305" t="str">
        <f t="shared" si="149"/>
        <v/>
      </c>
      <c r="S1795" s="305" t="str">
        <f t="shared" si="150"/>
        <v/>
      </c>
      <c r="T1795" s="186">
        <v>1791</v>
      </c>
      <c r="U1795" s="216" t="str">
        <f t="shared" si="147"/>
        <v/>
      </c>
      <c r="V1795" s="216" t="str">
        <f>IFERROR(INDEX(CountyStateRegions_21!$B:$B,MATCH('Start Here Statistics'!$U1795,CountyStateRegions_21!$D:$D,0)),"")</f>
        <v/>
      </c>
    </row>
    <row r="1796" spans="14:22" ht="15" x14ac:dyDescent="0.2">
      <c r="N1796" s="43">
        <f t="shared" si="146"/>
        <v>0</v>
      </c>
      <c r="O1796" s="180"/>
      <c r="P1796" s="214" t="str">
        <f>CountyStateRegions_21!K1794</f>
        <v/>
      </c>
      <c r="Q1796" s="304" t="str">
        <f t="shared" si="148"/>
        <v/>
      </c>
      <c r="R1796" s="305" t="str">
        <f t="shared" si="149"/>
        <v/>
      </c>
      <c r="S1796" s="305" t="str">
        <f t="shared" si="150"/>
        <v/>
      </c>
      <c r="T1796" s="186">
        <v>1792</v>
      </c>
      <c r="U1796" s="216" t="str">
        <f t="shared" si="147"/>
        <v/>
      </c>
      <c r="V1796" s="216" t="str">
        <f>IFERROR(INDEX(CountyStateRegions_21!$B:$B,MATCH('Start Here Statistics'!$U1796,CountyStateRegions_21!$D:$D,0)),"")</f>
        <v/>
      </c>
    </row>
    <row r="1797" spans="14:22" ht="15" x14ac:dyDescent="0.2">
      <c r="N1797" s="43">
        <f t="shared" si="146"/>
        <v>0</v>
      </c>
      <c r="O1797" s="180"/>
      <c r="P1797" s="214" t="str">
        <f>CountyStateRegions_21!K1795</f>
        <v/>
      </c>
      <c r="Q1797" s="304" t="str">
        <f t="shared" si="148"/>
        <v/>
      </c>
      <c r="R1797" s="305" t="str">
        <f t="shared" si="149"/>
        <v/>
      </c>
      <c r="S1797" s="305" t="str">
        <f t="shared" si="150"/>
        <v/>
      </c>
      <c r="T1797" s="186">
        <v>1793</v>
      </c>
      <c r="U1797" s="216" t="str">
        <f t="shared" si="147"/>
        <v/>
      </c>
      <c r="V1797" s="216" t="str">
        <f>IFERROR(INDEX(CountyStateRegions_21!$B:$B,MATCH('Start Here Statistics'!$U1797,CountyStateRegions_21!$D:$D,0)),"")</f>
        <v/>
      </c>
    </row>
    <row r="1798" spans="14:22" ht="15" x14ac:dyDescent="0.2">
      <c r="N1798" s="43">
        <f t="shared" ref="N1798:N1861" si="151">SUM(N1797,$O1798&lt;&gt;"")</f>
        <v>0</v>
      </c>
      <c r="O1798" s="180"/>
      <c r="P1798" s="214" t="str">
        <f>CountyStateRegions_21!K1796</f>
        <v/>
      </c>
      <c r="Q1798" s="304" t="str">
        <f t="shared" si="148"/>
        <v/>
      </c>
      <c r="R1798" s="305" t="str">
        <f t="shared" si="149"/>
        <v/>
      </c>
      <c r="S1798" s="305" t="str">
        <f t="shared" si="150"/>
        <v/>
      </c>
      <c r="T1798" s="186">
        <v>1794</v>
      </c>
      <c r="U1798" s="216" t="str">
        <f t="shared" ref="U1798:U1861" si="152">IFERROR(INDEX($P:$P,MATCH($T1798,$N:$N,0)),"")</f>
        <v/>
      </c>
      <c r="V1798" s="216" t="str">
        <f>IFERROR(INDEX(CountyStateRegions_21!$B:$B,MATCH('Start Here Statistics'!$U1798,CountyStateRegions_21!$D:$D,0)),"")</f>
        <v/>
      </c>
    </row>
    <row r="1799" spans="14:22" ht="15" x14ac:dyDescent="0.2">
      <c r="N1799" s="43">
        <f t="shared" si="151"/>
        <v>0</v>
      </c>
      <c r="O1799" s="180"/>
      <c r="P1799" s="214" t="str">
        <f>CountyStateRegions_21!K1797</f>
        <v/>
      </c>
      <c r="Q1799" s="304" t="str">
        <f t="shared" si="148"/>
        <v/>
      </c>
      <c r="R1799" s="305" t="str">
        <f t="shared" si="149"/>
        <v/>
      </c>
      <c r="S1799" s="305" t="str">
        <f t="shared" si="150"/>
        <v/>
      </c>
      <c r="T1799" s="186">
        <v>1795</v>
      </c>
      <c r="U1799" s="216" t="str">
        <f t="shared" si="152"/>
        <v/>
      </c>
      <c r="V1799" s="216" t="str">
        <f>IFERROR(INDEX(CountyStateRegions_21!$B:$B,MATCH('Start Here Statistics'!$U1799,CountyStateRegions_21!$D:$D,0)),"")</f>
        <v/>
      </c>
    </row>
    <row r="1800" spans="14:22" ht="15" x14ac:dyDescent="0.2">
      <c r="N1800" s="43">
        <f t="shared" si="151"/>
        <v>0</v>
      </c>
      <c r="O1800" s="180"/>
      <c r="P1800" s="214" t="str">
        <f>CountyStateRegions_21!K1798</f>
        <v/>
      </c>
      <c r="Q1800" s="304" t="str">
        <f t="shared" si="148"/>
        <v/>
      </c>
      <c r="R1800" s="305" t="str">
        <f t="shared" si="149"/>
        <v/>
      </c>
      <c r="S1800" s="305" t="str">
        <f t="shared" si="150"/>
        <v/>
      </c>
      <c r="T1800" s="186">
        <v>1796</v>
      </c>
      <c r="U1800" s="216" t="str">
        <f t="shared" si="152"/>
        <v/>
      </c>
      <c r="V1800" s="216" t="str">
        <f>IFERROR(INDEX(CountyStateRegions_21!$B:$B,MATCH('Start Here Statistics'!$U1800,CountyStateRegions_21!$D:$D,0)),"")</f>
        <v/>
      </c>
    </row>
    <row r="1801" spans="14:22" ht="15" x14ac:dyDescent="0.2">
      <c r="N1801" s="43">
        <f t="shared" si="151"/>
        <v>0</v>
      </c>
      <c r="O1801" s="180"/>
      <c r="P1801" s="214" t="str">
        <f>CountyStateRegions_21!K1799</f>
        <v/>
      </c>
      <c r="Q1801" s="304" t="str">
        <f t="shared" si="148"/>
        <v/>
      </c>
      <c r="R1801" s="305" t="str">
        <f t="shared" si="149"/>
        <v/>
      </c>
      <c r="S1801" s="305" t="str">
        <f t="shared" si="150"/>
        <v/>
      </c>
      <c r="T1801" s="186">
        <v>1797</v>
      </c>
      <c r="U1801" s="216" t="str">
        <f t="shared" si="152"/>
        <v/>
      </c>
      <c r="V1801" s="216" t="str">
        <f>IFERROR(INDEX(CountyStateRegions_21!$B:$B,MATCH('Start Here Statistics'!$U1801,CountyStateRegions_21!$D:$D,0)),"")</f>
        <v/>
      </c>
    </row>
    <row r="1802" spans="14:22" ht="15" x14ac:dyDescent="0.2">
      <c r="N1802" s="43">
        <f t="shared" si="151"/>
        <v>0</v>
      </c>
      <c r="O1802" s="180"/>
      <c r="P1802" s="214" t="str">
        <f>CountyStateRegions_21!K1800</f>
        <v/>
      </c>
      <c r="Q1802" s="304" t="str">
        <f t="shared" si="148"/>
        <v/>
      </c>
      <c r="R1802" s="305" t="str">
        <f t="shared" si="149"/>
        <v/>
      </c>
      <c r="S1802" s="305" t="str">
        <f t="shared" si="150"/>
        <v/>
      </c>
      <c r="T1802" s="186">
        <v>1798</v>
      </c>
      <c r="U1802" s="216" t="str">
        <f t="shared" si="152"/>
        <v/>
      </c>
      <c r="V1802" s="216" t="str">
        <f>IFERROR(INDEX(CountyStateRegions_21!$B:$B,MATCH('Start Here Statistics'!$U1802,CountyStateRegions_21!$D:$D,0)),"")</f>
        <v/>
      </c>
    </row>
    <row r="1803" spans="14:22" ht="15" x14ac:dyDescent="0.2">
      <c r="N1803" s="43">
        <f t="shared" si="151"/>
        <v>0</v>
      </c>
      <c r="O1803" s="180"/>
      <c r="P1803" s="214" t="str">
        <f>CountyStateRegions_21!K1801</f>
        <v/>
      </c>
      <c r="Q1803" s="304" t="str">
        <f t="shared" si="148"/>
        <v/>
      </c>
      <c r="R1803" s="305" t="str">
        <f t="shared" si="149"/>
        <v/>
      </c>
      <c r="S1803" s="305" t="str">
        <f t="shared" si="150"/>
        <v/>
      </c>
      <c r="T1803" s="186">
        <v>1799</v>
      </c>
      <c r="U1803" s="216" t="str">
        <f t="shared" si="152"/>
        <v/>
      </c>
      <c r="V1803" s="216" t="str">
        <f>IFERROR(INDEX(CountyStateRegions_21!$B:$B,MATCH('Start Here Statistics'!$U1803,CountyStateRegions_21!$D:$D,0)),"")</f>
        <v/>
      </c>
    </row>
    <row r="1804" spans="14:22" ht="15" x14ac:dyDescent="0.2">
      <c r="N1804" s="43">
        <f t="shared" si="151"/>
        <v>0</v>
      </c>
      <c r="O1804" s="180"/>
      <c r="P1804" s="214" t="str">
        <f>CountyStateRegions_21!K1802</f>
        <v/>
      </c>
      <c r="Q1804" s="304" t="str">
        <f t="shared" si="148"/>
        <v/>
      </c>
      <c r="R1804" s="305" t="str">
        <f t="shared" si="149"/>
        <v/>
      </c>
      <c r="S1804" s="305" t="str">
        <f t="shared" si="150"/>
        <v/>
      </c>
      <c r="T1804" s="186">
        <v>1800</v>
      </c>
      <c r="U1804" s="216" t="str">
        <f t="shared" si="152"/>
        <v/>
      </c>
      <c r="V1804" s="216" t="str">
        <f>IFERROR(INDEX(CountyStateRegions_21!$B:$B,MATCH('Start Here Statistics'!$U1804,CountyStateRegions_21!$D:$D,0)),"")</f>
        <v/>
      </c>
    </row>
    <row r="1805" spans="14:22" ht="15" x14ac:dyDescent="0.2">
      <c r="N1805" s="43">
        <f t="shared" si="151"/>
        <v>0</v>
      </c>
      <c r="O1805" s="180"/>
      <c r="P1805" s="214" t="str">
        <f>CountyStateRegions_21!K1803</f>
        <v/>
      </c>
      <c r="Q1805" s="304" t="str">
        <f t="shared" si="148"/>
        <v/>
      </c>
      <c r="R1805" s="305" t="str">
        <f t="shared" si="149"/>
        <v/>
      </c>
      <c r="S1805" s="305" t="str">
        <f t="shared" si="150"/>
        <v/>
      </c>
      <c r="T1805" s="186">
        <v>1801</v>
      </c>
      <c r="U1805" s="216" t="str">
        <f t="shared" si="152"/>
        <v/>
      </c>
      <c r="V1805" s="216" t="str">
        <f>IFERROR(INDEX(CountyStateRegions_21!$B:$B,MATCH('Start Here Statistics'!$U1805,CountyStateRegions_21!$D:$D,0)),"")</f>
        <v/>
      </c>
    </row>
    <row r="1806" spans="14:22" ht="15" x14ac:dyDescent="0.2">
      <c r="N1806" s="43">
        <f t="shared" si="151"/>
        <v>0</v>
      </c>
      <c r="O1806" s="180"/>
      <c r="P1806" s="214" t="str">
        <f>CountyStateRegions_21!K1804</f>
        <v/>
      </c>
      <c r="Q1806" s="304" t="str">
        <f t="shared" si="148"/>
        <v/>
      </c>
      <c r="R1806" s="305" t="str">
        <f t="shared" si="149"/>
        <v/>
      </c>
      <c r="S1806" s="305" t="str">
        <f t="shared" si="150"/>
        <v/>
      </c>
      <c r="T1806" s="186">
        <v>1802</v>
      </c>
      <c r="U1806" s="216" t="str">
        <f t="shared" si="152"/>
        <v/>
      </c>
      <c r="V1806" s="216" t="str">
        <f>IFERROR(INDEX(CountyStateRegions_21!$B:$B,MATCH('Start Here Statistics'!$U1806,CountyStateRegions_21!$D:$D,0)),"")</f>
        <v/>
      </c>
    </row>
    <row r="1807" spans="14:22" ht="15" x14ac:dyDescent="0.2">
      <c r="N1807" s="43">
        <f t="shared" si="151"/>
        <v>0</v>
      </c>
      <c r="O1807" s="180"/>
      <c r="P1807" s="214" t="str">
        <f>CountyStateRegions_21!K1805</f>
        <v/>
      </c>
      <c r="Q1807" s="304" t="str">
        <f t="shared" si="148"/>
        <v/>
      </c>
      <c r="R1807" s="305" t="str">
        <f t="shared" si="149"/>
        <v/>
      </c>
      <c r="S1807" s="305" t="str">
        <f t="shared" si="150"/>
        <v/>
      </c>
      <c r="T1807" s="186">
        <v>1803</v>
      </c>
      <c r="U1807" s="216" t="str">
        <f t="shared" si="152"/>
        <v/>
      </c>
      <c r="V1807" s="216" t="str">
        <f>IFERROR(INDEX(CountyStateRegions_21!$B:$B,MATCH('Start Here Statistics'!$U1807,CountyStateRegions_21!$D:$D,0)),"")</f>
        <v/>
      </c>
    </row>
    <row r="1808" spans="14:22" ht="15" x14ac:dyDescent="0.2">
      <c r="N1808" s="43">
        <f t="shared" si="151"/>
        <v>0</v>
      </c>
      <c r="O1808" s="180"/>
      <c r="P1808" s="214" t="str">
        <f>CountyStateRegions_21!K1806</f>
        <v/>
      </c>
      <c r="Q1808" s="304" t="str">
        <f t="shared" si="148"/>
        <v/>
      </c>
      <c r="R1808" s="305" t="str">
        <f t="shared" si="149"/>
        <v/>
      </c>
      <c r="S1808" s="305" t="str">
        <f t="shared" si="150"/>
        <v/>
      </c>
      <c r="T1808" s="186">
        <v>1804</v>
      </c>
      <c r="U1808" s="216" t="str">
        <f t="shared" si="152"/>
        <v/>
      </c>
      <c r="V1808" s="216" t="str">
        <f>IFERROR(INDEX(CountyStateRegions_21!$B:$B,MATCH('Start Here Statistics'!$U1808,CountyStateRegions_21!$D:$D,0)),"")</f>
        <v/>
      </c>
    </row>
    <row r="1809" spans="14:22" ht="15" x14ac:dyDescent="0.2">
      <c r="N1809" s="43">
        <f t="shared" si="151"/>
        <v>0</v>
      </c>
      <c r="O1809" s="180"/>
      <c r="P1809" s="214" t="str">
        <f>CountyStateRegions_21!K1807</f>
        <v/>
      </c>
      <c r="Q1809" s="304" t="str">
        <f t="shared" si="148"/>
        <v/>
      </c>
      <c r="R1809" s="305" t="str">
        <f t="shared" si="149"/>
        <v/>
      </c>
      <c r="S1809" s="305" t="str">
        <f t="shared" si="150"/>
        <v/>
      </c>
      <c r="T1809" s="186">
        <v>1805</v>
      </c>
      <c r="U1809" s="216" t="str">
        <f t="shared" si="152"/>
        <v/>
      </c>
      <c r="V1809" s="216" t="str">
        <f>IFERROR(INDEX(CountyStateRegions_21!$B:$B,MATCH('Start Here Statistics'!$U1809,CountyStateRegions_21!$D:$D,0)),"")</f>
        <v/>
      </c>
    </row>
    <row r="1810" spans="14:22" ht="15" x14ac:dyDescent="0.2">
      <c r="N1810" s="43">
        <f t="shared" si="151"/>
        <v>0</v>
      </c>
      <c r="O1810" s="180"/>
      <c r="P1810" s="214" t="str">
        <f>CountyStateRegions_21!K1808</f>
        <v/>
      </c>
      <c r="Q1810" s="304" t="str">
        <f t="shared" si="148"/>
        <v/>
      </c>
      <c r="R1810" s="305" t="str">
        <f t="shared" si="149"/>
        <v/>
      </c>
      <c r="S1810" s="305" t="str">
        <f t="shared" si="150"/>
        <v/>
      </c>
      <c r="T1810" s="186">
        <v>1806</v>
      </c>
      <c r="U1810" s="216" t="str">
        <f t="shared" si="152"/>
        <v/>
      </c>
      <c r="V1810" s="216" t="str">
        <f>IFERROR(INDEX(CountyStateRegions_21!$B:$B,MATCH('Start Here Statistics'!$U1810,CountyStateRegions_21!$D:$D,0)),"")</f>
        <v/>
      </c>
    </row>
    <row r="1811" spans="14:22" ht="15" x14ac:dyDescent="0.2">
      <c r="N1811" s="43">
        <f t="shared" si="151"/>
        <v>0</v>
      </c>
      <c r="O1811" s="180"/>
      <c r="P1811" s="214" t="str">
        <f>CountyStateRegions_21!K1809</f>
        <v/>
      </c>
      <c r="Q1811" s="304" t="str">
        <f t="shared" si="148"/>
        <v/>
      </c>
      <c r="R1811" s="305" t="str">
        <f t="shared" si="149"/>
        <v/>
      </c>
      <c r="S1811" s="305" t="str">
        <f t="shared" si="150"/>
        <v/>
      </c>
      <c r="T1811" s="186">
        <v>1807</v>
      </c>
      <c r="U1811" s="216" t="str">
        <f t="shared" si="152"/>
        <v/>
      </c>
      <c r="V1811" s="216" t="str">
        <f>IFERROR(INDEX(CountyStateRegions_21!$B:$B,MATCH('Start Here Statistics'!$U1811,CountyStateRegions_21!$D:$D,0)),"")</f>
        <v/>
      </c>
    </row>
    <row r="1812" spans="14:22" ht="15" x14ac:dyDescent="0.2">
      <c r="N1812" s="43">
        <f t="shared" si="151"/>
        <v>0</v>
      </c>
      <c r="O1812" s="180"/>
      <c r="P1812" s="214" t="str">
        <f>CountyStateRegions_21!K1810</f>
        <v/>
      </c>
      <c r="Q1812" s="304" t="str">
        <f t="shared" si="148"/>
        <v/>
      </c>
      <c r="R1812" s="305" t="str">
        <f t="shared" si="149"/>
        <v/>
      </c>
      <c r="S1812" s="305" t="str">
        <f t="shared" si="150"/>
        <v/>
      </c>
      <c r="T1812" s="186">
        <v>1808</v>
      </c>
      <c r="U1812" s="216" t="str">
        <f t="shared" si="152"/>
        <v/>
      </c>
      <c r="V1812" s="216" t="str">
        <f>IFERROR(INDEX(CountyStateRegions_21!$B:$B,MATCH('Start Here Statistics'!$U1812,CountyStateRegions_21!$D:$D,0)),"")</f>
        <v/>
      </c>
    </row>
    <row r="1813" spans="14:22" ht="15" x14ac:dyDescent="0.2">
      <c r="N1813" s="43">
        <f t="shared" si="151"/>
        <v>0</v>
      </c>
      <c r="O1813" s="180"/>
      <c r="P1813" s="214" t="str">
        <f>CountyStateRegions_21!K1811</f>
        <v/>
      </c>
      <c r="Q1813" s="304" t="str">
        <f t="shared" si="148"/>
        <v/>
      </c>
      <c r="R1813" s="305" t="str">
        <f t="shared" si="149"/>
        <v/>
      </c>
      <c r="S1813" s="305" t="str">
        <f t="shared" si="150"/>
        <v/>
      </c>
      <c r="T1813" s="186">
        <v>1809</v>
      </c>
      <c r="U1813" s="216" t="str">
        <f t="shared" si="152"/>
        <v/>
      </c>
      <c r="V1813" s="216" t="str">
        <f>IFERROR(INDEX(CountyStateRegions_21!$B:$B,MATCH('Start Here Statistics'!$U1813,CountyStateRegions_21!$D:$D,0)),"")</f>
        <v/>
      </c>
    </row>
    <row r="1814" spans="14:22" ht="15" x14ac:dyDescent="0.2">
      <c r="N1814" s="43">
        <f t="shared" si="151"/>
        <v>0</v>
      </c>
      <c r="O1814" s="180"/>
      <c r="P1814" s="214" t="str">
        <f>CountyStateRegions_21!K1812</f>
        <v/>
      </c>
      <c r="Q1814" s="304" t="str">
        <f t="shared" si="148"/>
        <v/>
      </c>
      <c r="R1814" s="305" t="str">
        <f t="shared" si="149"/>
        <v/>
      </c>
      <c r="S1814" s="305" t="str">
        <f t="shared" si="150"/>
        <v/>
      </c>
      <c r="T1814" s="186">
        <v>1810</v>
      </c>
      <c r="U1814" s="216" t="str">
        <f t="shared" si="152"/>
        <v/>
      </c>
      <c r="V1814" s="216" t="str">
        <f>IFERROR(INDEX(CountyStateRegions_21!$B:$B,MATCH('Start Here Statistics'!$U1814,CountyStateRegions_21!$D:$D,0)),"")</f>
        <v/>
      </c>
    </row>
    <row r="1815" spans="14:22" ht="15" x14ac:dyDescent="0.2">
      <c r="N1815" s="43">
        <f t="shared" si="151"/>
        <v>0</v>
      </c>
      <c r="O1815" s="180"/>
      <c r="P1815" s="214" t="str">
        <f>CountyStateRegions_21!K1813</f>
        <v/>
      </c>
      <c r="Q1815" s="304" t="str">
        <f t="shared" si="148"/>
        <v/>
      </c>
      <c r="R1815" s="305" t="str">
        <f t="shared" si="149"/>
        <v/>
      </c>
      <c r="S1815" s="305" t="str">
        <f t="shared" si="150"/>
        <v/>
      </c>
      <c r="T1815" s="186">
        <v>1811</v>
      </c>
      <c r="U1815" s="216" t="str">
        <f t="shared" si="152"/>
        <v/>
      </c>
      <c r="V1815" s="216" t="str">
        <f>IFERROR(INDEX(CountyStateRegions_21!$B:$B,MATCH('Start Here Statistics'!$U1815,CountyStateRegions_21!$D:$D,0)),"")</f>
        <v/>
      </c>
    </row>
    <row r="1816" spans="14:22" ht="15" x14ac:dyDescent="0.2">
      <c r="N1816" s="43">
        <f t="shared" si="151"/>
        <v>0</v>
      </c>
      <c r="O1816" s="180"/>
      <c r="P1816" s="214" t="str">
        <f>CountyStateRegions_21!K1814</f>
        <v/>
      </c>
      <c r="Q1816" s="304" t="str">
        <f t="shared" si="148"/>
        <v/>
      </c>
      <c r="R1816" s="305" t="str">
        <f t="shared" si="149"/>
        <v/>
      </c>
      <c r="S1816" s="305" t="str">
        <f t="shared" si="150"/>
        <v/>
      </c>
      <c r="T1816" s="186">
        <v>1812</v>
      </c>
      <c r="U1816" s="216" t="str">
        <f t="shared" si="152"/>
        <v/>
      </c>
      <c r="V1816" s="216" t="str">
        <f>IFERROR(INDEX(CountyStateRegions_21!$B:$B,MATCH('Start Here Statistics'!$U1816,CountyStateRegions_21!$D:$D,0)),"")</f>
        <v/>
      </c>
    </row>
    <row r="1817" spans="14:22" ht="15" x14ac:dyDescent="0.2">
      <c r="N1817" s="43">
        <f t="shared" si="151"/>
        <v>0</v>
      </c>
      <c r="O1817" s="180"/>
      <c r="P1817" s="214" t="str">
        <f>CountyStateRegions_21!K1815</f>
        <v/>
      </c>
      <c r="Q1817" s="304" t="str">
        <f t="shared" si="148"/>
        <v/>
      </c>
      <c r="R1817" s="305" t="str">
        <f t="shared" si="149"/>
        <v/>
      </c>
      <c r="S1817" s="305" t="str">
        <f t="shared" si="150"/>
        <v/>
      </c>
      <c r="T1817" s="186">
        <v>1813</v>
      </c>
      <c r="U1817" s="216" t="str">
        <f t="shared" si="152"/>
        <v/>
      </c>
      <c r="V1817" s="216" t="str">
        <f>IFERROR(INDEX(CountyStateRegions_21!$B:$B,MATCH('Start Here Statistics'!$U1817,CountyStateRegions_21!$D:$D,0)),"")</f>
        <v/>
      </c>
    </row>
    <row r="1818" spans="14:22" ht="15" x14ac:dyDescent="0.2">
      <c r="N1818" s="43">
        <f t="shared" si="151"/>
        <v>0</v>
      </c>
      <c r="O1818" s="180"/>
      <c r="P1818" s="214" t="str">
        <f>CountyStateRegions_21!K1816</f>
        <v/>
      </c>
      <c r="Q1818" s="304" t="str">
        <f t="shared" si="148"/>
        <v/>
      </c>
      <c r="R1818" s="305" t="str">
        <f t="shared" si="149"/>
        <v/>
      </c>
      <c r="S1818" s="305" t="str">
        <f t="shared" si="150"/>
        <v/>
      </c>
      <c r="T1818" s="186">
        <v>1814</v>
      </c>
      <c r="U1818" s="216" t="str">
        <f t="shared" si="152"/>
        <v/>
      </c>
      <c r="V1818" s="216" t="str">
        <f>IFERROR(INDEX(CountyStateRegions_21!$B:$B,MATCH('Start Here Statistics'!$U1818,CountyStateRegions_21!$D:$D,0)),"")</f>
        <v/>
      </c>
    </row>
    <row r="1819" spans="14:22" ht="15" x14ac:dyDescent="0.2">
      <c r="N1819" s="43">
        <f t="shared" si="151"/>
        <v>0</v>
      </c>
      <c r="O1819" s="180"/>
      <c r="P1819" s="214" t="str">
        <f>CountyStateRegions_21!K1817</f>
        <v/>
      </c>
      <c r="Q1819" s="304" t="str">
        <f t="shared" si="148"/>
        <v/>
      </c>
      <c r="R1819" s="305" t="str">
        <f t="shared" si="149"/>
        <v/>
      </c>
      <c r="S1819" s="305" t="str">
        <f t="shared" si="150"/>
        <v/>
      </c>
      <c r="T1819" s="186">
        <v>1815</v>
      </c>
      <c r="U1819" s="216" t="str">
        <f t="shared" si="152"/>
        <v/>
      </c>
      <c r="V1819" s="216" t="str">
        <f>IFERROR(INDEX(CountyStateRegions_21!$B:$B,MATCH('Start Here Statistics'!$U1819,CountyStateRegions_21!$D:$D,0)),"")</f>
        <v/>
      </c>
    </row>
    <row r="1820" spans="14:22" ht="15" x14ac:dyDescent="0.2">
      <c r="N1820" s="43">
        <f t="shared" si="151"/>
        <v>0</v>
      </c>
      <c r="O1820" s="180"/>
      <c r="P1820" s="214" t="str">
        <f>CountyStateRegions_21!K1818</f>
        <v/>
      </c>
      <c r="Q1820" s="304" t="str">
        <f t="shared" si="148"/>
        <v/>
      </c>
      <c r="R1820" s="305" t="str">
        <f t="shared" si="149"/>
        <v/>
      </c>
      <c r="S1820" s="305" t="str">
        <f t="shared" si="150"/>
        <v/>
      </c>
      <c r="T1820" s="186">
        <v>1816</v>
      </c>
      <c r="U1820" s="216" t="str">
        <f t="shared" si="152"/>
        <v/>
      </c>
      <c r="V1820" s="216" t="str">
        <f>IFERROR(INDEX(CountyStateRegions_21!$B:$B,MATCH('Start Here Statistics'!$U1820,CountyStateRegions_21!$D:$D,0)),"")</f>
        <v/>
      </c>
    </row>
    <row r="1821" spans="14:22" ht="15" x14ac:dyDescent="0.2">
      <c r="N1821" s="43">
        <f t="shared" si="151"/>
        <v>0</v>
      </c>
      <c r="O1821" s="180"/>
      <c r="P1821" s="214" t="str">
        <f>CountyStateRegions_21!K1819</f>
        <v/>
      </c>
      <c r="Q1821" s="304" t="str">
        <f t="shared" si="148"/>
        <v/>
      </c>
      <c r="R1821" s="305" t="str">
        <f t="shared" si="149"/>
        <v/>
      </c>
      <c r="S1821" s="305" t="str">
        <f t="shared" si="150"/>
        <v/>
      </c>
      <c r="T1821" s="186">
        <v>1817</v>
      </c>
      <c r="U1821" s="216" t="str">
        <f t="shared" si="152"/>
        <v/>
      </c>
      <c r="V1821" s="216" t="str">
        <f>IFERROR(INDEX(CountyStateRegions_21!$B:$B,MATCH('Start Here Statistics'!$U1821,CountyStateRegions_21!$D:$D,0)),"")</f>
        <v/>
      </c>
    </row>
    <row r="1822" spans="14:22" ht="15" x14ac:dyDescent="0.2">
      <c r="N1822" s="43">
        <f t="shared" si="151"/>
        <v>0</v>
      </c>
      <c r="O1822" s="180"/>
      <c r="P1822" s="214" t="str">
        <f>CountyStateRegions_21!K1820</f>
        <v/>
      </c>
      <c r="Q1822" s="304" t="str">
        <f t="shared" ref="Q1822:Q1885" si="153">IFERROR(MID(P1823, FIND(",",P1823)+1,99),"")</f>
        <v/>
      </c>
      <c r="R1822" s="305" t="str">
        <f t="shared" ref="R1822:R1885" si="154">IFERROR(LEFT(P1823, FIND(",",P1823)-1),"")</f>
        <v/>
      </c>
      <c r="S1822" s="305" t="str">
        <f t="shared" ref="S1822:S1885" si="155">IF(P1823="", "", IF(O1823&lt;&gt;"", 1, 0))</f>
        <v/>
      </c>
      <c r="T1822" s="186">
        <v>1818</v>
      </c>
      <c r="U1822" s="216" t="str">
        <f t="shared" si="152"/>
        <v/>
      </c>
      <c r="V1822" s="216" t="str">
        <f>IFERROR(INDEX(CountyStateRegions_21!$B:$B,MATCH('Start Here Statistics'!$U1822,CountyStateRegions_21!$D:$D,0)),"")</f>
        <v/>
      </c>
    </row>
    <row r="1823" spans="14:22" ht="15" x14ac:dyDescent="0.2">
      <c r="N1823" s="43">
        <f t="shared" si="151"/>
        <v>0</v>
      </c>
      <c r="O1823" s="180"/>
      <c r="P1823" s="214" t="str">
        <f>CountyStateRegions_21!K1821</f>
        <v/>
      </c>
      <c r="Q1823" s="304" t="str">
        <f t="shared" si="153"/>
        <v/>
      </c>
      <c r="R1823" s="305" t="str">
        <f t="shared" si="154"/>
        <v/>
      </c>
      <c r="S1823" s="305" t="str">
        <f t="shared" si="155"/>
        <v/>
      </c>
      <c r="T1823" s="186">
        <v>1819</v>
      </c>
      <c r="U1823" s="216" t="str">
        <f t="shared" si="152"/>
        <v/>
      </c>
      <c r="V1823" s="216" t="str">
        <f>IFERROR(INDEX(CountyStateRegions_21!$B:$B,MATCH('Start Here Statistics'!$U1823,CountyStateRegions_21!$D:$D,0)),"")</f>
        <v/>
      </c>
    </row>
    <row r="1824" spans="14:22" ht="15" x14ac:dyDescent="0.2">
      <c r="N1824" s="43">
        <f t="shared" si="151"/>
        <v>0</v>
      </c>
      <c r="O1824" s="180"/>
      <c r="P1824" s="214" t="str">
        <f>CountyStateRegions_21!K1822</f>
        <v/>
      </c>
      <c r="Q1824" s="304" t="str">
        <f t="shared" si="153"/>
        <v/>
      </c>
      <c r="R1824" s="305" t="str">
        <f t="shared" si="154"/>
        <v/>
      </c>
      <c r="S1824" s="305" t="str">
        <f t="shared" si="155"/>
        <v/>
      </c>
      <c r="T1824" s="186">
        <v>1820</v>
      </c>
      <c r="U1824" s="216" t="str">
        <f t="shared" si="152"/>
        <v/>
      </c>
      <c r="V1824" s="216" t="str">
        <f>IFERROR(INDEX(CountyStateRegions_21!$B:$B,MATCH('Start Here Statistics'!$U1824,CountyStateRegions_21!$D:$D,0)),"")</f>
        <v/>
      </c>
    </row>
    <row r="1825" spans="14:22" ht="15" x14ac:dyDescent="0.2">
      <c r="N1825" s="43">
        <f t="shared" si="151"/>
        <v>0</v>
      </c>
      <c r="O1825" s="180"/>
      <c r="P1825" s="214" t="str">
        <f>CountyStateRegions_21!K1823</f>
        <v/>
      </c>
      <c r="Q1825" s="304" t="str">
        <f t="shared" si="153"/>
        <v/>
      </c>
      <c r="R1825" s="305" t="str">
        <f t="shared" si="154"/>
        <v/>
      </c>
      <c r="S1825" s="305" t="str">
        <f t="shared" si="155"/>
        <v/>
      </c>
      <c r="T1825" s="186">
        <v>1821</v>
      </c>
      <c r="U1825" s="216" t="str">
        <f t="shared" si="152"/>
        <v/>
      </c>
      <c r="V1825" s="216" t="str">
        <f>IFERROR(INDEX(CountyStateRegions_21!$B:$B,MATCH('Start Here Statistics'!$U1825,CountyStateRegions_21!$D:$D,0)),"")</f>
        <v/>
      </c>
    </row>
    <row r="1826" spans="14:22" ht="15" x14ac:dyDescent="0.2">
      <c r="N1826" s="43">
        <f t="shared" si="151"/>
        <v>0</v>
      </c>
      <c r="O1826" s="180"/>
      <c r="P1826" s="214" t="str">
        <f>CountyStateRegions_21!K1824</f>
        <v/>
      </c>
      <c r="Q1826" s="304" t="str">
        <f t="shared" si="153"/>
        <v/>
      </c>
      <c r="R1826" s="305" t="str">
        <f t="shared" si="154"/>
        <v/>
      </c>
      <c r="S1826" s="305" t="str">
        <f t="shared" si="155"/>
        <v/>
      </c>
      <c r="T1826" s="186">
        <v>1822</v>
      </c>
      <c r="U1826" s="216" t="str">
        <f t="shared" si="152"/>
        <v/>
      </c>
      <c r="V1826" s="216" t="str">
        <f>IFERROR(INDEX(CountyStateRegions_21!$B:$B,MATCH('Start Here Statistics'!$U1826,CountyStateRegions_21!$D:$D,0)),"")</f>
        <v/>
      </c>
    </row>
    <row r="1827" spans="14:22" ht="15" x14ac:dyDescent="0.2">
      <c r="N1827" s="43">
        <f t="shared" si="151"/>
        <v>0</v>
      </c>
      <c r="O1827" s="180"/>
      <c r="P1827" s="214" t="str">
        <f>CountyStateRegions_21!K1825</f>
        <v/>
      </c>
      <c r="Q1827" s="304" t="str">
        <f t="shared" si="153"/>
        <v/>
      </c>
      <c r="R1827" s="305" t="str">
        <f t="shared" si="154"/>
        <v/>
      </c>
      <c r="S1827" s="305" t="str">
        <f t="shared" si="155"/>
        <v/>
      </c>
      <c r="T1827" s="186">
        <v>1823</v>
      </c>
      <c r="U1827" s="216" t="str">
        <f t="shared" si="152"/>
        <v/>
      </c>
      <c r="V1827" s="216" t="str">
        <f>IFERROR(INDEX(CountyStateRegions_21!$B:$B,MATCH('Start Here Statistics'!$U1827,CountyStateRegions_21!$D:$D,0)),"")</f>
        <v/>
      </c>
    </row>
    <row r="1828" spans="14:22" ht="15" x14ac:dyDescent="0.2">
      <c r="N1828" s="43">
        <f t="shared" si="151"/>
        <v>0</v>
      </c>
      <c r="O1828" s="180"/>
      <c r="P1828" s="214" t="str">
        <f>CountyStateRegions_21!K1826</f>
        <v/>
      </c>
      <c r="Q1828" s="304" t="str">
        <f t="shared" si="153"/>
        <v/>
      </c>
      <c r="R1828" s="305" t="str">
        <f t="shared" si="154"/>
        <v/>
      </c>
      <c r="S1828" s="305" t="str">
        <f t="shared" si="155"/>
        <v/>
      </c>
      <c r="T1828" s="186">
        <v>1824</v>
      </c>
      <c r="U1828" s="216" t="str">
        <f t="shared" si="152"/>
        <v/>
      </c>
      <c r="V1828" s="216" t="str">
        <f>IFERROR(INDEX(CountyStateRegions_21!$B:$B,MATCH('Start Here Statistics'!$U1828,CountyStateRegions_21!$D:$D,0)),"")</f>
        <v/>
      </c>
    </row>
    <row r="1829" spans="14:22" ht="15" x14ac:dyDescent="0.2">
      <c r="N1829" s="43">
        <f t="shared" si="151"/>
        <v>0</v>
      </c>
      <c r="O1829" s="180"/>
      <c r="P1829" s="214" t="str">
        <f>CountyStateRegions_21!K1827</f>
        <v/>
      </c>
      <c r="Q1829" s="304" t="str">
        <f t="shared" si="153"/>
        <v/>
      </c>
      <c r="R1829" s="305" t="str">
        <f t="shared" si="154"/>
        <v/>
      </c>
      <c r="S1829" s="305" t="str">
        <f t="shared" si="155"/>
        <v/>
      </c>
      <c r="T1829" s="186">
        <v>1825</v>
      </c>
      <c r="U1829" s="216" t="str">
        <f t="shared" si="152"/>
        <v/>
      </c>
      <c r="V1829" s="216" t="str">
        <f>IFERROR(INDEX(CountyStateRegions_21!$B:$B,MATCH('Start Here Statistics'!$U1829,CountyStateRegions_21!$D:$D,0)),"")</f>
        <v/>
      </c>
    </row>
    <row r="1830" spans="14:22" ht="15" x14ac:dyDescent="0.2">
      <c r="N1830" s="43">
        <f t="shared" si="151"/>
        <v>0</v>
      </c>
      <c r="O1830" s="180"/>
      <c r="P1830" s="214" t="str">
        <f>CountyStateRegions_21!K1828</f>
        <v/>
      </c>
      <c r="Q1830" s="304" t="str">
        <f t="shared" si="153"/>
        <v/>
      </c>
      <c r="R1830" s="305" t="str">
        <f t="shared" si="154"/>
        <v/>
      </c>
      <c r="S1830" s="305" t="str">
        <f t="shared" si="155"/>
        <v/>
      </c>
      <c r="T1830" s="186">
        <v>1826</v>
      </c>
      <c r="U1830" s="216" t="str">
        <f t="shared" si="152"/>
        <v/>
      </c>
      <c r="V1830" s="216" t="str">
        <f>IFERROR(INDEX(CountyStateRegions_21!$B:$B,MATCH('Start Here Statistics'!$U1830,CountyStateRegions_21!$D:$D,0)),"")</f>
        <v/>
      </c>
    </row>
    <row r="1831" spans="14:22" ht="15" x14ac:dyDescent="0.2">
      <c r="N1831" s="43">
        <f t="shared" si="151"/>
        <v>0</v>
      </c>
      <c r="O1831" s="180"/>
      <c r="P1831" s="214" t="str">
        <f>CountyStateRegions_21!K1829</f>
        <v/>
      </c>
      <c r="Q1831" s="304" t="str">
        <f t="shared" si="153"/>
        <v/>
      </c>
      <c r="R1831" s="305" t="str">
        <f t="shared" si="154"/>
        <v/>
      </c>
      <c r="S1831" s="305" t="str">
        <f t="shared" si="155"/>
        <v/>
      </c>
      <c r="T1831" s="186">
        <v>1827</v>
      </c>
      <c r="U1831" s="216" t="str">
        <f t="shared" si="152"/>
        <v/>
      </c>
      <c r="V1831" s="216" t="str">
        <f>IFERROR(INDEX(CountyStateRegions_21!$B:$B,MATCH('Start Here Statistics'!$U1831,CountyStateRegions_21!$D:$D,0)),"")</f>
        <v/>
      </c>
    </row>
    <row r="1832" spans="14:22" ht="15" x14ac:dyDescent="0.2">
      <c r="N1832" s="43">
        <f t="shared" si="151"/>
        <v>0</v>
      </c>
      <c r="O1832" s="180"/>
      <c r="P1832" s="214" t="str">
        <f>CountyStateRegions_21!K1830</f>
        <v/>
      </c>
      <c r="Q1832" s="304" t="str">
        <f t="shared" si="153"/>
        <v/>
      </c>
      <c r="R1832" s="305" t="str">
        <f t="shared" si="154"/>
        <v/>
      </c>
      <c r="S1832" s="305" t="str">
        <f t="shared" si="155"/>
        <v/>
      </c>
      <c r="T1832" s="186">
        <v>1828</v>
      </c>
      <c r="U1832" s="216" t="str">
        <f t="shared" si="152"/>
        <v/>
      </c>
      <c r="V1832" s="216" t="str">
        <f>IFERROR(INDEX(CountyStateRegions_21!$B:$B,MATCH('Start Here Statistics'!$U1832,CountyStateRegions_21!$D:$D,0)),"")</f>
        <v/>
      </c>
    </row>
    <row r="1833" spans="14:22" ht="15" x14ac:dyDescent="0.2">
      <c r="N1833" s="43">
        <f t="shared" si="151"/>
        <v>0</v>
      </c>
      <c r="O1833" s="180"/>
      <c r="P1833" s="214" t="str">
        <f>CountyStateRegions_21!K1831</f>
        <v/>
      </c>
      <c r="Q1833" s="304" t="str">
        <f t="shared" si="153"/>
        <v/>
      </c>
      <c r="R1833" s="305" t="str">
        <f t="shared" si="154"/>
        <v/>
      </c>
      <c r="S1833" s="305" t="str">
        <f t="shared" si="155"/>
        <v/>
      </c>
      <c r="T1833" s="186">
        <v>1829</v>
      </c>
      <c r="U1833" s="216" t="str">
        <f t="shared" si="152"/>
        <v/>
      </c>
      <c r="V1833" s="216" t="str">
        <f>IFERROR(INDEX(CountyStateRegions_21!$B:$B,MATCH('Start Here Statistics'!$U1833,CountyStateRegions_21!$D:$D,0)),"")</f>
        <v/>
      </c>
    </row>
    <row r="1834" spans="14:22" ht="15" x14ac:dyDescent="0.2">
      <c r="N1834" s="43">
        <f t="shared" si="151"/>
        <v>0</v>
      </c>
      <c r="O1834" s="180"/>
      <c r="P1834" s="214" t="str">
        <f>CountyStateRegions_21!K1832</f>
        <v/>
      </c>
      <c r="Q1834" s="304" t="str">
        <f t="shared" si="153"/>
        <v/>
      </c>
      <c r="R1834" s="305" t="str">
        <f t="shared" si="154"/>
        <v/>
      </c>
      <c r="S1834" s="305" t="str">
        <f t="shared" si="155"/>
        <v/>
      </c>
      <c r="T1834" s="186">
        <v>1830</v>
      </c>
      <c r="U1834" s="216" t="str">
        <f t="shared" si="152"/>
        <v/>
      </c>
      <c r="V1834" s="216" t="str">
        <f>IFERROR(INDEX(CountyStateRegions_21!$B:$B,MATCH('Start Here Statistics'!$U1834,CountyStateRegions_21!$D:$D,0)),"")</f>
        <v/>
      </c>
    </row>
    <row r="1835" spans="14:22" ht="15" x14ac:dyDescent="0.2">
      <c r="N1835" s="43">
        <f t="shared" si="151"/>
        <v>0</v>
      </c>
      <c r="O1835" s="180"/>
      <c r="P1835" s="214" t="str">
        <f>CountyStateRegions_21!K1833</f>
        <v/>
      </c>
      <c r="Q1835" s="304" t="str">
        <f t="shared" si="153"/>
        <v/>
      </c>
      <c r="R1835" s="305" t="str">
        <f t="shared" si="154"/>
        <v/>
      </c>
      <c r="S1835" s="305" t="str">
        <f t="shared" si="155"/>
        <v/>
      </c>
      <c r="T1835" s="186">
        <v>1831</v>
      </c>
      <c r="U1835" s="216" t="str">
        <f t="shared" si="152"/>
        <v/>
      </c>
      <c r="V1835" s="216" t="str">
        <f>IFERROR(INDEX(CountyStateRegions_21!$B:$B,MATCH('Start Here Statistics'!$U1835,CountyStateRegions_21!$D:$D,0)),"")</f>
        <v/>
      </c>
    </row>
    <row r="1836" spans="14:22" ht="15" x14ac:dyDescent="0.2">
      <c r="N1836" s="43">
        <f t="shared" si="151"/>
        <v>0</v>
      </c>
      <c r="O1836" s="180"/>
      <c r="P1836" s="214" t="str">
        <f>CountyStateRegions_21!K1834</f>
        <v/>
      </c>
      <c r="Q1836" s="304" t="str">
        <f t="shared" si="153"/>
        <v/>
      </c>
      <c r="R1836" s="305" t="str">
        <f t="shared" si="154"/>
        <v/>
      </c>
      <c r="S1836" s="305" t="str">
        <f t="shared" si="155"/>
        <v/>
      </c>
      <c r="T1836" s="186">
        <v>1832</v>
      </c>
      <c r="U1836" s="216" t="str">
        <f t="shared" si="152"/>
        <v/>
      </c>
      <c r="V1836" s="216" t="str">
        <f>IFERROR(INDEX(CountyStateRegions_21!$B:$B,MATCH('Start Here Statistics'!$U1836,CountyStateRegions_21!$D:$D,0)),"")</f>
        <v/>
      </c>
    </row>
    <row r="1837" spans="14:22" ht="15" x14ac:dyDescent="0.2">
      <c r="N1837" s="43">
        <f t="shared" si="151"/>
        <v>0</v>
      </c>
      <c r="O1837" s="180"/>
      <c r="P1837" s="214" t="str">
        <f>CountyStateRegions_21!K1835</f>
        <v/>
      </c>
      <c r="Q1837" s="304" t="str">
        <f t="shared" si="153"/>
        <v/>
      </c>
      <c r="R1837" s="305" t="str">
        <f t="shared" si="154"/>
        <v/>
      </c>
      <c r="S1837" s="305" t="str">
        <f t="shared" si="155"/>
        <v/>
      </c>
      <c r="T1837" s="186">
        <v>1833</v>
      </c>
      <c r="U1837" s="216" t="str">
        <f t="shared" si="152"/>
        <v/>
      </c>
      <c r="V1837" s="216" t="str">
        <f>IFERROR(INDEX(CountyStateRegions_21!$B:$B,MATCH('Start Here Statistics'!$U1837,CountyStateRegions_21!$D:$D,0)),"")</f>
        <v/>
      </c>
    </row>
    <row r="1838" spans="14:22" ht="15" x14ac:dyDescent="0.2">
      <c r="N1838" s="43">
        <f t="shared" si="151"/>
        <v>0</v>
      </c>
      <c r="O1838" s="180"/>
      <c r="P1838" s="214" t="str">
        <f>CountyStateRegions_21!K1836</f>
        <v/>
      </c>
      <c r="Q1838" s="304" t="str">
        <f t="shared" si="153"/>
        <v/>
      </c>
      <c r="R1838" s="305" t="str">
        <f t="shared" si="154"/>
        <v/>
      </c>
      <c r="S1838" s="305" t="str">
        <f t="shared" si="155"/>
        <v/>
      </c>
      <c r="T1838" s="186">
        <v>1834</v>
      </c>
      <c r="U1838" s="216" t="str">
        <f t="shared" si="152"/>
        <v/>
      </c>
      <c r="V1838" s="216" t="str">
        <f>IFERROR(INDEX(CountyStateRegions_21!$B:$B,MATCH('Start Here Statistics'!$U1838,CountyStateRegions_21!$D:$D,0)),"")</f>
        <v/>
      </c>
    </row>
    <row r="1839" spans="14:22" ht="15" x14ac:dyDescent="0.2">
      <c r="N1839" s="43">
        <f t="shared" si="151"/>
        <v>0</v>
      </c>
      <c r="O1839" s="180"/>
      <c r="P1839" s="214" t="str">
        <f>CountyStateRegions_21!K1837</f>
        <v/>
      </c>
      <c r="Q1839" s="304" t="str">
        <f t="shared" si="153"/>
        <v/>
      </c>
      <c r="R1839" s="305" t="str">
        <f t="shared" si="154"/>
        <v/>
      </c>
      <c r="S1839" s="305" t="str">
        <f t="shared" si="155"/>
        <v/>
      </c>
      <c r="T1839" s="186">
        <v>1835</v>
      </c>
      <c r="U1839" s="216" t="str">
        <f t="shared" si="152"/>
        <v/>
      </c>
      <c r="V1839" s="216" t="str">
        <f>IFERROR(INDEX(CountyStateRegions_21!$B:$B,MATCH('Start Here Statistics'!$U1839,CountyStateRegions_21!$D:$D,0)),"")</f>
        <v/>
      </c>
    </row>
    <row r="1840" spans="14:22" ht="15" x14ac:dyDescent="0.2">
      <c r="N1840" s="43">
        <f t="shared" si="151"/>
        <v>0</v>
      </c>
      <c r="O1840" s="180"/>
      <c r="P1840" s="214" t="str">
        <f>CountyStateRegions_21!K1838</f>
        <v/>
      </c>
      <c r="Q1840" s="304" t="str">
        <f t="shared" si="153"/>
        <v/>
      </c>
      <c r="R1840" s="305" t="str">
        <f t="shared" si="154"/>
        <v/>
      </c>
      <c r="S1840" s="305" t="str">
        <f t="shared" si="155"/>
        <v/>
      </c>
      <c r="T1840" s="186">
        <v>1836</v>
      </c>
      <c r="U1840" s="216" t="str">
        <f t="shared" si="152"/>
        <v/>
      </c>
      <c r="V1840" s="216" t="str">
        <f>IFERROR(INDEX(CountyStateRegions_21!$B:$B,MATCH('Start Here Statistics'!$U1840,CountyStateRegions_21!$D:$D,0)),"")</f>
        <v/>
      </c>
    </row>
    <row r="1841" spans="14:22" ht="15" x14ac:dyDescent="0.2">
      <c r="N1841" s="43">
        <f t="shared" si="151"/>
        <v>0</v>
      </c>
      <c r="O1841" s="180"/>
      <c r="P1841" s="214" t="str">
        <f>CountyStateRegions_21!K1839</f>
        <v/>
      </c>
      <c r="Q1841" s="304" t="str">
        <f t="shared" si="153"/>
        <v/>
      </c>
      <c r="R1841" s="305" t="str">
        <f t="shared" si="154"/>
        <v/>
      </c>
      <c r="S1841" s="305" t="str">
        <f t="shared" si="155"/>
        <v/>
      </c>
      <c r="T1841" s="186">
        <v>1837</v>
      </c>
      <c r="U1841" s="216" t="str">
        <f t="shared" si="152"/>
        <v/>
      </c>
      <c r="V1841" s="216" t="str">
        <f>IFERROR(INDEX(CountyStateRegions_21!$B:$B,MATCH('Start Here Statistics'!$U1841,CountyStateRegions_21!$D:$D,0)),"")</f>
        <v/>
      </c>
    </row>
    <row r="1842" spans="14:22" ht="15" x14ac:dyDescent="0.2">
      <c r="N1842" s="43">
        <f t="shared" si="151"/>
        <v>0</v>
      </c>
      <c r="O1842" s="180"/>
      <c r="P1842" s="214" t="str">
        <f>CountyStateRegions_21!K1840</f>
        <v/>
      </c>
      <c r="Q1842" s="304" t="str">
        <f t="shared" si="153"/>
        <v/>
      </c>
      <c r="R1842" s="305" t="str">
        <f t="shared" si="154"/>
        <v/>
      </c>
      <c r="S1842" s="305" t="str">
        <f t="shared" si="155"/>
        <v/>
      </c>
      <c r="T1842" s="186">
        <v>1838</v>
      </c>
      <c r="U1842" s="216" t="str">
        <f t="shared" si="152"/>
        <v/>
      </c>
      <c r="V1842" s="216" t="str">
        <f>IFERROR(INDEX(CountyStateRegions_21!$B:$B,MATCH('Start Here Statistics'!$U1842,CountyStateRegions_21!$D:$D,0)),"")</f>
        <v/>
      </c>
    </row>
    <row r="1843" spans="14:22" ht="15" x14ac:dyDescent="0.2">
      <c r="N1843" s="43">
        <f t="shared" si="151"/>
        <v>0</v>
      </c>
      <c r="O1843" s="180"/>
      <c r="P1843" s="214" t="str">
        <f>CountyStateRegions_21!K1841</f>
        <v/>
      </c>
      <c r="Q1843" s="304" t="str">
        <f t="shared" si="153"/>
        <v/>
      </c>
      <c r="R1843" s="305" t="str">
        <f t="shared" si="154"/>
        <v/>
      </c>
      <c r="S1843" s="305" t="str">
        <f t="shared" si="155"/>
        <v/>
      </c>
      <c r="T1843" s="186">
        <v>1839</v>
      </c>
      <c r="U1843" s="216" t="str">
        <f t="shared" si="152"/>
        <v/>
      </c>
      <c r="V1843" s="216" t="str">
        <f>IFERROR(INDEX(CountyStateRegions_21!$B:$B,MATCH('Start Here Statistics'!$U1843,CountyStateRegions_21!$D:$D,0)),"")</f>
        <v/>
      </c>
    </row>
    <row r="1844" spans="14:22" ht="15" x14ac:dyDescent="0.2">
      <c r="N1844" s="43">
        <f t="shared" si="151"/>
        <v>0</v>
      </c>
      <c r="O1844" s="180"/>
      <c r="P1844" s="214" t="str">
        <f>CountyStateRegions_21!K1842</f>
        <v/>
      </c>
      <c r="Q1844" s="304" t="str">
        <f t="shared" si="153"/>
        <v/>
      </c>
      <c r="R1844" s="305" t="str">
        <f t="shared" si="154"/>
        <v/>
      </c>
      <c r="S1844" s="305" t="str">
        <f t="shared" si="155"/>
        <v/>
      </c>
      <c r="T1844" s="186">
        <v>1840</v>
      </c>
      <c r="U1844" s="216" t="str">
        <f t="shared" si="152"/>
        <v/>
      </c>
      <c r="V1844" s="216" t="str">
        <f>IFERROR(INDEX(CountyStateRegions_21!$B:$B,MATCH('Start Here Statistics'!$U1844,CountyStateRegions_21!$D:$D,0)),"")</f>
        <v/>
      </c>
    </row>
    <row r="1845" spans="14:22" ht="15" x14ac:dyDescent="0.2">
      <c r="N1845" s="43">
        <f t="shared" si="151"/>
        <v>0</v>
      </c>
      <c r="O1845" s="180"/>
      <c r="P1845" s="214" t="str">
        <f>CountyStateRegions_21!K1843</f>
        <v/>
      </c>
      <c r="Q1845" s="304" t="str">
        <f t="shared" si="153"/>
        <v/>
      </c>
      <c r="R1845" s="305" t="str">
        <f t="shared" si="154"/>
        <v/>
      </c>
      <c r="S1845" s="305" t="str">
        <f t="shared" si="155"/>
        <v/>
      </c>
      <c r="T1845" s="186">
        <v>1841</v>
      </c>
      <c r="U1845" s="216" t="str">
        <f t="shared" si="152"/>
        <v/>
      </c>
      <c r="V1845" s="216" t="str">
        <f>IFERROR(INDEX(CountyStateRegions_21!$B:$B,MATCH('Start Here Statistics'!$U1845,CountyStateRegions_21!$D:$D,0)),"")</f>
        <v/>
      </c>
    </row>
    <row r="1846" spans="14:22" ht="15" x14ac:dyDescent="0.2">
      <c r="N1846" s="43">
        <f t="shared" si="151"/>
        <v>0</v>
      </c>
      <c r="O1846" s="180"/>
      <c r="P1846" s="214" t="str">
        <f>CountyStateRegions_21!K1844</f>
        <v/>
      </c>
      <c r="Q1846" s="304" t="str">
        <f t="shared" si="153"/>
        <v/>
      </c>
      <c r="R1846" s="305" t="str">
        <f t="shared" si="154"/>
        <v/>
      </c>
      <c r="S1846" s="305" t="str">
        <f t="shared" si="155"/>
        <v/>
      </c>
      <c r="T1846" s="186">
        <v>1842</v>
      </c>
      <c r="U1846" s="216" t="str">
        <f t="shared" si="152"/>
        <v/>
      </c>
      <c r="V1846" s="216" t="str">
        <f>IFERROR(INDEX(CountyStateRegions_21!$B:$B,MATCH('Start Here Statistics'!$U1846,CountyStateRegions_21!$D:$D,0)),"")</f>
        <v/>
      </c>
    </row>
    <row r="1847" spans="14:22" ht="15" x14ac:dyDescent="0.2">
      <c r="N1847" s="43">
        <f t="shared" si="151"/>
        <v>0</v>
      </c>
      <c r="O1847" s="180"/>
      <c r="P1847" s="214" t="str">
        <f>CountyStateRegions_21!K1845</f>
        <v/>
      </c>
      <c r="Q1847" s="304" t="str">
        <f t="shared" si="153"/>
        <v/>
      </c>
      <c r="R1847" s="305" t="str">
        <f t="shared" si="154"/>
        <v/>
      </c>
      <c r="S1847" s="305" t="str">
        <f t="shared" si="155"/>
        <v/>
      </c>
      <c r="T1847" s="186">
        <v>1843</v>
      </c>
      <c r="U1847" s="216" t="str">
        <f t="shared" si="152"/>
        <v/>
      </c>
      <c r="V1847" s="216" t="str">
        <f>IFERROR(INDEX(CountyStateRegions_21!$B:$B,MATCH('Start Here Statistics'!$U1847,CountyStateRegions_21!$D:$D,0)),"")</f>
        <v/>
      </c>
    </row>
    <row r="1848" spans="14:22" ht="15" x14ac:dyDescent="0.2">
      <c r="N1848" s="43">
        <f t="shared" si="151"/>
        <v>0</v>
      </c>
      <c r="O1848" s="180"/>
      <c r="P1848" s="214" t="str">
        <f>CountyStateRegions_21!K1846</f>
        <v/>
      </c>
      <c r="Q1848" s="304" t="str">
        <f t="shared" si="153"/>
        <v/>
      </c>
      <c r="R1848" s="305" t="str">
        <f t="shared" si="154"/>
        <v/>
      </c>
      <c r="S1848" s="305" t="str">
        <f t="shared" si="155"/>
        <v/>
      </c>
      <c r="T1848" s="186">
        <v>1844</v>
      </c>
      <c r="U1848" s="216" t="str">
        <f t="shared" si="152"/>
        <v/>
      </c>
      <c r="V1848" s="216" t="str">
        <f>IFERROR(INDEX(CountyStateRegions_21!$B:$B,MATCH('Start Here Statistics'!$U1848,CountyStateRegions_21!$D:$D,0)),"")</f>
        <v/>
      </c>
    </row>
    <row r="1849" spans="14:22" ht="15" x14ac:dyDescent="0.2">
      <c r="N1849" s="43">
        <f t="shared" si="151"/>
        <v>0</v>
      </c>
      <c r="O1849" s="180"/>
      <c r="P1849" s="214" t="str">
        <f>CountyStateRegions_21!K1847</f>
        <v/>
      </c>
      <c r="Q1849" s="304" t="str">
        <f t="shared" si="153"/>
        <v/>
      </c>
      <c r="R1849" s="305" t="str">
        <f t="shared" si="154"/>
        <v/>
      </c>
      <c r="S1849" s="305" t="str">
        <f t="shared" si="155"/>
        <v/>
      </c>
      <c r="T1849" s="186">
        <v>1845</v>
      </c>
      <c r="U1849" s="216" t="str">
        <f t="shared" si="152"/>
        <v/>
      </c>
      <c r="V1849" s="216" t="str">
        <f>IFERROR(INDEX(CountyStateRegions_21!$B:$B,MATCH('Start Here Statistics'!$U1849,CountyStateRegions_21!$D:$D,0)),"")</f>
        <v/>
      </c>
    </row>
    <row r="1850" spans="14:22" ht="15" x14ac:dyDescent="0.2">
      <c r="N1850" s="43">
        <f t="shared" si="151"/>
        <v>0</v>
      </c>
      <c r="O1850" s="180"/>
      <c r="P1850" s="214" t="str">
        <f>CountyStateRegions_21!K1848</f>
        <v/>
      </c>
      <c r="Q1850" s="304" t="str">
        <f t="shared" si="153"/>
        <v/>
      </c>
      <c r="R1850" s="305" t="str">
        <f t="shared" si="154"/>
        <v/>
      </c>
      <c r="S1850" s="305" t="str">
        <f t="shared" si="155"/>
        <v/>
      </c>
      <c r="T1850" s="186">
        <v>1846</v>
      </c>
      <c r="U1850" s="216" t="str">
        <f t="shared" si="152"/>
        <v/>
      </c>
      <c r="V1850" s="216" t="str">
        <f>IFERROR(INDEX(CountyStateRegions_21!$B:$B,MATCH('Start Here Statistics'!$U1850,CountyStateRegions_21!$D:$D,0)),"")</f>
        <v/>
      </c>
    </row>
    <row r="1851" spans="14:22" ht="15" x14ac:dyDescent="0.2">
      <c r="N1851" s="43">
        <f t="shared" si="151"/>
        <v>0</v>
      </c>
      <c r="O1851" s="180"/>
      <c r="P1851" s="214" t="str">
        <f>CountyStateRegions_21!K1849</f>
        <v/>
      </c>
      <c r="Q1851" s="304" t="str">
        <f t="shared" si="153"/>
        <v/>
      </c>
      <c r="R1851" s="305" t="str">
        <f t="shared" si="154"/>
        <v/>
      </c>
      <c r="S1851" s="305" t="str">
        <f t="shared" si="155"/>
        <v/>
      </c>
      <c r="T1851" s="186">
        <v>1847</v>
      </c>
      <c r="U1851" s="216" t="str">
        <f t="shared" si="152"/>
        <v/>
      </c>
      <c r="V1851" s="216" t="str">
        <f>IFERROR(INDEX(CountyStateRegions_21!$B:$B,MATCH('Start Here Statistics'!$U1851,CountyStateRegions_21!$D:$D,0)),"")</f>
        <v/>
      </c>
    </row>
    <row r="1852" spans="14:22" ht="15" x14ac:dyDescent="0.2">
      <c r="N1852" s="43">
        <f t="shared" si="151"/>
        <v>0</v>
      </c>
      <c r="O1852" s="180"/>
      <c r="P1852" s="214" t="str">
        <f>CountyStateRegions_21!K1850</f>
        <v/>
      </c>
      <c r="Q1852" s="304" t="str">
        <f t="shared" si="153"/>
        <v/>
      </c>
      <c r="R1852" s="305" t="str">
        <f t="shared" si="154"/>
        <v/>
      </c>
      <c r="S1852" s="305" t="str">
        <f t="shared" si="155"/>
        <v/>
      </c>
      <c r="T1852" s="186">
        <v>1848</v>
      </c>
      <c r="U1852" s="216" t="str">
        <f t="shared" si="152"/>
        <v/>
      </c>
      <c r="V1852" s="216" t="str">
        <f>IFERROR(INDEX(CountyStateRegions_21!$B:$B,MATCH('Start Here Statistics'!$U1852,CountyStateRegions_21!$D:$D,0)),"")</f>
        <v/>
      </c>
    </row>
    <row r="1853" spans="14:22" ht="15" x14ac:dyDescent="0.2">
      <c r="N1853" s="43">
        <f t="shared" si="151"/>
        <v>0</v>
      </c>
      <c r="O1853" s="180"/>
      <c r="P1853" s="214" t="str">
        <f>CountyStateRegions_21!K1851</f>
        <v/>
      </c>
      <c r="Q1853" s="304" t="str">
        <f t="shared" si="153"/>
        <v/>
      </c>
      <c r="R1853" s="305" t="str">
        <f t="shared" si="154"/>
        <v/>
      </c>
      <c r="S1853" s="305" t="str">
        <f t="shared" si="155"/>
        <v/>
      </c>
      <c r="T1853" s="186">
        <v>1849</v>
      </c>
      <c r="U1853" s="216" t="str">
        <f t="shared" si="152"/>
        <v/>
      </c>
      <c r="V1853" s="216" t="str">
        <f>IFERROR(INDEX(CountyStateRegions_21!$B:$B,MATCH('Start Here Statistics'!$U1853,CountyStateRegions_21!$D:$D,0)),"")</f>
        <v/>
      </c>
    </row>
    <row r="1854" spans="14:22" ht="15" x14ac:dyDescent="0.2">
      <c r="N1854" s="43">
        <f t="shared" si="151"/>
        <v>0</v>
      </c>
      <c r="O1854" s="180"/>
      <c r="P1854" s="214" t="str">
        <f>CountyStateRegions_21!K1852</f>
        <v/>
      </c>
      <c r="Q1854" s="304" t="str">
        <f t="shared" si="153"/>
        <v/>
      </c>
      <c r="R1854" s="305" t="str">
        <f t="shared" si="154"/>
        <v/>
      </c>
      <c r="S1854" s="305" t="str">
        <f t="shared" si="155"/>
        <v/>
      </c>
      <c r="T1854" s="186">
        <v>1850</v>
      </c>
      <c r="U1854" s="216" t="str">
        <f t="shared" si="152"/>
        <v/>
      </c>
      <c r="V1854" s="216" t="str">
        <f>IFERROR(INDEX(CountyStateRegions_21!$B:$B,MATCH('Start Here Statistics'!$U1854,CountyStateRegions_21!$D:$D,0)),"")</f>
        <v/>
      </c>
    </row>
    <row r="1855" spans="14:22" ht="15" x14ac:dyDescent="0.2">
      <c r="N1855" s="43">
        <f t="shared" si="151"/>
        <v>0</v>
      </c>
      <c r="O1855" s="180"/>
      <c r="P1855" s="214" t="str">
        <f>CountyStateRegions_21!K1853</f>
        <v/>
      </c>
      <c r="Q1855" s="304" t="str">
        <f t="shared" si="153"/>
        <v/>
      </c>
      <c r="R1855" s="305" t="str">
        <f t="shared" si="154"/>
        <v/>
      </c>
      <c r="S1855" s="305" t="str">
        <f t="shared" si="155"/>
        <v/>
      </c>
      <c r="T1855" s="186">
        <v>1851</v>
      </c>
      <c r="U1855" s="216" t="str">
        <f t="shared" si="152"/>
        <v/>
      </c>
      <c r="V1855" s="216" t="str">
        <f>IFERROR(INDEX(CountyStateRegions_21!$B:$B,MATCH('Start Here Statistics'!$U1855,CountyStateRegions_21!$D:$D,0)),"")</f>
        <v/>
      </c>
    </row>
    <row r="1856" spans="14:22" ht="15" x14ac:dyDescent="0.2">
      <c r="N1856" s="43">
        <f t="shared" si="151"/>
        <v>0</v>
      </c>
      <c r="O1856" s="180"/>
      <c r="P1856" s="214" t="str">
        <f>CountyStateRegions_21!K1854</f>
        <v/>
      </c>
      <c r="Q1856" s="304" t="str">
        <f t="shared" si="153"/>
        <v/>
      </c>
      <c r="R1856" s="305" t="str">
        <f t="shared" si="154"/>
        <v/>
      </c>
      <c r="S1856" s="305" t="str">
        <f t="shared" si="155"/>
        <v/>
      </c>
      <c r="T1856" s="186">
        <v>1852</v>
      </c>
      <c r="U1856" s="216" t="str">
        <f t="shared" si="152"/>
        <v/>
      </c>
      <c r="V1856" s="216" t="str">
        <f>IFERROR(INDEX(CountyStateRegions_21!$B:$B,MATCH('Start Here Statistics'!$U1856,CountyStateRegions_21!$D:$D,0)),"")</f>
        <v/>
      </c>
    </row>
    <row r="1857" spans="14:22" ht="15" x14ac:dyDescent="0.2">
      <c r="N1857" s="43">
        <f t="shared" si="151"/>
        <v>0</v>
      </c>
      <c r="O1857" s="180"/>
      <c r="P1857" s="214" t="str">
        <f>CountyStateRegions_21!K1855</f>
        <v/>
      </c>
      <c r="Q1857" s="304" t="str">
        <f t="shared" si="153"/>
        <v/>
      </c>
      <c r="R1857" s="305" t="str">
        <f t="shared" si="154"/>
        <v/>
      </c>
      <c r="S1857" s="305" t="str">
        <f t="shared" si="155"/>
        <v/>
      </c>
      <c r="T1857" s="186">
        <v>1853</v>
      </c>
      <c r="U1857" s="216" t="str">
        <f t="shared" si="152"/>
        <v/>
      </c>
      <c r="V1857" s="216" t="str">
        <f>IFERROR(INDEX(CountyStateRegions_21!$B:$B,MATCH('Start Here Statistics'!$U1857,CountyStateRegions_21!$D:$D,0)),"")</f>
        <v/>
      </c>
    </row>
    <row r="1858" spans="14:22" ht="15" x14ac:dyDescent="0.2">
      <c r="N1858" s="43">
        <f t="shared" si="151"/>
        <v>0</v>
      </c>
      <c r="O1858" s="180"/>
      <c r="P1858" s="214" t="str">
        <f>CountyStateRegions_21!K1856</f>
        <v/>
      </c>
      <c r="Q1858" s="304" t="str">
        <f t="shared" si="153"/>
        <v/>
      </c>
      <c r="R1858" s="305" t="str">
        <f t="shared" si="154"/>
        <v/>
      </c>
      <c r="S1858" s="305" t="str">
        <f t="shared" si="155"/>
        <v/>
      </c>
      <c r="T1858" s="186">
        <v>1854</v>
      </c>
      <c r="U1858" s="216" t="str">
        <f t="shared" si="152"/>
        <v/>
      </c>
      <c r="V1858" s="216" t="str">
        <f>IFERROR(INDEX(CountyStateRegions_21!$B:$B,MATCH('Start Here Statistics'!$U1858,CountyStateRegions_21!$D:$D,0)),"")</f>
        <v/>
      </c>
    </row>
    <row r="1859" spans="14:22" ht="15" x14ac:dyDescent="0.2">
      <c r="N1859" s="43">
        <f t="shared" si="151"/>
        <v>0</v>
      </c>
      <c r="O1859" s="180"/>
      <c r="P1859" s="214" t="str">
        <f>CountyStateRegions_21!K1857</f>
        <v/>
      </c>
      <c r="Q1859" s="304" t="str">
        <f t="shared" si="153"/>
        <v/>
      </c>
      <c r="R1859" s="305" t="str">
        <f t="shared" si="154"/>
        <v/>
      </c>
      <c r="S1859" s="305" t="str">
        <f t="shared" si="155"/>
        <v/>
      </c>
      <c r="T1859" s="186">
        <v>1855</v>
      </c>
      <c r="U1859" s="216" t="str">
        <f t="shared" si="152"/>
        <v/>
      </c>
      <c r="V1859" s="216" t="str">
        <f>IFERROR(INDEX(CountyStateRegions_21!$B:$B,MATCH('Start Here Statistics'!$U1859,CountyStateRegions_21!$D:$D,0)),"")</f>
        <v/>
      </c>
    </row>
    <row r="1860" spans="14:22" ht="15" x14ac:dyDescent="0.2">
      <c r="N1860" s="43">
        <f t="shared" si="151"/>
        <v>0</v>
      </c>
      <c r="O1860" s="180"/>
      <c r="P1860" s="214" t="str">
        <f>CountyStateRegions_21!K1858</f>
        <v/>
      </c>
      <c r="Q1860" s="304" t="str">
        <f t="shared" si="153"/>
        <v/>
      </c>
      <c r="R1860" s="305" t="str">
        <f t="shared" si="154"/>
        <v/>
      </c>
      <c r="S1860" s="305" t="str">
        <f t="shared" si="155"/>
        <v/>
      </c>
      <c r="T1860" s="186">
        <v>1856</v>
      </c>
      <c r="U1860" s="216" t="str">
        <f t="shared" si="152"/>
        <v/>
      </c>
      <c r="V1860" s="216" t="str">
        <f>IFERROR(INDEX(CountyStateRegions_21!$B:$B,MATCH('Start Here Statistics'!$U1860,CountyStateRegions_21!$D:$D,0)),"")</f>
        <v/>
      </c>
    </row>
    <row r="1861" spans="14:22" ht="15" x14ac:dyDescent="0.2">
      <c r="N1861" s="43">
        <f t="shared" si="151"/>
        <v>0</v>
      </c>
      <c r="O1861" s="180"/>
      <c r="P1861" s="214" t="str">
        <f>CountyStateRegions_21!K1859</f>
        <v/>
      </c>
      <c r="Q1861" s="304" t="str">
        <f t="shared" si="153"/>
        <v/>
      </c>
      <c r="R1861" s="305" t="str">
        <f t="shared" si="154"/>
        <v/>
      </c>
      <c r="S1861" s="305" t="str">
        <f t="shared" si="155"/>
        <v/>
      </c>
      <c r="T1861" s="186">
        <v>1857</v>
      </c>
      <c r="U1861" s="216" t="str">
        <f t="shared" si="152"/>
        <v/>
      </c>
      <c r="V1861" s="216" t="str">
        <f>IFERROR(INDEX(CountyStateRegions_21!$B:$B,MATCH('Start Here Statistics'!$U1861,CountyStateRegions_21!$D:$D,0)),"")</f>
        <v/>
      </c>
    </row>
    <row r="1862" spans="14:22" ht="15" x14ac:dyDescent="0.2">
      <c r="N1862" s="43">
        <f t="shared" ref="N1862:N1925" si="156">SUM(N1861,$O1862&lt;&gt;"")</f>
        <v>0</v>
      </c>
      <c r="O1862" s="180"/>
      <c r="P1862" s="214" t="str">
        <f>CountyStateRegions_21!K1860</f>
        <v/>
      </c>
      <c r="Q1862" s="304" t="str">
        <f t="shared" si="153"/>
        <v/>
      </c>
      <c r="R1862" s="305" t="str">
        <f t="shared" si="154"/>
        <v/>
      </c>
      <c r="S1862" s="305" t="str">
        <f t="shared" si="155"/>
        <v/>
      </c>
      <c r="T1862" s="186">
        <v>1858</v>
      </c>
      <c r="U1862" s="216" t="str">
        <f t="shared" ref="U1862:U1925" si="157">IFERROR(INDEX($P:$P,MATCH($T1862,$N:$N,0)),"")</f>
        <v/>
      </c>
      <c r="V1862" s="216" t="str">
        <f>IFERROR(INDEX(CountyStateRegions_21!$B:$B,MATCH('Start Here Statistics'!$U1862,CountyStateRegions_21!$D:$D,0)),"")</f>
        <v/>
      </c>
    </row>
    <row r="1863" spans="14:22" ht="15" x14ac:dyDescent="0.2">
      <c r="N1863" s="43">
        <f t="shared" si="156"/>
        <v>0</v>
      </c>
      <c r="O1863" s="180"/>
      <c r="P1863" s="214" t="str">
        <f>CountyStateRegions_21!K1861</f>
        <v/>
      </c>
      <c r="Q1863" s="304" t="str">
        <f t="shared" si="153"/>
        <v/>
      </c>
      <c r="R1863" s="305" t="str">
        <f t="shared" si="154"/>
        <v/>
      </c>
      <c r="S1863" s="305" t="str">
        <f t="shared" si="155"/>
        <v/>
      </c>
      <c r="T1863" s="186">
        <v>1859</v>
      </c>
      <c r="U1863" s="216" t="str">
        <f t="shared" si="157"/>
        <v/>
      </c>
      <c r="V1863" s="216" t="str">
        <f>IFERROR(INDEX(CountyStateRegions_21!$B:$B,MATCH('Start Here Statistics'!$U1863,CountyStateRegions_21!$D:$D,0)),"")</f>
        <v/>
      </c>
    </row>
    <row r="1864" spans="14:22" ht="15" x14ac:dyDescent="0.2">
      <c r="N1864" s="43">
        <f t="shared" si="156"/>
        <v>0</v>
      </c>
      <c r="O1864" s="180"/>
      <c r="P1864" s="214" t="str">
        <f>CountyStateRegions_21!K1862</f>
        <v/>
      </c>
      <c r="Q1864" s="304" t="str">
        <f t="shared" si="153"/>
        <v/>
      </c>
      <c r="R1864" s="305" t="str">
        <f t="shared" si="154"/>
        <v/>
      </c>
      <c r="S1864" s="305" t="str">
        <f t="shared" si="155"/>
        <v/>
      </c>
      <c r="T1864" s="186">
        <v>1860</v>
      </c>
      <c r="U1864" s="216" t="str">
        <f t="shared" si="157"/>
        <v/>
      </c>
      <c r="V1864" s="216" t="str">
        <f>IFERROR(INDEX(CountyStateRegions_21!$B:$B,MATCH('Start Here Statistics'!$U1864,CountyStateRegions_21!$D:$D,0)),"")</f>
        <v/>
      </c>
    </row>
    <row r="1865" spans="14:22" ht="15" x14ac:dyDescent="0.2">
      <c r="N1865" s="43">
        <f t="shared" si="156"/>
        <v>0</v>
      </c>
      <c r="O1865" s="180"/>
      <c r="P1865" s="214" t="str">
        <f>CountyStateRegions_21!K1863</f>
        <v/>
      </c>
      <c r="Q1865" s="304" t="str">
        <f t="shared" si="153"/>
        <v/>
      </c>
      <c r="R1865" s="305" t="str">
        <f t="shared" si="154"/>
        <v/>
      </c>
      <c r="S1865" s="305" t="str">
        <f t="shared" si="155"/>
        <v/>
      </c>
      <c r="T1865" s="186">
        <v>1861</v>
      </c>
      <c r="U1865" s="216" t="str">
        <f t="shared" si="157"/>
        <v/>
      </c>
      <c r="V1865" s="216" t="str">
        <f>IFERROR(INDEX(CountyStateRegions_21!$B:$B,MATCH('Start Here Statistics'!$U1865,CountyStateRegions_21!$D:$D,0)),"")</f>
        <v/>
      </c>
    </row>
    <row r="1866" spans="14:22" ht="15" x14ac:dyDescent="0.2">
      <c r="N1866" s="43">
        <f t="shared" si="156"/>
        <v>0</v>
      </c>
      <c r="O1866" s="180"/>
      <c r="P1866" s="214" t="str">
        <f>CountyStateRegions_21!K1864</f>
        <v/>
      </c>
      <c r="Q1866" s="304" t="str">
        <f t="shared" si="153"/>
        <v/>
      </c>
      <c r="R1866" s="305" t="str">
        <f t="shared" si="154"/>
        <v/>
      </c>
      <c r="S1866" s="305" t="str">
        <f t="shared" si="155"/>
        <v/>
      </c>
      <c r="T1866" s="186">
        <v>1862</v>
      </c>
      <c r="U1866" s="216" t="str">
        <f t="shared" si="157"/>
        <v/>
      </c>
      <c r="V1866" s="216" t="str">
        <f>IFERROR(INDEX(CountyStateRegions_21!$B:$B,MATCH('Start Here Statistics'!$U1866,CountyStateRegions_21!$D:$D,0)),"")</f>
        <v/>
      </c>
    </row>
    <row r="1867" spans="14:22" ht="15" x14ac:dyDescent="0.2">
      <c r="N1867" s="43">
        <f t="shared" si="156"/>
        <v>0</v>
      </c>
      <c r="O1867" s="180"/>
      <c r="P1867" s="214" t="str">
        <f>CountyStateRegions_21!K1865</f>
        <v/>
      </c>
      <c r="Q1867" s="304" t="str">
        <f t="shared" si="153"/>
        <v/>
      </c>
      <c r="R1867" s="305" t="str">
        <f t="shared" si="154"/>
        <v/>
      </c>
      <c r="S1867" s="305" t="str">
        <f t="shared" si="155"/>
        <v/>
      </c>
      <c r="T1867" s="186">
        <v>1863</v>
      </c>
      <c r="U1867" s="216" t="str">
        <f t="shared" si="157"/>
        <v/>
      </c>
      <c r="V1867" s="216" t="str">
        <f>IFERROR(INDEX(CountyStateRegions_21!$B:$B,MATCH('Start Here Statistics'!$U1867,CountyStateRegions_21!$D:$D,0)),"")</f>
        <v/>
      </c>
    </row>
    <row r="1868" spans="14:22" ht="15" x14ac:dyDescent="0.2">
      <c r="N1868" s="43">
        <f t="shared" si="156"/>
        <v>0</v>
      </c>
      <c r="O1868" s="180"/>
      <c r="P1868" s="214" t="str">
        <f>CountyStateRegions_21!K1866</f>
        <v/>
      </c>
      <c r="Q1868" s="304" t="str">
        <f t="shared" si="153"/>
        <v/>
      </c>
      <c r="R1868" s="305" t="str">
        <f t="shared" si="154"/>
        <v/>
      </c>
      <c r="S1868" s="305" t="str">
        <f t="shared" si="155"/>
        <v/>
      </c>
      <c r="T1868" s="186">
        <v>1864</v>
      </c>
      <c r="U1868" s="216" t="str">
        <f t="shared" si="157"/>
        <v/>
      </c>
      <c r="V1868" s="216" t="str">
        <f>IFERROR(INDEX(CountyStateRegions_21!$B:$B,MATCH('Start Here Statistics'!$U1868,CountyStateRegions_21!$D:$D,0)),"")</f>
        <v/>
      </c>
    </row>
    <row r="1869" spans="14:22" ht="15" x14ac:dyDescent="0.2">
      <c r="N1869" s="43">
        <f t="shared" si="156"/>
        <v>0</v>
      </c>
      <c r="O1869" s="180"/>
      <c r="P1869" s="214" t="str">
        <f>CountyStateRegions_21!K1867</f>
        <v/>
      </c>
      <c r="Q1869" s="304" t="str">
        <f t="shared" si="153"/>
        <v/>
      </c>
      <c r="R1869" s="305" t="str">
        <f t="shared" si="154"/>
        <v/>
      </c>
      <c r="S1869" s="305" t="str">
        <f t="shared" si="155"/>
        <v/>
      </c>
      <c r="T1869" s="186">
        <v>1865</v>
      </c>
      <c r="U1869" s="216" t="str">
        <f t="shared" si="157"/>
        <v/>
      </c>
      <c r="V1869" s="216" t="str">
        <f>IFERROR(INDEX(CountyStateRegions_21!$B:$B,MATCH('Start Here Statistics'!$U1869,CountyStateRegions_21!$D:$D,0)),"")</f>
        <v/>
      </c>
    </row>
    <row r="1870" spans="14:22" ht="15" x14ac:dyDescent="0.2">
      <c r="N1870" s="43">
        <f t="shared" si="156"/>
        <v>0</v>
      </c>
      <c r="O1870" s="180"/>
      <c r="P1870" s="214" t="str">
        <f>CountyStateRegions_21!K1868</f>
        <v/>
      </c>
      <c r="Q1870" s="304" t="str">
        <f t="shared" si="153"/>
        <v/>
      </c>
      <c r="R1870" s="305" t="str">
        <f t="shared" si="154"/>
        <v/>
      </c>
      <c r="S1870" s="305" t="str">
        <f t="shared" si="155"/>
        <v/>
      </c>
      <c r="T1870" s="186">
        <v>1866</v>
      </c>
      <c r="U1870" s="216" t="str">
        <f t="shared" si="157"/>
        <v/>
      </c>
      <c r="V1870" s="216" t="str">
        <f>IFERROR(INDEX(CountyStateRegions_21!$B:$B,MATCH('Start Here Statistics'!$U1870,CountyStateRegions_21!$D:$D,0)),"")</f>
        <v/>
      </c>
    </row>
    <row r="1871" spans="14:22" ht="15" x14ac:dyDescent="0.2">
      <c r="N1871" s="43">
        <f t="shared" si="156"/>
        <v>0</v>
      </c>
      <c r="O1871" s="180"/>
      <c r="P1871" s="214" t="str">
        <f>CountyStateRegions_21!K1869</f>
        <v/>
      </c>
      <c r="Q1871" s="304" t="str">
        <f t="shared" si="153"/>
        <v/>
      </c>
      <c r="R1871" s="305" t="str">
        <f t="shared" si="154"/>
        <v/>
      </c>
      <c r="S1871" s="305" t="str">
        <f t="shared" si="155"/>
        <v/>
      </c>
      <c r="T1871" s="186">
        <v>1867</v>
      </c>
      <c r="U1871" s="216" t="str">
        <f t="shared" si="157"/>
        <v/>
      </c>
      <c r="V1871" s="216" t="str">
        <f>IFERROR(INDEX(CountyStateRegions_21!$B:$B,MATCH('Start Here Statistics'!$U1871,CountyStateRegions_21!$D:$D,0)),"")</f>
        <v/>
      </c>
    </row>
    <row r="1872" spans="14:22" ht="15" x14ac:dyDescent="0.2">
      <c r="N1872" s="43">
        <f t="shared" si="156"/>
        <v>0</v>
      </c>
      <c r="O1872" s="180"/>
      <c r="P1872" s="214" t="str">
        <f>CountyStateRegions_21!K1870</f>
        <v/>
      </c>
      <c r="Q1872" s="304" t="str">
        <f t="shared" si="153"/>
        <v/>
      </c>
      <c r="R1872" s="305" t="str">
        <f t="shared" si="154"/>
        <v/>
      </c>
      <c r="S1872" s="305" t="str">
        <f t="shared" si="155"/>
        <v/>
      </c>
      <c r="T1872" s="186">
        <v>1868</v>
      </c>
      <c r="U1872" s="216" t="str">
        <f t="shared" si="157"/>
        <v/>
      </c>
      <c r="V1872" s="216" t="str">
        <f>IFERROR(INDEX(CountyStateRegions_21!$B:$B,MATCH('Start Here Statistics'!$U1872,CountyStateRegions_21!$D:$D,0)),"")</f>
        <v/>
      </c>
    </row>
    <row r="1873" spans="14:22" ht="15" x14ac:dyDescent="0.2">
      <c r="N1873" s="43">
        <f t="shared" si="156"/>
        <v>0</v>
      </c>
      <c r="O1873" s="180"/>
      <c r="P1873" s="214" t="str">
        <f>CountyStateRegions_21!K1871</f>
        <v/>
      </c>
      <c r="Q1873" s="304" t="str">
        <f t="shared" si="153"/>
        <v/>
      </c>
      <c r="R1873" s="305" t="str">
        <f t="shared" si="154"/>
        <v/>
      </c>
      <c r="S1873" s="305" t="str">
        <f t="shared" si="155"/>
        <v/>
      </c>
      <c r="T1873" s="186">
        <v>1869</v>
      </c>
      <c r="U1873" s="216" t="str">
        <f t="shared" si="157"/>
        <v/>
      </c>
      <c r="V1873" s="216" t="str">
        <f>IFERROR(INDEX(CountyStateRegions_21!$B:$B,MATCH('Start Here Statistics'!$U1873,CountyStateRegions_21!$D:$D,0)),"")</f>
        <v/>
      </c>
    </row>
    <row r="1874" spans="14:22" ht="15" x14ac:dyDescent="0.2">
      <c r="N1874" s="43">
        <f t="shared" si="156"/>
        <v>0</v>
      </c>
      <c r="O1874" s="180"/>
      <c r="P1874" s="214" t="str">
        <f>CountyStateRegions_21!K1872</f>
        <v/>
      </c>
      <c r="Q1874" s="304" t="str">
        <f t="shared" si="153"/>
        <v/>
      </c>
      <c r="R1874" s="305" t="str">
        <f t="shared" si="154"/>
        <v/>
      </c>
      <c r="S1874" s="305" t="str">
        <f t="shared" si="155"/>
        <v/>
      </c>
      <c r="T1874" s="186">
        <v>1870</v>
      </c>
      <c r="U1874" s="216" t="str">
        <f t="shared" si="157"/>
        <v/>
      </c>
      <c r="V1874" s="216" t="str">
        <f>IFERROR(INDEX(CountyStateRegions_21!$B:$B,MATCH('Start Here Statistics'!$U1874,CountyStateRegions_21!$D:$D,0)),"")</f>
        <v/>
      </c>
    </row>
    <row r="1875" spans="14:22" ht="15" x14ac:dyDescent="0.2">
      <c r="N1875" s="43">
        <f t="shared" si="156"/>
        <v>0</v>
      </c>
      <c r="O1875" s="180"/>
      <c r="P1875" s="214" t="str">
        <f>CountyStateRegions_21!K1873</f>
        <v/>
      </c>
      <c r="Q1875" s="304" t="str">
        <f t="shared" si="153"/>
        <v/>
      </c>
      <c r="R1875" s="305" t="str">
        <f t="shared" si="154"/>
        <v/>
      </c>
      <c r="S1875" s="305" t="str">
        <f t="shared" si="155"/>
        <v/>
      </c>
      <c r="T1875" s="186">
        <v>1871</v>
      </c>
      <c r="U1875" s="216" t="str">
        <f t="shared" si="157"/>
        <v/>
      </c>
      <c r="V1875" s="216" t="str">
        <f>IFERROR(INDEX(CountyStateRegions_21!$B:$B,MATCH('Start Here Statistics'!$U1875,CountyStateRegions_21!$D:$D,0)),"")</f>
        <v/>
      </c>
    </row>
    <row r="1876" spans="14:22" ht="15" x14ac:dyDescent="0.2">
      <c r="N1876" s="43">
        <f t="shared" si="156"/>
        <v>0</v>
      </c>
      <c r="O1876" s="180"/>
      <c r="P1876" s="214" t="str">
        <f>CountyStateRegions_21!K1874</f>
        <v/>
      </c>
      <c r="Q1876" s="304" t="str">
        <f t="shared" si="153"/>
        <v/>
      </c>
      <c r="R1876" s="305" t="str">
        <f t="shared" si="154"/>
        <v/>
      </c>
      <c r="S1876" s="305" t="str">
        <f t="shared" si="155"/>
        <v/>
      </c>
      <c r="T1876" s="186">
        <v>1872</v>
      </c>
      <c r="U1876" s="216" t="str">
        <f t="shared" si="157"/>
        <v/>
      </c>
      <c r="V1876" s="216" t="str">
        <f>IFERROR(INDEX(CountyStateRegions_21!$B:$B,MATCH('Start Here Statistics'!$U1876,CountyStateRegions_21!$D:$D,0)),"")</f>
        <v/>
      </c>
    </row>
    <row r="1877" spans="14:22" ht="15" x14ac:dyDescent="0.2">
      <c r="N1877" s="43">
        <f t="shared" si="156"/>
        <v>0</v>
      </c>
      <c r="O1877" s="180"/>
      <c r="P1877" s="214" t="str">
        <f>CountyStateRegions_21!K1875</f>
        <v/>
      </c>
      <c r="Q1877" s="304" t="str">
        <f t="shared" si="153"/>
        <v/>
      </c>
      <c r="R1877" s="305" t="str">
        <f t="shared" si="154"/>
        <v/>
      </c>
      <c r="S1877" s="305" t="str">
        <f t="shared" si="155"/>
        <v/>
      </c>
      <c r="T1877" s="186">
        <v>1873</v>
      </c>
      <c r="U1877" s="216" t="str">
        <f t="shared" si="157"/>
        <v/>
      </c>
      <c r="V1877" s="216" t="str">
        <f>IFERROR(INDEX(CountyStateRegions_21!$B:$B,MATCH('Start Here Statistics'!$U1877,CountyStateRegions_21!$D:$D,0)),"")</f>
        <v/>
      </c>
    </row>
    <row r="1878" spans="14:22" ht="15" x14ac:dyDescent="0.2">
      <c r="N1878" s="43">
        <f t="shared" si="156"/>
        <v>0</v>
      </c>
      <c r="O1878" s="180"/>
      <c r="P1878" s="214" t="str">
        <f>CountyStateRegions_21!K1876</f>
        <v/>
      </c>
      <c r="Q1878" s="304" t="str">
        <f t="shared" si="153"/>
        <v/>
      </c>
      <c r="R1878" s="305" t="str">
        <f t="shared" si="154"/>
        <v/>
      </c>
      <c r="S1878" s="305" t="str">
        <f t="shared" si="155"/>
        <v/>
      </c>
      <c r="T1878" s="186">
        <v>1874</v>
      </c>
      <c r="U1878" s="216" t="str">
        <f t="shared" si="157"/>
        <v/>
      </c>
      <c r="V1878" s="216" t="str">
        <f>IFERROR(INDEX(CountyStateRegions_21!$B:$B,MATCH('Start Here Statistics'!$U1878,CountyStateRegions_21!$D:$D,0)),"")</f>
        <v/>
      </c>
    </row>
    <row r="1879" spans="14:22" ht="15" x14ac:dyDescent="0.2">
      <c r="N1879" s="43">
        <f t="shared" si="156"/>
        <v>0</v>
      </c>
      <c r="O1879" s="180"/>
      <c r="P1879" s="214" t="str">
        <f>CountyStateRegions_21!K1877</f>
        <v/>
      </c>
      <c r="Q1879" s="304" t="str">
        <f t="shared" si="153"/>
        <v/>
      </c>
      <c r="R1879" s="305" t="str">
        <f t="shared" si="154"/>
        <v/>
      </c>
      <c r="S1879" s="305" t="str">
        <f t="shared" si="155"/>
        <v/>
      </c>
      <c r="T1879" s="186">
        <v>1875</v>
      </c>
      <c r="U1879" s="216" t="str">
        <f t="shared" si="157"/>
        <v/>
      </c>
      <c r="V1879" s="216" t="str">
        <f>IFERROR(INDEX(CountyStateRegions_21!$B:$B,MATCH('Start Here Statistics'!$U1879,CountyStateRegions_21!$D:$D,0)),"")</f>
        <v/>
      </c>
    </row>
    <row r="1880" spans="14:22" ht="15" x14ac:dyDescent="0.2">
      <c r="N1880" s="43">
        <f t="shared" si="156"/>
        <v>0</v>
      </c>
      <c r="O1880" s="180"/>
      <c r="P1880" s="214" t="str">
        <f>CountyStateRegions_21!K1878</f>
        <v/>
      </c>
      <c r="Q1880" s="304" t="str">
        <f t="shared" si="153"/>
        <v/>
      </c>
      <c r="R1880" s="305" t="str">
        <f t="shared" si="154"/>
        <v/>
      </c>
      <c r="S1880" s="305" t="str">
        <f t="shared" si="155"/>
        <v/>
      </c>
      <c r="T1880" s="186">
        <v>1876</v>
      </c>
      <c r="U1880" s="216" t="str">
        <f t="shared" si="157"/>
        <v/>
      </c>
      <c r="V1880" s="216" t="str">
        <f>IFERROR(INDEX(CountyStateRegions_21!$B:$B,MATCH('Start Here Statistics'!$U1880,CountyStateRegions_21!$D:$D,0)),"")</f>
        <v/>
      </c>
    </row>
    <row r="1881" spans="14:22" ht="15" x14ac:dyDescent="0.2">
      <c r="N1881" s="43">
        <f t="shared" si="156"/>
        <v>0</v>
      </c>
      <c r="O1881" s="180"/>
      <c r="P1881" s="214" t="str">
        <f>CountyStateRegions_21!K1879</f>
        <v/>
      </c>
      <c r="Q1881" s="304" t="str">
        <f t="shared" si="153"/>
        <v/>
      </c>
      <c r="R1881" s="305" t="str">
        <f t="shared" si="154"/>
        <v/>
      </c>
      <c r="S1881" s="305" t="str">
        <f t="shared" si="155"/>
        <v/>
      </c>
      <c r="T1881" s="186">
        <v>1877</v>
      </c>
      <c r="U1881" s="216" t="str">
        <f t="shared" si="157"/>
        <v/>
      </c>
      <c r="V1881" s="216" t="str">
        <f>IFERROR(INDEX(CountyStateRegions_21!$B:$B,MATCH('Start Here Statistics'!$U1881,CountyStateRegions_21!$D:$D,0)),"")</f>
        <v/>
      </c>
    </row>
    <row r="1882" spans="14:22" ht="15" x14ac:dyDescent="0.2">
      <c r="N1882" s="43">
        <f t="shared" si="156"/>
        <v>0</v>
      </c>
      <c r="O1882" s="180"/>
      <c r="P1882" s="214" t="str">
        <f>CountyStateRegions_21!K1880</f>
        <v/>
      </c>
      <c r="Q1882" s="304" t="str">
        <f t="shared" si="153"/>
        <v/>
      </c>
      <c r="R1882" s="305" t="str">
        <f t="shared" si="154"/>
        <v/>
      </c>
      <c r="S1882" s="305" t="str">
        <f t="shared" si="155"/>
        <v/>
      </c>
      <c r="T1882" s="186">
        <v>1878</v>
      </c>
      <c r="U1882" s="216" t="str">
        <f t="shared" si="157"/>
        <v/>
      </c>
      <c r="V1882" s="216" t="str">
        <f>IFERROR(INDEX(CountyStateRegions_21!$B:$B,MATCH('Start Here Statistics'!$U1882,CountyStateRegions_21!$D:$D,0)),"")</f>
        <v/>
      </c>
    </row>
    <row r="1883" spans="14:22" ht="15" x14ac:dyDescent="0.2">
      <c r="N1883" s="43">
        <f t="shared" si="156"/>
        <v>0</v>
      </c>
      <c r="O1883" s="180"/>
      <c r="P1883" s="214" t="str">
        <f>CountyStateRegions_21!K1881</f>
        <v/>
      </c>
      <c r="Q1883" s="304" t="str">
        <f t="shared" si="153"/>
        <v/>
      </c>
      <c r="R1883" s="305" t="str">
        <f t="shared" si="154"/>
        <v/>
      </c>
      <c r="S1883" s="305" t="str">
        <f t="shared" si="155"/>
        <v/>
      </c>
      <c r="T1883" s="186">
        <v>1879</v>
      </c>
      <c r="U1883" s="216" t="str">
        <f t="shared" si="157"/>
        <v/>
      </c>
      <c r="V1883" s="216" t="str">
        <f>IFERROR(INDEX(CountyStateRegions_21!$B:$B,MATCH('Start Here Statistics'!$U1883,CountyStateRegions_21!$D:$D,0)),"")</f>
        <v/>
      </c>
    </row>
    <row r="1884" spans="14:22" ht="15" x14ac:dyDescent="0.2">
      <c r="N1884" s="43">
        <f t="shared" si="156"/>
        <v>0</v>
      </c>
      <c r="O1884" s="180"/>
      <c r="P1884" s="214" t="str">
        <f>CountyStateRegions_21!K1882</f>
        <v/>
      </c>
      <c r="Q1884" s="304" t="str">
        <f t="shared" si="153"/>
        <v/>
      </c>
      <c r="R1884" s="305" t="str">
        <f t="shared" si="154"/>
        <v/>
      </c>
      <c r="S1884" s="305" t="str">
        <f t="shared" si="155"/>
        <v/>
      </c>
      <c r="T1884" s="186">
        <v>1880</v>
      </c>
      <c r="U1884" s="216" t="str">
        <f t="shared" si="157"/>
        <v/>
      </c>
      <c r="V1884" s="216" t="str">
        <f>IFERROR(INDEX(CountyStateRegions_21!$B:$B,MATCH('Start Here Statistics'!$U1884,CountyStateRegions_21!$D:$D,0)),"")</f>
        <v/>
      </c>
    </row>
    <row r="1885" spans="14:22" ht="15" x14ac:dyDescent="0.2">
      <c r="N1885" s="43">
        <f t="shared" si="156"/>
        <v>0</v>
      </c>
      <c r="O1885" s="180"/>
      <c r="P1885" s="214" t="str">
        <f>CountyStateRegions_21!K1883</f>
        <v/>
      </c>
      <c r="Q1885" s="304" t="str">
        <f t="shared" si="153"/>
        <v/>
      </c>
      <c r="R1885" s="305" t="str">
        <f t="shared" si="154"/>
        <v/>
      </c>
      <c r="S1885" s="305" t="str">
        <f t="shared" si="155"/>
        <v/>
      </c>
      <c r="T1885" s="186">
        <v>1881</v>
      </c>
      <c r="U1885" s="216" t="str">
        <f t="shared" si="157"/>
        <v/>
      </c>
      <c r="V1885" s="216" t="str">
        <f>IFERROR(INDEX(CountyStateRegions_21!$B:$B,MATCH('Start Here Statistics'!$U1885,CountyStateRegions_21!$D:$D,0)),"")</f>
        <v/>
      </c>
    </row>
    <row r="1886" spans="14:22" ht="15" x14ac:dyDescent="0.2">
      <c r="N1886" s="43">
        <f t="shared" si="156"/>
        <v>0</v>
      </c>
      <c r="O1886" s="180"/>
      <c r="P1886" s="214" t="str">
        <f>CountyStateRegions_21!K1884</f>
        <v/>
      </c>
      <c r="Q1886" s="304" t="str">
        <f t="shared" ref="Q1886:Q1949" si="158">IFERROR(MID(P1887, FIND(",",P1887)+1,99),"")</f>
        <v/>
      </c>
      <c r="R1886" s="305" t="str">
        <f t="shared" ref="R1886:R1949" si="159">IFERROR(LEFT(P1887, FIND(",",P1887)-1),"")</f>
        <v/>
      </c>
      <c r="S1886" s="305" t="str">
        <f t="shared" ref="S1886:S1949" si="160">IF(P1887="", "", IF(O1887&lt;&gt;"", 1, 0))</f>
        <v/>
      </c>
      <c r="T1886" s="186">
        <v>1882</v>
      </c>
      <c r="U1886" s="216" t="str">
        <f t="shared" si="157"/>
        <v/>
      </c>
      <c r="V1886" s="216" t="str">
        <f>IFERROR(INDEX(CountyStateRegions_21!$B:$B,MATCH('Start Here Statistics'!$U1886,CountyStateRegions_21!$D:$D,0)),"")</f>
        <v/>
      </c>
    </row>
    <row r="1887" spans="14:22" ht="15" x14ac:dyDescent="0.2">
      <c r="N1887" s="43">
        <f t="shared" si="156"/>
        <v>0</v>
      </c>
      <c r="O1887" s="180"/>
      <c r="P1887" s="214" t="str">
        <f>CountyStateRegions_21!K1885</f>
        <v/>
      </c>
      <c r="Q1887" s="304" t="str">
        <f t="shared" si="158"/>
        <v/>
      </c>
      <c r="R1887" s="305" t="str">
        <f t="shared" si="159"/>
        <v/>
      </c>
      <c r="S1887" s="305" t="str">
        <f t="shared" si="160"/>
        <v/>
      </c>
      <c r="T1887" s="186">
        <v>1883</v>
      </c>
      <c r="U1887" s="216" t="str">
        <f t="shared" si="157"/>
        <v/>
      </c>
      <c r="V1887" s="216" t="str">
        <f>IFERROR(INDEX(CountyStateRegions_21!$B:$B,MATCH('Start Here Statistics'!$U1887,CountyStateRegions_21!$D:$D,0)),"")</f>
        <v/>
      </c>
    </row>
    <row r="1888" spans="14:22" ht="15" x14ac:dyDescent="0.2">
      <c r="N1888" s="43">
        <f t="shared" si="156"/>
        <v>0</v>
      </c>
      <c r="O1888" s="180"/>
      <c r="P1888" s="214" t="str">
        <f>CountyStateRegions_21!K1886</f>
        <v/>
      </c>
      <c r="Q1888" s="304" t="str">
        <f t="shared" si="158"/>
        <v/>
      </c>
      <c r="R1888" s="305" t="str">
        <f t="shared" si="159"/>
        <v/>
      </c>
      <c r="S1888" s="305" t="str">
        <f t="shared" si="160"/>
        <v/>
      </c>
      <c r="T1888" s="186">
        <v>1884</v>
      </c>
      <c r="U1888" s="216" t="str">
        <f t="shared" si="157"/>
        <v/>
      </c>
      <c r="V1888" s="216" t="str">
        <f>IFERROR(INDEX(CountyStateRegions_21!$B:$B,MATCH('Start Here Statistics'!$U1888,CountyStateRegions_21!$D:$D,0)),"")</f>
        <v/>
      </c>
    </row>
    <row r="1889" spans="14:22" ht="15" x14ac:dyDescent="0.2">
      <c r="N1889" s="43">
        <f t="shared" si="156"/>
        <v>0</v>
      </c>
      <c r="O1889" s="180"/>
      <c r="P1889" s="214" t="str">
        <f>CountyStateRegions_21!K1887</f>
        <v/>
      </c>
      <c r="Q1889" s="304" t="str">
        <f t="shared" si="158"/>
        <v/>
      </c>
      <c r="R1889" s="305" t="str">
        <f t="shared" si="159"/>
        <v/>
      </c>
      <c r="S1889" s="305" t="str">
        <f t="shared" si="160"/>
        <v/>
      </c>
      <c r="T1889" s="186">
        <v>1885</v>
      </c>
      <c r="U1889" s="216" t="str">
        <f t="shared" si="157"/>
        <v/>
      </c>
      <c r="V1889" s="216" t="str">
        <f>IFERROR(INDEX(CountyStateRegions_21!$B:$B,MATCH('Start Here Statistics'!$U1889,CountyStateRegions_21!$D:$D,0)),"")</f>
        <v/>
      </c>
    </row>
    <row r="1890" spans="14:22" ht="15" x14ac:dyDescent="0.2">
      <c r="N1890" s="43">
        <f t="shared" si="156"/>
        <v>0</v>
      </c>
      <c r="O1890" s="180"/>
      <c r="P1890" s="214" t="str">
        <f>CountyStateRegions_21!K1888</f>
        <v/>
      </c>
      <c r="Q1890" s="304" t="str">
        <f t="shared" si="158"/>
        <v/>
      </c>
      <c r="R1890" s="305" t="str">
        <f t="shared" si="159"/>
        <v/>
      </c>
      <c r="S1890" s="305" t="str">
        <f t="shared" si="160"/>
        <v/>
      </c>
      <c r="T1890" s="186">
        <v>1886</v>
      </c>
      <c r="U1890" s="216" t="str">
        <f t="shared" si="157"/>
        <v/>
      </c>
      <c r="V1890" s="216" t="str">
        <f>IFERROR(INDEX(CountyStateRegions_21!$B:$B,MATCH('Start Here Statistics'!$U1890,CountyStateRegions_21!$D:$D,0)),"")</f>
        <v/>
      </c>
    </row>
    <row r="1891" spans="14:22" ht="15" x14ac:dyDescent="0.2">
      <c r="N1891" s="43">
        <f t="shared" si="156"/>
        <v>0</v>
      </c>
      <c r="O1891" s="180"/>
      <c r="P1891" s="214" t="str">
        <f>CountyStateRegions_21!K1889</f>
        <v/>
      </c>
      <c r="Q1891" s="304" t="str">
        <f t="shared" si="158"/>
        <v/>
      </c>
      <c r="R1891" s="305" t="str">
        <f t="shared" si="159"/>
        <v/>
      </c>
      <c r="S1891" s="305" t="str">
        <f t="shared" si="160"/>
        <v/>
      </c>
      <c r="T1891" s="186">
        <v>1887</v>
      </c>
      <c r="U1891" s="216" t="str">
        <f t="shared" si="157"/>
        <v/>
      </c>
      <c r="V1891" s="216" t="str">
        <f>IFERROR(INDEX(CountyStateRegions_21!$B:$B,MATCH('Start Here Statistics'!$U1891,CountyStateRegions_21!$D:$D,0)),"")</f>
        <v/>
      </c>
    </row>
    <row r="1892" spans="14:22" ht="15" x14ac:dyDescent="0.2">
      <c r="N1892" s="43">
        <f t="shared" si="156"/>
        <v>0</v>
      </c>
      <c r="O1892" s="180"/>
      <c r="P1892" s="214" t="str">
        <f>CountyStateRegions_21!K1890</f>
        <v/>
      </c>
      <c r="Q1892" s="304" t="str">
        <f t="shared" si="158"/>
        <v/>
      </c>
      <c r="R1892" s="305" t="str">
        <f t="shared" si="159"/>
        <v/>
      </c>
      <c r="S1892" s="305" t="str">
        <f t="shared" si="160"/>
        <v/>
      </c>
      <c r="T1892" s="186">
        <v>1888</v>
      </c>
      <c r="U1892" s="216" t="str">
        <f t="shared" si="157"/>
        <v/>
      </c>
      <c r="V1892" s="216" t="str">
        <f>IFERROR(INDEX(CountyStateRegions_21!$B:$B,MATCH('Start Here Statistics'!$U1892,CountyStateRegions_21!$D:$D,0)),"")</f>
        <v/>
      </c>
    </row>
    <row r="1893" spans="14:22" ht="15" x14ac:dyDescent="0.2">
      <c r="N1893" s="43">
        <f t="shared" si="156"/>
        <v>0</v>
      </c>
      <c r="O1893" s="180"/>
      <c r="P1893" s="214" t="str">
        <f>CountyStateRegions_21!K1891</f>
        <v/>
      </c>
      <c r="Q1893" s="304" t="str">
        <f t="shared" si="158"/>
        <v/>
      </c>
      <c r="R1893" s="305" t="str">
        <f t="shared" si="159"/>
        <v/>
      </c>
      <c r="S1893" s="305" t="str">
        <f t="shared" si="160"/>
        <v/>
      </c>
      <c r="T1893" s="186">
        <v>1889</v>
      </c>
      <c r="U1893" s="216" t="str">
        <f t="shared" si="157"/>
        <v/>
      </c>
      <c r="V1893" s="216" t="str">
        <f>IFERROR(INDEX(CountyStateRegions_21!$B:$B,MATCH('Start Here Statistics'!$U1893,CountyStateRegions_21!$D:$D,0)),"")</f>
        <v/>
      </c>
    </row>
    <row r="1894" spans="14:22" ht="15" x14ac:dyDescent="0.2">
      <c r="N1894" s="43">
        <f t="shared" si="156"/>
        <v>0</v>
      </c>
      <c r="O1894" s="180"/>
      <c r="P1894" s="214" t="str">
        <f>CountyStateRegions_21!K1892</f>
        <v/>
      </c>
      <c r="Q1894" s="304" t="str">
        <f t="shared" si="158"/>
        <v/>
      </c>
      <c r="R1894" s="305" t="str">
        <f t="shared" si="159"/>
        <v/>
      </c>
      <c r="S1894" s="305" t="str">
        <f t="shared" si="160"/>
        <v/>
      </c>
      <c r="T1894" s="186">
        <v>1890</v>
      </c>
      <c r="U1894" s="216" t="str">
        <f t="shared" si="157"/>
        <v/>
      </c>
      <c r="V1894" s="216" t="str">
        <f>IFERROR(INDEX(CountyStateRegions_21!$B:$B,MATCH('Start Here Statistics'!$U1894,CountyStateRegions_21!$D:$D,0)),"")</f>
        <v/>
      </c>
    </row>
    <row r="1895" spans="14:22" ht="15" x14ac:dyDescent="0.2">
      <c r="N1895" s="43">
        <f t="shared" si="156"/>
        <v>0</v>
      </c>
      <c r="O1895" s="180"/>
      <c r="P1895" s="214" t="str">
        <f>CountyStateRegions_21!K1893</f>
        <v/>
      </c>
      <c r="Q1895" s="304" t="str">
        <f t="shared" si="158"/>
        <v/>
      </c>
      <c r="R1895" s="305" t="str">
        <f t="shared" si="159"/>
        <v/>
      </c>
      <c r="S1895" s="305" t="str">
        <f t="shared" si="160"/>
        <v/>
      </c>
      <c r="T1895" s="186">
        <v>1891</v>
      </c>
      <c r="U1895" s="216" t="str">
        <f t="shared" si="157"/>
        <v/>
      </c>
      <c r="V1895" s="216" t="str">
        <f>IFERROR(INDEX(CountyStateRegions_21!$B:$B,MATCH('Start Here Statistics'!$U1895,CountyStateRegions_21!$D:$D,0)),"")</f>
        <v/>
      </c>
    </row>
    <row r="1896" spans="14:22" ht="15" x14ac:dyDescent="0.2">
      <c r="N1896" s="43">
        <f t="shared" si="156"/>
        <v>0</v>
      </c>
      <c r="O1896" s="180"/>
      <c r="P1896" s="214" t="str">
        <f>CountyStateRegions_21!K1894</f>
        <v/>
      </c>
      <c r="Q1896" s="304" t="str">
        <f t="shared" si="158"/>
        <v/>
      </c>
      <c r="R1896" s="305" t="str">
        <f t="shared" si="159"/>
        <v/>
      </c>
      <c r="S1896" s="305" t="str">
        <f t="shared" si="160"/>
        <v/>
      </c>
      <c r="T1896" s="186">
        <v>1892</v>
      </c>
      <c r="U1896" s="216" t="str">
        <f t="shared" si="157"/>
        <v/>
      </c>
      <c r="V1896" s="216" t="str">
        <f>IFERROR(INDEX(CountyStateRegions_21!$B:$B,MATCH('Start Here Statistics'!$U1896,CountyStateRegions_21!$D:$D,0)),"")</f>
        <v/>
      </c>
    </row>
    <row r="1897" spans="14:22" ht="15" x14ac:dyDescent="0.2">
      <c r="N1897" s="43">
        <f t="shared" si="156"/>
        <v>0</v>
      </c>
      <c r="O1897" s="180"/>
      <c r="P1897" s="214" t="str">
        <f>CountyStateRegions_21!K1895</f>
        <v/>
      </c>
      <c r="Q1897" s="304" t="str">
        <f t="shared" si="158"/>
        <v/>
      </c>
      <c r="R1897" s="305" t="str">
        <f t="shared" si="159"/>
        <v/>
      </c>
      <c r="S1897" s="305" t="str">
        <f t="shared" si="160"/>
        <v/>
      </c>
      <c r="T1897" s="186">
        <v>1893</v>
      </c>
      <c r="U1897" s="216" t="str">
        <f t="shared" si="157"/>
        <v/>
      </c>
      <c r="V1897" s="216" t="str">
        <f>IFERROR(INDEX(CountyStateRegions_21!$B:$B,MATCH('Start Here Statistics'!$U1897,CountyStateRegions_21!$D:$D,0)),"")</f>
        <v/>
      </c>
    </row>
    <row r="1898" spans="14:22" ht="15" x14ac:dyDescent="0.2">
      <c r="N1898" s="43">
        <f t="shared" si="156"/>
        <v>0</v>
      </c>
      <c r="O1898" s="180"/>
      <c r="P1898" s="214" t="str">
        <f>CountyStateRegions_21!K1896</f>
        <v/>
      </c>
      <c r="Q1898" s="304" t="str">
        <f t="shared" si="158"/>
        <v/>
      </c>
      <c r="R1898" s="305" t="str">
        <f t="shared" si="159"/>
        <v/>
      </c>
      <c r="S1898" s="305" t="str">
        <f t="shared" si="160"/>
        <v/>
      </c>
      <c r="T1898" s="186">
        <v>1894</v>
      </c>
      <c r="U1898" s="216" t="str">
        <f t="shared" si="157"/>
        <v/>
      </c>
      <c r="V1898" s="216" t="str">
        <f>IFERROR(INDEX(CountyStateRegions_21!$B:$B,MATCH('Start Here Statistics'!$U1898,CountyStateRegions_21!$D:$D,0)),"")</f>
        <v/>
      </c>
    </row>
    <row r="1899" spans="14:22" ht="15" x14ac:dyDescent="0.2">
      <c r="N1899" s="43">
        <f t="shared" si="156"/>
        <v>0</v>
      </c>
      <c r="O1899" s="180"/>
      <c r="P1899" s="214" t="str">
        <f>CountyStateRegions_21!K1897</f>
        <v/>
      </c>
      <c r="Q1899" s="304" t="str">
        <f t="shared" si="158"/>
        <v/>
      </c>
      <c r="R1899" s="305" t="str">
        <f t="shared" si="159"/>
        <v/>
      </c>
      <c r="S1899" s="305" t="str">
        <f t="shared" si="160"/>
        <v/>
      </c>
      <c r="T1899" s="186">
        <v>1895</v>
      </c>
      <c r="U1899" s="216" t="str">
        <f t="shared" si="157"/>
        <v/>
      </c>
      <c r="V1899" s="216" t="str">
        <f>IFERROR(INDEX(CountyStateRegions_21!$B:$B,MATCH('Start Here Statistics'!$U1899,CountyStateRegions_21!$D:$D,0)),"")</f>
        <v/>
      </c>
    </row>
    <row r="1900" spans="14:22" ht="15" x14ac:dyDescent="0.2">
      <c r="N1900" s="43">
        <f t="shared" si="156"/>
        <v>0</v>
      </c>
      <c r="O1900" s="180"/>
      <c r="P1900" s="214" t="str">
        <f>CountyStateRegions_21!K1898</f>
        <v/>
      </c>
      <c r="Q1900" s="304" t="str">
        <f t="shared" si="158"/>
        <v/>
      </c>
      <c r="R1900" s="305" t="str">
        <f t="shared" si="159"/>
        <v/>
      </c>
      <c r="S1900" s="305" t="str">
        <f t="shared" si="160"/>
        <v/>
      </c>
      <c r="T1900" s="186">
        <v>1896</v>
      </c>
      <c r="U1900" s="216" t="str">
        <f t="shared" si="157"/>
        <v/>
      </c>
      <c r="V1900" s="216" t="str">
        <f>IFERROR(INDEX(CountyStateRegions_21!$B:$B,MATCH('Start Here Statistics'!$U1900,CountyStateRegions_21!$D:$D,0)),"")</f>
        <v/>
      </c>
    </row>
    <row r="1901" spans="14:22" ht="15" x14ac:dyDescent="0.2">
      <c r="N1901" s="43">
        <f t="shared" si="156"/>
        <v>0</v>
      </c>
      <c r="O1901" s="180"/>
      <c r="P1901" s="214" t="str">
        <f>CountyStateRegions_21!K1899</f>
        <v/>
      </c>
      <c r="Q1901" s="304" t="str">
        <f t="shared" si="158"/>
        <v/>
      </c>
      <c r="R1901" s="305" t="str">
        <f t="shared" si="159"/>
        <v/>
      </c>
      <c r="S1901" s="305" t="str">
        <f t="shared" si="160"/>
        <v/>
      </c>
      <c r="T1901" s="186">
        <v>1897</v>
      </c>
      <c r="U1901" s="216" t="str">
        <f t="shared" si="157"/>
        <v/>
      </c>
      <c r="V1901" s="216" t="str">
        <f>IFERROR(INDEX(CountyStateRegions_21!$B:$B,MATCH('Start Here Statistics'!$U1901,CountyStateRegions_21!$D:$D,0)),"")</f>
        <v/>
      </c>
    </row>
    <row r="1902" spans="14:22" ht="15" x14ac:dyDescent="0.2">
      <c r="N1902" s="43">
        <f t="shared" si="156"/>
        <v>0</v>
      </c>
      <c r="O1902" s="180"/>
      <c r="P1902" s="214" t="str">
        <f>CountyStateRegions_21!K1900</f>
        <v/>
      </c>
      <c r="Q1902" s="304" t="str">
        <f t="shared" si="158"/>
        <v/>
      </c>
      <c r="R1902" s="305" t="str">
        <f t="shared" si="159"/>
        <v/>
      </c>
      <c r="S1902" s="305" t="str">
        <f t="shared" si="160"/>
        <v/>
      </c>
      <c r="T1902" s="186">
        <v>1898</v>
      </c>
      <c r="U1902" s="216" t="str">
        <f t="shared" si="157"/>
        <v/>
      </c>
      <c r="V1902" s="216" t="str">
        <f>IFERROR(INDEX(CountyStateRegions_21!$B:$B,MATCH('Start Here Statistics'!$U1902,CountyStateRegions_21!$D:$D,0)),"")</f>
        <v/>
      </c>
    </row>
    <row r="1903" spans="14:22" ht="15" x14ac:dyDescent="0.2">
      <c r="N1903" s="43">
        <f t="shared" si="156"/>
        <v>0</v>
      </c>
      <c r="O1903" s="180"/>
      <c r="P1903" s="214" t="str">
        <f>CountyStateRegions_21!K1901</f>
        <v/>
      </c>
      <c r="Q1903" s="304" t="str">
        <f t="shared" si="158"/>
        <v/>
      </c>
      <c r="R1903" s="305" t="str">
        <f t="shared" si="159"/>
        <v/>
      </c>
      <c r="S1903" s="305" t="str">
        <f t="shared" si="160"/>
        <v/>
      </c>
      <c r="T1903" s="186">
        <v>1899</v>
      </c>
      <c r="U1903" s="216" t="str">
        <f t="shared" si="157"/>
        <v/>
      </c>
      <c r="V1903" s="216" t="str">
        <f>IFERROR(INDEX(CountyStateRegions_21!$B:$B,MATCH('Start Here Statistics'!$U1903,CountyStateRegions_21!$D:$D,0)),"")</f>
        <v/>
      </c>
    </row>
    <row r="1904" spans="14:22" ht="15" x14ac:dyDescent="0.2">
      <c r="N1904" s="43">
        <f t="shared" si="156"/>
        <v>0</v>
      </c>
      <c r="O1904" s="180"/>
      <c r="P1904" s="214" t="str">
        <f>CountyStateRegions_21!K1902</f>
        <v/>
      </c>
      <c r="Q1904" s="304" t="str">
        <f t="shared" si="158"/>
        <v/>
      </c>
      <c r="R1904" s="305" t="str">
        <f t="shared" si="159"/>
        <v/>
      </c>
      <c r="S1904" s="305" t="str">
        <f t="shared" si="160"/>
        <v/>
      </c>
      <c r="T1904" s="186">
        <v>1900</v>
      </c>
      <c r="U1904" s="216" t="str">
        <f t="shared" si="157"/>
        <v/>
      </c>
      <c r="V1904" s="216" t="str">
        <f>IFERROR(INDEX(CountyStateRegions_21!$B:$B,MATCH('Start Here Statistics'!$U1904,CountyStateRegions_21!$D:$D,0)),"")</f>
        <v/>
      </c>
    </row>
    <row r="1905" spans="14:22" ht="15" x14ac:dyDescent="0.2">
      <c r="N1905" s="43">
        <f t="shared" si="156"/>
        <v>0</v>
      </c>
      <c r="O1905" s="180"/>
      <c r="P1905" s="214" t="str">
        <f>CountyStateRegions_21!K1903</f>
        <v/>
      </c>
      <c r="Q1905" s="304" t="str">
        <f t="shared" si="158"/>
        <v/>
      </c>
      <c r="R1905" s="305" t="str">
        <f t="shared" si="159"/>
        <v/>
      </c>
      <c r="S1905" s="305" t="str">
        <f t="shared" si="160"/>
        <v/>
      </c>
      <c r="T1905" s="186">
        <v>1901</v>
      </c>
      <c r="U1905" s="216" t="str">
        <f t="shared" si="157"/>
        <v/>
      </c>
      <c r="V1905" s="216" t="str">
        <f>IFERROR(INDEX(CountyStateRegions_21!$B:$B,MATCH('Start Here Statistics'!$U1905,CountyStateRegions_21!$D:$D,0)),"")</f>
        <v/>
      </c>
    </row>
    <row r="1906" spans="14:22" ht="15" x14ac:dyDescent="0.2">
      <c r="N1906" s="43">
        <f t="shared" si="156"/>
        <v>0</v>
      </c>
      <c r="O1906" s="180"/>
      <c r="P1906" s="214" t="str">
        <f>CountyStateRegions_21!K1904</f>
        <v/>
      </c>
      <c r="Q1906" s="304" t="str">
        <f t="shared" si="158"/>
        <v/>
      </c>
      <c r="R1906" s="305" t="str">
        <f t="shared" si="159"/>
        <v/>
      </c>
      <c r="S1906" s="305" t="str">
        <f t="shared" si="160"/>
        <v/>
      </c>
      <c r="T1906" s="186">
        <v>1902</v>
      </c>
      <c r="U1906" s="216" t="str">
        <f t="shared" si="157"/>
        <v/>
      </c>
      <c r="V1906" s="216" t="str">
        <f>IFERROR(INDEX(CountyStateRegions_21!$B:$B,MATCH('Start Here Statistics'!$U1906,CountyStateRegions_21!$D:$D,0)),"")</f>
        <v/>
      </c>
    </row>
    <row r="1907" spans="14:22" ht="15" x14ac:dyDescent="0.2">
      <c r="N1907" s="43">
        <f t="shared" si="156"/>
        <v>0</v>
      </c>
      <c r="O1907" s="180"/>
      <c r="P1907" s="214" t="str">
        <f>CountyStateRegions_21!K1905</f>
        <v/>
      </c>
      <c r="Q1907" s="304" t="str">
        <f t="shared" si="158"/>
        <v/>
      </c>
      <c r="R1907" s="305" t="str">
        <f t="shared" si="159"/>
        <v/>
      </c>
      <c r="S1907" s="305" t="str">
        <f t="shared" si="160"/>
        <v/>
      </c>
      <c r="T1907" s="186">
        <v>1903</v>
      </c>
      <c r="U1907" s="216" t="str">
        <f t="shared" si="157"/>
        <v/>
      </c>
      <c r="V1907" s="216" t="str">
        <f>IFERROR(INDEX(CountyStateRegions_21!$B:$B,MATCH('Start Here Statistics'!$U1907,CountyStateRegions_21!$D:$D,0)),"")</f>
        <v/>
      </c>
    </row>
    <row r="1908" spans="14:22" ht="15" x14ac:dyDescent="0.2">
      <c r="N1908" s="43">
        <f t="shared" si="156"/>
        <v>0</v>
      </c>
      <c r="O1908" s="180"/>
      <c r="P1908" s="214" t="str">
        <f>CountyStateRegions_21!K1906</f>
        <v/>
      </c>
      <c r="Q1908" s="304" t="str">
        <f t="shared" si="158"/>
        <v/>
      </c>
      <c r="R1908" s="305" t="str">
        <f t="shared" si="159"/>
        <v/>
      </c>
      <c r="S1908" s="305" t="str">
        <f t="shared" si="160"/>
        <v/>
      </c>
      <c r="T1908" s="186">
        <v>1904</v>
      </c>
      <c r="U1908" s="216" t="str">
        <f t="shared" si="157"/>
        <v/>
      </c>
      <c r="V1908" s="216" t="str">
        <f>IFERROR(INDEX(CountyStateRegions_21!$B:$B,MATCH('Start Here Statistics'!$U1908,CountyStateRegions_21!$D:$D,0)),"")</f>
        <v/>
      </c>
    </row>
    <row r="1909" spans="14:22" ht="15" x14ac:dyDescent="0.2">
      <c r="N1909" s="43">
        <f t="shared" si="156"/>
        <v>0</v>
      </c>
      <c r="O1909" s="180"/>
      <c r="P1909" s="214" t="str">
        <f>CountyStateRegions_21!K1907</f>
        <v/>
      </c>
      <c r="Q1909" s="304" t="str">
        <f t="shared" si="158"/>
        <v/>
      </c>
      <c r="R1909" s="305" t="str">
        <f t="shared" si="159"/>
        <v/>
      </c>
      <c r="S1909" s="305" t="str">
        <f t="shared" si="160"/>
        <v/>
      </c>
      <c r="T1909" s="186">
        <v>1905</v>
      </c>
      <c r="U1909" s="216" t="str">
        <f t="shared" si="157"/>
        <v/>
      </c>
      <c r="V1909" s="216" t="str">
        <f>IFERROR(INDEX(CountyStateRegions_21!$B:$B,MATCH('Start Here Statistics'!$U1909,CountyStateRegions_21!$D:$D,0)),"")</f>
        <v/>
      </c>
    </row>
    <row r="1910" spans="14:22" ht="15" x14ac:dyDescent="0.2">
      <c r="N1910" s="43">
        <f t="shared" si="156"/>
        <v>0</v>
      </c>
      <c r="O1910" s="180"/>
      <c r="P1910" s="214" t="str">
        <f>CountyStateRegions_21!K1908</f>
        <v/>
      </c>
      <c r="Q1910" s="304" t="str">
        <f t="shared" si="158"/>
        <v/>
      </c>
      <c r="R1910" s="305" t="str">
        <f t="shared" si="159"/>
        <v/>
      </c>
      <c r="S1910" s="305" t="str">
        <f t="shared" si="160"/>
        <v/>
      </c>
      <c r="T1910" s="186">
        <v>1906</v>
      </c>
      <c r="U1910" s="216" t="str">
        <f t="shared" si="157"/>
        <v/>
      </c>
      <c r="V1910" s="216" t="str">
        <f>IFERROR(INDEX(CountyStateRegions_21!$B:$B,MATCH('Start Here Statistics'!$U1910,CountyStateRegions_21!$D:$D,0)),"")</f>
        <v/>
      </c>
    </row>
    <row r="1911" spans="14:22" ht="15" x14ac:dyDescent="0.2">
      <c r="N1911" s="43">
        <f t="shared" si="156"/>
        <v>0</v>
      </c>
      <c r="O1911" s="180"/>
      <c r="P1911" s="214" t="str">
        <f>CountyStateRegions_21!K1909</f>
        <v/>
      </c>
      <c r="Q1911" s="304" t="str">
        <f t="shared" si="158"/>
        <v/>
      </c>
      <c r="R1911" s="305" t="str">
        <f t="shared" si="159"/>
        <v/>
      </c>
      <c r="S1911" s="305" t="str">
        <f t="shared" si="160"/>
        <v/>
      </c>
      <c r="T1911" s="186">
        <v>1907</v>
      </c>
      <c r="U1911" s="216" t="str">
        <f t="shared" si="157"/>
        <v/>
      </c>
      <c r="V1911" s="216" t="str">
        <f>IFERROR(INDEX(CountyStateRegions_21!$B:$B,MATCH('Start Here Statistics'!$U1911,CountyStateRegions_21!$D:$D,0)),"")</f>
        <v/>
      </c>
    </row>
    <row r="1912" spans="14:22" ht="15" x14ac:dyDescent="0.2">
      <c r="N1912" s="43">
        <f t="shared" si="156"/>
        <v>0</v>
      </c>
      <c r="O1912" s="180"/>
      <c r="P1912" s="214" t="str">
        <f>CountyStateRegions_21!K1910</f>
        <v/>
      </c>
      <c r="Q1912" s="304" t="str">
        <f t="shared" si="158"/>
        <v/>
      </c>
      <c r="R1912" s="305" t="str">
        <f t="shared" si="159"/>
        <v/>
      </c>
      <c r="S1912" s="305" t="str">
        <f t="shared" si="160"/>
        <v/>
      </c>
      <c r="T1912" s="186">
        <v>1908</v>
      </c>
      <c r="U1912" s="216" t="str">
        <f t="shared" si="157"/>
        <v/>
      </c>
      <c r="V1912" s="216" t="str">
        <f>IFERROR(INDEX(CountyStateRegions_21!$B:$B,MATCH('Start Here Statistics'!$U1912,CountyStateRegions_21!$D:$D,0)),"")</f>
        <v/>
      </c>
    </row>
    <row r="1913" spans="14:22" ht="15" x14ac:dyDescent="0.2">
      <c r="N1913" s="43">
        <f t="shared" si="156"/>
        <v>0</v>
      </c>
      <c r="O1913" s="180"/>
      <c r="P1913" s="214" t="str">
        <f>CountyStateRegions_21!K1911</f>
        <v/>
      </c>
      <c r="Q1913" s="304" t="str">
        <f t="shared" si="158"/>
        <v/>
      </c>
      <c r="R1913" s="305" t="str">
        <f t="shared" si="159"/>
        <v/>
      </c>
      <c r="S1913" s="305" t="str">
        <f t="shared" si="160"/>
        <v/>
      </c>
      <c r="T1913" s="186">
        <v>1909</v>
      </c>
      <c r="U1913" s="216" t="str">
        <f t="shared" si="157"/>
        <v/>
      </c>
      <c r="V1913" s="216" t="str">
        <f>IFERROR(INDEX(CountyStateRegions_21!$B:$B,MATCH('Start Here Statistics'!$U1913,CountyStateRegions_21!$D:$D,0)),"")</f>
        <v/>
      </c>
    </row>
    <row r="1914" spans="14:22" ht="15" x14ac:dyDescent="0.2">
      <c r="N1914" s="43">
        <f t="shared" si="156"/>
        <v>0</v>
      </c>
      <c r="O1914" s="180"/>
      <c r="P1914" s="214" t="str">
        <f>CountyStateRegions_21!K1912</f>
        <v/>
      </c>
      <c r="Q1914" s="304" t="str">
        <f t="shared" si="158"/>
        <v/>
      </c>
      <c r="R1914" s="305" t="str">
        <f t="shared" si="159"/>
        <v/>
      </c>
      <c r="S1914" s="305" t="str">
        <f t="shared" si="160"/>
        <v/>
      </c>
      <c r="T1914" s="186">
        <v>1910</v>
      </c>
      <c r="U1914" s="216" t="str">
        <f t="shared" si="157"/>
        <v/>
      </c>
      <c r="V1914" s="216" t="str">
        <f>IFERROR(INDEX(CountyStateRegions_21!$B:$B,MATCH('Start Here Statistics'!$U1914,CountyStateRegions_21!$D:$D,0)),"")</f>
        <v/>
      </c>
    </row>
    <row r="1915" spans="14:22" ht="15" x14ac:dyDescent="0.2">
      <c r="N1915" s="43">
        <f t="shared" si="156"/>
        <v>0</v>
      </c>
      <c r="O1915" s="180"/>
      <c r="P1915" s="214" t="str">
        <f>CountyStateRegions_21!K1913</f>
        <v/>
      </c>
      <c r="Q1915" s="304" t="str">
        <f t="shared" si="158"/>
        <v/>
      </c>
      <c r="R1915" s="305" t="str">
        <f t="shared" si="159"/>
        <v/>
      </c>
      <c r="S1915" s="305" t="str">
        <f t="shared" si="160"/>
        <v/>
      </c>
      <c r="T1915" s="186">
        <v>1911</v>
      </c>
      <c r="U1915" s="216" t="str">
        <f t="shared" si="157"/>
        <v/>
      </c>
      <c r="V1915" s="216" t="str">
        <f>IFERROR(INDEX(CountyStateRegions_21!$B:$B,MATCH('Start Here Statistics'!$U1915,CountyStateRegions_21!$D:$D,0)),"")</f>
        <v/>
      </c>
    </row>
    <row r="1916" spans="14:22" ht="15" x14ac:dyDescent="0.2">
      <c r="N1916" s="43">
        <f t="shared" si="156"/>
        <v>0</v>
      </c>
      <c r="O1916" s="180"/>
      <c r="P1916" s="214" t="str">
        <f>CountyStateRegions_21!K1914</f>
        <v/>
      </c>
      <c r="Q1916" s="304" t="str">
        <f t="shared" si="158"/>
        <v/>
      </c>
      <c r="R1916" s="305" t="str">
        <f t="shared" si="159"/>
        <v/>
      </c>
      <c r="S1916" s="305" t="str">
        <f t="shared" si="160"/>
        <v/>
      </c>
      <c r="T1916" s="186">
        <v>1912</v>
      </c>
      <c r="U1916" s="216" t="str">
        <f t="shared" si="157"/>
        <v/>
      </c>
      <c r="V1916" s="216" t="str">
        <f>IFERROR(INDEX(CountyStateRegions_21!$B:$B,MATCH('Start Here Statistics'!$U1916,CountyStateRegions_21!$D:$D,0)),"")</f>
        <v/>
      </c>
    </row>
    <row r="1917" spans="14:22" ht="15" x14ac:dyDescent="0.2">
      <c r="N1917" s="43">
        <f t="shared" si="156"/>
        <v>0</v>
      </c>
      <c r="O1917" s="180"/>
      <c r="P1917" s="214" t="str">
        <f>CountyStateRegions_21!K1915</f>
        <v/>
      </c>
      <c r="Q1917" s="304" t="str">
        <f t="shared" si="158"/>
        <v/>
      </c>
      <c r="R1917" s="305" t="str">
        <f t="shared" si="159"/>
        <v/>
      </c>
      <c r="S1917" s="305" t="str">
        <f t="shared" si="160"/>
        <v/>
      </c>
      <c r="T1917" s="186">
        <v>1913</v>
      </c>
      <c r="U1917" s="216" t="str">
        <f t="shared" si="157"/>
        <v/>
      </c>
      <c r="V1917" s="216" t="str">
        <f>IFERROR(INDEX(CountyStateRegions_21!$B:$B,MATCH('Start Here Statistics'!$U1917,CountyStateRegions_21!$D:$D,0)),"")</f>
        <v/>
      </c>
    </row>
    <row r="1918" spans="14:22" ht="15" x14ac:dyDescent="0.2">
      <c r="N1918" s="43">
        <f t="shared" si="156"/>
        <v>0</v>
      </c>
      <c r="O1918" s="180"/>
      <c r="P1918" s="214" t="str">
        <f>CountyStateRegions_21!K1916</f>
        <v/>
      </c>
      <c r="Q1918" s="304" t="str">
        <f t="shared" si="158"/>
        <v/>
      </c>
      <c r="R1918" s="305" t="str">
        <f t="shared" si="159"/>
        <v/>
      </c>
      <c r="S1918" s="305" t="str">
        <f t="shared" si="160"/>
        <v/>
      </c>
      <c r="T1918" s="186">
        <v>1914</v>
      </c>
      <c r="U1918" s="216" t="str">
        <f t="shared" si="157"/>
        <v/>
      </c>
      <c r="V1918" s="216" t="str">
        <f>IFERROR(INDEX(CountyStateRegions_21!$B:$B,MATCH('Start Here Statistics'!$U1918,CountyStateRegions_21!$D:$D,0)),"")</f>
        <v/>
      </c>
    </row>
    <row r="1919" spans="14:22" ht="15" x14ac:dyDescent="0.2">
      <c r="N1919" s="43">
        <f t="shared" si="156"/>
        <v>0</v>
      </c>
      <c r="O1919" s="180"/>
      <c r="P1919" s="214" t="str">
        <f>CountyStateRegions_21!K1917</f>
        <v/>
      </c>
      <c r="Q1919" s="304" t="str">
        <f t="shared" si="158"/>
        <v/>
      </c>
      <c r="R1919" s="305" t="str">
        <f t="shared" si="159"/>
        <v/>
      </c>
      <c r="S1919" s="305" t="str">
        <f t="shared" si="160"/>
        <v/>
      </c>
      <c r="T1919" s="186">
        <v>1915</v>
      </c>
      <c r="U1919" s="216" t="str">
        <f t="shared" si="157"/>
        <v/>
      </c>
      <c r="V1919" s="216" t="str">
        <f>IFERROR(INDEX(CountyStateRegions_21!$B:$B,MATCH('Start Here Statistics'!$U1919,CountyStateRegions_21!$D:$D,0)),"")</f>
        <v/>
      </c>
    </row>
    <row r="1920" spans="14:22" ht="15" x14ac:dyDescent="0.2">
      <c r="N1920" s="43">
        <f t="shared" si="156"/>
        <v>0</v>
      </c>
      <c r="O1920" s="180"/>
      <c r="P1920" s="214" t="str">
        <f>CountyStateRegions_21!K1918</f>
        <v/>
      </c>
      <c r="Q1920" s="304" t="str">
        <f t="shared" si="158"/>
        <v/>
      </c>
      <c r="R1920" s="305" t="str">
        <f t="shared" si="159"/>
        <v/>
      </c>
      <c r="S1920" s="305" t="str">
        <f t="shared" si="160"/>
        <v/>
      </c>
      <c r="T1920" s="186">
        <v>1916</v>
      </c>
      <c r="U1920" s="216" t="str">
        <f t="shared" si="157"/>
        <v/>
      </c>
      <c r="V1920" s="216" t="str">
        <f>IFERROR(INDEX(CountyStateRegions_21!$B:$B,MATCH('Start Here Statistics'!$U1920,CountyStateRegions_21!$D:$D,0)),"")</f>
        <v/>
      </c>
    </row>
    <row r="1921" spans="14:22" ht="15" x14ac:dyDescent="0.2">
      <c r="N1921" s="43">
        <f t="shared" si="156"/>
        <v>0</v>
      </c>
      <c r="O1921" s="180"/>
      <c r="P1921" s="214" t="str">
        <f>CountyStateRegions_21!K1919</f>
        <v/>
      </c>
      <c r="Q1921" s="304" t="str">
        <f t="shared" si="158"/>
        <v/>
      </c>
      <c r="R1921" s="305" t="str">
        <f t="shared" si="159"/>
        <v/>
      </c>
      <c r="S1921" s="305" t="str">
        <f t="shared" si="160"/>
        <v/>
      </c>
      <c r="T1921" s="186">
        <v>1917</v>
      </c>
      <c r="U1921" s="216" t="str">
        <f t="shared" si="157"/>
        <v/>
      </c>
      <c r="V1921" s="216" t="str">
        <f>IFERROR(INDEX(CountyStateRegions_21!$B:$B,MATCH('Start Here Statistics'!$U1921,CountyStateRegions_21!$D:$D,0)),"")</f>
        <v/>
      </c>
    </row>
    <row r="1922" spans="14:22" ht="15" x14ac:dyDescent="0.2">
      <c r="N1922" s="43">
        <f t="shared" si="156"/>
        <v>0</v>
      </c>
      <c r="O1922" s="180"/>
      <c r="P1922" s="214" t="str">
        <f>CountyStateRegions_21!K1920</f>
        <v/>
      </c>
      <c r="Q1922" s="304" t="str">
        <f t="shared" si="158"/>
        <v/>
      </c>
      <c r="R1922" s="305" t="str">
        <f t="shared" si="159"/>
        <v/>
      </c>
      <c r="S1922" s="305" t="str">
        <f t="shared" si="160"/>
        <v/>
      </c>
      <c r="T1922" s="186">
        <v>1918</v>
      </c>
      <c r="U1922" s="216" t="str">
        <f t="shared" si="157"/>
        <v/>
      </c>
      <c r="V1922" s="216" t="str">
        <f>IFERROR(INDEX(CountyStateRegions_21!$B:$B,MATCH('Start Here Statistics'!$U1922,CountyStateRegions_21!$D:$D,0)),"")</f>
        <v/>
      </c>
    </row>
    <row r="1923" spans="14:22" ht="15" x14ac:dyDescent="0.2">
      <c r="N1923" s="43">
        <f t="shared" si="156"/>
        <v>0</v>
      </c>
      <c r="O1923" s="180"/>
      <c r="P1923" s="214" t="str">
        <f>CountyStateRegions_21!K1921</f>
        <v/>
      </c>
      <c r="Q1923" s="304" t="str">
        <f t="shared" si="158"/>
        <v/>
      </c>
      <c r="R1923" s="305" t="str">
        <f t="shared" si="159"/>
        <v/>
      </c>
      <c r="S1923" s="305" t="str">
        <f t="shared" si="160"/>
        <v/>
      </c>
      <c r="T1923" s="186">
        <v>1919</v>
      </c>
      <c r="U1923" s="216" t="str">
        <f t="shared" si="157"/>
        <v/>
      </c>
      <c r="V1923" s="216" t="str">
        <f>IFERROR(INDEX(CountyStateRegions_21!$B:$B,MATCH('Start Here Statistics'!$U1923,CountyStateRegions_21!$D:$D,0)),"")</f>
        <v/>
      </c>
    </row>
    <row r="1924" spans="14:22" ht="15" x14ac:dyDescent="0.2">
      <c r="N1924" s="43">
        <f t="shared" si="156"/>
        <v>0</v>
      </c>
      <c r="O1924" s="180"/>
      <c r="P1924" s="214" t="str">
        <f>CountyStateRegions_21!K1922</f>
        <v/>
      </c>
      <c r="Q1924" s="304" t="str">
        <f t="shared" si="158"/>
        <v/>
      </c>
      <c r="R1924" s="305" t="str">
        <f t="shared" si="159"/>
        <v/>
      </c>
      <c r="S1924" s="305" t="str">
        <f t="shared" si="160"/>
        <v/>
      </c>
      <c r="T1924" s="186">
        <v>1920</v>
      </c>
      <c r="U1924" s="216" t="str">
        <f t="shared" si="157"/>
        <v/>
      </c>
      <c r="V1924" s="216" t="str">
        <f>IFERROR(INDEX(CountyStateRegions_21!$B:$B,MATCH('Start Here Statistics'!$U1924,CountyStateRegions_21!$D:$D,0)),"")</f>
        <v/>
      </c>
    </row>
    <row r="1925" spans="14:22" ht="15" x14ac:dyDescent="0.2">
      <c r="N1925" s="43">
        <f t="shared" si="156"/>
        <v>0</v>
      </c>
      <c r="O1925" s="180"/>
      <c r="P1925" s="214" t="str">
        <f>CountyStateRegions_21!K1923</f>
        <v/>
      </c>
      <c r="Q1925" s="304" t="str">
        <f t="shared" si="158"/>
        <v/>
      </c>
      <c r="R1925" s="305" t="str">
        <f t="shared" si="159"/>
        <v/>
      </c>
      <c r="S1925" s="305" t="str">
        <f t="shared" si="160"/>
        <v/>
      </c>
      <c r="T1925" s="186">
        <v>1921</v>
      </c>
      <c r="U1925" s="216" t="str">
        <f t="shared" si="157"/>
        <v/>
      </c>
      <c r="V1925" s="216" t="str">
        <f>IFERROR(INDEX(CountyStateRegions_21!$B:$B,MATCH('Start Here Statistics'!$U1925,CountyStateRegions_21!$D:$D,0)),"")</f>
        <v/>
      </c>
    </row>
    <row r="1926" spans="14:22" ht="15" x14ac:dyDescent="0.2">
      <c r="N1926" s="43">
        <f t="shared" ref="N1926:N1989" si="161">SUM(N1925,$O1926&lt;&gt;"")</f>
        <v>0</v>
      </c>
      <c r="O1926" s="180"/>
      <c r="P1926" s="214" t="str">
        <f>CountyStateRegions_21!K1924</f>
        <v/>
      </c>
      <c r="Q1926" s="304" t="str">
        <f t="shared" si="158"/>
        <v/>
      </c>
      <c r="R1926" s="305" t="str">
        <f t="shared" si="159"/>
        <v/>
      </c>
      <c r="S1926" s="305" t="str">
        <f t="shared" si="160"/>
        <v/>
      </c>
      <c r="T1926" s="186">
        <v>1922</v>
      </c>
      <c r="U1926" s="216" t="str">
        <f t="shared" ref="U1926:U1989" si="162">IFERROR(INDEX($P:$P,MATCH($T1926,$N:$N,0)),"")</f>
        <v/>
      </c>
      <c r="V1926" s="216" t="str">
        <f>IFERROR(INDEX(CountyStateRegions_21!$B:$B,MATCH('Start Here Statistics'!$U1926,CountyStateRegions_21!$D:$D,0)),"")</f>
        <v/>
      </c>
    </row>
    <row r="1927" spans="14:22" ht="15" x14ac:dyDescent="0.2">
      <c r="N1927" s="43">
        <f t="shared" si="161"/>
        <v>0</v>
      </c>
      <c r="O1927" s="180"/>
      <c r="P1927" s="214" t="str">
        <f>CountyStateRegions_21!K1925</f>
        <v/>
      </c>
      <c r="Q1927" s="304" t="str">
        <f t="shared" si="158"/>
        <v/>
      </c>
      <c r="R1927" s="305" t="str">
        <f t="shared" si="159"/>
        <v/>
      </c>
      <c r="S1927" s="305" t="str">
        <f t="shared" si="160"/>
        <v/>
      </c>
      <c r="T1927" s="186">
        <v>1923</v>
      </c>
      <c r="U1927" s="216" t="str">
        <f t="shared" si="162"/>
        <v/>
      </c>
      <c r="V1927" s="216" t="str">
        <f>IFERROR(INDEX(CountyStateRegions_21!$B:$B,MATCH('Start Here Statistics'!$U1927,CountyStateRegions_21!$D:$D,0)),"")</f>
        <v/>
      </c>
    </row>
    <row r="1928" spans="14:22" ht="15" x14ac:dyDescent="0.2">
      <c r="N1928" s="43">
        <f t="shared" si="161"/>
        <v>0</v>
      </c>
      <c r="O1928" s="180"/>
      <c r="P1928" s="214" t="str">
        <f>CountyStateRegions_21!K1926</f>
        <v/>
      </c>
      <c r="Q1928" s="304" t="str">
        <f t="shared" si="158"/>
        <v/>
      </c>
      <c r="R1928" s="305" t="str">
        <f t="shared" si="159"/>
        <v/>
      </c>
      <c r="S1928" s="305" t="str">
        <f t="shared" si="160"/>
        <v/>
      </c>
      <c r="T1928" s="186">
        <v>1924</v>
      </c>
      <c r="U1928" s="216" t="str">
        <f t="shared" si="162"/>
        <v/>
      </c>
      <c r="V1928" s="216" t="str">
        <f>IFERROR(INDEX(CountyStateRegions_21!$B:$B,MATCH('Start Here Statistics'!$U1928,CountyStateRegions_21!$D:$D,0)),"")</f>
        <v/>
      </c>
    </row>
    <row r="1929" spans="14:22" ht="15" x14ac:dyDescent="0.2">
      <c r="N1929" s="43">
        <f t="shared" si="161"/>
        <v>0</v>
      </c>
      <c r="O1929" s="180"/>
      <c r="P1929" s="214" t="str">
        <f>CountyStateRegions_21!K1927</f>
        <v/>
      </c>
      <c r="Q1929" s="304" t="str">
        <f t="shared" si="158"/>
        <v/>
      </c>
      <c r="R1929" s="305" t="str">
        <f t="shared" si="159"/>
        <v/>
      </c>
      <c r="S1929" s="305" t="str">
        <f t="shared" si="160"/>
        <v/>
      </c>
      <c r="T1929" s="186">
        <v>1925</v>
      </c>
      <c r="U1929" s="216" t="str">
        <f t="shared" si="162"/>
        <v/>
      </c>
      <c r="V1929" s="216" t="str">
        <f>IFERROR(INDEX(CountyStateRegions_21!$B:$B,MATCH('Start Here Statistics'!$U1929,CountyStateRegions_21!$D:$D,0)),"")</f>
        <v/>
      </c>
    </row>
    <row r="1930" spans="14:22" ht="15" x14ac:dyDescent="0.2">
      <c r="N1930" s="43">
        <f t="shared" si="161"/>
        <v>0</v>
      </c>
      <c r="O1930" s="180"/>
      <c r="P1930" s="214" t="str">
        <f>CountyStateRegions_21!K1928</f>
        <v/>
      </c>
      <c r="Q1930" s="304" t="str">
        <f t="shared" si="158"/>
        <v/>
      </c>
      <c r="R1930" s="305" t="str">
        <f t="shared" si="159"/>
        <v/>
      </c>
      <c r="S1930" s="305" t="str">
        <f t="shared" si="160"/>
        <v/>
      </c>
      <c r="T1930" s="186">
        <v>1926</v>
      </c>
      <c r="U1930" s="216" t="str">
        <f t="shared" si="162"/>
        <v/>
      </c>
      <c r="V1930" s="216" t="str">
        <f>IFERROR(INDEX(CountyStateRegions_21!$B:$B,MATCH('Start Here Statistics'!$U1930,CountyStateRegions_21!$D:$D,0)),"")</f>
        <v/>
      </c>
    </row>
    <row r="1931" spans="14:22" ht="15" x14ac:dyDescent="0.2">
      <c r="N1931" s="43">
        <f t="shared" si="161"/>
        <v>0</v>
      </c>
      <c r="O1931" s="180"/>
      <c r="P1931" s="214" t="str">
        <f>CountyStateRegions_21!K1929</f>
        <v/>
      </c>
      <c r="Q1931" s="304" t="str">
        <f t="shared" si="158"/>
        <v/>
      </c>
      <c r="R1931" s="305" t="str">
        <f t="shared" si="159"/>
        <v/>
      </c>
      <c r="S1931" s="305" t="str">
        <f t="shared" si="160"/>
        <v/>
      </c>
      <c r="T1931" s="186">
        <v>1927</v>
      </c>
      <c r="U1931" s="216" t="str">
        <f t="shared" si="162"/>
        <v/>
      </c>
      <c r="V1931" s="216" t="str">
        <f>IFERROR(INDEX(CountyStateRegions_21!$B:$B,MATCH('Start Here Statistics'!$U1931,CountyStateRegions_21!$D:$D,0)),"")</f>
        <v/>
      </c>
    </row>
    <row r="1932" spans="14:22" ht="15" x14ac:dyDescent="0.2">
      <c r="N1932" s="43">
        <f t="shared" si="161"/>
        <v>0</v>
      </c>
      <c r="O1932" s="180"/>
      <c r="P1932" s="214" t="str">
        <f>CountyStateRegions_21!K1930</f>
        <v/>
      </c>
      <c r="Q1932" s="304" t="str">
        <f t="shared" si="158"/>
        <v/>
      </c>
      <c r="R1932" s="305" t="str">
        <f t="shared" si="159"/>
        <v/>
      </c>
      <c r="S1932" s="305" t="str">
        <f t="shared" si="160"/>
        <v/>
      </c>
      <c r="T1932" s="186">
        <v>1928</v>
      </c>
      <c r="U1932" s="216" t="str">
        <f t="shared" si="162"/>
        <v/>
      </c>
      <c r="V1932" s="216" t="str">
        <f>IFERROR(INDEX(CountyStateRegions_21!$B:$B,MATCH('Start Here Statistics'!$U1932,CountyStateRegions_21!$D:$D,0)),"")</f>
        <v/>
      </c>
    </row>
    <row r="1933" spans="14:22" ht="15" x14ac:dyDescent="0.2">
      <c r="N1933" s="43">
        <f t="shared" si="161"/>
        <v>0</v>
      </c>
      <c r="O1933" s="180"/>
      <c r="P1933" s="214" t="str">
        <f>CountyStateRegions_21!K1931</f>
        <v/>
      </c>
      <c r="Q1933" s="304" t="str">
        <f t="shared" si="158"/>
        <v/>
      </c>
      <c r="R1933" s="305" t="str">
        <f t="shared" si="159"/>
        <v/>
      </c>
      <c r="S1933" s="305" t="str">
        <f t="shared" si="160"/>
        <v/>
      </c>
      <c r="T1933" s="186">
        <v>1929</v>
      </c>
      <c r="U1933" s="216" t="str">
        <f t="shared" si="162"/>
        <v/>
      </c>
      <c r="V1933" s="216" t="str">
        <f>IFERROR(INDEX(CountyStateRegions_21!$B:$B,MATCH('Start Here Statistics'!$U1933,CountyStateRegions_21!$D:$D,0)),"")</f>
        <v/>
      </c>
    </row>
    <row r="1934" spans="14:22" ht="15" x14ac:dyDescent="0.2">
      <c r="N1934" s="43">
        <f t="shared" si="161"/>
        <v>0</v>
      </c>
      <c r="O1934" s="180"/>
      <c r="P1934" s="214" t="str">
        <f>CountyStateRegions_21!K1932</f>
        <v/>
      </c>
      <c r="Q1934" s="304" t="str">
        <f t="shared" si="158"/>
        <v/>
      </c>
      <c r="R1934" s="305" t="str">
        <f t="shared" si="159"/>
        <v/>
      </c>
      <c r="S1934" s="305" t="str">
        <f t="shared" si="160"/>
        <v/>
      </c>
      <c r="T1934" s="186">
        <v>1930</v>
      </c>
      <c r="U1934" s="216" t="str">
        <f t="shared" si="162"/>
        <v/>
      </c>
      <c r="V1934" s="216" t="str">
        <f>IFERROR(INDEX(CountyStateRegions_21!$B:$B,MATCH('Start Here Statistics'!$U1934,CountyStateRegions_21!$D:$D,0)),"")</f>
        <v/>
      </c>
    </row>
    <row r="1935" spans="14:22" ht="15" x14ac:dyDescent="0.2">
      <c r="N1935" s="43">
        <f t="shared" si="161"/>
        <v>0</v>
      </c>
      <c r="O1935" s="180"/>
      <c r="P1935" s="214" t="str">
        <f>CountyStateRegions_21!K1933</f>
        <v/>
      </c>
      <c r="Q1935" s="304" t="str">
        <f t="shared" si="158"/>
        <v/>
      </c>
      <c r="R1935" s="305" t="str">
        <f t="shared" si="159"/>
        <v/>
      </c>
      <c r="S1935" s="305" t="str">
        <f t="shared" si="160"/>
        <v/>
      </c>
      <c r="T1935" s="186">
        <v>1931</v>
      </c>
      <c r="U1935" s="216" t="str">
        <f t="shared" si="162"/>
        <v/>
      </c>
      <c r="V1935" s="216" t="str">
        <f>IFERROR(INDEX(CountyStateRegions_21!$B:$B,MATCH('Start Here Statistics'!$U1935,CountyStateRegions_21!$D:$D,0)),"")</f>
        <v/>
      </c>
    </row>
    <row r="1936" spans="14:22" ht="15" x14ac:dyDescent="0.2">
      <c r="N1936" s="43">
        <f t="shared" si="161"/>
        <v>0</v>
      </c>
      <c r="O1936" s="180"/>
      <c r="P1936" s="214" t="str">
        <f>CountyStateRegions_21!K1934</f>
        <v/>
      </c>
      <c r="Q1936" s="304" t="str">
        <f t="shared" si="158"/>
        <v/>
      </c>
      <c r="R1936" s="305" t="str">
        <f t="shared" si="159"/>
        <v/>
      </c>
      <c r="S1936" s="305" t="str">
        <f t="shared" si="160"/>
        <v/>
      </c>
      <c r="T1936" s="186">
        <v>1932</v>
      </c>
      <c r="U1936" s="216" t="str">
        <f t="shared" si="162"/>
        <v/>
      </c>
      <c r="V1936" s="216" t="str">
        <f>IFERROR(INDEX(CountyStateRegions_21!$B:$B,MATCH('Start Here Statistics'!$U1936,CountyStateRegions_21!$D:$D,0)),"")</f>
        <v/>
      </c>
    </row>
    <row r="1937" spans="14:22" ht="15" x14ac:dyDescent="0.2">
      <c r="N1937" s="43">
        <f t="shared" si="161"/>
        <v>0</v>
      </c>
      <c r="O1937" s="180"/>
      <c r="P1937" s="214" t="str">
        <f>CountyStateRegions_21!K1935</f>
        <v/>
      </c>
      <c r="Q1937" s="304" t="str">
        <f t="shared" si="158"/>
        <v/>
      </c>
      <c r="R1937" s="305" t="str">
        <f t="shared" si="159"/>
        <v/>
      </c>
      <c r="S1937" s="305" t="str">
        <f t="shared" si="160"/>
        <v/>
      </c>
      <c r="T1937" s="186">
        <v>1933</v>
      </c>
      <c r="U1937" s="216" t="str">
        <f t="shared" si="162"/>
        <v/>
      </c>
      <c r="V1937" s="216" t="str">
        <f>IFERROR(INDEX(CountyStateRegions_21!$B:$B,MATCH('Start Here Statistics'!$U1937,CountyStateRegions_21!$D:$D,0)),"")</f>
        <v/>
      </c>
    </row>
    <row r="1938" spans="14:22" ht="15" x14ac:dyDescent="0.2">
      <c r="N1938" s="43">
        <f t="shared" si="161"/>
        <v>0</v>
      </c>
      <c r="O1938" s="180"/>
      <c r="P1938" s="214" t="str">
        <f>CountyStateRegions_21!K1936</f>
        <v/>
      </c>
      <c r="Q1938" s="304" t="str">
        <f t="shared" si="158"/>
        <v/>
      </c>
      <c r="R1938" s="305" t="str">
        <f t="shared" si="159"/>
        <v/>
      </c>
      <c r="S1938" s="305" t="str">
        <f t="shared" si="160"/>
        <v/>
      </c>
      <c r="T1938" s="186">
        <v>1934</v>
      </c>
      <c r="U1938" s="216" t="str">
        <f t="shared" si="162"/>
        <v/>
      </c>
      <c r="V1938" s="216" t="str">
        <f>IFERROR(INDEX(CountyStateRegions_21!$B:$B,MATCH('Start Here Statistics'!$U1938,CountyStateRegions_21!$D:$D,0)),"")</f>
        <v/>
      </c>
    </row>
    <row r="1939" spans="14:22" ht="15" x14ac:dyDescent="0.2">
      <c r="N1939" s="43">
        <f t="shared" si="161"/>
        <v>0</v>
      </c>
      <c r="O1939" s="180"/>
      <c r="P1939" s="214" t="str">
        <f>CountyStateRegions_21!K1937</f>
        <v/>
      </c>
      <c r="Q1939" s="304" t="str">
        <f t="shared" si="158"/>
        <v/>
      </c>
      <c r="R1939" s="305" t="str">
        <f t="shared" si="159"/>
        <v/>
      </c>
      <c r="S1939" s="305" t="str">
        <f t="shared" si="160"/>
        <v/>
      </c>
      <c r="T1939" s="186">
        <v>1935</v>
      </c>
      <c r="U1939" s="216" t="str">
        <f t="shared" si="162"/>
        <v/>
      </c>
      <c r="V1939" s="216" t="str">
        <f>IFERROR(INDEX(CountyStateRegions_21!$B:$B,MATCH('Start Here Statistics'!$U1939,CountyStateRegions_21!$D:$D,0)),"")</f>
        <v/>
      </c>
    </row>
    <row r="1940" spans="14:22" ht="15" x14ac:dyDescent="0.2">
      <c r="N1940" s="43">
        <f t="shared" si="161"/>
        <v>0</v>
      </c>
      <c r="O1940" s="180"/>
      <c r="P1940" s="214" t="str">
        <f>CountyStateRegions_21!K1938</f>
        <v/>
      </c>
      <c r="Q1940" s="304" t="str">
        <f t="shared" si="158"/>
        <v/>
      </c>
      <c r="R1940" s="305" t="str">
        <f t="shared" si="159"/>
        <v/>
      </c>
      <c r="S1940" s="305" t="str">
        <f t="shared" si="160"/>
        <v/>
      </c>
      <c r="T1940" s="186">
        <v>1936</v>
      </c>
      <c r="U1940" s="216" t="str">
        <f t="shared" si="162"/>
        <v/>
      </c>
      <c r="V1940" s="216" t="str">
        <f>IFERROR(INDEX(CountyStateRegions_21!$B:$B,MATCH('Start Here Statistics'!$U1940,CountyStateRegions_21!$D:$D,0)),"")</f>
        <v/>
      </c>
    </row>
    <row r="1941" spans="14:22" ht="15" x14ac:dyDescent="0.2">
      <c r="N1941" s="43">
        <f t="shared" si="161"/>
        <v>0</v>
      </c>
      <c r="O1941" s="180"/>
      <c r="P1941" s="214" t="str">
        <f>CountyStateRegions_21!K1939</f>
        <v/>
      </c>
      <c r="Q1941" s="304" t="str">
        <f t="shared" si="158"/>
        <v/>
      </c>
      <c r="R1941" s="305" t="str">
        <f t="shared" si="159"/>
        <v/>
      </c>
      <c r="S1941" s="305" t="str">
        <f t="shared" si="160"/>
        <v/>
      </c>
      <c r="T1941" s="186">
        <v>1937</v>
      </c>
      <c r="U1941" s="216" t="str">
        <f t="shared" si="162"/>
        <v/>
      </c>
      <c r="V1941" s="216" t="str">
        <f>IFERROR(INDEX(CountyStateRegions_21!$B:$B,MATCH('Start Here Statistics'!$U1941,CountyStateRegions_21!$D:$D,0)),"")</f>
        <v/>
      </c>
    </row>
    <row r="1942" spans="14:22" ht="15" x14ac:dyDescent="0.2">
      <c r="N1942" s="43">
        <f t="shared" si="161"/>
        <v>0</v>
      </c>
      <c r="O1942" s="180"/>
      <c r="P1942" s="214" t="str">
        <f>CountyStateRegions_21!K1940</f>
        <v/>
      </c>
      <c r="Q1942" s="304" t="str">
        <f t="shared" si="158"/>
        <v/>
      </c>
      <c r="R1942" s="305" t="str">
        <f t="shared" si="159"/>
        <v/>
      </c>
      <c r="S1942" s="305" t="str">
        <f t="shared" si="160"/>
        <v/>
      </c>
      <c r="T1942" s="186">
        <v>1938</v>
      </c>
      <c r="U1942" s="216" t="str">
        <f t="shared" si="162"/>
        <v/>
      </c>
      <c r="V1942" s="216" t="str">
        <f>IFERROR(INDEX(CountyStateRegions_21!$B:$B,MATCH('Start Here Statistics'!$U1942,CountyStateRegions_21!$D:$D,0)),"")</f>
        <v/>
      </c>
    </row>
    <row r="1943" spans="14:22" ht="15" x14ac:dyDescent="0.2">
      <c r="N1943" s="43">
        <f t="shared" si="161"/>
        <v>0</v>
      </c>
      <c r="O1943" s="180"/>
      <c r="P1943" s="214" t="str">
        <f>CountyStateRegions_21!K1941</f>
        <v/>
      </c>
      <c r="Q1943" s="304" t="str">
        <f t="shared" si="158"/>
        <v/>
      </c>
      <c r="R1943" s="305" t="str">
        <f t="shared" si="159"/>
        <v/>
      </c>
      <c r="S1943" s="305" t="str">
        <f t="shared" si="160"/>
        <v/>
      </c>
      <c r="T1943" s="186">
        <v>1939</v>
      </c>
      <c r="U1943" s="216" t="str">
        <f t="shared" si="162"/>
        <v/>
      </c>
      <c r="V1943" s="216" t="str">
        <f>IFERROR(INDEX(CountyStateRegions_21!$B:$B,MATCH('Start Here Statistics'!$U1943,CountyStateRegions_21!$D:$D,0)),"")</f>
        <v/>
      </c>
    </row>
    <row r="1944" spans="14:22" ht="15" x14ac:dyDescent="0.2">
      <c r="N1944" s="43">
        <f t="shared" si="161"/>
        <v>0</v>
      </c>
      <c r="O1944" s="180"/>
      <c r="P1944" s="214" t="str">
        <f>CountyStateRegions_21!K1942</f>
        <v/>
      </c>
      <c r="Q1944" s="304" t="str">
        <f t="shared" si="158"/>
        <v/>
      </c>
      <c r="R1944" s="305" t="str">
        <f t="shared" si="159"/>
        <v/>
      </c>
      <c r="S1944" s="305" t="str">
        <f t="shared" si="160"/>
        <v/>
      </c>
      <c r="T1944" s="186">
        <v>1940</v>
      </c>
      <c r="U1944" s="216" t="str">
        <f t="shared" si="162"/>
        <v/>
      </c>
      <c r="V1944" s="216" t="str">
        <f>IFERROR(INDEX(CountyStateRegions_21!$B:$B,MATCH('Start Here Statistics'!$U1944,CountyStateRegions_21!$D:$D,0)),"")</f>
        <v/>
      </c>
    </row>
    <row r="1945" spans="14:22" ht="15" x14ac:dyDescent="0.2">
      <c r="N1945" s="43">
        <f t="shared" si="161"/>
        <v>0</v>
      </c>
      <c r="O1945" s="180"/>
      <c r="P1945" s="214" t="str">
        <f>CountyStateRegions_21!K1943</f>
        <v/>
      </c>
      <c r="Q1945" s="304" t="str">
        <f t="shared" si="158"/>
        <v/>
      </c>
      <c r="R1945" s="305" t="str">
        <f t="shared" si="159"/>
        <v/>
      </c>
      <c r="S1945" s="305" t="str">
        <f t="shared" si="160"/>
        <v/>
      </c>
      <c r="T1945" s="186">
        <v>1941</v>
      </c>
      <c r="U1945" s="216" t="str">
        <f t="shared" si="162"/>
        <v/>
      </c>
      <c r="V1945" s="216" t="str">
        <f>IFERROR(INDEX(CountyStateRegions_21!$B:$B,MATCH('Start Here Statistics'!$U1945,CountyStateRegions_21!$D:$D,0)),"")</f>
        <v/>
      </c>
    </row>
    <row r="1946" spans="14:22" ht="15" x14ac:dyDescent="0.2">
      <c r="N1946" s="43">
        <f t="shared" si="161"/>
        <v>0</v>
      </c>
      <c r="O1946" s="180"/>
      <c r="P1946" s="214" t="str">
        <f>CountyStateRegions_21!K1944</f>
        <v/>
      </c>
      <c r="Q1946" s="304" t="str">
        <f t="shared" si="158"/>
        <v/>
      </c>
      <c r="R1946" s="305" t="str">
        <f t="shared" si="159"/>
        <v/>
      </c>
      <c r="S1946" s="305" t="str">
        <f t="shared" si="160"/>
        <v/>
      </c>
      <c r="T1946" s="186">
        <v>1942</v>
      </c>
      <c r="U1946" s="216" t="str">
        <f t="shared" si="162"/>
        <v/>
      </c>
      <c r="V1946" s="216" t="str">
        <f>IFERROR(INDEX(CountyStateRegions_21!$B:$B,MATCH('Start Here Statistics'!$U1946,CountyStateRegions_21!$D:$D,0)),"")</f>
        <v/>
      </c>
    </row>
    <row r="1947" spans="14:22" ht="15" x14ac:dyDescent="0.2">
      <c r="N1947" s="43">
        <f t="shared" si="161"/>
        <v>0</v>
      </c>
      <c r="O1947" s="180"/>
      <c r="P1947" s="214" t="str">
        <f>CountyStateRegions_21!K1945</f>
        <v/>
      </c>
      <c r="Q1947" s="304" t="str">
        <f t="shared" si="158"/>
        <v/>
      </c>
      <c r="R1947" s="305" t="str">
        <f t="shared" si="159"/>
        <v/>
      </c>
      <c r="S1947" s="305" t="str">
        <f t="shared" si="160"/>
        <v/>
      </c>
      <c r="T1947" s="186">
        <v>1943</v>
      </c>
      <c r="U1947" s="216" t="str">
        <f t="shared" si="162"/>
        <v/>
      </c>
      <c r="V1947" s="216" t="str">
        <f>IFERROR(INDEX(CountyStateRegions_21!$B:$B,MATCH('Start Here Statistics'!$U1947,CountyStateRegions_21!$D:$D,0)),"")</f>
        <v/>
      </c>
    </row>
    <row r="1948" spans="14:22" ht="15" x14ac:dyDescent="0.2">
      <c r="N1948" s="43">
        <f t="shared" si="161"/>
        <v>0</v>
      </c>
      <c r="O1948" s="180"/>
      <c r="P1948" s="214" t="str">
        <f>CountyStateRegions_21!K1946</f>
        <v/>
      </c>
      <c r="Q1948" s="304" t="str">
        <f t="shared" si="158"/>
        <v/>
      </c>
      <c r="R1948" s="305" t="str">
        <f t="shared" si="159"/>
        <v/>
      </c>
      <c r="S1948" s="305" t="str">
        <f t="shared" si="160"/>
        <v/>
      </c>
      <c r="T1948" s="186">
        <v>1944</v>
      </c>
      <c r="U1948" s="216" t="str">
        <f t="shared" si="162"/>
        <v/>
      </c>
      <c r="V1948" s="216" t="str">
        <f>IFERROR(INDEX(CountyStateRegions_21!$B:$B,MATCH('Start Here Statistics'!$U1948,CountyStateRegions_21!$D:$D,0)),"")</f>
        <v/>
      </c>
    </row>
    <row r="1949" spans="14:22" ht="15" x14ac:dyDescent="0.2">
      <c r="N1949" s="43">
        <f t="shared" si="161"/>
        <v>0</v>
      </c>
      <c r="O1949" s="180"/>
      <c r="P1949" s="214" t="str">
        <f>CountyStateRegions_21!K1947</f>
        <v/>
      </c>
      <c r="Q1949" s="304" t="str">
        <f t="shared" si="158"/>
        <v/>
      </c>
      <c r="R1949" s="305" t="str">
        <f t="shared" si="159"/>
        <v/>
      </c>
      <c r="S1949" s="305" t="str">
        <f t="shared" si="160"/>
        <v/>
      </c>
      <c r="T1949" s="186">
        <v>1945</v>
      </c>
      <c r="U1949" s="216" t="str">
        <f t="shared" si="162"/>
        <v/>
      </c>
      <c r="V1949" s="216" t="str">
        <f>IFERROR(INDEX(CountyStateRegions_21!$B:$B,MATCH('Start Here Statistics'!$U1949,CountyStateRegions_21!$D:$D,0)),"")</f>
        <v/>
      </c>
    </row>
    <row r="1950" spans="14:22" ht="15" x14ac:dyDescent="0.2">
      <c r="N1950" s="43">
        <f t="shared" si="161"/>
        <v>0</v>
      </c>
      <c r="O1950" s="180"/>
      <c r="P1950" s="214" t="str">
        <f>CountyStateRegions_21!K1948</f>
        <v/>
      </c>
      <c r="Q1950" s="304" t="str">
        <f t="shared" ref="Q1950:Q2013" si="163">IFERROR(MID(P1951, FIND(",",P1951)+1,99),"")</f>
        <v/>
      </c>
      <c r="R1950" s="305" t="str">
        <f t="shared" ref="R1950:R2013" si="164">IFERROR(LEFT(P1951, FIND(",",P1951)-1),"")</f>
        <v/>
      </c>
      <c r="S1950" s="305" t="str">
        <f t="shared" ref="S1950:S2013" si="165">IF(P1951="", "", IF(O1951&lt;&gt;"", 1, 0))</f>
        <v/>
      </c>
      <c r="T1950" s="186">
        <v>1946</v>
      </c>
      <c r="U1950" s="216" t="str">
        <f t="shared" si="162"/>
        <v/>
      </c>
      <c r="V1950" s="216" t="str">
        <f>IFERROR(INDEX(CountyStateRegions_21!$B:$B,MATCH('Start Here Statistics'!$U1950,CountyStateRegions_21!$D:$D,0)),"")</f>
        <v/>
      </c>
    </row>
    <row r="1951" spans="14:22" ht="15" x14ac:dyDescent="0.2">
      <c r="N1951" s="43">
        <f t="shared" si="161"/>
        <v>0</v>
      </c>
      <c r="O1951" s="180"/>
      <c r="P1951" s="214" t="str">
        <f>CountyStateRegions_21!K1949</f>
        <v/>
      </c>
      <c r="Q1951" s="304" t="str">
        <f t="shared" si="163"/>
        <v/>
      </c>
      <c r="R1951" s="305" t="str">
        <f t="shared" si="164"/>
        <v/>
      </c>
      <c r="S1951" s="305" t="str">
        <f t="shared" si="165"/>
        <v/>
      </c>
      <c r="T1951" s="186">
        <v>1947</v>
      </c>
      <c r="U1951" s="216" t="str">
        <f t="shared" si="162"/>
        <v/>
      </c>
      <c r="V1951" s="216" t="str">
        <f>IFERROR(INDEX(CountyStateRegions_21!$B:$B,MATCH('Start Here Statistics'!$U1951,CountyStateRegions_21!$D:$D,0)),"")</f>
        <v/>
      </c>
    </row>
    <row r="1952" spans="14:22" ht="15" x14ac:dyDescent="0.2">
      <c r="N1952" s="43">
        <f t="shared" si="161"/>
        <v>0</v>
      </c>
      <c r="O1952" s="180"/>
      <c r="P1952" s="214" t="str">
        <f>CountyStateRegions_21!K1950</f>
        <v/>
      </c>
      <c r="Q1952" s="304" t="str">
        <f t="shared" si="163"/>
        <v/>
      </c>
      <c r="R1952" s="305" t="str">
        <f t="shared" si="164"/>
        <v/>
      </c>
      <c r="S1952" s="305" t="str">
        <f t="shared" si="165"/>
        <v/>
      </c>
      <c r="T1952" s="186">
        <v>1948</v>
      </c>
      <c r="U1952" s="216" t="str">
        <f t="shared" si="162"/>
        <v/>
      </c>
      <c r="V1952" s="216" t="str">
        <f>IFERROR(INDEX(CountyStateRegions_21!$B:$B,MATCH('Start Here Statistics'!$U1952,CountyStateRegions_21!$D:$D,0)),"")</f>
        <v/>
      </c>
    </row>
    <row r="1953" spans="14:22" ht="15" x14ac:dyDescent="0.2">
      <c r="N1953" s="43">
        <f t="shared" si="161"/>
        <v>0</v>
      </c>
      <c r="O1953" s="180"/>
      <c r="P1953" s="214" t="str">
        <f>CountyStateRegions_21!K1951</f>
        <v/>
      </c>
      <c r="Q1953" s="304" t="str">
        <f t="shared" si="163"/>
        <v/>
      </c>
      <c r="R1953" s="305" t="str">
        <f t="shared" si="164"/>
        <v/>
      </c>
      <c r="S1953" s="305" t="str">
        <f t="shared" si="165"/>
        <v/>
      </c>
      <c r="T1953" s="186">
        <v>1949</v>
      </c>
      <c r="U1953" s="216" t="str">
        <f t="shared" si="162"/>
        <v/>
      </c>
      <c r="V1953" s="216" t="str">
        <f>IFERROR(INDEX(CountyStateRegions_21!$B:$B,MATCH('Start Here Statistics'!$U1953,CountyStateRegions_21!$D:$D,0)),"")</f>
        <v/>
      </c>
    </row>
    <row r="1954" spans="14:22" ht="15" x14ac:dyDescent="0.2">
      <c r="N1954" s="43">
        <f t="shared" si="161"/>
        <v>0</v>
      </c>
      <c r="O1954" s="180"/>
      <c r="P1954" s="214" t="str">
        <f>CountyStateRegions_21!K1952</f>
        <v/>
      </c>
      <c r="Q1954" s="304" t="str">
        <f t="shared" si="163"/>
        <v/>
      </c>
      <c r="R1954" s="305" t="str">
        <f t="shared" si="164"/>
        <v/>
      </c>
      <c r="S1954" s="305" t="str">
        <f t="shared" si="165"/>
        <v/>
      </c>
      <c r="T1954" s="186">
        <v>1950</v>
      </c>
      <c r="U1954" s="216" t="str">
        <f t="shared" si="162"/>
        <v/>
      </c>
      <c r="V1954" s="216" t="str">
        <f>IFERROR(INDEX(CountyStateRegions_21!$B:$B,MATCH('Start Here Statistics'!$U1954,CountyStateRegions_21!$D:$D,0)),"")</f>
        <v/>
      </c>
    </row>
    <row r="1955" spans="14:22" ht="15" x14ac:dyDescent="0.2">
      <c r="N1955" s="43">
        <f t="shared" si="161"/>
        <v>0</v>
      </c>
      <c r="O1955" s="180"/>
      <c r="P1955" s="214" t="str">
        <f>CountyStateRegions_21!K1953</f>
        <v/>
      </c>
      <c r="Q1955" s="304" t="str">
        <f t="shared" si="163"/>
        <v/>
      </c>
      <c r="R1955" s="305" t="str">
        <f t="shared" si="164"/>
        <v/>
      </c>
      <c r="S1955" s="305" t="str">
        <f t="shared" si="165"/>
        <v/>
      </c>
      <c r="T1955" s="186">
        <v>1951</v>
      </c>
      <c r="U1955" s="216" t="str">
        <f t="shared" si="162"/>
        <v/>
      </c>
      <c r="V1955" s="216" t="str">
        <f>IFERROR(INDEX(CountyStateRegions_21!$B:$B,MATCH('Start Here Statistics'!$U1955,CountyStateRegions_21!$D:$D,0)),"")</f>
        <v/>
      </c>
    </row>
    <row r="1956" spans="14:22" ht="15" x14ac:dyDescent="0.2">
      <c r="N1956" s="43">
        <f t="shared" si="161"/>
        <v>0</v>
      </c>
      <c r="O1956" s="180"/>
      <c r="P1956" s="214" t="str">
        <f>CountyStateRegions_21!K1954</f>
        <v/>
      </c>
      <c r="Q1956" s="304" t="str">
        <f t="shared" si="163"/>
        <v/>
      </c>
      <c r="R1956" s="305" t="str">
        <f t="shared" si="164"/>
        <v/>
      </c>
      <c r="S1956" s="305" t="str">
        <f t="shared" si="165"/>
        <v/>
      </c>
      <c r="T1956" s="186">
        <v>1952</v>
      </c>
      <c r="U1956" s="216" t="str">
        <f t="shared" si="162"/>
        <v/>
      </c>
      <c r="V1956" s="216" t="str">
        <f>IFERROR(INDEX(CountyStateRegions_21!$B:$B,MATCH('Start Here Statistics'!$U1956,CountyStateRegions_21!$D:$D,0)),"")</f>
        <v/>
      </c>
    </row>
    <row r="1957" spans="14:22" ht="15" x14ac:dyDescent="0.2">
      <c r="N1957" s="43">
        <f t="shared" si="161"/>
        <v>0</v>
      </c>
      <c r="O1957" s="180"/>
      <c r="P1957" s="214" t="str">
        <f>CountyStateRegions_21!K1955</f>
        <v/>
      </c>
      <c r="Q1957" s="304" t="str">
        <f t="shared" si="163"/>
        <v/>
      </c>
      <c r="R1957" s="305" t="str">
        <f t="shared" si="164"/>
        <v/>
      </c>
      <c r="S1957" s="305" t="str">
        <f t="shared" si="165"/>
        <v/>
      </c>
      <c r="T1957" s="186">
        <v>1953</v>
      </c>
      <c r="U1957" s="216" t="str">
        <f t="shared" si="162"/>
        <v/>
      </c>
      <c r="V1957" s="216" t="str">
        <f>IFERROR(INDEX(CountyStateRegions_21!$B:$B,MATCH('Start Here Statistics'!$U1957,CountyStateRegions_21!$D:$D,0)),"")</f>
        <v/>
      </c>
    </row>
    <row r="1958" spans="14:22" ht="15" x14ac:dyDescent="0.2">
      <c r="N1958" s="43">
        <f t="shared" si="161"/>
        <v>0</v>
      </c>
      <c r="O1958" s="180"/>
      <c r="P1958" s="214" t="str">
        <f>CountyStateRegions_21!K1956</f>
        <v/>
      </c>
      <c r="Q1958" s="304" t="str">
        <f t="shared" si="163"/>
        <v/>
      </c>
      <c r="R1958" s="305" t="str">
        <f t="shared" si="164"/>
        <v/>
      </c>
      <c r="S1958" s="305" t="str">
        <f t="shared" si="165"/>
        <v/>
      </c>
      <c r="T1958" s="186">
        <v>1954</v>
      </c>
      <c r="U1958" s="216" t="str">
        <f t="shared" si="162"/>
        <v/>
      </c>
      <c r="V1958" s="216" t="str">
        <f>IFERROR(INDEX(CountyStateRegions_21!$B:$B,MATCH('Start Here Statistics'!$U1958,CountyStateRegions_21!$D:$D,0)),"")</f>
        <v/>
      </c>
    </row>
    <row r="1959" spans="14:22" ht="15" x14ac:dyDescent="0.2">
      <c r="N1959" s="43">
        <f t="shared" si="161"/>
        <v>0</v>
      </c>
      <c r="O1959" s="180"/>
      <c r="P1959" s="214" t="str">
        <f>CountyStateRegions_21!K1957</f>
        <v/>
      </c>
      <c r="Q1959" s="304" t="str">
        <f t="shared" si="163"/>
        <v/>
      </c>
      <c r="R1959" s="305" t="str">
        <f t="shared" si="164"/>
        <v/>
      </c>
      <c r="S1959" s="305" t="str">
        <f t="shared" si="165"/>
        <v/>
      </c>
      <c r="T1959" s="186">
        <v>1955</v>
      </c>
      <c r="U1959" s="216" t="str">
        <f t="shared" si="162"/>
        <v/>
      </c>
      <c r="V1959" s="216" t="str">
        <f>IFERROR(INDEX(CountyStateRegions_21!$B:$B,MATCH('Start Here Statistics'!$U1959,CountyStateRegions_21!$D:$D,0)),"")</f>
        <v/>
      </c>
    </row>
    <row r="1960" spans="14:22" ht="15" x14ac:dyDescent="0.2">
      <c r="N1960" s="43">
        <f t="shared" si="161"/>
        <v>0</v>
      </c>
      <c r="O1960" s="180"/>
      <c r="P1960" s="214" t="str">
        <f>CountyStateRegions_21!K1958</f>
        <v/>
      </c>
      <c r="Q1960" s="304" t="str">
        <f t="shared" si="163"/>
        <v/>
      </c>
      <c r="R1960" s="305" t="str">
        <f t="shared" si="164"/>
        <v/>
      </c>
      <c r="S1960" s="305" t="str">
        <f t="shared" si="165"/>
        <v/>
      </c>
      <c r="T1960" s="186">
        <v>1956</v>
      </c>
      <c r="U1960" s="216" t="str">
        <f t="shared" si="162"/>
        <v/>
      </c>
      <c r="V1960" s="216" t="str">
        <f>IFERROR(INDEX(CountyStateRegions_21!$B:$B,MATCH('Start Here Statistics'!$U1960,CountyStateRegions_21!$D:$D,0)),"")</f>
        <v/>
      </c>
    </row>
    <row r="1961" spans="14:22" ht="15" x14ac:dyDescent="0.2">
      <c r="N1961" s="43">
        <f t="shared" si="161"/>
        <v>0</v>
      </c>
      <c r="O1961" s="180"/>
      <c r="P1961" s="214" t="str">
        <f>CountyStateRegions_21!K1959</f>
        <v/>
      </c>
      <c r="Q1961" s="304" t="str">
        <f t="shared" si="163"/>
        <v/>
      </c>
      <c r="R1961" s="305" t="str">
        <f t="shared" si="164"/>
        <v/>
      </c>
      <c r="S1961" s="305" t="str">
        <f t="shared" si="165"/>
        <v/>
      </c>
      <c r="T1961" s="186">
        <v>1957</v>
      </c>
      <c r="U1961" s="216" t="str">
        <f t="shared" si="162"/>
        <v/>
      </c>
      <c r="V1961" s="216" t="str">
        <f>IFERROR(INDEX(CountyStateRegions_21!$B:$B,MATCH('Start Here Statistics'!$U1961,CountyStateRegions_21!$D:$D,0)),"")</f>
        <v/>
      </c>
    </row>
    <row r="1962" spans="14:22" ht="15" x14ac:dyDescent="0.2">
      <c r="N1962" s="43">
        <f t="shared" si="161"/>
        <v>0</v>
      </c>
      <c r="O1962" s="180"/>
      <c r="P1962" s="214" t="str">
        <f>CountyStateRegions_21!K1960</f>
        <v/>
      </c>
      <c r="Q1962" s="304" t="str">
        <f t="shared" si="163"/>
        <v/>
      </c>
      <c r="R1962" s="305" t="str">
        <f t="shared" si="164"/>
        <v/>
      </c>
      <c r="S1962" s="305" t="str">
        <f t="shared" si="165"/>
        <v/>
      </c>
      <c r="T1962" s="186">
        <v>1958</v>
      </c>
      <c r="U1962" s="216" t="str">
        <f t="shared" si="162"/>
        <v/>
      </c>
      <c r="V1962" s="216" t="str">
        <f>IFERROR(INDEX(CountyStateRegions_21!$B:$B,MATCH('Start Here Statistics'!$U1962,CountyStateRegions_21!$D:$D,0)),"")</f>
        <v/>
      </c>
    </row>
    <row r="1963" spans="14:22" ht="15" x14ac:dyDescent="0.2">
      <c r="N1963" s="43">
        <f t="shared" si="161"/>
        <v>0</v>
      </c>
      <c r="O1963" s="180"/>
      <c r="P1963" s="214" t="str">
        <f>CountyStateRegions_21!K1961</f>
        <v/>
      </c>
      <c r="Q1963" s="304" t="str">
        <f t="shared" si="163"/>
        <v/>
      </c>
      <c r="R1963" s="305" t="str">
        <f t="shared" si="164"/>
        <v/>
      </c>
      <c r="S1963" s="305" t="str">
        <f t="shared" si="165"/>
        <v/>
      </c>
      <c r="T1963" s="186">
        <v>1959</v>
      </c>
      <c r="U1963" s="216" t="str">
        <f t="shared" si="162"/>
        <v/>
      </c>
      <c r="V1963" s="216" t="str">
        <f>IFERROR(INDEX(CountyStateRegions_21!$B:$B,MATCH('Start Here Statistics'!$U1963,CountyStateRegions_21!$D:$D,0)),"")</f>
        <v/>
      </c>
    </row>
    <row r="1964" spans="14:22" ht="15" x14ac:dyDescent="0.2">
      <c r="N1964" s="43">
        <f t="shared" si="161"/>
        <v>0</v>
      </c>
      <c r="O1964" s="180"/>
      <c r="P1964" s="214" t="str">
        <f>CountyStateRegions_21!K1962</f>
        <v/>
      </c>
      <c r="Q1964" s="304" t="str">
        <f t="shared" si="163"/>
        <v/>
      </c>
      <c r="R1964" s="305" t="str">
        <f t="shared" si="164"/>
        <v/>
      </c>
      <c r="S1964" s="305" t="str">
        <f t="shared" si="165"/>
        <v/>
      </c>
      <c r="T1964" s="186">
        <v>1960</v>
      </c>
      <c r="U1964" s="216" t="str">
        <f t="shared" si="162"/>
        <v/>
      </c>
      <c r="V1964" s="216" t="str">
        <f>IFERROR(INDEX(CountyStateRegions_21!$B:$B,MATCH('Start Here Statistics'!$U1964,CountyStateRegions_21!$D:$D,0)),"")</f>
        <v/>
      </c>
    </row>
    <row r="1965" spans="14:22" ht="15" x14ac:dyDescent="0.2">
      <c r="N1965" s="43">
        <f t="shared" si="161"/>
        <v>0</v>
      </c>
      <c r="O1965" s="180"/>
      <c r="P1965" s="214" t="str">
        <f>CountyStateRegions_21!K1963</f>
        <v/>
      </c>
      <c r="Q1965" s="304" t="str">
        <f t="shared" si="163"/>
        <v/>
      </c>
      <c r="R1965" s="305" t="str">
        <f t="shared" si="164"/>
        <v/>
      </c>
      <c r="S1965" s="305" t="str">
        <f t="shared" si="165"/>
        <v/>
      </c>
      <c r="T1965" s="186">
        <v>1961</v>
      </c>
      <c r="U1965" s="216" t="str">
        <f t="shared" si="162"/>
        <v/>
      </c>
      <c r="V1965" s="216" t="str">
        <f>IFERROR(INDEX(CountyStateRegions_21!$B:$B,MATCH('Start Here Statistics'!$U1965,CountyStateRegions_21!$D:$D,0)),"")</f>
        <v/>
      </c>
    </row>
    <row r="1966" spans="14:22" ht="15" x14ac:dyDescent="0.2">
      <c r="N1966" s="43">
        <f t="shared" si="161"/>
        <v>0</v>
      </c>
      <c r="O1966" s="180"/>
      <c r="P1966" s="214" t="str">
        <f>CountyStateRegions_21!K1964</f>
        <v/>
      </c>
      <c r="Q1966" s="304" t="str">
        <f t="shared" si="163"/>
        <v/>
      </c>
      <c r="R1966" s="305" t="str">
        <f t="shared" si="164"/>
        <v/>
      </c>
      <c r="S1966" s="305" t="str">
        <f t="shared" si="165"/>
        <v/>
      </c>
      <c r="T1966" s="186">
        <v>1962</v>
      </c>
      <c r="U1966" s="216" t="str">
        <f t="shared" si="162"/>
        <v/>
      </c>
      <c r="V1966" s="216" t="str">
        <f>IFERROR(INDEX(CountyStateRegions_21!$B:$B,MATCH('Start Here Statistics'!$U1966,CountyStateRegions_21!$D:$D,0)),"")</f>
        <v/>
      </c>
    </row>
    <row r="1967" spans="14:22" ht="15" x14ac:dyDescent="0.2">
      <c r="N1967" s="43">
        <f t="shared" si="161"/>
        <v>0</v>
      </c>
      <c r="O1967" s="180"/>
      <c r="P1967" s="214" t="str">
        <f>CountyStateRegions_21!K1965</f>
        <v/>
      </c>
      <c r="Q1967" s="304" t="str">
        <f t="shared" si="163"/>
        <v/>
      </c>
      <c r="R1967" s="305" t="str">
        <f t="shared" si="164"/>
        <v/>
      </c>
      <c r="S1967" s="305" t="str">
        <f t="shared" si="165"/>
        <v/>
      </c>
      <c r="T1967" s="186">
        <v>1963</v>
      </c>
      <c r="U1967" s="216" t="str">
        <f t="shared" si="162"/>
        <v/>
      </c>
      <c r="V1967" s="216" t="str">
        <f>IFERROR(INDEX(CountyStateRegions_21!$B:$B,MATCH('Start Here Statistics'!$U1967,CountyStateRegions_21!$D:$D,0)),"")</f>
        <v/>
      </c>
    </row>
    <row r="1968" spans="14:22" ht="15" x14ac:dyDescent="0.2">
      <c r="N1968" s="43">
        <f t="shared" si="161"/>
        <v>0</v>
      </c>
      <c r="O1968" s="180"/>
      <c r="P1968" s="214" t="str">
        <f>CountyStateRegions_21!K1966</f>
        <v/>
      </c>
      <c r="Q1968" s="304" t="str">
        <f t="shared" si="163"/>
        <v/>
      </c>
      <c r="R1968" s="305" t="str">
        <f t="shared" si="164"/>
        <v/>
      </c>
      <c r="S1968" s="305" t="str">
        <f t="shared" si="165"/>
        <v/>
      </c>
      <c r="T1968" s="186">
        <v>1964</v>
      </c>
      <c r="U1968" s="216" t="str">
        <f t="shared" si="162"/>
        <v/>
      </c>
      <c r="V1968" s="216" t="str">
        <f>IFERROR(INDEX(CountyStateRegions_21!$B:$B,MATCH('Start Here Statistics'!$U1968,CountyStateRegions_21!$D:$D,0)),"")</f>
        <v/>
      </c>
    </row>
    <row r="1969" spans="14:22" ht="15" x14ac:dyDescent="0.2">
      <c r="N1969" s="43">
        <f t="shared" si="161"/>
        <v>0</v>
      </c>
      <c r="O1969" s="180"/>
      <c r="P1969" s="214" t="str">
        <f>CountyStateRegions_21!K1967</f>
        <v/>
      </c>
      <c r="Q1969" s="304" t="str">
        <f t="shared" si="163"/>
        <v/>
      </c>
      <c r="R1969" s="305" t="str">
        <f t="shared" si="164"/>
        <v/>
      </c>
      <c r="S1969" s="305" t="str">
        <f t="shared" si="165"/>
        <v/>
      </c>
      <c r="T1969" s="186">
        <v>1965</v>
      </c>
      <c r="U1969" s="216" t="str">
        <f t="shared" si="162"/>
        <v/>
      </c>
      <c r="V1969" s="216" t="str">
        <f>IFERROR(INDEX(CountyStateRegions_21!$B:$B,MATCH('Start Here Statistics'!$U1969,CountyStateRegions_21!$D:$D,0)),"")</f>
        <v/>
      </c>
    </row>
    <row r="1970" spans="14:22" ht="15" x14ac:dyDescent="0.2">
      <c r="N1970" s="43">
        <f t="shared" si="161"/>
        <v>0</v>
      </c>
      <c r="O1970" s="180"/>
      <c r="P1970" s="214" t="str">
        <f>CountyStateRegions_21!K1968</f>
        <v/>
      </c>
      <c r="Q1970" s="304" t="str">
        <f t="shared" si="163"/>
        <v/>
      </c>
      <c r="R1970" s="305" t="str">
        <f t="shared" si="164"/>
        <v/>
      </c>
      <c r="S1970" s="305" t="str">
        <f t="shared" si="165"/>
        <v/>
      </c>
      <c r="T1970" s="186">
        <v>1966</v>
      </c>
      <c r="U1970" s="216" t="str">
        <f t="shared" si="162"/>
        <v/>
      </c>
      <c r="V1970" s="216" t="str">
        <f>IFERROR(INDEX(CountyStateRegions_21!$B:$B,MATCH('Start Here Statistics'!$U1970,CountyStateRegions_21!$D:$D,0)),"")</f>
        <v/>
      </c>
    </row>
    <row r="1971" spans="14:22" ht="15" x14ac:dyDescent="0.2">
      <c r="N1971" s="43">
        <f t="shared" si="161"/>
        <v>0</v>
      </c>
      <c r="O1971" s="180"/>
      <c r="P1971" s="214" t="str">
        <f>CountyStateRegions_21!K1969</f>
        <v/>
      </c>
      <c r="Q1971" s="304" t="str">
        <f t="shared" si="163"/>
        <v/>
      </c>
      <c r="R1971" s="305" t="str">
        <f t="shared" si="164"/>
        <v/>
      </c>
      <c r="S1971" s="305" t="str">
        <f t="shared" si="165"/>
        <v/>
      </c>
      <c r="T1971" s="186">
        <v>1967</v>
      </c>
      <c r="U1971" s="216" t="str">
        <f t="shared" si="162"/>
        <v/>
      </c>
      <c r="V1971" s="216" t="str">
        <f>IFERROR(INDEX(CountyStateRegions_21!$B:$B,MATCH('Start Here Statistics'!$U1971,CountyStateRegions_21!$D:$D,0)),"")</f>
        <v/>
      </c>
    </row>
    <row r="1972" spans="14:22" ht="15" x14ac:dyDescent="0.2">
      <c r="N1972" s="43">
        <f t="shared" si="161"/>
        <v>0</v>
      </c>
      <c r="O1972" s="180"/>
      <c r="P1972" s="214" t="str">
        <f>CountyStateRegions_21!K1970</f>
        <v/>
      </c>
      <c r="Q1972" s="304" t="str">
        <f t="shared" si="163"/>
        <v/>
      </c>
      <c r="R1972" s="305" t="str">
        <f t="shared" si="164"/>
        <v/>
      </c>
      <c r="S1972" s="305" t="str">
        <f t="shared" si="165"/>
        <v/>
      </c>
      <c r="T1972" s="186">
        <v>1968</v>
      </c>
      <c r="U1972" s="216" t="str">
        <f t="shared" si="162"/>
        <v/>
      </c>
      <c r="V1972" s="216" t="str">
        <f>IFERROR(INDEX(CountyStateRegions_21!$B:$B,MATCH('Start Here Statistics'!$U1972,CountyStateRegions_21!$D:$D,0)),"")</f>
        <v/>
      </c>
    </row>
    <row r="1973" spans="14:22" ht="15" x14ac:dyDescent="0.2">
      <c r="N1973" s="43">
        <f t="shared" si="161"/>
        <v>0</v>
      </c>
      <c r="O1973" s="180"/>
      <c r="P1973" s="214" t="str">
        <f>CountyStateRegions_21!K1971</f>
        <v/>
      </c>
      <c r="Q1973" s="304" t="str">
        <f t="shared" si="163"/>
        <v/>
      </c>
      <c r="R1973" s="305" t="str">
        <f t="shared" si="164"/>
        <v/>
      </c>
      <c r="S1973" s="305" t="str">
        <f t="shared" si="165"/>
        <v/>
      </c>
      <c r="T1973" s="186">
        <v>1969</v>
      </c>
      <c r="U1973" s="216" t="str">
        <f t="shared" si="162"/>
        <v/>
      </c>
      <c r="V1973" s="216" t="str">
        <f>IFERROR(INDEX(CountyStateRegions_21!$B:$B,MATCH('Start Here Statistics'!$U1973,CountyStateRegions_21!$D:$D,0)),"")</f>
        <v/>
      </c>
    </row>
    <row r="1974" spans="14:22" ht="15" x14ac:dyDescent="0.2">
      <c r="N1974" s="43">
        <f t="shared" si="161"/>
        <v>0</v>
      </c>
      <c r="O1974" s="180"/>
      <c r="P1974" s="214" t="str">
        <f>CountyStateRegions_21!K1972</f>
        <v/>
      </c>
      <c r="Q1974" s="304" t="str">
        <f t="shared" si="163"/>
        <v/>
      </c>
      <c r="R1974" s="305" t="str">
        <f t="shared" si="164"/>
        <v/>
      </c>
      <c r="S1974" s="305" t="str">
        <f t="shared" si="165"/>
        <v/>
      </c>
      <c r="T1974" s="186">
        <v>1970</v>
      </c>
      <c r="U1974" s="216" t="str">
        <f t="shared" si="162"/>
        <v/>
      </c>
      <c r="V1974" s="216" t="str">
        <f>IFERROR(INDEX(CountyStateRegions_21!$B:$B,MATCH('Start Here Statistics'!$U1974,CountyStateRegions_21!$D:$D,0)),"")</f>
        <v/>
      </c>
    </row>
    <row r="1975" spans="14:22" ht="15" x14ac:dyDescent="0.2">
      <c r="N1975" s="43">
        <f t="shared" si="161"/>
        <v>0</v>
      </c>
      <c r="O1975" s="180"/>
      <c r="P1975" s="214" t="str">
        <f>CountyStateRegions_21!K1973</f>
        <v/>
      </c>
      <c r="Q1975" s="304" t="str">
        <f t="shared" si="163"/>
        <v/>
      </c>
      <c r="R1975" s="305" t="str">
        <f t="shared" si="164"/>
        <v/>
      </c>
      <c r="S1975" s="305" t="str">
        <f t="shared" si="165"/>
        <v/>
      </c>
      <c r="T1975" s="186">
        <v>1971</v>
      </c>
      <c r="U1975" s="216" t="str">
        <f t="shared" si="162"/>
        <v/>
      </c>
      <c r="V1975" s="216" t="str">
        <f>IFERROR(INDEX(CountyStateRegions_21!$B:$B,MATCH('Start Here Statistics'!$U1975,CountyStateRegions_21!$D:$D,0)),"")</f>
        <v/>
      </c>
    </row>
    <row r="1976" spans="14:22" ht="15" x14ac:dyDescent="0.2">
      <c r="N1976" s="43">
        <f t="shared" si="161"/>
        <v>0</v>
      </c>
      <c r="O1976" s="180"/>
      <c r="P1976" s="214" t="str">
        <f>CountyStateRegions_21!K1974</f>
        <v/>
      </c>
      <c r="Q1976" s="304" t="str">
        <f t="shared" si="163"/>
        <v/>
      </c>
      <c r="R1976" s="305" t="str">
        <f t="shared" si="164"/>
        <v/>
      </c>
      <c r="S1976" s="305" t="str">
        <f t="shared" si="165"/>
        <v/>
      </c>
      <c r="T1976" s="186">
        <v>1972</v>
      </c>
      <c r="U1976" s="216" t="str">
        <f t="shared" si="162"/>
        <v/>
      </c>
      <c r="V1976" s="216" t="str">
        <f>IFERROR(INDEX(CountyStateRegions_21!$B:$B,MATCH('Start Here Statistics'!$U1976,CountyStateRegions_21!$D:$D,0)),"")</f>
        <v/>
      </c>
    </row>
    <row r="1977" spans="14:22" ht="15" x14ac:dyDescent="0.2">
      <c r="N1977" s="43">
        <f t="shared" si="161"/>
        <v>0</v>
      </c>
      <c r="O1977" s="180"/>
      <c r="P1977" s="214" t="str">
        <f>CountyStateRegions_21!K1975</f>
        <v/>
      </c>
      <c r="Q1977" s="304" t="str">
        <f t="shared" si="163"/>
        <v/>
      </c>
      <c r="R1977" s="305" t="str">
        <f t="shared" si="164"/>
        <v/>
      </c>
      <c r="S1977" s="305" t="str">
        <f t="shared" si="165"/>
        <v/>
      </c>
      <c r="T1977" s="186">
        <v>1973</v>
      </c>
      <c r="U1977" s="216" t="str">
        <f t="shared" si="162"/>
        <v/>
      </c>
      <c r="V1977" s="216" t="str">
        <f>IFERROR(INDEX(CountyStateRegions_21!$B:$B,MATCH('Start Here Statistics'!$U1977,CountyStateRegions_21!$D:$D,0)),"")</f>
        <v/>
      </c>
    </row>
    <row r="1978" spans="14:22" ht="15" x14ac:dyDescent="0.2">
      <c r="N1978" s="43">
        <f t="shared" si="161"/>
        <v>0</v>
      </c>
      <c r="O1978" s="180"/>
      <c r="P1978" s="214" t="str">
        <f>CountyStateRegions_21!K1976</f>
        <v/>
      </c>
      <c r="Q1978" s="304" t="str">
        <f t="shared" si="163"/>
        <v/>
      </c>
      <c r="R1978" s="305" t="str">
        <f t="shared" si="164"/>
        <v/>
      </c>
      <c r="S1978" s="305" t="str">
        <f t="shared" si="165"/>
        <v/>
      </c>
      <c r="T1978" s="186">
        <v>1974</v>
      </c>
      <c r="U1978" s="216" t="str">
        <f t="shared" si="162"/>
        <v/>
      </c>
      <c r="V1978" s="216" t="str">
        <f>IFERROR(INDEX(CountyStateRegions_21!$B:$B,MATCH('Start Here Statistics'!$U1978,CountyStateRegions_21!$D:$D,0)),"")</f>
        <v/>
      </c>
    </row>
    <row r="1979" spans="14:22" ht="15" x14ac:dyDescent="0.2">
      <c r="N1979" s="43">
        <f t="shared" si="161"/>
        <v>0</v>
      </c>
      <c r="O1979" s="180"/>
      <c r="P1979" s="214" t="str">
        <f>CountyStateRegions_21!K1977</f>
        <v/>
      </c>
      <c r="Q1979" s="304" t="str">
        <f t="shared" si="163"/>
        <v/>
      </c>
      <c r="R1979" s="305" t="str">
        <f t="shared" si="164"/>
        <v/>
      </c>
      <c r="S1979" s="305" t="str">
        <f t="shared" si="165"/>
        <v/>
      </c>
      <c r="T1979" s="186">
        <v>1975</v>
      </c>
      <c r="U1979" s="216" t="str">
        <f t="shared" si="162"/>
        <v/>
      </c>
      <c r="V1979" s="216" t="str">
        <f>IFERROR(INDEX(CountyStateRegions_21!$B:$B,MATCH('Start Here Statistics'!$U1979,CountyStateRegions_21!$D:$D,0)),"")</f>
        <v/>
      </c>
    </row>
    <row r="1980" spans="14:22" ht="15" x14ac:dyDescent="0.2">
      <c r="N1980" s="43">
        <f t="shared" si="161"/>
        <v>0</v>
      </c>
      <c r="O1980" s="180"/>
      <c r="P1980" s="214" t="str">
        <f>CountyStateRegions_21!K1978</f>
        <v/>
      </c>
      <c r="Q1980" s="304" t="str">
        <f t="shared" si="163"/>
        <v/>
      </c>
      <c r="R1980" s="305" t="str">
        <f t="shared" si="164"/>
        <v/>
      </c>
      <c r="S1980" s="305" t="str">
        <f t="shared" si="165"/>
        <v/>
      </c>
      <c r="T1980" s="186">
        <v>1976</v>
      </c>
      <c r="U1980" s="216" t="str">
        <f t="shared" si="162"/>
        <v/>
      </c>
      <c r="V1980" s="216" t="str">
        <f>IFERROR(INDEX(CountyStateRegions_21!$B:$B,MATCH('Start Here Statistics'!$U1980,CountyStateRegions_21!$D:$D,0)),"")</f>
        <v/>
      </c>
    </row>
    <row r="1981" spans="14:22" ht="15" x14ac:dyDescent="0.2">
      <c r="N1981" s="43">
        <f t="shared" si="161"/>
        <v>0</v>
      </c>
      <c r="O1981" s="180"/>
      <c r="P1981" s="214" t="str">
        <f>CountyStateRegions_21!K1979</f>
        <v/>
      </c>
      <c r="Q1981" s="304" t="str">
        <f t="shared" si="163"/>
        <v/>
      </c>
      <c r="R1981" s="305" t="str">
        <f t="shared" si="164"/>
        <v/>
      </c>
      <c r="S1981" s="305" t="str">
        <f t="shared" si="165"/>
        <v/>
      </c>
      <c r="T1981" s="186">
        <v>1977</v>
      </c>
      <c r="U1981" s="216" t="str">
        <f t="shared" si="162"/>
        <v/>
      </c>
      <c r="V1981" s="216" t="str">
        <f>IFERROR(INDEX(CountyStateRegions_21!$B:$B,MATCH('Start Here Statistics'!$U1981,CountyStateRegions_21!$D:$D,0)),"")</f>
        <v/>
      </c>
    </row>
    <row r="1982" spans="14:22" ht="15" x14ac:dyDescent="0.2">
      <c r="N1982" s="43">
        <f t="shared" si="161"/>
        <v>0</v>
      </c>
      <c r="O1982" s="180"/>
      <c r="P1982" s="214" t="str">
        <f>CountyStateRegions_21!K1980</f>
        <v/>
      </c>
      <c r="Q1982" s="304" t="str">
        <f t="shared" si="163"/>
        <v/>
      </c>
      <c r="R1982" s="305" t="str">
        <f t="shared" si="164"/>
        <v/>
      </c>
      <c r="S1982" s="305" t="str">
        <f t="shared" si="165"/>
        <v/>
      </c>
      <c r="T1982" s="186">
        <v>1978</v>
      </c>
      <c r="U1982" s="216" t="str">
        <f t="shared" si="162"/>
        <v/>
      </c>
      <c r="V1982" s="216" t="str">
        <f>IFERROR(INDEX(CountyStateRegions_21!$B:$B,MATCH('Start Here Statistics'!$U1982,CountyStateRegions_21!$D:$D,0)),"")</f>
        <v/>
      </c>
    </row>
    <row r="1983" spans="14:22" ht="15" x14ac:dyDescent="0.2">
      <c r="N1983" s="43">
        <f t="shared" si="161"/>
        <v>0</v>
      </c>
      <c r="O1983" s="180"/>
      <c r="P1983" s="214" t="str">
        <f>CountyStateRegions_21!K1981</f>
        <v/>
      </c>
      <c r="Q1983" s="304" t="str">
        <f t="shared" si="163"/>
        <v/>
      </c>
      <c r="R1983" s="305" t="str">
        <f t="shared" si="164"/>
        <v/>
      </c>
      <c r="S1983" s="305" t="str">
        <f t="shared" si="165"/>
        <v/>
      </c>
      <c r="T1983" s="186">
        <v>1979</v>
      </c>
      <c r="U1983" s="216" t="str">
        <f t="shared" si="162"/>
        <v/>
      </c>
      <c r="V1983" s="216" t="str">
        <f>IFERROR(INDEX(CountyStateRegions_21!$B:$B,MATCH('Start Here Statistics'!$U1983,CountyStateRegions_21!$D:$D,0)),"")</f>
        <v/>
      </c>
    </row>
    <row r="1984" spans="14:22" ht="15" x14ac:dyDescent="0.2">
      <c r="N1984" s="43">
        <f t="shared" si="161"/>
        <v>0</v>
      </c>
      <c r="O1984" s="180"/>
      <c r="P1984" s="214" t="str">
        <f>CountyStateRegions_21!K1982</f>
        <v/>
      </c>
      <c r="Q1984" s="304" t="str">
        <f t="shared" si="163"/>
        <v/>
      </c>
      <c r="R1984" s="305" t="str">
        <f t="shared" si="164"/>
        <v/>
      </c>
      <c r="S1984" s="305" t="str">
        <f t="shared" si="165"/>
        <v/>
      </c>
      <c r="T1984" s="186">
        <v>1980</v>
      </c>
      <c r="U1984" s="216" t="str">
        <f t="shared" si="162"/>
        <v/>
      </c>
      <c r="V1984" s="216" t="str">
        <f>IFERROR(INDEX(CountyStateRegions_21!$B:$B,MATCH('Start Here Statistics'!$U1984,CountyStateRegions_21!$D:$D,0)),"")</f>
        <v/>
      </c>
    </row>
    <row r="1985" spans="14:22" ht="15" x14ac:dyDescent="0.2">
      <c r="N1985" s="43">
        <f t="shared" si="161"/>
        <v>0</v>
      </c>
      <c r="O1985" s="180"/>
      <c r="P1985" s="214" t="str">
        <f>CountyStateRegions_21!K1983</f>
        <v/>
      </c>
      <c r="Q1985" s="304" t="str">
        <f t="shared" si="163"/>
        <v/>
      </c>
      <c r="R1985" s="305" t="str">
        <f t="shared" si="164"/>
        <v/>
      </c>
      <c r="S1985" s="305" t="str">
        <f t="shared" si="165"/>
        <v/>
      </c>
      <c r="T1985" s="186">
        <v>1981</v>
      </c>
      <c r="U1985" s="216" t="str">
        <f t="shared" si="162"/>
        <v/>
      </c>
      <c r="V1985" s="216" t="str">
        <f>IFERROR(INDEX(CountyStateRegions_21!$B:$B,MATCH('Start Here Statistics'!$U1985,CountyStateRegions_21!$D:$D,0)),"")</f>
        <v/>
      </c>
    </row>
    <row r="1986" spans="14:22" ht="15" x14ac:dyDescent="0.2">
      <c r="N1986" s="43">
        <f t="shared" si="161"/>
        <v>0</v>
      </c>
      <c r="O1986" s="180"/>
      <c r="P1986" s="214" t="str">
        <f>CountyStateRegions_21!K1984</f>
        <v/>
      </c>
      <c r="Q1986" s="304" t="str">
        <f t="shared" si="163"/>
        <v/>
      </c>
      <c r="R1986" s="305" t="str">
        <f t="shared" si="164"/>
        <v/>
      </c>
      <c r="S1986" s="305" t="str">
        <f t="shared" si="165"/>
        <v/>
      </c>
      <c r="T1986" s="186">
        <v>1982</v>
      </c>
      <c r="U1986" s="216" t="str">
        <f t="shared" si="162"/>
        <v/>
      </c>
      <c r="V1986" s="216" t="str">
        <f>IFERROR(INDEX(CountyStateRegions_21!$B:$B,MATCH('Start Here Statistics'!$U1986,CountyStateRegions_21!$D:$D,0)),"")</f>
        <v/>
      </c>
    </row>
    <row r="1987" spans="14:22" ht="15" x14ac:dyDescent="0.2">
      <c r="N1987" s="43">
        <f t="shared" si="161"/>
        <v>0</v>
      </c>
      <c r="O1987" s="180"/>
      <c r="P1987" s="214" t="str">
        <f>CountyStateRegions_21!K1985</f>
        <v/>
      </c>
      <c r="Q1987" s="304" t="str">
        <f t="shared" si="163"/>
        <v/>
      </c>
      <c r="R1987" s="305" t="str">
        <f t="shared" si="164"/>
        <v/>
      </c>
      <c r="S1987" s="305" t="str">
        <f t="shared" si="165"/>
        <v/>
      </c>
      <c r="T1987" s="186">
        <v>1983</v>
      </c>
      <c r="U1987" s="216" t="str">
        <f t="shared" si="162"/>
        <v/>
      </c>
      <c r="V1987" s="216" t="str">
        <f>IFERROR(INDEX(CountyStateRegions_21!$B:$B,MATCH('Start Here Statistics'!$U1987,CountyStateRegions_21!$D:$D,0)),"")</f>
        <v/>
      </c>
    </row>
    <row r="1988" spans="14:22" ht="15" x14ac:dyDescent="0.2">
      <c r="N1988" s="43">
        <f t="shared" si="161"/>
        <v>0</v>
      </c>
      <c r="O1988" s="180"/>
      <c r="P1988" s="214" t="str">
        <f>CountyStateRegions_21!K1986</f>
        <v/>
      </c>
      <c r="Q1988" s="304" t="str">
        <f t="shared" si="163"/>
        <v/>
      </c>
      <c r="R1988" s="305" t="str">
        <f t="shared" si="164"/>
        <v/>
      </c>
      <c r="S1988" s="305" t="str">
        <f t="shared" si="165"/>
        <v/>
      </c>
      <c r="T1988" s="186">
        <v>1984</v>
      </c>
      <c r="U1988" s="216" t="str">
        <f t="shared" si="162"/>
        <v/>
      </c>
      <c r="V1988" s="216" t="str">
        <f>IFERROR(INDEX(CountyStateRegions_21!$B:$B,MATCH('Start Here Statistics'!$U1988,CountyStateRegions_21!$D:$D,0)),"")</f>
        <v/>
      </c>
    </row>
    <row r="1989" spans="14:22" ht="15" x14ac:dyDescent="0.2">
      <c r="N1989" s="43">
        <f t="shared" si="161"/>
        <v>0</v>
      </c>
      <c r="O1989" s="180"/>
      <c r="P1989" s="214" t="str">
        <f>CountyStateRegions_21!K1987</f>
        <v/>
      </c>
      <c r="Q1989" s="304" t="str">
        <f t="shared" si="163"/>
        <v/>
      </c>
      <c r="R1989" s="305" t="str">
        <f t="shared" si="164"/>
        <v/>
      </c>
      <c r="S1989" s="305" t="str">
        <f t="shared" si="165"/>
        <v/>
      </c>
      <c r="T1989" s="186">
        <v>1985</v>
      </c>
      <c r="U1989" s="216" t="str">
        <f t="shared" si="162"/>
        <v/>
      </c>
      <c r="V1989" s="216" t="str">
        <f>IFERROR(INDEX(CountyStateRegions_21!$B:$B,MATCH('Start Here Statistics'!$U1989,CountyStateRegions_21!$D:$D,0)),"")</f>
        <v/>
      </c>
    </row>
    <row r="1990" spans="14:22" ht="15" x14ac:dyDescent="0.2">
      <c r="N1990" s="43">
        <f t="shared" ref="N1990:N2053" si="166">SUM(N1989,$O1990&lt;&gt;"")</f>
        <v>0</v>
      </c>
      <c r="O1990" s="180"/>
      <c r="P1990" s="214" t="str">
        <f>CountyStateRegions_21!K1988</f>
        <v/>
      </c>
      <c r="Q1990" s="304" t="str">
        <f t="shared" si="163"/>
        <v/>
      </c>
      <c r="R1990" s="305" t="str">
        <f t="shared" si="164"/>
        <v/>
      </c>
      <c r="S1990" s="305" t="str">
        <f t="shared" si="165"/>
        <v/>
      </c>
      <c r="T1990" s="186">
        <v>1986</v>
      </c>
      <c r="U1990" s="216" t="str">
        <f t="shared" ref="U1990:U2053" si="167">IFERROR(INDEX($P:$P,MATCH($T1990,$N:$N,0)),"")</f>
        <v/>
      </c>
      <c r="V1990" s="216" t="str">
        <f>IFERROR(INDEX(CountyStateRegions_21!$B:$B,MATCH('Start Here Statistics'!$U1990,CountyStateRegions_21!$D:$D,0)),"")</f>
        <v/>
      </c>
    </row>
    <row r="1991" spans="14:22" ht="15" x14ac:dyDescent="0.2">
      <c r="N1991" s="43">
        <f t="shared" si="166"/>
        <v>0</v>
      </c>
      <c r="O1991" s="180"/>
      <c r="P1991" s="214" t="str">
        <f>CountyStateRegions_21!K1989</f>
        <v/>
      </c>
      <c r="Q1991" s="304" t="str">
        <f t="shared" si="163"/>
        <v/>
      </c>
      <c r="R1991" s="305" t="str">
        <f t="shared" si="164"/>
        <v/>
      </c>
      <c r="S1991" s="305" t="str">
        <f t="shared" si="165"/>
        <v/>
      </c>
      <c r="T1991" s="186">
        <v>1987</v>
      </c>
      <c r="U1991" s="216" t="str">
        <f t="shared" si="167"/>
        <v/>
      </c>
      <c r="V1991" s="216" t="str">
        <f>IFERROR(INDEX(CountyStateRegions_21!$B:$B,MATCH('Start Here Statistics'!$U1991,CountyStateRegions_21!$D:$D,0)),"")</f>
        <v/>
      </c>
    </row>
    <row r="1992" spans="14:22" ht="15" x14ac:dyDescent="0.2">
      <c r="N1992" s="43">
        <f t="shared" si="166"/>
        <v>0</v>
      </c>
      <c r="O1992" s="180"/>
      <c r="P1992" s="214" t="str">
        <f>CountyStateRegions_21!K1990</f>
        <v/>
      </c>
      <c r="Q1992" s="304" t="str">
        <f t="shared" si="163"/>
        <v/>
      </c>
      <c r="R1992" s="305" t="str">
        <f t="shared" si="164"/>
        <v/>
      </c>
      <c r="S1992" s="305" t="str">
        <f t="shared" si="165"/>
        <v/>
      </c>
      <c r="T1992" s="186">
        <v>1988</v>
      </c>
      <c r="U1992" s="216" t="str">
        <f t="shared" si="167"/>
        <v/>
      </c>
      <c r="V1992" s="216" t="str">
        <f>IFERROR(INDEX(CountyStateRegions_21!$B:$B,MATCH('Start Here Statistics'!$U1992,CountyStateRegions_21!$D:$D,0)),"")</f>
        <v/>
      </c>
    </row>
    <row r="1993" spans="14:22" ht="15" x14ac:dyDescent="0.2">
      <c r="N1993" s="43">
        <f t="shared" si="166"/>
        <v>0</v>
      </c>
      <c r="O1993" s="180"/>
      <c r="P1993" s="214" t="str">
        <f>CountyStateRegions_21!K1991</f>
        <v/>
      </c>
      <c r="Q1993" s="304" t="str">
        <f t="shared" si="163"/>
        <v/>
      </c>
      <c r="R1993" s="305" t="str">
        <f t="shared" si="164"/>
        <v/>
      </c>
      <c r="S1993" s="305" t="str">
        <f t="shared" si="165"/>
        <v/>
      </c>
      <c r="T1993" s="186">
        <v>1989</v>
      </c>
      <c r="U1993" s="216" t="str">
        <f t="shared" si="167"/>
        <v/>
      </c>
      <c r="V1993" s="216" t="str">
        <f>IFERROR(INDEX(CountyStateRegions_21!$B:$B,MATCH('Start Here Statistics'!$U1993,CountyStateRegions_21!$D:$D,0)),"")</f>
        <v/>
      </c>
    </row>
    <row r="1994" spans="14:22" ht="15" x14ac:dyDescent="0.2">
      <c r="N1994" s="43">
        <f t="shared" si="166"/>
        <v>0</v>
      </c>
      <c r="O1994" s="180"/>
      <c r="P1994" s="214" t="str">
        <f>CountyStateRegions_21!K1992</f>
        <v/>
      </c>
      <c r="Q1994" s="304" t="str">
        <f t="shared" si="163"/>
        <v/>
      </c>
      <c r="R1994" s="305" t="str">
        <f t="shared" si="164"/>
        <v/>
      </c>
      <c r="S1994" s="305" t="str">
        <f t="shared" si="165"/>
        <v/>
      </c>
      <c r="T1994" s="186">
        <v>1990</v>
      </c>
      <c r="U1994" s="216" t="str">
        <f t="shared" si="167"/>
        <v/>
      </c>
      <c r="V1994" s="216" t="str">
        <f>IFERROR(INDEX(CountyStateRegions_21!$B:$B,MATCH('Start Here Statistics'!$U1994,CountyStateRegions_21!$D:$D,0)),"")</f>
        <v/>
      </c>
    </row>
    <row r="1995" spans="14:22" ht="15" x14ac:dyDescent="0.2">
      <c r="N1995" s="43">
        <f t="shared" si="166"/>
        <v>0</v>
      </c>
      <c r="O1995" s="180"/>
      <c r="P1995" s="214" t="str">
        <f>CountyStateRegions_21!K1993</f>
        <v/>
      </c>
      <c r="Q1995" s="304" t="str">
        <f t="shared" si="163"/>
        <v/>
      </c>
      <c r="R1995" s="305" t="str">
        <f t="shared" si="164"/>
        <v/>
      </c>
      <c r="S1995" s="305" t="str">
        <f t="shared" si="165"/>
        <v/>
      </c>
      <c r="T1995" s="186">
        <v>1991</v>
      </c>
      <c r="U1995" s="216" t="str">
        <f t="shared" si="167"/>
        <v/>
      </c>
      <c r="V1995" s="216" t="str">
        <f>IFERROR(INDEX(CountyStateRegions_21!$B:$B,MATCH('Start Here Statistics'!$U1995,CountyStateRegions_21!$D:$D,0)),"")</f>
        <v/>
      </c>
    </row>
    <row r="1996" spans="14:22" ht="15" x14ac:dyDescent="0.2">
      <c r="N1996" s="43">
        <f t="shared" si="166"/>
        <v>0</v>
      </c>
      <c r="O1996" s="180"/>
      <c r="P1996" s="214" t="str">
        <f>CountyStateRegions_21!K1994</f>
        <v/>
      </c>
      <c r="Q1996" s="304" t="str">
        <f t="shared" si="163"/>
        <v/>
      </c>
      <c r="R1996" s="305" t="str">
        <f t="shared" si="164"/>
        <v/>
      </c>
      <c r="S1996" s="305" t="str">
        <f t="shared" si="165"/>
        <v/>
      </c>
      <c r="T1996" s="186">
        <v>1992</v>
      </c>
      <c r="U1996" s="216" t="str">
        <f t="shared" si="167"/>
        <v/>
      </c>
      <c r="V1996" s="216" t="str">
        <f>IFERROR(INDEX(CountyStateRegions_21!$B:$B,MATCH('Start Here Statistics'!$U1996,CountyStateRegions_21!$D:$D,0)),"")</f>
        <v/>
      </c>
    </row>
    <row r="1997" spans="14:22" ht="15" x14ac:dyDescent="0.2">
      <c r="N1997" s="43">
        <f t="shared" si="166"/>
        <v>0</v>
      </c>
      <c r="O1997" s="180"/>
      <c r="P1997" s="214" t="str">
        <f>CountyStateRegions_21!K1995</f>
        <v/>
      </c>
      <c r="Q1997" s="304" t="str">
        <f t="shared" si="163"/>
        <v/>
      </c>
      <c r="R1997" s="305" t="str">
        <f t="shared" si="164"/>
        <v/>
      </c>
      <c r="S1997" s="305" t="str">
        <f t="shared" si="165"/>
        <v/>
      </c>
      <c r="T1997" s="186">
        <v>1993</v>
      </c>
      <c r="U1997" s="216" t="str">
        <f t="shared" si="167"/>
        <v/>
      </c>
      <c r="V1997" s="216" t="str">
        <f>IFERROR(INDEX(CountyStateRegions_21!$B:$B,MATCH('Start Here Statistics'!$U1997,CountyStateRegions_21!$D:$D,0)),"")</f>
        <v/>
      </c>
    </row>
    <row r="1998" spans="14:22" ht="15" x14ac:dyDescent="0.2">
      <c r="N1998" s="43">
        <f t="shared" si="166"/>
        <v>0</v>
      </c>
      <c r="O1998" s="180"/>
      <c r="P1998" s="214" t="str">
        <f>CountyStateRegions_21!K1996</f>
        <v/>
      </c>
      <c r="Q1998" s="304" t="str">
        <f t="shared" si="163"/>
        <v/>
      </c>
      <c r="R1998" s="305" t="str">
        <f t="shared" si="164"/>
        <v/>
      </c>
      <c r="S1998" s="305" t="str">
        <f t="shared" si="165"/>
        <v/>
      </c>
      <c r="T1998" s="186">
        <v>1994</v>
      </c>
      <c r="U1998" s="216" t="str">
        <f t="shared" si="167"/>
        <v/>
      </c>
      <c r="V1998" s="216" t="str">
        <f>IFERROR(INDEX(CountyStateRegions_21!$B:$B,MATCH('Start Here Statistics'!$U1998,CountyStateRegions_21!$D:$D,0)),"")</f>
        <v/>
      </c>
    </row>
    <row r="1999" spans="14:22" ht="15" x14ac:dyDescent="0.2">
      <c r="N1999" s="43">
        <f t="shared" si="166"/>
        <v>0</v>
      </c>
      <c r="O1999" s="180"/>
      <c r="P1999" s="214" t="str">
        <f>CountyStateRegions_21!K1997</f>
        <v/>
      </c>
      <c r="Q1999" s="304" t="str">
        <f t="shared" si="163"/>
        <v/>
      </c>
      <c r="R1999" s="305" t="str">
        <f t="shared" si="164"/>
        <v/>
      </c>
      <c r="S1999" s="305" t="str">
        <f t="shared" si="165"/>
        <v/>
      </c>
      <c r="T1999" s="186">
        <v>1995</v>
      </c>
      <c r="U1999" s="216" t="str">
        <f t="shared" si="167"/>
        <v/>
      </c>
      <c r="V1999" s="216" t="str">
        <f>IFERROR(INDEX(CountyStateRegions_21!$B:$B,MATCH('Start Here Statistics'!$U1999,CountyStateRegions_21!$D:$D,0)),"")</f>
        <v/>
      </c>
    </row>
    <row r="2000" spans="14:22" ht="15" x14ac:dyDescent="0.2">
      <c r="N2000" s="43">
        <f t="shared" si="166"/>
        <v>0</v>
      </c>
      <c r="O2000" s="180"/>
      <c r="P2000" s="214" t="str">
        <f>CountyStateRegions_21!K1998</f>
        <v/>
      </c>
      <c r="Q2000" s="304" t="str">
        <f t="shared" si="163"/>
        <v/>
      </c>
      <c r="R2000" s="305" t="str">
        <f t="shared" si="164"/>
        <v/>
      </c>
      <c r="S2000" s="305" t="str">
        <f t="shared" si="165"/>
        <v/>
      </c>
      <c r="T2000" s="186">
        <v>1996</v>
      </c>
      <c r="U2000" s="216" t="str">
        <f t="shared" si="167"/>
        <v/>
      </c>
      <c r="V2000" s="216" t="str">
        <f>IFERROR(INDEX(CountyStateRegions_21!$B:$B,MATCH('Start Here Statistics'!$U2000,CountyStateRegions_21!$D:$D,0)),"")</f>
        <v/>
      </c>
    </row>
    <row r="2001" spans="14:22" ht="15" x14ac:dyDescent="0.2">
      <c r="N2001" s="43">
        <f t="shared" si="166"/>
        <v>0</v>
      </c>
      <c r="O2001" s="180"/>
      <c r="P2001" s="214" t="str">
        <f>CountyStateRegions_21!K1999</f>
        <v/>
      </c>
      <c r="Q2001" s="304" t="str">
        <f t="shared" si="163"/>
        <v/>
      </c>
      <c r="R2001" s="305" t="str">
        <f t="shared" si="164"/>
        <v/>
      </c>
      <c r="S2001" s="305" t="str">
        <f t="shared" si="165"/>
        <v/>
      </c>
      <c r="T2001" s="186">
        <v>1997</v>
      </c>
      <c r="U2001" s="216" t="str">
        <f t="shared" si="167"/>
        <v/>
      </c>
      <c r="V2001" s="216" t="str">
        <f>IFERROR(INDEX(CountyStateRegions_21!$B:$B,MATCH('Start Here Statistics'!$U2001,CountyStateRegions_21!$D:$D,0)),"")</f>
        <v/>
      </c>
    </row>
    <row r="2002" spans="14:22" ht="15" x14ac:dyDescent="0.2">
      <c r="N2002" s="43">
        <f t="shared" si="166"/>
        <v>0</v>
      </c>
      <c r="O2002" s="180"/>
      <c r="P2002" s="214" t="str">
        <f>CountyStateRegions_21!K2000</f>
        <v/>
      </c>
      <c r="Q2002" s="304" t="str">
        <f t="shared" si="163"/>
        <v/>
      </c>
      <c r="R2002" s="305" t="str">
        <f t="shared" si="164"/>
        <v/>
      </c>
      <c r="S2002" s="305" t="str">
        <f t="shared" si="165"/>
        <v/>
      </c>
      <c r="T2002" s="186">
        <v>1998</v>
      </c>
      <c r="U2002" s="216" t="str">
        <f t="shared" si="167"/>
        <v/>
      </c>
      <c r="V2002" s="216" t="str">
        <f>IFERROR(INDEX(CountyStateRegions_21!$B:$B,MATCH('Start Here Statistics'!$U2002,CountyStateRegions_21!$D:$D,0)),"")</f>
        <v/>
      </c>
    </row>
    <row r="2003" spans="14:22" ht="15" x14ac:dyDescent="0.2">
      <c r="N2003" s="43">
        <f t="shared" si="166"/>
        <v>0</v>
      </c>
      <c r="O2003" s="180"/>
      <c r="P2003" s="214" t="str">
        <f>CountyStateRegions_21!K2001</f>
        <v/>
      </c>
      <c r="Q2003" s="304" t="str">
        <f t="shared" si="163"/>
        <v/>
      </c>
      <c r="R2003" s="305" t="str">
        <f t="shared" si="164"/>
        <v/>
      </c>
      <c r="S2003" s="305" t="str">
        <f t="shared" si="165"/>
        <v/>
      </c>
      <c r="T2003" s="186">
        <v>1999</v>
      </c>
      <c r="U2003" s="216" t="str">
        <f t="shared" si="167"/>
        <v/>
      </c>
      <c r="V2003" s="216" t="str">
        <f>IFERROR(INDEX(CountyStateRegions_21!$B:$B,MATCH('Start Here Statistics'!$U2003,CountyStateRegions_21!$D:$D,0)),"")</f>
        <v/>
      </c>
    </row>
    <row r="2004" spans="14:22" ht="15" x14ac:dyDescent="0.2">
      <c r="N2004" s="43">
        <f t="shared" si="166"/>
        <v>0</v>
      </c>
      <c r="O2004" s="180"/>
      <c r="P2004" s="214" t="str">
        <f>CountyStateRegions_21!K2002</f>
        <v/>
      </c>
      <c r="Q2004" s="304" t="str">
        <f t="shared" si="163"/>
        <v/>
      </c>
      <c r="R2004" s="305" t="str">
        <f t="shared" si="164"/>
        <v/>
      </c>
      <c r="S2004" s="305" t="str">
        <f t="shared" si="165"/>
        <v/>
      </c>
      <c r="T2004" s="186">
        <v>2000</v>
      </c>
      <c r="U2004" s="216" t="str">
        <f t="shared" si="167"/>
        <v/>
      </c>
      <c r="V2004" s="216" t="str">
        <f>IFERROR(INDEX(CountyStateRegions_21!$B:$B,MATCH('Start Here Statistics'!$U2004,CountyStateRegions_21!$D:$D,0)),"")</f>
        <v/>
      </c>
    </row>
    <row r="2005" spans="14:22" ht="15" x14ac:dyDescent="0.2">
      <c r="N2005" s="43">
        <f t="shared" si="166"/>
        <v>0</v>
      </c>
      <c r="O2005" s="180"/>
      <c r="P2005" s="214" t="str">
        <f>CountyStateRegions_21!K2003</f>
        <v/>
      </c>
      <c r="Q2005" s="304" t="str">
        <f t="shared" si="163"/>
        <v/>
      </c>
      <c r="R2005" s="305" t="str">
        <f t="shared" si="164"/>
        <v/>
      </c>
      <c r="S2005" s="305" t="str">
        <f t="shared" si="165"/>
        <v/>
      </c>
      <c r="T2005" s="186">
        <v>2001</v>
      </c>
      <c r="U2005" s="216" t="str">
        <f t="shared" si="167"/>
        <v/>
      </c>
      <c r="V2005" s="216" t="str">
        <f>IFERROR(INDEX(CountyStateRegions_21!$B:$B,MATCH('Start Here Statistics'!$U2005,CountyStateRegions_21!$D:$D,0)),"")</f>
        <v/>
      </c>
    </row>
    <row r="2006" spans="14:22" ht="15" x14ac:dyDescent="0.2">
      <c r="N2006" s="43">
        <f t="shared" si="166"/>
        <v>0</v>
      </c>
      <c r="O2006" s="180"/>
      <c r="P2006" s="214" t="str">
        <f>CountyStateRegions_21!K2004</f>
        <v/>
      </c>
      <c r="Q2006" s="304" t="str">
        <f t="shared" si="163"/>
        <v/>
      </c>
      <c r="R2006" s="305" t="str">
        <f t="shared" si="164"/>
        <v/>
      </c>
      <c r="S2006" s="305" t="str">
        <f t="shared" si="165"/>
        <v/>
      </c>
      <c r="T2006" s="186">
        <v>2002</v>
      </c>
      <c r="U2006" s="216" t="str">
        <f t="shared" si="167"/>
        <v/>
      </c>
      <c r="V2006" s="216" t="str">
        <f>IFERROR(INDEX(CountyStateRegions_21!$B:$B,MATCH('Start Here Statistics'!$U2006,CountyStateRegions_21!$D:$D,0)),"")</f>
        <v/>
      </c>
    </row>
    <row r="2007" spans="14:22" ht="15" x14ac:dyDescent="0.2">
      <c r="N2007" s="43">
        <f t="shared" si="166"/>
        <v>0</v>
      </c>
      <c r="O2007" s="180"/>
      <c r="P2007" s="214" t="str">
        <f>CountyStateRegions_21!K2005</f>
        <v/>
      </c>
      <c r="Q2007" s="304" t="str">
        <f t="shared" si="163"/>
        <v/>
      </c>
      <c r="R2007" s="305" t="str">
        <f t="shared" si="164"/>
        <v/>
      </c>
      <c r="S2007" s="305" t="str">
        <f t="shared" si="165"/>
        <v/>
      </c>
      <c r="T2007" s="186">
        <v>2003</v>
      </c>
      <c r="U2007" s="216" t="str">
        <f t="shared" si="167"/>
        <v/>
      </c>
      <c r="V2007" s="216" t="str">
        <f>IFERROR(INDEX(CountyStateRegions_21!$B:$B,MATCH('Start Here Statistics'!$U2007,CountyStateRegions_21!$D:$D,0)),"")</f>
        <v/>
      </c>
    </row>
    <row r="2008" spans="14:22" ht="15" x14ac:dyDescent="0.2">
      <c r="N2008" s="43">
        <f t="shared" si="166"/>
        <v>0</v>
      </c>
      <c r="O2008" s="180"/>
      <c r="P2008" s="214" t="str">
        <f>CountyStateRegions_21!K2006</f>
        <v/>
      </c>
      <c r="Q2008" s="304" t="str">
        <f t="shared" si="163"/>
        <v/>
      </c>
      <c r="R2008" s="305" t="str">
        <f t="shared" si="164"/>
        <v/>
      </c>
      <c r="S2008" s="305" t="str">
        <f t="shared" si="165"/>
        <v/>
      </c>
      <c r="T2008" s="186">
        <v>2004</v>
      </c>
      <c r="U2008" s="216" t="str">
        <f t="shared" si="167"/>
        <v/>
      </c>
      <c r="V2008" s="216" t="str">
        <f>IFERROR(INDEX(CountyStateRegions_21!$B:$B,MATCH('Start Here Statistics'!$U2008,CountyStateRegions_21!$D:$D,0)),"")</f>
        <v/>
      </c>
    </row>
    <row r="2009" spans="14:22" ht="15" x14ac:dyDescent="0.2">
      <c r="N2009" s="43">
        <f t="shared" si="166"/>
        <v>0</v>
      </c>
      <c r="O2009" s="180"/>
      <c r="P2009" s="214" t="str">
        <f>CountyStateRegions_21!K2007</f>
        <v/>
      </c>
      <c r="Q2009" s="304" t="str">
        <f t="shared" si="163"/>
        <v/>
      </c>
      <c r="R2009" s="305" t="str">
        <f t="shared" si="164"/>
        <v/>
      </c>
      <c r="S2009" s="305" t="str">
        <f t="shared" si="165"/>
        <v/>
      </c>
      <c r="T2009" s="186">
        <v>2005</v>
      </c>
      <c r="U2009" s="216" t="str">
        <f t="shared" si="167"/>
        <v/>
      </c>
      <c r="V2009" s="216" t="str">
        <f>IFERROR(INDEX(CountyStateRegions_21!$B:$B,MATCH('Start Here Statistics'!$U2009,CountyStateRegions_21!$D:$D,0)),"")</f>
        <v/>
      </c>
    </row>
    <row r="2010" spans="14:22" ht="15" x14ac:dyDescent="0.2">
      <c r="N2010" s="43">
        <f t="shared" si="166"/>
        <v>0</v>
      </c>
      <c r="O2010" s="180"/>
      <c r="P2010" s="214" t="str">
        <f>CountyStateRegions_21!K2008</f>
        <v/>
      </c>
      <c r="Q2010" s="304" t="str">
        <f t="shared" si="163"/>
        <v/>
      </c>
      <c r="R2010" s="305" t="str">
        <f t="shared" si="164"/>
        <v/>
      </c>
      <c r="S2010" s="305" t="str">
        <f t="shared" si="165"/>
        <v/>
      </c>
      <c r="T2010" s="186">
        <v>2006</v>
      </c>
      <c r="U2010" s="216" t="str">
        <f t="shared" si="167"/>
        <v/>
      </c>
      <c r="V2010" s="216" t="str">
        <f>IFERROR(INDEX(CountyStateRegions_21!$B:$B,MATCH('Start Here Statistics'!$U2010,CountyStateRegions_21!$D:$D,0)),"")</f>
        <v/>
      </c>
    </row>
    <row r="2011" spans="14:22" ht="15" x14ac:dyDescent="0.2">
      <c r="N2011" s="43">
        <f t="shared" si="166"/>
        <v>0</v>
      </c>
      <c r="O2011" s="180"/>
      <c r="P2011" s="214" t="str">
        <f>CountyStateRegions_21!K2009</f>
        <v/>
      </c>
      <c r="Q2011" s="304" t="str">
        <f t="shared" si="163"/>
        <v/>
      </c>
      <c r="R2011" s="305" t="str">
        <f t="shared" si="164"/>
        <v/>
      </c>
      <c r="S2011" s="305" t="str">
        <f t="shared" si="165"/>
        <v/>
      </c>
      <c r="T2011" s="186">
        <v>2007</v>
      </c>
      <c r="U2011" s="216" t="str">
        <f t="shared" si="167"/>
        <v/>
      </c>
      <c r="V2011" s="216" t="str">
        <f>IFERROR(INDEX(CountyStateRegions_21!$B:$B,MATCH('Start Here Statistics'!$U2011,CountyStateRegions_21!$D:$D,0)),"")</f>
        <v/>
      </c>
    </row>
    <row r="2012" spans="14:22" ht="15" x14ac:dyDescent="0.2">
      <c r="N2012" s="43">
        <f t="shared" si="166"/>
        <v>0</v>
      </c>
      <c r="O2012" s="180"/>
      <c r="P2012" s="214" t="str">
        <f>CountyStateRegions_21!K2010</f>
        <v/>
      </c>
      <c r="Q2012" s="304" t="str">
        <f t="shared" si="163"/>
        <v/>
      </c>
      <c r="R2012" s="305" t="str">
        <f t="shared" si="164"/>
        <v/>
      </c>
      <c r="S2012" s="305" t="str">
        <f t="shared" si="165"/>
        <v/>
      </c>
      <c r="T2012" s="186">
        <v>2008</v>
      </c>
      <c r="U2012" s="216" t="str">
        <f t="shared" si="167"/>
        <v/>
      </c>
      <c r="V2012" s="216" t="str">
        <f>IFERROR(INDEX(CountyStateRegions_21!$B:$B,MATCH('Start Here Statistics'!$U2012,CountyStateRegions_21!$D:$D,0)),"")</f>
        <v/>
      </c>
    </row>
    <row r="2013" spans="14:22" ht="15" x14ac:dyDescent="0.2">
      <c r="N2013" s="43">
        <f t="shared" si="166"/>
        <v>0</v>
      </c>
      <c r="O2013" s="180"/>
      <c r="P2013" s="214" t="str">
        <f>CountyStateRegions_21!K2011</f>
        <v/>
      </c>
      <c r="Q2013" s="304" t="str">
        <f t="shared" si="163"/>
        <v/>
      </c>
      <c r="R2013" s="305" t="str">
        <f t="shared" si="164"/>
        <v/>
      </c>
      <c r="S2013" s="305" t="str">
        <f t="shared" si="165"/>
        <v/>
      </c>
      <c r="T2013" s="186">
        <v>2009</v>
      </c>
      <c r="U2013" s="216" t="str">
        <f t="shared" si="167"/>
        <v/>
      </c>
      <c r="V2013" s="216" t="str">
        <f>IFERROR(INDEX(CountyStateRegions_21!$B:$B,MATCH('Start Here Statistics'!$U2013,CountyStateRegions_21!$D:$D,0)),"")</f>
        <v/>
      </c>
    </row>
    <row r="2014" spans="14:22" ht="15" x14ac:dyDescent="0.2">
      <c r="N2014" s="43">
        <f t="shared" si="166"/>
        <v>0</v>
      </c>
      <c r="O2014" s="180"/>
      <c r="P2014" s="214" t="str">
        <f>CountyStateRegions_21!K2012</f>
        <v/>
      </c>
      <c r="Q2014" s="304" t="str">
        <f t="shared" ref="Q2014:Q2077" si="168">IFERROR(MID(P2015, FIND(",",P2015)+1,99),"")</f>
        <v/>
      </c>
      <c r="R2014" s="305" t="str">
        <f t="shared" ref="R2014:R2077" si="169">IFERROR(LEFT(P2015, FIND(",",P2015)-1),"")</f>
        <v/>
      </c>
      <c r="S2014" s="305" t="str">
        <f t="shared" ref="S2014:S2077" si="170">IF(P2015="", "", IF(O2015&lt;&gt;"", 1, 0))</f>
        <v/>
      </c>
      <c r="T2014" s="186">
        <v>2010</v>
      </c>
      <c r="U2014" s="216" t="str">
        <f t="shared" si="167"/>
        <v/>
      </c>
      <c r="V2014" s="216" t="str">
        <f>IFERROR(INDEX(CountyStateRegions_21!$B:$B,MATCH('Start Here Statistics'!$U2014,CountyStateRegions_21!$D:$D,0)),"")</f>
        <v/>
      </c>
    </row>
    <row r="2015" spans="14:22" ht="15" x14ac:dyDescent="0.2">
      <c r="N2015" s="43">
        <f t="shared" si="166"/>
        <v>0</v>
      </c>
      <c r="O2015" s="180"/>
      <c r="P2015" s="214" t="str">
        <f>CountyStateRegions_21!K2013</f>
        <v/>
      </c>
      <c r="Q2015" s="304" t="str">
        <f t="shared" si="168"/>
        <v/>
      </c>
      <c r="R2015" s="305" t="str">
        <f t="shared" si="169"/>
        <v/>
      </c>
      <c r="S2015" s="305" t="str">
        <f t="shared" si="170"/>
        <v/>
      </c>
      <c r="T2015" s="186">
        <v>2011</v>
      </c>
      <c r="U2015" s="216" t="str">
        <f t="shared" si="167"/>
        <v/>
      </c>
      <c r="V2015" s="216" t="str">
        <f>IFERROR(INDEX(CountyStateRegions_21!$B:$B,MATCH('Start Here Statistics'!$U2015,CountyStateRegions_21!$D:$D,0)),"")</f>
        <v/>
      </c>
    </row>
    <row r="2016" spans="14:22" ht="15" x14ac:dyDescent="0.2">
      <c r="N2016" s="43">
        <f t="shared" si="166"/>
        <v>0</v>
      </c>
      <c r="O2016" s="180"/>
      <c r="P2016" s="214" t="str">
        <f>CountyStateRegions_21!K2014</f>
        <v/>
      </c>
      <c r="Q2016" s="304" t="str">
        <f t="shared" si="168"/>
        <v/>
      </c>
      <c r="R2016" s="305" t="str">
        <f t="shared" si="169"/>
        <v/>
      </c>
      <c r="S2016" s="305" t="str">
        <f t="shared" si="170"/>
        <v/>
      </c>
      <c r="T2016" s="186">
        <v>2012</v>
      </c>
      <c r="U2016" s="216" t="str">
        <f t="shared" si="167"/>
        <v/>
      </c>
      <c r="V2016" s="216" t="str">
        <f>IFERROR(INDEX(CountyStateRegions_21!$B:$B,MATCH('Start Here Statistics'!$U2016,CountyStateRegions_21!$D:$D,0)),"")</f>
        <v/>
      </c>
    </row>
    <row r="2017" spans="14:22" ht="15" x14ac:dyDescent="0.2">
      <c r="N2017" s="43">
        <f t="shared" si="166"/>
        <v>0</v>
      </c>
      <c r="O2017" s="180"/>
      <c r="P2017" s="214" t="str">
        <f>CountyStateRegions_21!K2015</f>
        <v/>
      </c>
      <c r="Q2017" s="304" t="str">
        <f t="shared" si="168"/>
        <v/>
      </c>
      <c r="R2017" s="305" t="str">
        <f t="shared" si="169"/>
        <v/>
      </c>
      <c r="S2017" s="305" t="str">
        <f t="shared" si="170"/>
        <v/>
      </c>
      <c r="T2017" s="186">
        <v>2013</v>
      </c>
      <c r="U2017" s="216" t="str">
        <f t="shared" si="167"/>
        <v/>
      </c>
      <c r="V2017" s="216" t="str">
        <f>IFERROR(INDEX(CountyStateRegions_21!$B:$B,MATCH('Start Here Statistics'!$U2017,CountyStateRegions_21!$D:$D,0)),"")</f>
        <v/>
      </c>
    </row>
    <row r="2018" spans="14:22" ht="15" x14ac:dyDescent="0.2">
      <c r="N2018" s="43">
        <f t="shared" si="166"/>
        <v>0</v>
      </c>
      <c r="O2018" s="180"/>
      <c r="P2018" s="214" t="str">
        <f>CountyStateRegions_21!K2016</f>
        <v/>
      </c>
      <c r="Q2018" s="304" t="str">
        <f t="shared" si="168"/>
        <v/>
      </c>
      <c r="R2018" s="305" t="str">
        <f t="shared" si="169"/>
        <v/>
      </c>
      <c r="S2018" s="305" t="str">
        <f t="shared" si="170"/>
        <v/>
      </c>
      <c r="T2018" s="186">
        <v>2014</v>
      </c>
      <c r="U2018" s="216" t="str">
        <f t="shared" si="167"/>
        <v/>
      </c>
      <c r="V2018" s="216" t="str">
        <f>IFERROR(INDEX(CountyStateRegions_21!$B:$B,MATCH('Start Here Statistics'!$U2018,CountyStateRegions_21!$D:$D,0)),"")</f>
        <v/>
      </c>
    </row>
    <row r="2019" spans="14:22" ht="15" x14ac:dyDescent="0.2">
      <c r="N2019" s="43">
        <f t="shared" si="166"/>
        <v>0</v>
      </c>
      <c r="O2019" s="180"/>
      <c r="P2019" s="214" t="str">
        <f>CountyStateRegions_21!K2017</f>
        <v/>
      </c>
      <c r="Q2019" s="304" t="str">
        <f t="shared" si="168"/>
        <v/>
      </c>
      <c r="R2019" s="305" t="str">
        <f t="shared" si="169"/>
        <v/>
      </c>
      <c r="S2019" s="305" t="str">
        <f t="shared" si="170"/>
        <v/>
      </c>
      <c r="T2019" s="186">
        <v>2015</v>
      </c>
      <c r="U2019" s="216" t="str">
        <f t="shared" si="167"/>
        <v/>
      </c>
      <c r="V2019" s="216" t="str">
        <f>IFERROR(INDEX(CountyStateRegions_21!$B:$B,MATCH('Start Here Statistics'!$U2019,CountyStateRegions_21!$D:$D,0)),"")</f>
        <v/>
      </c>
    </row>
    <row r="2020" spans="14:22" ht="15" x14ac:dyDescent="0.2">
      <c r="N2020" s="43">
        <f t="shared" si="166"/>
        <v>0</v>
      </c>
      <c r="O2020" s="180"/>
      <c r="P2020" s="214" t="str">
        <f>CountyStateRegions_21!K2018</f>
        <v/>
      </c>
      <c r="Q2020" s="304" t="str">
        <f t="shared" si="168"/>
        <v/>
      </c>
      <c r="R2020" s="305" t="str">
        <f t="shared" si="169"/>
        <v/>
      </c>
      <c r="S2020" s="305" t="str">
        <f t="shared" si="170"/>
        <v/>
      </c>
      <c r="T2020" s="186">
        <v>2016</v>
      </c>
      <c r="U2020" s="216" t="str">
        <f t="shared" si="167"/>
        <v/>
      </c>
      <c r="V2020" s="216" t="str">
        <f>IFERROR(INDEX(CountyStateRegions_21!$B:$B,MATCH('Start Here Statistics'!$U2020,CountyStateRegions_21!$D:$D,0)),"")</f>
        <v/>
      </c>
    </row>
    <row r="2021" spans="14:22" ht="15" x14ac:dyDescent="0.2">
      <c r="N2021" s="43">
        <f t="shared" si="166"/>
        <v>0</v>
      </c>
      <c r="O2021" s="180"/>
      <c r="P2021" s="214" t="str">
        <f>CountyStateRegions_21!K2019</f>
        <v/>
      </c>
      <c r="Q2021" s="304" t="str">
        <f t="shared" si="168"/>
        <v/>
      </c>
      <c r="R2021" s="305" t="str">
        <f t="shared" si="169"/>
        <v/>
      </c>
      <c r="S2021" s="305" t="str">
        <f t="shared" si="170"/>
        <v/>
      </c>
      <c r="T2021" s="186">
        <v>2017</v>
      </c>
      <c r="U2021" s="216" t="str">
        <f t="shared" si="167"/>
        <v/>
      </c>
      <c r="V2021" s="216" t="str">
        <f>IFERROR(INDEX(CountyStateRegions_21!$B:$B,MATCH('Start Here Statistics'!$U2021,CountyStateRegions_21!$D:$D,0)),"")</f>
        <v/>
      </c>
    </row>
    <row r="2022" spans="14:22" ht="15" x14ac:dyDescent="0.2">
      <c r="N2022" s="43">
        <f t="shared" si="166"/>
        <v>0</v>
      </c>
      <c r="O2022" s="180"/>
      <c r="P2022" s="214" t="str">
        <f>CountyStateRegions_21!K2020</f>
        <v/>
      </c>
      <c r="Q2022" s="304" t="str">
        <f t="shared" si="168"/>
        <v/>
      </c>
      <c r="R2022" s="305" t="str">
        <f t="shared" si="169"/>
        <v/>
      </c>
      <c r="S2022" s="305" t="str">
        <f t="shared" si="170"/>
        <v/>
      </c>
      <c r="T2022" s="186">
        <v>2018</v>
      </c>
      <c r="U2022" s="216" t="str">
        <f t="shared" si="167"/>
        <v/>
      </c>
      <c r="V2022" s="216" t="str">
        <f>IFERROR(INDEX(CountyStateRegions_21!$B:$B,MATCH('Start Here Statistics'!$U2022,CountyStateRegions_21!$D:$D,0)),"")</f>
        <v/>
      </c>
    </row>
    <row r="2023" spans="14:22" ht="15" x14ac:dyDescent="0.2">
      <c r="N2023" s="43">
        <f t="shared" si="166"/>
        <v>0</v>
      </c>
      <c r="O2023" s="180"/>
      <c r="P2023" s="214" t="str">
        <f>CountyStateRegions_21!K2021</f>
        <v/>
      </c>
      <c r="Q2023" s="304" t="str">
        <f t="shared" si="168"/>
        <v/>
      </c>
      <c r="R2023" s="305" t="str">
        <f t="shared" si="169"/>
        <v/>
      </c>
      <c r="S2023" s="305" t="str">
        <f t="shared" si="170"/>
        <v/>
      </c>
      <c r="T2023" s="186">
        <v>2019</v>
      </c>
      <c r="U2023" s="216" t="str">
        <f t="shared" si="167"/>
        <v/>
      </c>
      <c r="V2023" s="216" t="str">
        <f>IFERROR(INDEX(CountyStateRegions_21!$B:$B,MATCH('Start Here Statistics'!$U2023,CountyStateRegions_21!$D:$D,0)),"")</f>
        <v/>
      </c>
    </row>
    <row r="2024" spans="14:22" ht="15" x14ac:dyDescent="0.2">
      <c r="N2024" s="43">
        <f t="shared" si="166"/>
        <v>0</v>
      </c>
      <c r="O2024" s="180"/>
      <c r="P2024" s="214" t="str">
        <f>CountyStateRegions_21!K2022</f>
        <v/>
      </c>
      <c r="Q2024" s="304" t="str">
        <f t="shared" si="168"/>
        <v/>
      </c>
      <c r="R2024" s="305" t="str">
        <f t="shared" si="169"/>
        <v/>
      </c>
      <c r="S2024" s="305" t="str">
        <f t="shared" si="170"/>
        <v/>
      </c>
      <c r="T2024" s="186">
        <v>2020</v>
      </c>
      <c r="U2024" s="216" t="str">
        <f t="shared" si="167"/>
        <v/>
      </c>
      <c r="V2024" s="216" t="str">
        <f>IFERROR(INDEX(CountyStateRegions_21!$B:$B,MATCH('Start Here Statistics'!$U2024,CountyStateRegions_21!$D:$D,0)),"")</f>
        <v/>
      </c>
    </row>
    <row r="2025" spans="14:22" ht="15" x14ac:dyDescent="0.2">
      <c r="N2025" s="43">
        <f t="shared" si="166"/>
        <v>0</v>
      </c>
      <c r="O2025" s="180"/>
      <c r="P2025" s="214" t="str">
        <f>CountyStateRegions_21!K2023</f>
        <v/>
      </c>
      <c r="Q2025" s="304" t="str">
        <f t="shared" si="168"/>
        <v/>
      </c>
      <c r="R2025" s="305" t="str">
        <f t="shared" si="169"/>
        <v/>
      </c>
      <c r="S2025" s="305" t="str">
        <f t="shared" si="170"/>
        <v/>
      </c>
      <c r="T2025" s="186">
        <v>2021</v>
      </c>
      <c r="U2025" s="216" t="str">
        <f t="shared" si="167"/>
        <v/>
      </c>
      <c r="V2025" s="216" t="str">
        <f>IFERROR(INDEX(CountyStateRegions_21!$B:$B,MATCH('Start Here Statistics'!$U2025,CountyStateRegions_21!$D:$D,0)),"")</f>
        <v/>
      </c>
    </row>
    <row r="2026" spans="14:22" ht="15" x14ac:dyDescent="0.2">
      <c r="N2026" s="43">
        <f t="shared" si="166"/>
        <v>0</v>
      </c>
      <c r="O2026" s="180"/>
      <c r="P2026" s="214" t="str">
        <f>CountyStateRegions_21!K2024</f>
        <v/>
      </c>
      <c r="Q2026" s="304" t="str">
        <f t="shared" si="168"/>
        <v/>
      </c>
      <c r="R2026" s="305" t="str">
        <f t="shared" si="169"/>
        <v/>
      </c>
      <c r="S2026" s="305" t="str">
        <f t="shared" si="170"/>
        <v/>
      </c>
      <c r="T2026" s="186">
        <v>2022</v>
      </c>
      <c r="U2026" s="216" t="str">
        <f t="shared" si="167"/>
        <v/>
      </c>
      <c r="V2026" s="216" t="str">
        <f>IFERROR(INDEX(CountyStateRegions_21!$B:$B,MATCH('Start Here Statistics'!$U2026,CountyStateRegions_21!$D:$D,0)),"")</f>
        <v/>
      </c>
    </row>
    <row r="2027" spans="14:22" ht="15" x14ac:dyDescent="0.2">
      <c r="N2027" s="43">
        <f t="shared" si="166"/>
        <v>0</v>
      </c>
      <c r="O2027" s="180"/>
      <c r="P2027" s="214" t="str">
        <f>CountyStateRegions_21!K2025</f>
        <v/>
      </c>
      <c r="Q2027" s="304" t="str">
        <f t="shared" si="168"/>
        <v/>
      </c>
      <c r="R2027" s="305" t="str">
        <f t="shared" si="169"/>
        <v/>
      </c>
      <c r="S2027" s="305" t="str">
        <f t="shared" si="170"/>
        <v/>
      </c>
      <c r="T2027" s="186">
        <v>2023</v>
      </c>
      <c r="U2027" s="216" t="str">
        <f t="shared" si="167"/>
        <v/>
      </c>
      <c r="V2027" s="216" t="str">
        <f>IFERROR(INDEX(CountyStateRegions_21!$B:$B,MATCH('Start Here Statistics'!$U2027,CountyStateRegions_21!$D:$D,0)),"")</f>
        <v/>
      </c>
    </row>
    <row r="2028" spans="14:22" ht="15" x14ac:dyDescent="0.2">
      <c r="N2028" s="43">
        <f t="shared" si="166"/>
        <v>0</v>
      </c>
      <c r="O2028" s="180"/>
      <c r="P2028" s="214" t="str">
        <f>CountyStateRegions_21!K2026</f>
        <v/>
      </c>
      <c r="Q2028" s="304" t="str">
        <f t="shared" si="168"/>
        <v/>
      </c>
      <c r="R2028" s="305" t="str">
        <f t="shared" si="169"/>
        <v/>
      </c>
      <c r="S2028" s="305" t="str">
        <f t="shared" si="170"/>
        <v/>
      </c>
      <c r="T2028" s="186">
        <v>2024</v>
      </c>
      <c r="U2028" s="216" t="str">
        <f t="shared" si="167"/>
        <v/>
      </c>
      <c r="V2028" s="216" t="str">
        <f>IFERROR(INDEX(CountyStateRegions_21!$B:$B,MATCH('Start Here Statistics'!$U2028,CountyStateRegions_21!$D:$D,0)),"")</f>
        <v/>
      </c>
    </row>
    <row r="2029" spans="14:22" ht="15" x14ac:dyDescent="0.2">
      <c r="N2029" s="43">
        <f t="shared" si="166"/>
        <v>0</v>
      </c>
      <c r="O2029" s="180"/>
      <c r="P2029" s="214" t="str">
        <f>CountyStateRegions_21!K2027</f>
        <v/>
      </c>
      <c r="Q2029" s="304" t="str">
        <f t="shared" si="168"/>
        <v/>
      </c>
      <c r="R2029" s="305" t="str">
        <f t="shared" si="169"/>
        <v/>
      </c>
      <c r="S2029" s="305" t="str">
        <f t="shared" si="170"/>
        <v/>
      </c>
      <c r="T2029" s="186">
        <v>2025</v>
      </c>
      <c r="U2029" s="216" t="str">
        <f t="shared" si="167"/>
        <v/>
      </c>
      <c r="V2029" s="216" t="str">
        <f>IFERROR(INDEX(CountyStateRegions_21!$B:$B,MATCH('Start Here Statistics'!$U2029,CountyStateRegions_21!$D:$D,0)),"")</f>
        <v/>
      </c>
    </row>
    <row r="2030" spans="14:22" ht="15" x14ac:dyDescent="0.2">
      <c r="N2030" s="43">
        <f t="shared" si="166"/>
        <v>0</v>
      </c>
      <c r="O2030" s="180"/>
      <c r="P2030" s="214" t="str">
        <f>CountyStateRegions_21!K2028</f>
        <v/>
      </c>
      <c r="Q2030" s="304" t="str">
        <f t="shared" si="168"/>
        <v/>
      </c>
      <c r="R2030" s="305" t="str">
        <f t="shared" si="169"/>
        <v/>
      </c>
      <c r="S2030" s="305" t="str">
        <f t="shared" si="170"/>
        <v/>
      </c>
      <c r="T2030" s="186">
        <v>2026</v>
      </c>
      <c r="U2030" s="216" t="str">
        <f t="shared" si="167"/>
        <v/>
      </c>
      <c r="V2030" s="216" t="str">
        <f>IFERROR(INDEX(CountyStateRegions_21!$B:$B,MATCH('Start Here Statistics'!$U2030,CountyStateRegions_21!$D:$D,0)),"")</f>
        <v/>
      </c>
    </row>
    <row r="2031" spans="14:22" ht="15" x14ac:dyDescent="0.2">
      <c r="N2031" s="43">
        <f t="shared" si="166"/>
        <v>0</v>
      </c>
      <c r="O2031" s="180"/>
      <c r="P2031" s="214" t="str">
        <f>CountyStateRegions_21!K2029</f>
        <v/>
      </c>
      <c r="Q2031" s="304" t="str">
        <f t="shared" si="168"/>
        <v/>
      </c>
      <c r="R2031" s="305" t="str">
        <f t="shared" si="169"/>
        <v/>
      </c>
      <c r="S2031" s="305" t="str">
        <f t="shared" si="170"/>
        <v/>
      </c>
      <c r="T2031" s="186">
        <v>2027</v>
      </c>
      <c r="U2031" s="216" t="str">
        <f t="shared" si="167"/>
        <v/>
      </c>
      <c r="V2031" s="216" t="str">
        <f>IFERROR(INDEX(CountyStateRegions_21!$B:$B,MATCH('Start Here Statistics'!$U2031,CountyStateRegions_21!$D:$D,0)),"")</f>
        <v/>
      </c>
    </row>
    <row r="2032" spans="14:22" ht="15" x14ac:dyDescent="0.2">
      <c r="N2032" s="43">
        <f t="shared" si="166"/>
        <v>0</v>
      </c>
      <c r="O2032" s="180"/>
      <c r="P2032" s="214" t="str">
        <f>CountyStateRegions_21!K2030</f>
        <v/>
      </c>
      <c r="Q2032" s="304" t="str">
        <f t="shared" si="168"/>
        <v/>
      </c>
      <c r="R2032" s="305" t="str">
        <f t="shared" si="169"/>
        <v/>
      </c>
      <c r="S2032" s="305" t="str">
        <f t="shared" si="170"/>
        <v/>
      </c>
      <c r="T2032" s="186">
        <v>2028</v>
      </c>
      <c r="U2032" s="216" t="str">
        <f t="shared" si="167"/>
        <v/>
      </c>
      <c r="V2032" s="216" t="str">
        <f>IFERROR(INDEX(CountyStateRegions_21!$B:$B,MATCH('Start Here Statistics'!$U2032,CountyStateRegions_21!$D:$D,0)),"")</f>
        <v/>
      </c>
    </row>
    <row r="2033" spans="14:22" ht="15" x14ac:dyDescent="0.2">
      <c r="N2033" s="43">
        <f t="shared" si="166"/>
        <v>0</v>
      </c>
      <c r="O2033" s="180"/>
      <c r="P2033" s="214" t="str">
        <f>CountyStateRegions_21!K2031</f>
        <v/>
      </c>
      <c r="Q2033" s="304" t="str">
        <f t="shared" si="168"/>
        <v/>
      </c>
      <c r="R2033" s="305" t="str">
        <f t="shared" si="169"/>
        <v/>
      </c>
      <c r="S2033" s="305" t="str">
        <f t="shared" si="170"/>
        <v/>
      </c>
      <c r="T2033" s="186">
        <v>2029</v>
      </c>
      <c r="U2033" s="216" t="str">
        <f t="shared" si="167"/>
        <v/>
      </c>
      <c r="V2033" s="216" t="str">
        <f>IFERROR(INDEX(CountyStateRegions_21!$B:$B,MATCH('Start Here Statistics'!$U2033,CountyStateRegions_21!$D:$D,0)),"")</f>
        <v/>
      </c>
    </row>
    <row r="2034" spans="14:22" ht="15" x14ac:dyDescent="0.2">
      <c r="N2034" s="43">
        <f t="shared" si="166"/>
        <v>0</v>
      </c>
      <c r="O2034" s="180"/>
      <c r="P2034" s="214" t="str">
        <f>CountyStateRegions_21!K2032</f>
        <v/>
      </c>
      <c r="Q2034" s="304" t="str">
        <f t="shared" si="168"/>
        <v/>
      </c>
      <c r="R2034" s="305" t="str">
        <f t="shared" si="169"/>
        <v/>
      </c>
      <c r="S2034" s="305" t="str">
        <f t="shared" si="170"/>
        <v/>
      </c>
      <c r="T2034" s="186">
        <v>2030</v>
      </c>
      <c r="U2034" s="216" t="str">
        <f t="shared" si="167"/>
        <v/>
      </c>
      <c r="V2034" s="216" t="str">
        <f>IFERROR(INDEX(CountyStateRegions_21!$B:$B,MATCH('Start Here Statistics'!$U2034,CountyStateRegions_21!$D:$D,0)),"")</f>
        <v/>
      </c>
    </row>
    <row r="2035" spans="14:22" ht="15" x14ac:dyDescent="0.2">
      <c r="N2035" s="43">
        <f t="shared" si="166"/>
        <v>0</v>
      </c>
      <c r="O2035" s="180"/>
      <c r="P2035" s="214" t="str">
        <f>CountyStateRegions_21!K2033</f>
        <v/>
      </c>
      <c r="Q2035" s="304" t="str">
        <f t="shared" si="168"/>
        <v/>
      </c>
      <c r="R2035" s="305" t="str">
        <f t="shared" si="169"/>
        <v/>
      </c>
      <c r="S2035" s="305" t="str">
        <f t="shared" si="170"/>
        <v/>
      </c>
      <c r="T2035" s="186">
        <v>2031</v>
      </c>
      <c r="U2035" s="216" t="str">
        <f t="shared" si="167"/>
        <v/>
      </c>
      <c r="V2035" s="216" t="str">
        <f>IFERROR(INDEX(CountyStateRegions_21!$B:$B,MATCH('Start Here Statistics'!$U2035,CountyStateRegions_21!$D:$D,0)),"")</f>
        <v/>
      </c>
    </row>
    <row r="2036" spans="14:22" ht="15" x14ac:dyDescent="0.2">
      <c r="N2036" s="43">
        <f t="shared" si="166"/>
        <v>0</v>
      </c>
      <c r="O2036" s="180"/>
      <c r="P2036" s="214" t="str">
        <f>CountyStateRegions_21!K2034</f>
        <v/>
      </c>
      <c r="Q2036" s="304" t="str">
        <f t="shared" si="168"/>
        <v/>
      </c>
      <c r="R2036" s="305" t="str">
        <f t="shared" si="169"/>
        <v/>
      </c>
      <c r="S2036" s="305" t="str">
        <f t="shared" si="170"/>
        <v/>
      </c>
      <c r="T2036" s="186">
        <v>2032</v>
      </c>
      <c r="U2036" s="216" t="str">
        <f t="shared" si="167"/>
        <v/>
      </c>
      <c r="V2036" s="216" t="str">
        <f>IFERROR(INDEX(CountyStateRegions_21!$B:$B,MATCH('Start Here Statistics'!$U2036,CountyStateRegions_21!$D:$D,0)),"")</f>
        <v/>
      </c>
    </row>
    <row r="2037" spans="14:22" ht="15" x14ac:dyDescent="0.2">
      <c r="N2037" s="43">
        <f t="shared" si="166"/>
        <v>0</v>
      </c>
      <c r="O2037" s="180"/>
      <c r="P2037" s="214" t="str">
        <f>CountyStateRegions_21!K2035</f>
        <v/>
      </c>
      <c r="Q2037" s="304" t="str">
        <f t="shared" si="168"/>
        <v/>
      </c>
      <c r="R2037" s="305" t="str">
        <f t="shared" si="169"/>
        <v/>
      </c>
      <c r="S2037" s="305" t="str">
        <f t="shared" si="170"/>
        <v/>
      </c>
      <c r="T2037" s="186">
        <v>2033</v>
      </c>
      <c r="U2037" s="216" t="str">
        <f t="shared" si="167"/>
        <v/>
      </c>
      <c r="V2037" s="216" t="str">
        <f>IFERROR(INDEX(CountyStateRegions_21!$B:$B,MATCH('Start Here Statistics'!$U2037,CountyStateRegions_21!$D:$D,0)),"")</f>
        <v/>
      </c>
    </row>
    <row r="2038" spans="14:22" ht="15" x14ac:dyDescent="0.2">
      <c r="N2038" s="43">
        <f t="shared" si="166"/>
        <v>0</v>
      </c>
      <c r="O2038" s="180"/>
      <c r="P2038" s="214" t="str">
        <f>CountyStateRegions_21!K2036</f>
        <v/>
      </c>
      <c r="Q2038" s="304" t="str">
        <f t="shared" si="168"/>
        <v/>
      </c>
      <c r="R2038" s="305" t="str">
        <f t="shared" si="169"/>
        <v/>
      </c>
      <c r="S2038" s="305" t="str">
        <f t="shared" si="170"/>
        <v/>
      </c>
      <c r="T2038" s="186">
        <v>2034</v>
      </c>
      <c r="U2038" s="216" t="str">
        <f t="shared" si="167"/>
        <v/>
      </c>
      <c r="V2038" s="216" t="str">
        <f>IFERROR(INDEX(CountyStateRegions_21!$B:$B,MATCH('Start Here Statistics'!$U2038,CountyStateRegions_21!$D:$D,0)),"")</f>
        <v/>
      </c>
    </row>
    <row r="2039" spans="14:22" ht="15" x14ac:dyDescent="0.2">
      <c r="N2039" s="43">
        <f t="shared" si="166"/>
        <v>0</v>
      </c>
      <c r="O2039" s="180"/>
      <c r="P2039" s="214" t="str">
        <f>CountyStateRegions_21!K2037</f>
        <v/>
      </c>
      <c r="Q2039" s="304" t="str">
        <f t="shared" si="168"/>
        <v/>
      </c>
      <c r="R2039" s="305" t="str">
        <f t="shared" si="169"/>
        <v/>
      </c>
      <c r="S2039" s="305" t="str">
        <f t="shared" si="170"/>
        <v/>
      </c>
      <c r="T2039" s="186">
        <v>2035</v>
      </c>
      <c r="U2039" s="216" t="str">
        <f t="shared" si="167"/>
        <v/>
      </c>
      <c r="V2039" s="216" t="str">
        <f>IFERROR(INDEX(CountyStateRegions_21!$B:$B,MATCH('Start Here Statistics'!$U2039,CountyStateRegions_21!$D:$D,0)),"")</f>
        <v/>
      </c>
    </row>
    <row r="2040" spans="14:22" ht="15" x14ac:dyDescent="0.2">
      <c r="N2040" s="43">
        <f t="shared" si="166"/>
        <v>0</v>
      </c>
      <c r="O2040" s="180"/>
      <c r="P2040" s="214" t="str">
        <f>CountyStateRegions_21!K2038</f>
        <v/>
      </c>
      <c r="Q2040" s="304" t="str">
        <f t="shared" si="168"/>
        <v/>
      </c>
      <c r="R2040" s="305" t="str">
        <f t="shared" si="169"/>
        <v/>
      </c>
      <c r="S2040" s="305" t="str">
        <f t="shared" si="170"/>
        <v/>
      </c>
      <c r="T2040" s="186">
        <v>2036</v>
      </c>
      <c r="U2040" s="216" t="str">
        <f t="shared" si="167"/>
        <v/>
      </c>
      <c r="V2040" s="216" t="str">
        <f>IFERROR(INDEX(CountyStateRegions_21!$B:$B,MATCH('Start Here Statistics'!$U2040,CountyStateRegions_21!$D:$D,0)),"")</f>
        <v/>
      </c>
    </row>
    <row r="2041" spans="14:22" ht="15" x14ac:dyDescent="0.2">
      <c r="N2041" s="43">
        <f t="shared" si="166"/>
        <v>0</v>
      </c>
      <c r="O2041" s="180"/>
      <c r="P2041" s="214" t="str">
        <f>CountyStateRegions_21!K2039</f>
        <v/>
      </c>
      <c r="Q2041" s="304" t="str">
        <f t="shared" si="168"/>
        <v/>
      </c>
      <c r="R2041" s="305" t="str">
        <f t="shared" si="169"/>
        <v/>
      </c>
      <c r="S2041" s="305" t="str">
        <f t="shared" si="170"/>
        <v/>
      </c>
      <c r="T2041" s="186">
        <v>2037</v>
      </c>
      <c r="U2041" s="216" t="str">
        <f t="shared" si="167"/>
        <v/>
      </c>
      <c r="V2041" s="216" t="str">
        <f>IFERROR(INDEX(CountyStateRegions_21!$B:$B,MATCH('Start Here Statistics'!$U2041,CountyStateRegions_21!$D:$D,0)),"")</f>
        <v/>
      </c>
    </row>
    <row r="2042" spans="14:22" ht="15" x14ac:dyDescent="0.2">
      <c r="N2042" s="43">
        <f t="shared" si="166"/>
        <v>0</v>
      </c>
      <c r="O2042" s="180"/>
      <c r="P2042" s="214" t="str">
        <f>CountyStateRegions_21!K2040</f>
        <v/>
      </c>
      <c r="Q2042" s="304" t="str">
        <f t="shared" si="168"/>
        <v/>
      </c>
      <c r="R2042" s="305" t="str">
        <f t="shared" si="169"/>
        <v/>
      </c>
      <c r="S2042" s="305" t="str">
        <f t="shared" si="170"/>
        <v/>
      </c>
      <c r="T2042" s="186">
        <v>2038</v>
      </c>
      <c r="U2042" s="216" t="str">
        <f t="shared" si="167"/>
        <v/>
      </c>
      <c r="V2042" s="216" t="str">
        <f>IFERROR(INDEX(CountyStateRegions_21!$B:$B,MATCH('Start Here Statistics'!$U2042,CountyStateRegions_21!$D:$D,0)),"")</f>
        <v/>
      </c>
    </row>
    <row r="2043" spans="14:22" ht="15" x14ac:dyDescent="0.2">
      <c r="N2043" s="43">
        <f t="shared" si="166"/>
        <v>0</v>
      </c>
      <c r="O2043" s="180"/>
      <c r="P2043" s="214" t="str">
        <f>CountyStateRegions_21!K2041</f>
        <v/>
      </c>
      <c r="Q2043" s="304" t="str">
        <f t="shared" si="168"/>
        <v/>
      </c>
      <c r="R2043" s="305" t="str">
        <f t="shared" si="169"/>
        <v/>
      </c>
      <c r="S2043" s="305" t="str">
        <f t="shared" si="170"/>
        <v/>
      </c>
      <c r="T2043" s="186">
        <v>2039</v>
      </c>
      <c r="U2043" s="216" t="str">
        <f t="shared" si="167"/>
        <v/>
      </c>
      <c r="V2043" s="216" t="str">
        <f>IFERROR(INDEX(CountyStateRegions_21!$B:$B,MATCH('Start Here Statistics'!$U2043,CountyStateRegions_21!$D:$D,0)),"")</f>
        <v/>
      </c>
    </row>
    <row r="2044" spans="14:22" ht="15" x14ac:dyDescent="0.2">
      <c r="N2044" s="43">
        <f t="shared" si="166"/>
        <v>0</v>
      </c>
      <c r="O2044" s="180"/>
      <c r="P2044" s="214" t="str">
        <f>CountyStateRegions_21!K2042</f>
        <v/>
      </c>
      <c r="Q2044" s="304" t="str">
        <f t="shared" si="168"/>
        <v/>
      </c>
      <c r="R2044" s="305" t="str">
        <f t="shared" si="169"/>
        <v/>
      </c>
      <c r="S2044" s="305" t="str">
        <f t="shared" si="170"/>
        <v/>
      </c>
      <c r="T2044" s="186">
        <v>2040</v>
      </c>
      <c r="U2044" s="216" t="str">
        <f t="shared" si="167"/>
        <v/>
      </c>
      <c r="V2044" s="216" t="str">
        <f>IFERROR(INDEX(CountyStateRegions_21!$B:$B,MATCH('Start Here Statistics'!$U2044,CountyStateRegions_21!$D:$D,0)),"")</f>
        <v/>
      </c>
    </row>
    <row r="2045" spans="14:22" ht="15" x14ac:dyDescent="0.2">
      <c r="N2045" s="43">
        <f t="shared" si="166"/>
        <v>0</v>
      </c>
      <c r="O2045" s="180"/>
      <c r="P2045" s="214" t="str">
        <f>CountyStateRegions_21!K2043</f>
        <v/>
      </c>
      <c r="Q2045" s="304" t="str">
        <f t="shared" si="168"/>
        <v/>
      </c>
      <c r="R2045" s="305" t="str">
        <f t="shared" si="169"/>
        <v/>
      </c>
      <c r="S2045" s="305" t="str">
        <f t="shared" si="170"/>
        <v/>
      </c>
      <c r="T2045" s="186">
        <v>2041</v>
      </c>
      <c r="U2045" s="216" t="str">
        <f t="shared" si="167"/>
        <v/>
      </c>
      <c r="V2045" s="216" t="str">
        <f>IFERROR(INDEX(CountyStateRegions_21!$B:$B,MATCH('Start Here Statistics'!$U2045,CountyStateRegions_21!$D:$D,0)),"")</f>
        <v/>
      </c>
    </row>
    <row r="2046" spans="14:22" ht="15" x14ac:dyDescent="0.2">
      <c r="N2046" s="43">
        <f t="shared" si="166"/>
        <v>0</v>
      </c>
      <c r="O2046" s="180"/>
      <c r="P2046" s="214" t="str">
        <f>CountyStateRegions_21!K2044</f>
        <v/>
      </c>
      <c r="Q2046" s="304" t="str">
        <f t="shared" si="168"/>
        <v/>
      </c>
      <c r="R2046" s="305" t="str">
        <f t="shared" si="169"/>
        <v/>
      </c>
      <c r="S2046" s="305" t="str">
        <f t="shared" si="170"/>
        <v/>
      </c>
      <c r="T2046" s="186">
        <v>2042</v>
      </c>
      <c r="U2046" s="216" t="str">
        <f t="shared" si="167"/>
        <v/>
      </c>
      <c r="V2046" s="216" t="str">
        <f>IFERROR(INDEX(CountyStateRegions_21!$B:$B,MATCH('Start Here Statistics'!$U2046,CountyStateRegions_21!$D:$D,0)),"")</f>
        <v/>
      </c>
    </row>
    <row r="2047" spans="14:22" ht="15" x14ac:dyDescent="0.2">
      <c r="N2047" s="43">
        <f t="shared" si="166"/>
        <v>0</v>
      </c>
      <c r="O2047" s="180"/>
      <c r="P2047" s="214" t="str">
        <f>CountyStateRegions_21!K2045</f>
        <v/>
      </c>
      <c r="Q2047" s="304" t="str">
        <f t="shared" si="168"/>
        <v/>
      </c>
      <c r="R2047" s="305" t="str">
        <f t="shared" si="169"/>
        <v/>
      </c>
      <c r="S2047" s="305" t="str">
        <f t="shared" si="170"/>
        <v/>
      </c>
      <c r="T2047" s="186">
        <v>2043</v>
      </c>
      <c r="U2047" s="216" t="str">
        <f t="shared" si="167"/>
        <v/>
      </c>
      <c r="V2047" s="216" t="str">
        <f>IFERROR(INDEX(CountyStateRegions_21!$B:$B,MATCH('Start Here Statistics'!$U2047,CountyStateRegions_21!$D:$D,0)),"")</f>
        <v/>
      </c>
    </row>
    <row r="2048" spans="14:22" ht="15" x14ac:dyDescent="0.2">
      <c r="N2048" s="43">
        <f t="shared" si="166"/>
        <v>0</v>
      </c>
      <c r="O2048" s="180"/>
      <c r="P2048" s="214" t="str">
        <f>CountyStateRegions_21!K2046</f>
        <v/>
      </c>
      <c r="Q2048" s="304" t="str">
        <f t="shared" si="168"/>
        <v/>
      </c>
      <c r="R2048" s="305" t="str">
        <f t="shared" si="169"/>
        <v/>
      </c>
      <c r="S2048" s="305" t="str">
        <f t="shared" si="170"/>
        <v/>
      </c>
      <c r="T2048" s="186">
        <v>2044</v>
      </c>
      <c r="U2048" s="216" t="str">
        <f t="shared" si="167"/>
        <v/>
      </c>
      <c r="V2048" s="216" t="str">
        <f>IFERROR(INDEX(CountyStateRegions_21!$B:$B,MATCH('Start Here Statistics'!$U2048,CountyStateRegions_21!$D:$D,0)),"")</f>
        <v/>
      </c>
    </row>
    <row r="2049" spans="14:22" ht="15" x14ac:dyDescent="0.2">
      <c r="N2049" s="43">
        <f t="shared" si="166"/>
        <v>0</v>
      </c>
      <c r="O2049" s="180"/>
      <c r="P2049" s="214" t="str">
        <f>CountyStateRegions_21!K2047</f>
        <v/>
      </c>
      <c r="Q2049" s="304" t="str">
        <f t="shared" si="168"/>
        <v/>
      </c>
      <c r="R2049" s="305" t="str">
        <f t="shared" si="169"/>
        <v/>
      </c>
      <c r="S2049" s="305" t="str">
        <f t="shared" si="170"/>
        <v/>
      </c>
      <c r="T2049" s="186">
        <v>2045</v>
      </c>
      <c r="U2049" s="216" t="str">
        <f t="shared" si="167"/>
        <v/>
      </c>
      <c r="V2049" s="216" t="str">
        <f>IFERROR(INDEX(CountyStateRegions_21!$B:$B,MATCH('Start Here Statistics'!$U2049,CountyStateRegions_21!$D:$D,0)),"")</f>
        <v/>
      </c>
    </row>
    <row r="2050" spans="14:22" ht="15" x14ac:dyDescent="0.2">
      <c r="N2050" s="43">
        <f t="shared" si="166"/>
        <v>0</v>
      </c>
      <c r="O2050" s="180"/>
      <c r="P2050" s="214" t="str">
        <f>CountyStateRegions_21!K2048</f>
        <v/>
      </c>
      <c r="Q2050" s="304" t="str">
        <f t="shared" si="168"/>
        <v/>
      </c>
      <c r="R2050" s="305" t="str">
        <f t="shared" si="169"/>
        <v/>
      </c>
      <c r="S2050" s="305" t="str">
        <f t="shared" si="170"/>
        <v/>
      </c>
      <c r="T2050" s="186">
        <v>2046</v>
      </c>
      <c r="U2050" s="216" t="str">
        <f t="shared" si="167"/>
        <v/>
      </c>
      <c r="V2050" s="216" t="str">
        <f>IFERROR(INDEX(CountyStateRegions_21!$B:$B,MATCH('Start Here Statistics'!$U2050,CountyStateRegions_21!$D:$D,0)),"")</f>
        <v/>
      </c>
    </row>
    <row r="2051" spans="14:22" ht="15" x14ac:dyDescent="0.2">
      <c r="N2051" s="43">
        <f t="shared" si="166"/>
        <v>0</v>
      </c>
      <c r="O2051" s="180"/>
      <c r="P2051" s="214" t="str">
        <f>CountyStateRegions_21!K2049</f>
        <v/>
      </c>
      <c r="Q2051" s="304" t="str">
        <f t="shared" si="168"/>
        <v/>
      </c>
      <c r="R2051" s="305" t="str">
        <f t="shared" si="169"/>
        <v/>
      </c>
      <c r="S2051" s="305" t="str">
        <f t="shared" si="170"/>
        <v/>
      </c>
      <c r="T2051" s="186">
        <v>2047</v>
      </c>
      <c r="U2051" s="216" t="str">
        <f t="shared" si="167"/>
        <v/>
      </c>
      <c r="V2051" s="216" t="str">
        <f>IFERROR(INDEX(CountyStateRegions_21!$B:$B,MATCH('Start Here Statistics'!$U2051,CountyStateRegions_21!$D:$D,0)),"")</f>
        <v/>
      </c>
    </row>
    <row r="2052" spans="14:22" ht="15" x14ac:dyDescent="0.2">
      <c r="N2052" s="43">
        <f t="shared" si="166"/>
        <v>0</v>
      </c>
      <c r="O2052" s="180"/>
      <c r="P2052" s="214" t="str">
        <f>CountyStateRegions_21!K2050</f>
        <v/>
      </c>
      <c r="Q2052" s="304" t="str">
        <f t="shared" si="168"/>
        <v/>
      </c>
      <c r="R2052" s="305" t="str">
        <f t="shared" si="169"/>
        <v/>
      </c>
      <c r="S2052" s="305" t="str">
        <f t="shared" si="170"/>
        <v/>
      </c>
      <c r="T2052" s="186">
        <v>2048</v>
      </c>
      <c r="U2052" s="216" t="str">
        <f t="shared" si="167"/>
        <v/>
      </c>
      <c r="V2052" s="216" t="str">
        <f>IFERROR(INDEX(CountyStateRegions_21!$B:$B,MATCH('Start Here Statistics'!$U2052,CountyStateRegions_21!$D:$D,0)),"")</f>
        <v/>
      </c>
    </row>
    <row r="2053" spans="14:22" ht="15" x14ac:dyDescent="0.2">
      <c r="N2053" s="43">
        <f t="shared" si="166"/>
        <v>0</v>
      </c>
      <c r="O2053" s="180"/>
      <c r="P2053" s="214" t="str">
        <f>CountyStateRegions_21!K2051</f>
        <v/>
      </c>
      <c r="Q2053" s="304" t="str">
        <f t="shared" si="168"/>
        <v/>
      </c>
      <c r="R2053" s="305" t="str">
        <f t="shared" si="169"/>
        <v/>
      </c>
      <c r="S2053" s="305" t="str">
        <f t="shared" si="170"/>
        <v/>
      </c>
      <c r="T2053" s="186">
        <v>2049</v>
      </c>
      <c r="U2053" s="216" t="str">
        <f t="shared" si="167"/>
        <v/>
      </c>
      <c r="V2053" s="216" t="str">
        <f>IFERROR(INDEX(CountyStateRegions_21!$B:$B,MATCH('Start Here Statistics'!$U2053,CountyStateRegions_21!$D:$D,0)),"")</f>
        <v/>
      </c>
    </row>
    <row r="2054" spans="14:22" ht="15" x14ac:dyDescent="0.2">
      <c r="N2054" s="43">
        <f t="shared" ref="N2054:N2117" si="171">SUM(N2053,$O2054&lt;&gt;"")</f>
        <v>0</v>
      </c>
      <c r="O2054" s="180"/>
      <c r="P2054" s="214" t="str">
        <f>CountyStateRegions_21!K2052</f>
        <v/>
      </c>
      <c r="Q2054" s="304" t="str">
        <f t="shared" si="168"/>
        <v/>
      </c>
      <c r="R2054" s="305" t="str">
        <f t="shared" si="169"/>
        <v/>
      </c>
      <c r="S2054" s="305" t="str">
        <f t="shared" si="170"/>
        <v/>
      </c>
      <c r="T2054" s="186">
        <v>2050</v>
      </c>
      <c r="U2054" s="216" t="str">
        <f t="shared" ref="U2054:U2117" si="172">IFERROR(INDEX($P:$P,MATCH($T2054,$N:$N,0)),"")</f>
        <v/>
      </c>
      <c r="V2054" s="216" t="str">
        <f>IFERROR(INDEX(CountyStateRegions_21!$B:$B,MATCH('Start Here Statistics'!$U2054,CountyStateRegions_21!$D:$D,0)),"")</f>
        <v/>
      </c>
    </row>
    <row r="2055" spans="14:22" ht="15" x14ac:dyDescent="0.2">
      <c r="N2055" s="43">
        <f t="shared" si="171"/>
        <v>0</v>
      </c>
      <c r="O2055" s="180"/>
      <c r="P2055" s="214" t="str">
        <f>CountyStateRegions_21!K2053</f>
        <v/>
      </c>
      <c r="Q2055" s="304" t="str">
        <f t="shared" si="168"/>
        <v/>
      </c>
      <c r="R2055" s="305" t="str">
        <f t="shared" si="169"/>
        <v/>
      </c>
      <c r="S2055" s="305" t="str">
        <f t="shared" si="170"/>
        <v/>
      </c>
      <c r="T2055" s="186">
        <v>2051</v>
      </c>
      <c r="U2055" s="216" t="str">
        <f t="shared" si="172"/>
        <v/>
      </c>
      <c r="V2055" s="216" t="str">
        <f>IFERROR(INDEX(CountyStateRegions_21!$B:$B,MATCH('Start Here Statistics'!$U2055,CountyStateRegions_21!$D:$D,0)),"")</f>
        <v/>
      </c>
    </row>
    <row r="2056" spans="14:22" ht="15" x14ac:dyDescent="0.2">
      <c r="N2056" s="43">
        <f t="shared" si="171"/>
        <v>0</v>
      </c>
      <c r="O2056" s="180"/>
      <c r="P2056" s="214" t="str">
        <f>CountyStateRegions_21!K2054</f>
        <v/>
      </c>
      <c r="Q2056" s="304" t="str">
        <f t="shared" si="168"/>
        <v/>
      </c>
      <c r="R2056" s="305" t="str">
        <f t="shared" si="169"/>
        <v/>
      </c>
      <c r="S2056" s="305" t="str">
        <f t="shared" si="170"/>
        <v/>
      </c>
      <c r="T2056" s="186">
        <v>2052</v>
      </c>
      <c r="U2056" s="216" t="str">
        <f t="shared" si="172"/>
        <v/>
      </c>
      <c r="V2056" s="216" t="str">
        <f>IFERROR(INDEX(CountyStateRegions_21!$B:$B,MATCH('Start Here Statistics'!$U2056,CountyStateRegions_21!$D:$D,0)),"")</f>
        <v/>
      </c>
    </row>
    <row r="2057" spans="14:22" ht="15" x14ac:dyDescent="0.2">
      <c r="N2057" s="43">
        <f t="shared" si="171"/>
        <v>0</v>
      </c>
      <c r="O2057" s="180"/>
      <c r="P2057" s="214" t="str">
        <f>CountyStateRegions_21!K2055</f>
        <v/>
      </c>
      <c r="Q2057" s="304" t="str">
        <f t="shared" si="168"/>
        <v/>
      </c>
      <c r="R2057" s="305" t="str">
        <f t="shared" si="169"/>
        <v/>
      </c>
      <c r="S2057" s="305" t="str">
        <f t="shared" si="170"/>
        <v/>
      </c>
      <c r="T2057" s="186">
        <v>2053</v>
      </c>
      <c r="U2057" s="216" t="str">
        <f t="shared" si="172"/>
        <v/>
      </c>
      <c r="V2057" s="216" t="str">
        <f>IFERROR(INDEX(CountyStateRegions_21!$B:$B,MATCH('Start Here Statistics'!$U2057,CountyStateRegions_21!$D:$D,0)),"")</f>
        <v/>
      </c>
    </row>
    <row r="2058" spans="14:22" ht="15" x14ac:dyDescent="0.2">
      <c r="N2058" s="43">
        <f t="shared" si="171"/>
        <v>0</v>
      </c>
      <c r="O2058" s="180"/>
      <c r="P2058" s="214" t="str">
        <f>CountyStateRegions_21!K2056</f>
        <v/>
      </c>
      <c r="Q2058" s="304" t="str">
        <f t="shared" si="168"/>
        <v/>
      </c>
      <c r="R2058" s="305" t="str">
        <f t="shared" si="169"/>
        <v/>
      </c>
      <c r="S2058" s="305" t="str">
        <f t="shared" si="170"/>
        <v/>
      </c>
      <c r="T2058" s="186">
        <v>2054</v>
      </c>
      <c r="U2058" s="216" t="str">
        <f t="shared" si="172"/>
        <v/>
      </c>
      <c r="V2058" s="216" t="str">
        <f>IFERROR(INDEX(CountyStateRegions_21!$B:$B,MATCH('Start Here Statistics'!$U2058,CountyStateRegions_21!$D:$D,0)),"")</f>
        <v/>
      </c>
    </row>
    <row r="2059" spans="14:22" ht="15" x14ac:dyDescent="0.2">
      <c r="N2059" s="43">
        <f t="shared" si="171"/>
        <v>0</v>
      </c>
      <c r="O2059" s="180"/>
      <c r="P2059" s="214" t="str">
        <f>CountyStateRegions_21!K2057</f>
        <v/>
      </c>
      <c r="Q2059" s="304" t="str">
        <f t="shared" si="168"/>
        <v/>
      </c>
      <c r="R2059" s="305" t="str">
        <f t="shared" si="169"/>
        <v/>
      </c>
      <c r="S2059" s="305" t="str">
        <f t="shared" si="170"/>
        <v/>
      </c>
      <c r="T2059" s="186">
        <v>2055</v>
      </c>
      <c r="U2059" s="216" t="str">
        <f t="shared" si="172"/>
        <v/>
      </c>
      <c r="V2059" s="216" t="str">
        <f>IFERROR(INDEX(CountyStateRegions_21!$B:$B,MATCH('Start Here Statistics'!$U2059,CountyStateRegions_21!$D:$D,0)),"")</f>
        <v/>
      </c>
    </row>
    <row r="2060" spans="14:22" ht="15" x14ac:dyDescent="0.2">
      <c r="N2060" s="43">
        <f t="shared" si="171"/>
        <v>0</v>
      </c>
      <c r="O2060" s="180"/>
      <c r="P2060" s="214" t="str">
        <f>CountyStateRegions_21!K2058</f>
        <v/>
      </c>
      <c r="Q2060" s="304" t="str">
        <f t="shared" si="168"/>
        <v/>
      </c>
      <c r="R2060" s="305" t="str">
        <f t="shared" si="169"/>
        <v/>
      </c>
      <c r="S2060" s="305" t="str">
        <f t="shared" si="170"/>
        <v/>
      </c>
      <c r="T2060" s="186">
        <v>2056</v>
      </c>
      <c r="U2060" s="216" t="str">
        <f t="shared" si="172"/>
        <v/>
      </c>
      <c r="V2060" s="216" t="str">
        <f>IFERROR(INDEX(CountyStateRegions_21!$B:$B,MATCH('Start Here Statistics'!$U2060,CountyStateRegions_21!$D:$D,0)),"")</f>
        <v/>
      </c>
    </row>
    <row r="2061" spans="14:22" ht="15" x14ac:dyDescent="0.2">
      <c r="N2061" s="43">
        <f t="shared" si="171"/>
        <v>0</v>
      </c>
      <c r="O2061" s="180"/>
      <c r="P2061" s="214" t="str">
        <f>CountyStateRegions_21!K2059</f>
        <v/>
      </c>
      <c r="Q2061" s="304" t="str">
        <f t="shared" si="168"/>
        <v/>
      </c>
      <c r="R2061" s="305" t="str">
        <f t="shared" si="169"/>
        <v/>
      </c>
      <c r="S2061" s="305" t="str">
        <f t="shared" si="170"/>
        <v/>
      </c>
      <c r="T2061" s="186">
        <v>2057</v>
      </c>
      <c r="U2061" s="216" t="str">
        <f t="shared" si="172"/>
        <v/>
      </c>
      <c r="V2061" s="216" t="str">
        <f>IFERROR(INDEX(CountyStateRegions_21!$B:$B,MATCH('Start Here Statistics'!$U2061,CountyStateRegions_21!$D:$D,0)),"")</f>
        <v/>
      </c>
    </row>
    <row r="2062" spans="14:22" ht="15" x14ac:dyDescent="0.2">
      <c r="N2062" s="43">
        <f t="shared" si="171"/>
        <v>0</v>
      </c>
      <c r="O2062" s="180"/>
      <c r="P2062" s="214" t="str">
        <f>CountyStateRegions_21!K2060</f>
        <v/>
      </c>
      <c r="Q2062" s="304" t="str">
        <f t="shared" si="168"/>
        <v/>
      </c>
      <c r="R2062" s="305" t="str">
        <f t="shared" si="169"/>
        <v/>
      </c>
      <c r="S2062" s="305" t="str">
        <f t="shared" si="170"/>
        <v/>
      </c>
      <c r="T2062" s="186">
        <v>2058</v>
      </c>
      <c r="U2062" s="216" t="str">
        <f t="shared" si="172"/>
        <v/>
      </c>
      <c r="V2062" s="216" t="str">
        <f>IFERROR(INDEX(CountyStateRegions_21!$B:$B,MATCH('Start Here Statistics'!$U2062,CountyStateRegions_21!$D:$D,0)),"")</f>
        <v/>
      </c>
    </row>
    <row r="2063" spans="14:22" ht="15" x14ac:dyDescent="0.2">
      <c r="N2063" s="43">
        <f t="shared" si="171"/>
        <v>0</v>
      </c>
      <c r="O2063" s="180"/>
      <c r="P2063" s="214" t="str">
        <f>CountyStateRegions_21!K2061</f>
        <v/>
      </c>
      <c r="Q2063" s="304" t="str">
        <f t="shared" si="168"/>
        <v/>
      </c>
      <c r="R2063" s="305" t="str">
        <f t="shared" si="169"/>
        <v/>
      </c>
      <c r="S2063" s="305" t="str">
        <f t="shared" si="170"/>
        <v/>
      </c>
      <c r="T2063" s="186">
        <v>2059</v>
      </c>
      <c r="U2063" s="216" t="str">
        <f t="shared" si="172"/>
        <v/>
      </c>
      <c r="V2063" s="216" t="str">
        <f>IFERROR(INDEX(CountyStateRegions_21!$B:$B,MATCH('Start Here Statistics'!$U2063,CountyStateRegions_21!$D:$D,0)),"")</f>
        <v/>
      </c>
    </row>
    <row r="2064" spans="14:22" ht="15" x14ac:dyDescent="0.2">
      <c r="N2064" s="43">
        <f t="shared" si="171"/>
        <v>0</v>
      </c>
      <c r="O2064" s="180"/>
      <c r="P2064" s="214" t="str">
        <f>CountyStateRegions_21!K2062</f>
        <v/>
      </c>
      <c r="Q2064" s="304" t="str">
        <f t="shared" si="168"/>
        <v/>
      </c>
      <c r="R2064" s="305" t="str">
        <f t="shared" si="169"/>
        <v/>
      </c>
      <c r="S2064" s="305" t="str">
        <f t="shared" si="170"/>
        <v/>
      </c>
      <c r="T2064" s="186">
        <v>2060</v>
      </c>
      <c r="U2064" s="216" t="str">
        <f t="shared" si="172"/>
        <v/>
      </c>
      <c r="V2064" s="216" t="str">
        <f>IFERROR(INDEX(CountyStateRegions_21!$B:$B,MATCH('Start Here Statistics'!$U2064,CountyStateRegions_21!$D:$D,0)),"")</f>
        <v/>
      </c>
    </row>
    <row r="2065" spans="14:22" ht="15" x14ac:dyDescent="0.2">
      <c r="N2065" s="43">
        <f t="shared" si="171"/>
        <v>0</v>
      </c>
      <c r="O2065" s="180"/>
      <c r="P2065" s="214" t="str">
        <f>CountyStateRegions_21!K2063</f>
        <v/>
      </c>
      <c r="Q2065" s="304" t="str">
        <f t="shared" si="168"/>
        <v/>
      </c>
      <c r="R2065" s="305" t="str">
        <f t="shared" si="169"/>
        <v/>
      </c>
      <c r="S2065" s="305" t="str">
        <f t="shared" si="170"/>
        <v/>
      </c>
      <c r="T2065" s="186">
        <v>2061</v>
      </c>
      <c r="U2065" s="216" t="str">
        <f t="shared" si="172"/>
        <v/>
      </c>
      <c r="V2065" s="216" t="str">
        <f>IFERROR(INDEX(CountyStateRegions_21!$B:$B,MATCH('Start Here Statistics'!$U2065,CountyStateRegions_21!$D:$D,0)),"")</f>
        <v/>
      </c>
    </row>
    <row r="2066" spans="14:22" ht="15" x14ac:dyDescent="0.2">
      <c r="N2066" s="43">
        <f t="shared" si="171"/>
        <v>0</v>
      </c>
      <c r="O2066" s="180"/>
      <c r="P2066" s="214" t="str">
        <f>CountyStateRegions_21!K2064</f>
        <v/>
      </c>
      <c r="Q2066" s="304" t="str">
        <f t="shared" si="168"/>
        <v/>
      </c>
      <c r="R2066" s="305" t="str">
        <f t="shared" si="169"/>
        <v/>
      </c>
      <c r="S2066" s="305" t="str">
        <f t="shared" si="170"/>
        <v/>
      </c>
      <c r="T2066" s="186">
        <v>2062</v>
      </c>
      <c r="U2066" s="216" t="str">
        <f t="shared" si="172"/>
        <v/>
      </c>
      <c r="V2066" s="216" t="str">
        <f>IFERROR(INDEX(CountyStateRegions_21!$B:$B,MATCH('Start Here Statistics'!$U2066,CountyStateRegions_21!$D:$D,0)),"")</f>
        <v/>
      </c>
    </row>
    <row r="2067" spans="14:22" ht="15" x14ac:dyDescent="0.2">
      <c r="N2067" s="43">
        <f t="shared" si="171"/>
        <v>0</v>
      </c>
      <c r="O2067" s="180"/>
      <c r="P2067" s="214" t="str">
        <f>CountyStateRegions_21!K2065</f>
        <v/>
      </c>
      <c r="Q2067" s="304" t="str">
        <f t="shared" si="168"/>
        <v/>
      </c>
      <c r="R2067" s="305" t="str">
        <f t="shared" si="169"/>
        <v/>
      </c>
      <c r="S2067" s="305" t="str">
        <f t="shared" si="170"/>
        <v/>
      </c>
      <c r="T2067" s="186">
        <v>2063</v>
      </c>
      <c r="U2067" s="216" t="str">
        <f t="shared" si="172"/>
        <v/>
      </c>
      <c r="V2067" s="216" t="str">
        <f>IFERROR(INDEX(CountyStateRegions_21!$B:$B,MATCH('Start Here Statistics'!$U2067,CountyStateRegions_21!$D:$D,0)),"")</f>
        <v/>
      </c>
    </row>
    <row r="2068" spans="14:22" ht="15" x14ac:dyDescent="0.2">
      <c r="N2068" s="43">
        <f t="shared" si="171"/>
        <v>0</v>
      </c>
      <c r="O2068" s="180"/>
      <c r="P2068" s="214" t="str">
        <f>CountyStateRegions_21!K2066</f>
        <v/>
      </c>
      <c r="Q2068" s="304" t="str">
        <f t="shared" si="168"/>
        <v/>
      </c>
      <c r="R2068" s="305" t="str">
        <f t="shared" si="169"/>
        <v/>
      </c>
      <c r="S2068" s="305" t="str">
        <f t="shared" si="170"/>
        <v/>
      </c>
      <c r="T2068" s="186">
        <v>2064</v>
      </c>
      <c r="U2068" s="216" t="str">
        <f t="shared" si="172"/>
        <v/>
      </c>
      <c r="V2068" s="216" t="str">
        <f>IFERROR(INDEX(CountyStateRegions_21!$B:$B,MATCH('Start Here Statistics'!$U2068,CountyStateRegions_21!$D:$D,0)),"")</f>
        <v/>
      </c>
    </row>
    <row r="2069" spans="14:22" ht="15" x14ac:dyDescent="0.2">
      <c r="N2069" s="43">
        <f t="shared" si="171"/>
        <v>0</v>
      </c>
      <c r="O2069" s="180"/>
      <c r="P2069" s="214" t="str">
        <f>CountyStateRegions_21!K2067</f>
        <v/>
      </c>
      <c r="Q2069" s="304" t="str">
        <f t="shared" si="168"/>
        <v/>
      </c>
      <c r="R2069" s="305" t="str">
        <f t="shared" si="169"/>
        <v/>
      </c>
      <c r="S2069" s="305" t="str">
        <f t="shared" si="170"/>
        <v/>
      </c>
      <c r="T2069" s="186">
        <v>2065</v>
      </c>
      <c r="U2069" s="216" t="str">
        <f t="shared" si="172"/>
        <v/>
      </c>
      <c r="V2069" s="216" t="str">
        <f>IFERROR(INDEX(CountyStateRegions_21!$B:$B,MATCH('Start Here Statistics'!$U2069,CountyStateRegions_21!$D:$D,0)),"")</f>
        <v/>
      </c>
    </row>
    <row r="2070" spans="14:22" ht="15" x14ac:dyDescent="0.2">
      <c r="N2070" s="43">
        <f t="shared" si="171"/>
        <v>0</v>
      </c>
      <c r="O2070" s="180"/>
      <c r="P2070" s="214" t="str">
        <f>CountyStateRegions_21!K2068</f>
        <v/>
      </c>
      <c r="Q2070" s="304" t="str">
        <f t="shared" si="168"/>
        <v/>
      </c>
      <c r="R2070" s="305" t="str">
        <f t="shared" si="169"/>
        <v/>
      </c>
      <c r="S2070" s="305" t="str">
        <f t="shared" si="170"/>
        <v/>
      </c>
      <c r="T2070" s="186">
        <v>2066</v>
      </c>
      <c r="U2070" s="216" t="str">
        <f t="shared" si="172"/>
        <v/>
      </c>
      <c r="V2070" s="216" t="str">
        <f>IFERROR(INDEX(CountyStateRegions_21!$B:$B,MATCH('Start Here Statistics'!$U2070,CountyStateRegions_21!$D:$D,0)),"")</f>
        <v/>
      </c>
    </row>
    <row r="2071" spans="14:22" ht="15" x14ac:dyDescent="0.2">
      <c r="N2071" s="43">
        <f t="shared" si="171"/>
        <v>0</v>
      </c>
      <c r="O2071" s="180"/>
      <c r="P2071" s="214" t="str">
        <f>CountyStateRegions_21!K2069</f>
        <v/>
      </c>
      <c r="Q2071" s="304" t="str">
        <f t="shared" si="168"/>
        <v/>
      </c>
      <c r="R2071" s="305" t="str">
        <f t="shared" si="169"/>
        <v/>
      </c>
      <c r="S2071" s="305" t="str">
        <f t="shared" si="170"/>
        <v/>
      </c>
      <c r="T2071" s="186">
        <v>2067</v>
      </c>
      <c r="U2071" s="216" t="str">
        <f t="shared" si="172"/>
        <v/>
      </c>
      <c r="V2071" s="216" t="str">
        <f>IFERROR(INDEX(CountyStateRegions_21!$B:$B,MATCH('Start Here Statistics'!$U2071,CountyStateRegions_21!$D:$D,0)),"")</f>
        <v/>
      </c>
    </row>
    <row r="2072" spans="14:22" ht="15" x14ac:dyDescent="0.2">
      <c r="N2072" s="43">
        <f t="shared" si="171"/>
        <v>0</v>
      </c>
      <c r="O2072" s="180"/>
      <c r="P2072" s="214" t="str">
        <f>CountyStateRegions_21!K2070</f>
        <v/>
      </c>
      <c r="Q2072" s="304" t="str">
        <f t="shared" si="168"/>
        <v/>
      </c>
      <c r="R2072" s="305" t="str">
        <f t="shared" si="169"/>
        <v/>
      </c>
      <c r="S2072" s="305" t="str">
        <f t="shared" si="170"/>
        <v/>
      </c>
      <c r="T2072" s="186">
        <v>2068</v>
      </c>
      <c r="U2072" s="216" t="str">
        <f t="shared" si="172"/>
        <v/>
      </c>
      <c r="V2072" s="216" t="str">
        <f>IFERROR(INDEX(CountyStateRegions_21!$B:$B,MATCH('Start Here Statistics'!$U2072,CountyStateRegions_21!$D:$D,0)),"")</f>
        <v/>
      </c>
    </row>
    <row r="2073" spans="14:22" ht="15" x14ac:dyDescent="0.2">
      <c r="N2073" s="43">
        <f t="shared" si="171"/>
        <v>0</v>
      </c>
      <c r="O2073" s="180"/>
      <c r="P2073" s="214" t="str">
        <f>CountyStateRegions_21!K2071</f>
        <v/>
      </c>
      <c r="Q2073" s="304" t="str">
        <f t="shared" si="168"/>
        <v/>
      </c>
      <c r="R2073" s="305" t="str">
        <f t="shared" si="169"/>
        <v/>
      </c>
      <c r="S2073" s="305" t="str">
        <f t="shared" si="170"/>
        <v/>
      </c>
      <c r="T2073" s="186">
        <v>2069</v>
      </c>
      <c r="U2073" s="216" t="str">
        <f t="shared" si="172"/>
        <v/>
      </c>
      <c r="V2073" s="216" t="str">
        <f>IFERROR(INDEX(CountyStateRegions_21!$B:$B,MATCH('Start Here Statistics'!$U2073,CountyStateRegions_21!$D:$D,0)),"")</f>
        <v/>
      </c>
    </row>
    <row r="2074" spans="14:22" ht="15" x14ac:dyDescent="0.2">
      <c r="N2074" s="43">
        <f t="shared" si="171"/>
        <v>0</v>
      </c>
      <c r="O2074" s="180"/>
      <c r="P2074" s="214" t="str">
        <f>CountyStateRegions_21!K2072</f>
        <v/>
      </c>
      <c r="Q2074" s="304" t="str">
        <f t="shared" si="168"/>
        <v/>
      </c>
      <c r="R2074" s="305" t="str">
        <f t="shared" si="169"/>
        <v/>
      </c>
      <c r="S2074" s="305" t="str">
        <f t="shared" si="170"/>
        <v/>
      </c>
      <c r="T2074" s="186">
        <v>2070</v>
      </c>
      <c r="U2074" s="216" t="str">
        <f t="shared" si="172"/>
        <v/>
      </c>
      <c r="V2074" s="216" t="str">
        <f>IFERROR(INDEX(CountyStateRegions_21!$B:$B,MATCH('Start Here Statistics'!$U2074,CountyStateRegions_21!$D:$D,0)),"")</f>
        <v/>
      </c>
    </row>
    <row r="2075" spans="14:22" ht="15" x14ac:dyDescent="0.2">
      <c r="N2075" s="43">
        <f t="shared" si="171"/>
        <v>0</v>
      </c>
      <c r="O2075" s="180"/>
      <c r="P2075" s="214" t="str">
        <f>CountyStateRegions_21!K2073</f>
        <v/>
      </c>
      <c r="Q2075" s="304" t="str">
        <f t="shared" si="168"/>
        <v/>
      </c>
      <c r="R2075" s="305" t="str">
        <f t="shared" si="169"/>
        <v/>
      </c>
      <c r="S2075" s="305" t="str">
        <f t="shared" si="170"/>
        <v/>
      </c>
      <c r="T2075" s="186">
        <v>2071</v>
      </c>
      <c r="U2075" s="216" t="str">
        <f t="shared" si="172"/>
        <v/>
      </c>
      <c r="V2075" s="216" t="str">
        <f>IFERROR(INDEX(CountyStateRegions_21!$B:$B,MATCH('Start Here Statistics'!$U2075,CountyStateRegions_21!$D:$D,0)),"")</f>
        <v/>
      </c>
    </row>
    <row r="2076" spans="14:22" ht="15" x14ac:dyDescent="0.2">
      <c r="N2076" s="43">
        <f t="shared" si="171"/>
        <v>0</v>
      </c>
      <c r="O2076" s="180"/>
      <c r="P2076" s="214" t="str">
        <f>CountyStateRegions_21!K2074</f>
        <v/>
      </c>
      <c r="Q2076" s="304" t="str">
        <f t="shared" si="168"/>
        <v/>
      </c>
      <c r="R2076" s="305" t="str">
        <f t="shared" si="169"/>
        <v/>
      </c>
      <c r="S2076" s="305" t="str">
        <f t="shared" si="170"/>
        <v/>
      </c>
      <c r="T2076" s="186">
        <v>2072</v>
      </c>
      <c r="U2076" s="216" t="str">
        <f t="shared" si="172"/>
        <v/>
      </c>
      <c r="V2076" s="216" t="str">
        <f>IFERROR(INDEX(CountyStateRegions_21!$B:$B,MATCH('Start Here Statistics'!$U2076,CountyStateRegions_21!$D:$D,0)),"")</f>
        <v/>
      </c>
    </row>
    <row r="2077" spans="14:22" ht="15" x14ac:dyDescent="0.2">
      <c r="N2077" s="43">
        <f t="shared" si="171"/>
        <v>0</v>
      </c>
      <c r="O2077" s="180"/>
      <c r="P2077" s="214" t="str">
        <f>CountyStateRegions_21!K2075</f>
        <v/>
      </c>
      <c r="Q2077" s="304" t="str">
        <f t="shared" si="168"/>
        <v/>
      </c>
      <c r="R2077" s="305" t="str">
        <f t="shared" si="169"/>
        <v/>
      </c>
      <c r="S2077" s="305" t="str">
        <f t="shared" si="170"/>
        <v/>
      </c>
      <c r="T2077" s="186">
        <v>2073</v>
      </c>
      <c r="U2077" s="216" t="str">
        <f t="shared" si="172"/>
        <v/>
      </c>
      <c r="V2077" s="216" t="str">
        <f>IFERROR(INDEX(CountyStateRegions_21!$B:$B,MATCH('Start Here Statistics'!$U2077,CountyStateRegions_21!$D:$D,0)),"")</f>
        <v/>
      </c>
    </row>
    <row r="2078" spans="14:22" ht="15" x14ac:dyDescent="0.2">
      <c r="N2078" s="43">
        <f t="shared" si="171"/>
        <v>0</v>
      </c>
      <c r="O2078" s="180"/>
      <c r="P2078" s="214" t="str">
        <f>CountyStateRegions_21!K2076</f>
        <v/>
      </c>
      <c r="Q2078" s="304" t="str">
        <f t="shared" ref="Q2078:Q2141" si="173">IFERROR(MID(P2079, FIND(",",P2079)+1,99),"")</f>
        <v/>
      </c>
      <c r="R2078" s="305" t="str">
        <f t="shared" ref="R2078:R2141" si="174">IFERROR(LEFT(P2079, FIND(",",P2079)-1),"")</f>
        <v/>
      </c>
      <c r="S2078" s="305" t="str">
        <f t="shared" ref="S2078:S2141" si="175">IF(P2079="", "", IF(O2079&lt;&gt;"", 1, 0))</f>
        <v/>
      </c>
      <c r="T2078" s="186">
        <v>2074</v>
      </c>
      <c r="U2078" s="216" t="str">
        <f t="shared" si="172"/>
        <v/>
      </c>
      <c r="V2078" s="216" t="str">
        <f>IFERROR(INDEX(CountyStateRegions_21!$B:$B,MATCH('Start Here Statistics'!$U2078,CountyStateRegions_21!$D:$D,0)),"")</f>
        <v/>
      </c>
    </row>
    <row r="2079" spans="14:22" ht="15" x14ac:dyDescent="0.2">
      <c r="N2079" s="43">
        <f t="shared" si="171"/>
        <v>0</v>
      </c>
      <c r="O2079" s="180"/>
      <c r="P2079" s="214" t="str">
        <f>CountyStateRegions_21!K2077</f>
        <v/>
      </c>
      <c r="Q2079" s="304" t="str">
        <f t="shared" si="173"/>
        <v/>
      </c>
      <c r="R2079" s="305" t="str">
        <f t="shared" si="174"/>
        <v/>
      </c>
      <c r="S2079" s="305" t="str">
        <f t="shared" si="175"/>
        <v/>
      </c>
      <c r="T2079" s="186">
        <v>2075</v>
      </c>
      <c r="U2079" s="216" t="str">
        <f t="shared" si="172"/>
        <v/>
      </c>
      <c r="V2079" s="216" t="str">
        <f>IFERROR(INDEX(CountyStateRegions_21!$B:$B,MATCH('Start Here Statistics'!$U2079,CountyStateRegions_21!$D:$D,0)),"")</f>
        <v/>
      </c>
    </row>
    <row r="2080" spans="14:22" ht="15" x14ac:dyDescent="0.2">
      <c r="N2080" s="43">
        <f t="shared" si="171"/>
        <v>0</v>
      </c>
      <c r="O2080" s="180"/>
      <c r="P2080" s="214" t="str">
        <f>CountyStateRegions_21!K2078</f>
        <v/>
      </c>
      <c r="Q2080" s="304" t="str">
        <f t="shared" si="173"/>
        <v/>
      </c>
      <c r="R2080" s="305" t="str">
        <f t="shared" si="174"/>
        <v/>
      </c>
      <c r="S2080" s="305" t="str">
        <f t="shared" si="175"/>
        <v/>
      </c>
      <c r="T2080" s="186">
        <v>2076</v>
      </c>
      <c r="U2080" s="216" t="str">
        <f t="shared" si="172"/>
        <v/>
      </c>
      <c r="V2080" s="216" t="str">
        <f>IFERROR(INDEX(CountyStateRegions_21!$B:$B,MATCH('Start Here Statistics'!$U2080,CountyStateRegions_21!$D:$D,0)),"")</f>
        <v/>
      </c>
    </row>
    <row r="2081" spans="14:22" ht="15" x14ac:dyDescent="0.2">
      <c r="N2081" s="43">
        <f t="shared" si="171"/>
        <v>0</v>
      </c>
      <c r="O2081" s="180"/>
      <c r="P2081" s="214" t="str">
        <f>CountyStateRegions_21!K2079</f>
        <v/>
      </c>
      <c r="Q2081" s="304" t="str">
        <f t="shared" si="173"/>
        <v/>
      </c>
      <c r="R2081" s="305" t="str">
        <f t="shared" si="174"/>
        <v/>
      </c>
      <c r="S2081" s="305" t="str">
        <f t="shared" si="175"/>
        <v/>
      </c>
      <c r="T2081" s="186">
        <v>2077</v>
      </c>
      <c r="U2081" s="216" t="str">
        <f t="shared" si="172"/>
        <v/>
      </c>
      <c r="V2081" s="216" t="str">
        <f>IFERROR(INDEX(CountyStateRegions_21!$B:$B,MATCH('Start Here Statistics'!$U2081,CountyStateRegions_21!$D:$D,0)),"")</f>
        <v/>
      </c>
    </row>
    <row r="2082" spans="14:22" ht="15" x14ac:dyDescent="0.2">
      <c r="N2082" s="43">
        <f t="shared" si="171"/>
        <v>0</v>
      </c>
      <c r="O2082" s="180"/>
      <c r="P2082" s="214" t="str">
        <f>CountyStateRegions_21!K2080</f>
        <v/>
      </c>
      <c r="Q2082" s="304" t="str">
        <f t="shared" si="173"/>
        <v/>
      </c>
      <c r="R2082" s="305" t="str">
        <f t="shared" si="174"/>
        <v/>
      </c>
      <c r="S2082" s="305" t="str">
        <f t="shared" si="175"/>
        <v/>
      </c>
      <c r="T2082" s="186">
        <v>2078</v>
      </c>
      <c r="U2082" s="216" t="str">
        <f t="shared" si="172"/>
        <v/>
      </c>
      <c r="V2082" s="216" t="str">
        <f>IFERROR(INDEX(CountyStateRegions_21!$B:$B,MATCH('Start Here Statistics'!$U2082,CountyStateRegions_21!$D:$D,0)),"")</f>
        <v/>
      </c>
    </row>
    <row r="2083" spans="14:22" ht="15" x14ac:dyDescent="0.2">
      <c r="N2083" s="43">
        <f t="shared" si="171"/>
        <v>0</v>
      </c>
      <c r="O2083" s="180"/>
      <c r="P2083" s="214" t="str">
        <f>CountyStateRegions_21!K2081</f>
        <v/>
      </c>
      <c r="Q2083" s="304" t="str">
        <f t="shared" si="173"/>
        <v/>
      </c>
      <c r="R2083" s="305" t="str">
        <f t="shared" si="174"/>
        <v/>
      </c>
      <c r="S2083" s="305" t="str">
        <f t="shared" si="175"/>
        <v/>
      </c>
      <c r="T2083" s="186">
        <v>2079</v>
      </c>
      <c r="U2083" s="216" t="str">
        <f t="shared" si="172"/>
        <v/>
      </c>
      <c r="V2083" s="216" t="str">
        <f>IFERROR(INDEX(CountyStateRegions_21!$B:$B,MATCH('Start Here Statistics'!$U2083,CountyStateRegions_21!$D:$D,0)),"")</f>
        <v/>
      </c>
    </row>
    <row r="2084" spans="14:22" ht="15" x14ac:dyDescent="0.2">
      <c r="N2084" s="43">
        <f t="shared" si="171"/>
        <v>0</v>
      </c>
      <c r="O2084" s="180"/>
      <c r="P2084" s="214" t="str">
        <f>CountyStateRegions_21!K2082</f>
        <v/>
      </c>
      <c r="Q2084" s="304" t="str">
        <f t="shared" si="173"/>
        <v/>
      </c>
      <c r="R2084" s="305" t="str">
        <f t="shared" si="174"/>
        <v/>
      </c>
      <c r="S2084" s="305" t="str">
        <f t="shared" si="175"/>
        <v/>
      </c>
      <c r="T2084" s="186">
        <v>2080</v>
      </c>
      <c r="U2084" s="216" t="str">
        <f t="shared" si="172"/>
        <v/>
      </c>
      <c r="V2084" s="216" t="str">
        <f>IFERROR(INDEX(CountyStateRegions_21!$B:$B,MATCH('Start Here Statistics'!$U2084,CountyStateRegions_21!$D:$D,0)),"")</f>
        <v/>
      </c>
    </row>
    <row r="2085" spans="14:22" ht="15" x14ac:dyDescent="0.2">
      <c r="N2085" s="43">
        <f t="shared" si="171"/>
        <v>0</v>
      </c>
      <c r="O2085" s="180"/>
      <c r="P2085" s="214" t="str">
        <f>CountyStateRegions_21!K2083</f>
        <v/>
      </c>
      <c r="Q2085" s="304" t="str">
        <f t="shared" si="173"/>
        <v/>
      </c>
      <c r="R2085" s="305" t="str">
        <f t="shared" si="174"/>
        <v/>
      </c>
      <c r="S2085" s="305" t="str">
        <f t="shared" si="175"/>
        <v/>
      </c>
      <c r="T2085" s="186">
        <v>2081</v>
      </c>
      <c r="U2085" s="216" t="str">
        <f t="shared" si="172"/>
        <v/>
      </c>
      <c r="V2085" s="216" t="str">
        <f>IFERROR(INDEX(CountyStateRegions_21!$B:$B,MATCH('Start Here Statistics'!$U2085,CountyStateRegions_21!$D:$D,0)),"")</f>
        <v/>
      </c>
    </row>
    <row r="2086" spans="14:22" ht="15" x14ac:dyDescent="0.2">
      <c r="N2086" s="43">
        <f t="shared" si="171"/>
        <v>0</v>
      </c>
      <c r="O2086" s="180"/>
      <c r="P2086" s="214" t="str">
        <f>CountyStateRegions_21!K2084</f>
        <v/>
      </c>
      <c r="Q2086" s="304" t="str">
        <f t="shared" si="173"/>
        <v/>
      </c>
      <c r="R2086" s="305" t="str">
        <f t="shared" si="174"/>
        <v/>
      </c>
      <c r="S2086" s="305" t="str">
        <f t="shared" si="175"/>
        <v/>
      </c>
      <c r="T2086" s="186">
        <v>2082</v>
      </c>
      <c r="U2086" s="216" t="str">
        <f t="shared" si="172"/>
        <v/>
      </c>
      <c r="V2086" s="216" t="str">
        <f>IFERROR(INDEX(CountyStateRegions_21!$B:$B,MATCH('Start Here Statistics'!$U2086,CountyStateRegions_21!$D:$D,0)),"")</f>
        <v/>
      </c>
    </row>
    <row r="2087" spans="14:22" ht="15" x14ac:dyDescent="0.2">
      <c r="N2087" s="43">
        <f t="shared" si="171"/>
        <v>0</v>
      </c>
      <c r="O2087" s="180"/>
      <c r="P2087" s="214" t="str">
        <f>CountyStateRegions_21!K2085</f>
        <v/>
      </c>
      <c r="Q2087" s="304" t="str">
        <f t="shared" si="173"/>
        <v/>
      </c>
      <c r="R2087" s="305" t="str">
        <f t="shared" si="174"/>
        <v/>
      </c>
      <c r="S2087" s="305" t="str">
        <f t="shared" si="175"/>
        <v/>
      </c>
      <c r="T2087" s="186">
        <v>2083</v>
      </c>
      <c r="U2087" s="216" t="str">
        <f t="shared" si="172"/>
        <v/>
      </c>
      <c r="V2087" s="216" t="str">
        <f>IFERROR(INDEX(CountyStateRegions_21!$B:$B,MATCH('Start Here Statistics'!$U2087,CountyStateRegions_21!$D:$D,0)),"")</f>
        <v/>
      </c>
    </row>
    <row r="2088" spans="14:22" ht="15" x14ac:dyDescent="0.2">
      <c r="N2088" s="43">
        <f t="shared" si="171"/>
        <v>0</v>
      </c>
      <c r="O2088" s="180"/>
      <c r="P2088" s="214" t="str">
        <f>CountyStateRegions_21!K2086</f>
        <v/>
      </c>
      <c r="Q2088" s="304" t="str">
        <f t="shared" si="173"/>
        <v/>
      </c>
      <c r="R2088" s="305" t="str">
        <f t="shared" si="174"/>
        <v/>
      </c>
      <c r="S2088" s="305" t="str">
        <f t="shared" si="175"/>
        <v/>
      </c>
      <c r="T2088" s="186">
        <v>2084</v>
      </c>
      <c r="U2088" s="216" t="str">
        <f t="shared" si="172"/>
        <v/>
      </c>
      <c r="V2088" s="216" t="str">
        <f>IFERROR(INDEX(CountyStateRegions_21!$B:$B,MATCH('Start Here Statistics'!$U2088,CountyStateRegions_21!$D:$D,0)),"")</f>
        <v/>
      </c>
    </row>
    <row r="2089" spans="14:22" ht="15" x14ac:dyDescent="0.2">
      <c r="N2089" s="43">
        <f t="shared" si="171"/>
        <v>0</v>
      </c>
      <c r="O2089" s="180"/>
      <c r="P2089" s="214" t="str">
        <f>CountyStateRegions_21!K2087</f>
        <v/>
      </c>
      <c r="Q2089" s="304" t="str">
        <f t="shared" si="173"/>
        <v/>
      </c>
      <c r="R2089" s="305" t="str">
        <f t="shared" si="174"/>
        <v/>
      </c>
      <c r="S2089" s="305" t="str">
        <f t="shared" si="175"/>
        <v/>
      </c>
      <c r="T2089" s="186">
        <v>2085</v>
      </c>
      <c r="U2089" s="216" t="str">
        <f t="shared" si="172"/>
        <v/>
      </c>
      <c r="V2089" s="216" t="str">
        <f>IFERROR(INDEX(CountyStateRegions_21!$B:$B,MATCH('Start Here Statistics'!$U2089,CountyStateRegions_21!$D:$D,0)),"")</f>
        <v/>
      </c>
    </row>
    <row r="2090" spans="14:22" ht="15" x14ac:dyDescent="0.2">
      <c r="N2090" s="43">
        <f t="shared" si="171"/>
        <v>0</v>
      </c>
      <c r="O2090" s="180"/>
      <c r="P2090" s="214" t="str">
        <f>CountyStateRegions_21!K2088</f>
        <v/>
      </c>
      <c r="Q2090" s="304" t="str">
        <f t="shared" si="173"/>
        <v/>
      </c>
      <c r="R2090" s="305" t="str">
        <f t="shared" si="174"/>
        <v/>
      </c>
      <c r="S2090" s="305" t="str">
        <f t="shared" si="175"/>
        <v/>
      </c>
      <c r="T2090" s="186">
        <v>2086</v>
      </c>
      <c r="U2090" s="216" t="str">
        <f t="shared" si="172"/>
        <v/>
      </c>
      <c r="V2090" s="216" t="str">
        <f>IFERROR(INDEX(CountyStateRegions_21!$B:$B,MATCH('Start Here Statistics'!$U2090,CountyStateRegions_21!$D:$D,0)),"")</f>
        <v/>
      </c>
    </row>
    <row r="2091" spans="14:22" ht="15" x14ac:dyDescent="0.2">
      <c r="N2091" s="43">
        <f t="shared" si="171"/>
        <v>0</v>
      </c>
      <c r="O2091" s="180"/>
      <c r="P2091" s="214" t="str">
        <f>CountyStateRegions_21!K2089</f>
        <v/>
      </c>
      <c r="Q2091" s="304" t="str">
        <f t="shared" si="173"/>
        <v/>
      </c>
      <c r="R2091" s="305" t="str">
        <f t="shared" si="174"/>
        <v/>
      </c>
      <c r="S2091" s="305" t="str">
        <f t="shared" si="175"/>
        <v/>
      </c>
      <c r="T2091" s="186">
        <v>2087</v>
      </c>
      <c r="U2091" s="216" t="str">
        <f t="shared" si="172"/>
        <v/>
      </c>
      <c r="V2091" s="216" t="str">
        <f>IFERROR(INDEX(CountyStateRegions_21!$B:$B,MATCH('Start Here Statistics'!$U2091,CountyStateRegions_21!$D:$D,0)),"")</f>
        <v/>
      </c>
    </row>
    <row r="2092" spans="14:22" ht="15" x14ac:dyDescent="0.2">
      <c r="N2092" s="43">
        <f t="shared" si="171"/>
        <v>0</v>
      </c>
      <c r="O2092" s="180"/>
      <c r="P2092" s="214" t="str">
        <f>CountyStateRegions_21!K2090</f>
        <v/>
      </c>
      <c r="Q2092" s="304" t="str">
        <f t="shared" si="173"/>
        <v/>
      </c>
      <c r="R2092" s="305" t="str">
        <f t="shared" si="174"/>
        <v/>
      </c>
      <c r="S2092" s="305" t="str">
        <f t="shared" si="175"/>
        <v/>
      </c>
      <c r="T2092" s="186">
        <v>2088</v>
      </c>
      <c r="U2092" s="216" t="str">
        <f t="shared" si="172"/>
        <v/>
      </c>
      <c r="V2092" s="216" t="str">
        <f>IFERROR(INDEX(CountyStateRegions_21!$B:$B,MATCH('Start Here Statistics'!$U2092,CountyStateRegions_21!$D:$D,0)),"")</f>
        <v/>
      </c>
    </row>
    <row r="2093" spans="14:22" ht="15" x14ac:dyDescent="0.2">
      <c r="N2093" s="43">
        <f t="shared" si="171"/>
        <v>0</v>
      </c>
      <c r="O2093" s="180"/>
      <c r="P2093" s="214" t="str">
        <f>CountyStateRegions_21!K2091</f>
        <v/>
      </c>
      <c r="Q2093" s="304" t="str">
        <f t="shared" si="173"/>
        <v/>
      </c>
      <c r="R2093" s="305" t="str">
        <f t="shared" si="174"/>
        <v/>
      </c>
      <c r="S2093" s="305" t="str">
        <f t="shared" si="175"/>
        <v/>
      </c>
      <c r="T2093" s="186">
        <v>2089</v>
      </c>
      <c r="U2093" s="216" t="str">
        <f t="shared" si="172"/>
        <v/>
      </c>
      <c r="V2093" s="216" t="str">
        <f>IFERROR(INDEX(CountyStateRegions_21!$B:$B,MATCH('Start Here Statistics'!$U2093,CountyStateRegions_21!$D:$D,0)),"")</f>
        <v/>
      </c>
    </row>
    <row r="2094" spans="14:22" ht="15" x14ac:dyDescent="0.2">
      <c r="N2094" s="43">
        <f t="shared" si="171"/>
        <v>0</v>
      </c>
      <c r="O2094" s="180"/>
      <c r="P2094" s="214" t="str">
        <f>CountyStateRegions_21!K2092</f>
        <v/>
      </c>
      <c r="Q2094" s="304" t="str">
        <f t="shared" si="173"/>
        <v/>
      </c>
      <c r="R2094" s="305" t="str">
        <f t="shared" si="174"/>
        <v/>
      </c>
      <c r="S2094" s="305" t="str">
        <f t="shared" si="175"/>
        <v/>
      </c>
      <c r="T2094" s="186">
        <v>2090</v>
      </c>
      <c r="U2094" s="216" t="str">
        <f t="shared" si="172"/>
        <v/>
      </c>
      <c r="V2094" s="216" t="str">
        <f>IFERROR(INDEX(CountyStateRegions_21!$B:$B,MATCH('Start Here Statistics'!$U2094,CountyStateRegions_21!$D:$D,0)),"")</f>
        <v/>
      </c>
    </row>
    <row r="2095" spans="14:22" ht="15" x14ac:dyDescent="0.2">
      <c r="N2095" s="43">
        <f t="shared" si="171"/>
        <v>0</v>
      </c>
      <c r="O2095" s="180"/>
      <c r="P2095" s="214" t="str">
        <f>CountyStateRegions_21!K2093</f>
        <v/>
      </c>
      <c r="Q2095" s="304" t="str">
        <f t="shared" si="173"/>
        <v/>
      </c>
      <c r="R2095" s="305" t="str">
        <f t="shared" si="174"/>
        <v/>
      </c>
      <c r="S2095" s="305" t="str">
        <f t="shared" si="175"/>
        <v/>
      </c>
      <c r="T2095" s="186">
        <v>2091</v>
      </c>
      <c r="U2095" s="216" t="str">
        <f t="shared" si="172"/>
        <v/>
      </c>
      <c r="V2095" s="216" t="str">
        <f>IFERROR(INDEX(CountyStateRegions_21!$B:$B,MATCH('Start Here Statistics'!$U2095,CountyStateRegions_21!$D:$D,0)),"")</f>
        <v/>
      </c>
    </row>
    <row r="2096" spans="14:22" ht="15" x14ac:dyDescent="0.2">
      <c r="N2096" s="43">
        <f t="shared" si="171"/>
        <v>0</v>
      </c>
      <c r="O2096" s="180"/>
      <c r="P2096" s="214" t="str">
        <f>CountyStateRegions_21!K2094</f>
        <v/>
      </c>
      <c r="Q2096" s="304" t="str">
        <f t="shared" si="173"/>
        <v/>
      </c>
      <c r="R2096" s="305" t="str">
        <f t="shared" si="174"/>
        <v/>
      </c>
      <c r="S2096" s="305" t="str">
        <f t="shared" si="175"/>
        <v/>
      </c>
      <c r="T2096" s="186">
        <v>2092</v>
      </c>
      <c r="U2096" s="216" t="str">
        <f t="shared" si="172"/>
        <v/>
      </c>
      <c r="V2096" s="216" t="str">
        <f>IFERROR(INDEX(CountyStateRegions_21!$B:$B,MATCH('Start Here Statistics'!$U2096,CountyStateRegions_21!$D:$D,0)),"")</f>
        <v/>
      </c>
    </row>
    <row r="2097" spans="14:22" ht="15" x14ac:dyDescent="0.2">
      <c r="N2097" s="43">
        <f t="shared" si="171"/>
        <v>0</v>
      </c>
      <c r="O2097" s="180"/>
      <c r="P2097" s="214" t="str">
        <f>CountyStateRegions_21!K2095</f>
        <v/>
      </c>
      <c r="Q2097" s="304" t="str">
        <f t="shared" si="173"/>
        <v/>
      </c>
      <c r="R2097" s="305" t="str">
        <f t="shared" si="174"/>
        <v/>
      </c>
      <c r="S2097" s="305" t="str">
        <f t="shared" si="175"/>
        <v/>
      </c>
      <c r="T2097" s="186">
        <v>2093</v>
      </c>
      <c r="U2097" s="216" t="str">
        <f t="shared" si="172"/>
        <v/>
      </c>
      <c r="V2097" s="216" t="str">
        <f>IFERROR(INDEX(CountyStateRegions_21!$B:$B,MATCH('Start Here Statistics'!$U2097,CountyStateRegions_21!$D:$D,0)),"")</f>
        <v/>
      </c>
    </row>
    <row r="2098" spans="14:22" ht="15" x14ac:dyDescent="0.2">
      <c r="N2098" s="43">
        <f t="shared" si="171"/>
        <v>0</v>
      </c>
      <c r="O2098" s="180"/>
      <c r="P2098" s="214" t="str">
        <f>CountyStateRegions_21!K2096</f>
        <v/>
      </c>
      <c r="Q2098" s="304" t="str">
        <f t="shared" si="173"/>
        <v/>
      </c>
      <c r="R2098" s="305" t="str">
        <f t="shared" si="174"/>
        <v/>
      </c>
      <c r="S2098" s="305" t="str">
        <f t="shared" si="175"/>
        <v/>
      </c>
      <c r="T2098" s="186">
        <v>2094</v>
      </c>
      <c r="U2098" s="216" t="str">
        <f t="shared" si="172"/>
        <v/>
      </c>
      <c r="V2098" s="216" t="str">
        <f>IFERROR(INDEX(CountyStateRegions_21!$B:$B,MATCH('Start Here Statistics'!$U2098,CountyStateRegions_21!$D:$D,0)),"")</f>
        <v/>
      </c>
    </row>
    <row r="2099" spans="14:22" ht="15" x14ac:dyDescent="0.2">
      <c r="N2099" s="43">
        <f t="shared" si="171"/>
        <v>0</v>
      </c>
      <c r="O2099" s="180"/>
      <c r="P2099" s="214" t="str">
        <f>CountyStateRegions_21!K2097</f>
        <v/>
      </c>
      <c r="Q2099" s="304" t="str">
        <f t="shared" si="173"/>
        <v/>
      </c>
      <c r="R2099" s="305" t="str">
        <f t="shared" si="174"/>
        <v/>
      </c>
      <c r="S2099" s="305" t="str">
        <f t="shared" si="175"/>
        <v/>
      </c>
      <c r="T2099" s="186">
        <v>2095</v>
      </c>
      <c r="U2099" s="216" t="str">
        <f t="shared" si="172"/>
        <v/>
      </c>
      <c r="V2099" s="216" t="str">
        <f>IFERROR(INDEX(CountyStateRegions_21!$B:$B,MATCH('Start Here Statistics'!$U2099,CountyStateRegions_21!$D:$D,0)),"")</f>
        <v/>
      </c>
    </row>
    <row r="2100" spans="14:22" ht="15" x14ac:dyDescent="0.2">
      <c r="N2100" s="43">
        <f t="shared" si="171"/>
        <v>0</v>
      </c>
      <c r="O2100" s="180"/>
      <c r="P2100" s="214" t="str">
        <f>CountyStateRegions_21!K2098</f>
        <v/>
      </c>
      <c r="Q2100" s="304" t="str">
        <f t="shared" si="173"/>
        <v/>
      </c>
      <c r="R2100" s="305" t="str">
        <f t="shared" si="174"/>
        <v/>
      </c>
      <c r="S2100" s="305" t="str">
        <f t="shared" si="175"/>
        <v/>
      </c>
      <c r="T2100" s="186">
        <v>2096</v>
      </c>
      <c r="U2100" s="216" t="str">
        <f t="shared" si="172"/>
        <v/>
      </c>
      <c r="V2100" s="216" t="str">
        <f>IFERROR(INDEX(CountyStateRegions_21!$B:$B,MATCH('Start Here Statistics'!$U2100,CountyStateRegions_21!$D:$D,0)),"")</f>
        <v/>
      </c>
    </row>
    <row r="2101" spans="14:22" ht="15" x14ac:dyDescent="0.2">
      <c r="N2101" s="43">
        <f t="shared" si="171"/>
        <v>0</v>
      </c>
      <c r="O2101" s="180"/>
      <c r="P2101" s="214" t="str">
        <f>CountyStateRegions_21!K2099</f>
        <v/>
      </c>
      <c r="Q2101" s="304" t="str">
        <f t="shared" si="173"/>
        <v/>
      </c>
      <c r="R2101" s="305" t="str">
        <f t="shared" si="174"/>
        <v/>
      </c>
      <c r="S2101" s="305" t="str">
        <f t="shared" si="175"/>
        <v/>
      </c>
      <c r="T2101" s="186">
        <v>2097</v>
      </c>
      <c r="U2101" s="216" t="str">
        <f t="shared" si="172"/>
        <v/>
      </c>
      <c r="V2101" s="216" t="str">
        <f>IFERROR(INDEX(CountyStateRegions_21!$B:$B,MATCH('Start Here Statistics'!$U2101,CountyStateRegions_21!$D:$D,0)),"")</f>
        <v/>
      </c>
    </row>
    <row r="2102" spans="14:22" ht="15" x14ac:dyDescent="0.2">
      <c r="N2102" s="43">
        <f t="shared" si="171"/>
        <v>0</v>
      </c>
      <c r="O2102" s="180"/>
      <c r="P2102" s="214" t="str">
        <f>CountyStateRegions_21!K2100</f>
        <v/>
      </c>
      <c r="Q2102" s="304" t="str">
        <f t="shared" si="173"/>
        <v/>
      </c>
      <c r="R2102" s="305" t="str">
        <f t="shared" si="174"/>
        <v/>
      </c>
      <c r="S2102" s="305" t="str">
        <f t="shared" si="175"/>
        <v/>
      </c>
      <c r="T2102" s="186">
        <v>2098</v>
      </c>
      <c r="U2102" s="216" t="str">
        <f t="shared" si="172"/>
        <v/>
      </c>
      <c r="V2102" s="216" t="str">
        <f>IFERROR(INDEX(CountyStateRegions_21!$B:$B,MATCH('Start Here Statistics'!$U2102,CountyStateRegions_21!$D:$D,0)),"")</f>
        <v/>
      </c>
    </row>
    <row r="2103" spans="14:22" ht="15" x14ac:dyDescent="0.2">
      <c r="N2103" s="43">
        <f t="shared" si="171"/>
        <v>0</v>
      </c>
      <c r="O2103" s="180"/>
      <c r="P2103" s="214" t="str">
        <f>CountyStateRegions_21!K2101</f>
        <v/>
      </c>
      <c r="Q2103" s="304" t="str">
        <f t="shared" si="173"/>
        <v/>
      </c>
      <c r="R2103" s="305" t="str">
        <f t="shared" si="174"/>
        <v/>
      </c>
      <c r="S2103" s="305" t="str">
        <f t="shared" si="175"/>
        <v/>
      </c>
      <c r="T2103" s="186">
        <v>2099</v>
      </c>
      <c r="U2103" s="216" t="str">
        <f t="shared" si="172"/>
        <v/>
      </c>
      <c r="V2103" s="216" t="str">
        <f>IFERROR(INDEX(CountyStateRegions_21!$B:$B,MATCH('Start Here Statistics'!$U2103,CountyStateRegions_21!$D:$D,0)),"")</f>
        <v/>
      </c>
    </row>
    <row r="2104" spans="14:22" ht="15" x14ac:dyDescent="0.2">
      <c r="N2104" s="43">
        <f t="shared" si="171"/>
        <v>0</v>
      </c>
      <c r="O2104" s="180"/>
      <c r="P2104" s="214" t="str">
        <f>CountyStateRegions_21!K2102</f>
        <v/>
      </c>
      <c r="Q2104" s="304" t="str">
        <f t="shared" si="173"/>
        <v/>
      </c>
      <c r="R2104" s="305" t="str">
        <f t="shared" si="174"/>
        <v/>
      </c>
      <c r="S2104" s="305" t="str">
        <f t="shared" si="175"/>
        <v/>
      </c>
      <c r="T2104" s="186">
        <v>2100</v>
      </c>
      <c r="U2104" s="216" t="str">
        <f t="shared" si="172"/>
        <v/>
      </c>
      <c r="V2104" s="216" t="str">
        <f>IFERROR(INDEX(CountyStateRegions_21!$B:$B,MATCH('Start Here Statistics'!$U2104,CountyStateRegions_21!$D:$D,0)),"")</f>
        <v/>
      </c>
    </row>
    <row r="2105" spans="14:22" ht="15" x14ac:dyDescent="0.2">
      <c r="N2105" s="43">
        <f t="shared" si="171"/>
        <v>0</v>
      </c>
      <c r="O2105" s="180"/>
      <c r="P2105" s="214" t="str">
        <f>CountyStateRegions_21!K2103</f>
        <v/>
      </c>
      <c r="Q2105" s="304" t="str">
        <f t="shared" si="173"/>
        <v/>
      </c>
      <c r="R2105" s="305" t="str">
        <f t="shared" si="174"/>
        <v/>
      </c>
      <c r="S2105" s="305" t="str">
        <f t="shared" si="175"/>
        <v/>
      </c>
      <c r="T2105" s="186">
        <v>2101</v>
      </c>
      <c r="U2105" s="216" t="str">
        <f t="shared" si="172"/>
        <v/>
      </c>
      <c r="V2105" s="216" t="str">
        <f>IFERROR(INDEX(CountyStateRegions_21!$B:$B,MATCH('Start Here Statistics'!$U2105,CountyStateRegions_21!$D:$D,0)),"")</f>
        <v/>
      </c>
    </row>
    <row r="2106" spans="14:22" ht="15" x14ac:dyDescent="0.2">
      <c r="N2106" s="43">
        <f t="shared" si="171"/>
        <v>0</v>
      </c>
      <c r="O2106" s="180"/>
      <c r="P2106" s="214" t="str">
        <f>CountyStateRegions_21!K2104</f>
        <v/>
      </c>
      <c r="Q2106" s="304" t="str">
        <f t="shared" si="173"/>
        <v/>
      </c>
      <c r="R2106" s="305" t="str">
        <f t="shared" si="174"/>
        <v/>
      </c>
      <c r="S2106" s="305" t="str">
        <f t="shared" si="175"/>
        <v/>
      </c>
      <c r="T2106" s="186">
        <v>2102</v>
      </c>
      <c r="U2106" s="216" t="str">
        <f t="shared" si="172"/>
        <v/>
      </c>
      <c r="V2106" s="216" t="str">
        <f>IFERROR(INDEX(CountyStateRegions_21!$B:$B,MATCH('Start Here Statistics'!$U2106,CountyStateRegions_21!$D:$D,0)),"")</f>
        <v/>
      </c>
    </row>
    <row r="2107" spans="14:22" ht="15" x14ac:dyDescent="0.2">
      <c r="N2107" s="43">
        <f t="shared" si="171"/>
        <v>0</v>
      </c>
      <c r="O2107" s="180"/>
      <c r="P2107" s="214" t="str">
        <f>CountyStateRegions_21!K2105</f>
        <v/>
      </c>
      <c r="Q2107" s="304" t="str">
        <f t="shared" si="173"/>
        <v/>
      </c>
      <c r="R2107" s="305" t="str">
        <f t="shared" si="174"/>
        <v/>
      </c>
      <c r="S2107" s="305" t="str">
        <f t="shared" si="175"/>
        <v/>
      </c>
      <c r="T2107" s="186">
        <v>2103</v>
      </c>
      <c r="U2107" s="216" t="str">
        <f t="shared" si="172"/>
        <v/>
      </c>
      <c r="V2107" s="216" t="str">
        <f>IFERROR(INDEX(CountyStateRegions_21!$B:$B,MATCH('Start Here Statistics'!$U2107,CountyStateRegions_21!$D:$D,0)),"")</f>
        <v/>
      </c>
    </row>
    <row r="2108" spans="14:22" ht="15" x14ac:dyDescent="0.2">
      <c r="N2108" s="43">
        <f t="shared" si="171"/>
        <v>0</v>
      </c>
      <c r="O2108" s="180"/>
      <c r="P2108" s="214" t="str">
        <f>CountyStateRegions_21!K2106</f>
        <v/>
      </c>
      <c r="Q2108" s="304" t="str">
        <f t="shared" si="173"/>
        <v/>
      </c>
      <c r="R2108" s="305" t="str">
        <f t="shared" si="174"/>
        <v/>
      </c>
      <c r="S2108" s="305" t="str">
        <f t="shared" si="175"/>
        <v/>
      </c>
      <c r="T2108" s="186">
        <v>2104</v>
      </c>
      <c r="U2108" s="216" t="str">
        <f t="shared" si="172"/>
        <v/>
      </c>
      <c r="V2108" s="216" t="str">
        <f>IFERROR(INDEX(CountyStateRegions_21!$B:$B,MATCH('Start Here Statistics'!$U2108,CountyStateRegions_21!$D:$D,0)),"")</f>
        <v/>
      </c>
    </row>
    <row r="2109" spans="14:22" ht="15" x14ac:dyDescent="0.2">
      <c r="N2109" s="43">
        <f t="shared" si="171"/>
        <v>0</v>
      </c>
      <c r="O2109" s="180"/>
      <c r="P2109" s="214" t="str">
        <f>CountyStateRegions_21!K2107</f>
        <v/>
      </c>
      <c r="Q2109" s="304" t="str">
        <f t="shared" si="173"/>
        <v/>
      </c>
      <c r="R2109" s="305" t="str">
        <f t="shared" si="174"/>
        <v/>
      </c>
      <c r="S2109" s="305" t="str">
        <f t="shared" si="175"/>
        <v/>
      </c>
      <c r="T2109" s="186">
        <v>2105</v>
      </c>
      <c r="U2109" s="216" t="str">
        <f t="shared" si="172"/>
        <v/>
      </c>
      <c r="V2109" s="216" t="str">
        <f>IFERROR(INDEX(CountyStateRegions_21!$B:$B,MATCH('Start Here Statistics'!$U2109,CountyStateRegions_21!$D:$D,0)),"")</f>
        <v/>
      </c>
    </row>
    <row r="2110" spans="14:22" ht="15" x14ac:dyDescent="0.2">
      <c r="N2110" s="43">
        <f t="shared" si="171"/>
        <v>0</v>
      </c>
      <c r="O2110" s="180"/>
      <c r="P2110" s="214" t="str">
        <f>CountyStateRegions_21!K2108</f>
        <v/>
      </c>
      <c r="Q2110" s="304" t="str">
        <f t="shared" si="173"/>
        <v/>
      </c>
      <c r="R2110" s="305" t="str">
        <f t="shared" si="174"/>
        <v/>
      </c>
      <c r="S2110" s="305" t="str">
        <f t="shared" si="175"/>
        <v/>
      </c>
      <c r="T2110" s="186">
        <v>2106</v>
      </c>
      <c r="U2110" s="216" t="str">
        <f t="shared" si="172"/>
        <v/>
      </c>
      <c r="V2110" s="216" t="str">
        <f>IFERROR(INDEX(CountyStateRegions_21!$B:$B,MATCH('Start Here Statistics'!$U2110,CountyStateRegions_21!$D:$D,0)),"")</f>
        <v/>
      </c>
    </row>
    <row r="2111" spans="14:22" ht="15" x14ac:dyDescent="0.2">
      <c r="N2111" s="43">
        <f t="shared" si="171"/>
        <v>0</v>
      </c>
      <c r="O2111" s="180"/>
      <c r="P2111" s="214" t="str">
        <f>CountyStateRegions_21!K2109</f>
        <v/>
      </c>
      <c r="Q2111" s="304" t="str">
        <f t="shared" si="173"/>
        <v/>
      </c>
      <c r="R2111" s="305" t="str">
        <f t="shared" si="174"/>
        <v/>
      </c>
      <c r="S2111" s="305" t="str">
        <f t="shared" si="175"/>
        <v/>
      </c>
      <c r="T2111" s="186">
        <v>2107</v>
      </c>
      <c r="U2111" s="216" t="str">
        <f t="shared" si="172"/>
        <v/>
      </c>
      <c r="V2111" s="216" t="str">
        <f>IFERROR(INDEX(CountyStateRegions_21!$B:$B,MATCH('Start Here Statistics'!$U2111,CountyStateRegions_21!$D:$D,0)),"")</f>
        <v/>
      </c>
    </row>
    <row r="2112" spans="14:22" ht="15" x14ac:dyDescent="0.2">
      <c r="N2112" s="43">
        <f t="shared" si="171"/>
        <v>0</v>
      </c>
      <c r="O2112" s="180"/>
      <c r="P2112" s="214" t="str">
        <f>CountyStateRegions_21!K2110</f>
        <v/>
      </c>
      <c r="Q2112" s="304" t="str">
        <f t="shared" si="173"/>
        <v/>
      </c>
      <c r="R2112" s="305" t="str">
        <f t="shared" si="174"/>
        <v/>
      </c>
      <c r="S2112" s="305" t="str">
        <f t="shared" si="175"/>
        <v/>
      </c>
      <c r="T2112" s="186">
        <v>2108</v>
      </c>
      <c r="U2112" s="216" t="str">
        <f t="shared" si="172"/>
        <v/>
      </c>
      <c r="V2112" s="216" t="str">
        <f>IFERROR(INDEX(CountyStateRegions_21!$B:$B,MATCH('Start Here Statistics'!$U2112,CountyStateRegions_21!$D:$D,0)),"")</f>
        <v/>
      </c>
    </row>
    <row r="2113" spans="14:22" ht="15" x14ac:dyDescent="0.2">
      <c r="N2113" s="43">
        <f t="shared" si="171"/>
        <v>0</v>
      </c>
      <c r="O2113" s="180"/>
      <c r="P2113" s="214" t="str">
        <f>CountyStateRegions_21!K2111</f>
        <v/>
      </c>
      <c r="Q2113" s="304" t="str">
        <f t="shared" si="173"/>
        <v/>
      </c>
      <c r="R2113" s="305" t="str">
        <f t="shared" si="174"/>
        <v/>
      </c>
      <c r="S2113" s="305" t="str">
        <f t="shared" si="175"/>
        <v/>
      </c>
      <c r="T2113" s="186">
        <v>2109</v>
      </c>
      <c r="U2113" s="216" t="str">
        <f t="shared" si="172"/>
        <v/>
      </c>
      <c r="V2113" s="216" t="str">
        <f>IFERROR(INDEX(CountyStateRegions_21!$B:$B,MATCH('Start Here Statistics'!$U2113,CountyStateRegions_21!$D:$D,0)),"")</f>
        <v/>
      </c>
    </row>
    <row r="2114" spans="14:22" ht="15" x14ac:dyDescent="0.2">
      <c r="N2114" s="43">
        <f t="shared" si="171"/>
        <v>0</v>
      </c>
      <c r="O2114" s="180"/>
      <c r="P2114" s="214" t="str">
        <f>CountyStateRegions_21!K2112</f>
        <v/>
      </c>
      <c r="Q2114" s="304" t="str">
        <f t="shared" si="173"/>
        <v/>
      </c>
      <c r="R2114" s="305" t="str">
        <f t="shared" si="174"/>
        <v/>
      </c>
      <c r="S2114" s="305" t="str">
        <f t="shared" si="175"/>
        <v/>
      </c>
      <c r="T2114" s="186">
        <v>2110</v>
      </c>
      <c r="U2114" s="216" t="str">
        <f t="shared" si="172"/>
        <v/>
      </c>
      <c r="V2114" s="216" t="str">
        <f>IFERROR(INDEX(CountyStateRegions_21!$B:$B,MATCH('Start Here Statistics'!$U2114,CountyStateRegions_21!$D:$D,0)),"")</f>
        <v/>
      </c>
    </row>
    <row r="2115" spans="14:22" ht="15" x14ac:dyDescent="0.2">
      <c r="N2115" s="43">
        <f t="shared" si="171"/>
        <v>0</v>
      </c>
      <c r="O2115" s="180"/>
      <c r="P2115" s="214" t="str">
        <f>CountyStateRegions_21!K2113</f>
        <v/>
      </c>
      <c r="Q2115" s="304" t="str">
        <f t="shared" si="173"/>
        <v/>
      </c>
      <c r="R2115" s="305" t="str">
        <f t="shared" si="174"/>
        <v/>
      </c>
      <c r="S2115" s="305" t="str">
        <f t="shared" si="175"/>
        <v/>
      </c>
      <c r="T2115" s="186">
        <v>2111</v>
      </c>
      <c r="U2115" s="216" t="str">
        <f t="shared" si="172"/>
        <v/>
      </c>
      <c r="V2115" s="216" t="str">
        <f>IFERROR(INDEX(CountyStateRegions_21!$B:$B,MATCH('Start Here Statistics'!$U2115,CountyStateRegions_21!$D:$D,0)),"")</f>
        <v/>
      </c>
    </row>
    <row r="2116" spans="14:22" ht="15" x14ac:dyDescent="0.2">
      <c r="N2116" s="43">
        <f t="shared" si="171"/>
        <v>0</v>
      </c>
      <c r="O2116" s="180"/>
      <c r="P2116" s="214" t="str">
        <f>CountyStateRegions_21!K2114</f>
        <v/>
      </c>
      <c r="Q2116" s="304" t="str">
        <f t="shared" si="173"/>
        <v/>
      </c>
      <c r="R2116" s="305" t="str">
        <f t="shared" si="174"/>
        <v/>
      </c>
      <c r="S2116" s="305" t="str">
        <f t="shared" si="175"/>
        <v/>
      </c>
      <c r="T2116" s="186">
        <v>2112</v>
      </c>
      <c r="U2116" s="216" t="str">
        <f t="shared" si="172"/>
        <v/>
      </c>
      <c r="V2116" s="216" t="str">
        <f>IFERROR(INDEX(CountyStateRegions_21!$B:$B,MATCH('Start Here Statistics'!$U2116,CountyStateRegions_21!$D:$D,0)),"")</f>
        <v/>
      </c>
    </row>
    <row r="2117" spans="14:22" ht="15" x14ac:dyDescent="0.2">
      <c r="N2117" s="43">
        <f t="shared" si="171"/>
        <v>0</v>
      </c>
      <c r="O2117" s="180"/>
      <c r="P2117" s="214" t="str">
        <f>CountyStateRegions_21!K2115</f>
        <v/>
      </c>
      <c r="Q2117" s="304" t="str">
        <f t="shared" si="173"/>
        <v/>
      </c>
      <c r="R2117" s="305" t="str">
        <f t="shared" si="174"/>
        <v/>
      </c>
      <c r="S2117" s="305" t="str">
        <f t="shared" si="175"/>
        <v/>
      </c>
      <c r="T2117" s="186">
        <v>2113</v>
      </c>
      <c r="U2117" s="216" t="str">
        <f t="shared" si="172"/>
        <v/>
      </c>
      <c r="V2117" s="216" t="str">
        <f>IFERROR(INDEX(CountyStateRegions_21!$B:$B,MATCH('Start Here Statistics'!$U2117,CountyStateRegions_21!$D:$D,0)),"")</f>
        <v/>
      </c>
    </row>
    <row r="2118" spans="14:22" ht="15" x14ac:dyDescent="0.2">
      <c r="N2118" s="43">
        <f t="shared" ref="N2118:N2181" si="176">SUM(N2117,$O2118&lt;&gt;"")</f>
        <v>0</v>
      </c>
      <c r="O2118" s="180"/>
      <c r="P2118" s="214" t="str">
        <f>CountyStateRegions_21!K2116</f>
        <v/>
      </c>
      <c r="Q2118" s="304" t="str">
        <f t="shared" si="173"/>
        <v/>
      </c>
      <c r="R2118" s="305" t="str">
        <f t="shared" si="174"/>
        <v/>
      </c>
      <c r="S2118" s="305" t="str">
        <f t="shared" si="175"/>
        <v/>
      </c>
      <c r="T2118" s="186">
        <v>2114</v>
      </c>
      <c r="U2118" s="216" t="str">
        <f t="shared" ref="U2118:U2181" si="177">IFERROR(INDEX($P:$P,MATCH($T2118,$N:$N,0)),"")</f>
        <v/>
      </c>
      <c r="V2118" s="216" t="str">
        <f>IFERROR(INDEX(CountyStateRegions_21!$B:$B,MATCH('Start Here Statistics'!$U2118,CountyStateRegions_21!$D:$D,0)),"")</f>
        <v/>
      </c>
    </row>
    <row r="2119" spans="14:22" ht="15" x14ac:dyDescent="0.2">
      <c r="N2119" s="43">
        <f t="shared" si="176"/>
        <v>0</v>
      </c>
      <c r="O2119" s="180"/>
      <c r="P2119" s="214" t="str">
        <f>CountyStateRegions_21!K2117</f>
        <v/>
      </c>
      <c r="Q2119" s="304" t="str">
        <f t="shared" si="173"/>
        <v/>
      </c>
      <c r="R2119" s="305" t="str">
        <f t="shared" si="174"/>
        <v/>
      </c>
      <c r="S2119" s="305" t="str">
        <f t="shared" si="175"/>
        <v/>
      </c>
      <c r="T2119" s="186">
        <v>2115</v>
      </c>
      <c r="U2119" s="216" t="str">
        <f t="shared" si="177"/>
        <v/>
      </c>
      <c r="V2119" s="216" t="str">
        <f>IFERROR(INDEX(CountyStateRegions_21!$B:$B,MATCH('Start Here Statistics'!$U2119,CountyStateRegions_21!$D:$D,0)),"")</f>
        <v/>
      </c>
    </row>
    <row r="2120" spans="14:22" ht="15" x14ac:dyDescent="0.2">
      <c r="N2120" s="43">
        <f t="shared" si="176"/>
        <v>0</v>
      </c>
      <c r="O2120" s="180"/>
      <c r="P2120" s="214" t="str">
        <f>CountyStateRegions_21!K2118</f>
        <v/>
      </c>
      <c r="Q2120" s="304" t="str">
        <f t="shared" si="173"/>
        <v/>
      </c>
      <c r="R2120" s="305" t="str">
        <f t="shared" si="174"/>
        <v/>
      </c>
      <c r="S2120" s="305" t="str">
        <f t="shared" si="175"/>
        <v/>
      </c>
      <c r="T2120" s="186">
        <v>2116</v>
      </c>
      <c r="U2120" s="216" t="str">
        <f t="shared" si="177"/>
        <v/>
      </c>
      <c r="V2120" s="216" t="str">
        <f>IFERROR(INDEX(CountyStateRegions_21!$B:$B,MATCH('Start Here Statistics'!$U2120,CountyStateRegions_21!$D:$D,0)),"")</f>
        <v/>
      </c>
    </row>
    <row r="2121" spans="14:22" ht="15" x14ac:dyDescent="0.2">
      <c r="N2121" s="43">
        <f t="shared" si="176"/>
        <v>0</v>
      </c>
      <c r="O2121" s="180"/>
      <c r="P2121" s="214" t="str">
        <f>CountyStateRegions_21!K2119</f>
        <v/>
      </c>
      <c r="Q2121" s="304" t="str">
        <f t="shared" si="173"/>
        <v/>
      </c>
      <c r="R2121" s="305" t="str">
        <f t="shared" si="174"/>
        <v/>
      </c>
      <c r="S2121" s="305" t="str">
        <f t="shared" si="175"/>
        <v/>
      </c>
      <c r="T2121" s="186">
        <v>2117</v>
      </c>
      <c r="U2121" s="216" t="str">
        <f t="shared" si="177"/>
        <v/>
      </c>
      <c r="V2121" s="216" t="str">
        <f>IFERROR(INDEX(CountyStateRegions_21!$B:$B,MATCH('Start Here Statistics'!$U2121,CountyStateRegions_21!$D:$D,0)),"")</f>
        <v/>
      </c>
    </row>
    <row r="2122" spans="14:22" ht="15" x14ac:dyDescent="0.2">
      <c r="N2122" s="43">
        <f t="shared" si="176"/>
        <v>0</v>
      </c>
      <c r="O2122" s="180"/>
      <c r="P2122" s="214" t="str">
        <f>CountyStateRegions_21!K2120</f>
        <v/>
      </c>
      <c r="Q2122" s="304" t="str">
        <f t="shared" si="173"/>
        <v/>
      </c>
      <c r="R2122" s="305" t="str">
        <f t="shared" si="174"/>
        <v/>
      </c>
      <c r="S2122" s="305" t="str">
        <f t="shared" si="175"/>
        <v/>
      </c>
      <c r="T2122" s="186">
        <v>2118</v>
      </c>
      <c r="U2122" s="216" t="str">
        <f t="shared" si="177"/>
        <v/>
      </c>
      <c r="V2122" s="216" t="str">
        <f>IFERROR(INDEX(CountyStateRegions_21!$B:$B,MATCH('Start Here Statistics'!$U2122,CountyStateRegions_21!$D:$D,0)),"")</f>
        <v/>
      </c>
    </row>
    <row r="2123" spans="14:22" ht="15" x14ac:dyDescent="0.2">
      <c r="N2123" s="43">
        <f t="shared" si="176"/>
        <v>0</v>
      </c>
      <c r="O2123" s="180"/>
      <c r="P2123" s="214" t="str">
        <f>CountyStateRegions_21!K2121</f>
        <v/>
      </c>
      <c r="Q2123" s="304" t="str">
        <f t="shared" si="173"/>
        <v/>
      </c>
      <c r="R2123" s="305" t="str">
        <f t="shared" si="174"/>
        <v/>
      </c>
      <c r="S2123" s="305" t="str">
        <f t="shared" si="175"/>
        <v/>
      </c>
      <c r="T2123" s="186">
        <v>2119</v>
      </c>
      <c r="U2123" s="216" t="str">
        <f t="shared" si="177"/>
        <v/>
      </c>
      <c r="V2123" s="216" t="str">
        <f>IFERROR(INDEX(CountyStateRegions_21!$B:$B,MATCH('Start Here Statistics'!$U2123,CountyStateRegions_21!$D:$D,0)),"")</f>
        <v/>
      </c>
    </row>
    <row r="2124" spans="14:22" ht="15" x14ac:dyDescent="0.2">
      <c r="N2124" s="43">
        <f t="shared" si="176"/>
        <v>0</v>
      </c>
      <c r="O2124" s="180"/>
      <c r="P2124" s="214" t="str">
        <f>CountyStateRegions_21!K2122</f>
        <v/>
      </c>
      <c r="Q2124" s="304" t="str">
        <f t="shared" si="173"/>
        <v/>
      </c>
      <c r="R2124" s="305" t="str">
        <f t="shared" si="174"/>
        <v/>
      </c>
      <c r="S2124" s="305" t="str">
        <f t="shared" si="175"/>
        <v/>
      </c>
      <c r="T2124" s="186">
        <v>2120</v>
      </c>
      <c r="U2124" s="216" t="str">
        <f t="shared" si="177"/>
        <v/>
      </c>
      <c r="V2124" s="216" t="str">
        <f>IFERROR(INDEX(CountyStateRegions_21!$B:$B,MATCH('Start Here Statistics'!$U2124,CountyStateRegions_21!$D:$D,0)),"")</f>
        <v/>
      </c>
    </row>
    <row r="2125" spans="14:22" ht="15" x14ac:dyDescent="0.2">
      <c r="N2125" s="43">
        <f t="shared" si="176"/>
        <v>0</v>
      </c>
      <c r="O2125" s="180"/>
      <c r="P2125" s="214" t="str">
        <f>CountyStateRegions_21!K2123</f>
        <v/>
      </c>
      <c r="Q2125" s="304" t="str">
        <f t="shared" si="173"/>
        <v/>
      </c>
      <c r="R2125" s="305" t="str">
        <f t="shared" si="174"/>
        <v/>
      </c>
      <c r="S2125" s="305" t="str">
        <f t="shared" si="175"/>
        <v/>
      </c>
      <c r="T2125" s="186">
        <v>2121</v>
      </c>
      <c r="U2125" s="216" t="str">
        <f t="shared" si="177"/>
        <v/>
      </c>
      <c r="V2125" s="216" t="str">
        <f>IFERROR(INDEX(CountyStateRegions_21!$B:$B,MATCH('Start Here Statistics'!$U2125,CountyStateRegions_21!$D:$D,0)),"")</f>
        <v/>
      </c>
    </row>
    <row r="2126" spans="14:22" ht="15" x14ac:dyDescent="0.2">
      <c r="N2126" s="43">
        <f t="shared" si="176"/>
        <v>0</v>
      </c>
      <c r="O2126" s="180"/>
      <c r="P2126" s="214" t="str">
        <f>CountyStateRegions_21!K2124</f>
        <v/>
      </c>
      <c r="Q2126" s="304" t="str">
        <f t="shared" si="173"/>
        <v/>
      </c>
      <c r="R2126" s="305" t="str">
        <f t="shared" si="174"/>
        <v/>
      </c>
      <c r="S2126" s="305" t="str">
        <f t="shared" si="175"/>
        <v/>
      </c>
      <c r="T2126" s="186">
        <v>2122</v>
      </c>
      <c r="U2126" s="216" t="str">
        <f t="shared" si="177"/>
        <v/>
      </c>
      <c r="V2126" s="216" t="str">
        <f>IFERROR(INDEX(CountyStateRegions_21!$B:$B,MATCH('Start Here Statistics'!$U2126,CountyStateRegions_21!$D:$D,0)),"")</f>
        <v/>
      </c>
    </row>
    <row r="2127" spans="14:22" ht="15" x14ac:dyDescent="0.2">
      <c r="N2127" s="43">
        <f t="shared" si="176"/>
        <v>0</v>
      </c>
      <c r="O2127" s="180"/>
      <c r="P2127" s="214" t="str">
        <f>CountyStateRegions_21!K2125</f>
        <v/>
      </c>
      <c r="Q2127" s="304" t="str">
        <f t="shared" si="173"/>
        <v/>
      </c>
      <c r="R2127" s="305" t="str">
        <f t="shared" si="174"/>
        <v/>
      </c>
      <c r="S2127" s="305" t="str">
        <f t="shared" si="175"/>
        <v/>
      </c>
      <c r="T2127" s="186">
        <v>2123</v>
      </c>
      <c r="U2127" s="216" t="str">
        <f t="shared" si="177"/>
        <v/>
      </c>
      <c r="V2127" s="216" t="str">
        <f>IFERROR(INDEX(CountyStateRegions_21!$B:$B,MATCH('Start Here Statistics'!$U2127,CountyStateRegions_21!$D:$D,0)),"")</f>
        <v/>
      </c>
    </row>
    <row r="2128" spans="14:22" ht="15" x14ac:dyDescent="0.2">
      <c r="N2128" s="43">
        <f t="shared" si="176"/>
        <v>0</v>
      </c>
      <c r="O2128" s="180"/>
      <c r="P2128" s="214" t="str">
        <f>CountyStateRegions_21!K2126</f>
        <v/>
      </c>
      <c r="Q2128" s="304" t="str">
        <f t="shared" si="173"/>
        <v/>
      </c>
      <c r="R2128" s="305" t="str">
        <f t="shared" si="174"/>
        <v/>
      </c>
      <c r="S2128" s="305" t="str">
        <f t="shared" si="175"/>
        <v/>
      </c>
      <c r="T2128" s="186">
        <v>2124</v>
      </c>
      <c r="U2128" s="216" t="str">
        <f t="shared" si="177"/>
        <v/>
      </c>
      <c r="V2128" s="216" t="str">
        <f>IFERROR(INDEX(CountyStateRegions_21!$B:$B,MATCH('Start Here Statistics'!$U2128,CountyStateRegions_21!$D:$D,0)),"")</f>
        <v/>
      </c>
    </row>
    <row r="2129" spans="14:22" ht="15" x14ac:dyDescent="0.2">
      <c r="N2129" s="43">
        <f t="shared" si="176"/>
        <v>0</v>
      </c>
      <c r="O2129" s="180"/>
      <c r="P2129" s="214" t="str">
        <f>CountyStateRegions_21!K2127</f>
        <v/>
      </c>
      <c r="Q2129" s="304" t="str">
        <f t="shared" si="173"/>
        <v/>
      </c>
      <c r="R2129" s="305" t="str">
        <f t="shared" si="174"/>
        <v/>
      </c>
      <c r="S2129" s="305" t="str">
        <f t="shared" si="175"/>
        <v/>
      </c>
      <c r="T2129" s="186">
        <v>2125</v>
      </c>
      <c r="U2129" s="216" t="str">
        <f t="shared" si="177"/>
        <v/>
      </c>
      <c r="V2129" s="216" t="str">
        <f>IFERROR(INDEX(CountyStateRegions_21!$B:$B,MATCH('Start Here Statistics'!$U2129,CountyStateRegions_21!$D:$D,0)),"")</f>
        <v/>
      </c>
    </row>
    <row r="2130" spans="14:22" ht="15" x14ac:dyDescent="0.2">
      <c r="N2130" s="43">
        <f t="shared" si="176"/>
        <v>0</v>
      </c>
      <c r="O2130" s="180"/>
      <c r="P2130" s="214" t="str">
        <f>CountyStateRegions_21!K2128</f>
        <v/>
      </c>
      <c r="Q2130" s="304" t="str">
        <f t="shared" si="173"/>
        <v/>
      </c>
      <c r="R2130" s="305" t="str">
        <f t="shared" si="174"/>
        <v/>
      </c>
      <c r="S2130" s="305" t="str">
        <f t="shared" si="175"/>
        <v/>
      </c>
      <c r="T2130" s="186">
        <v>2126</v>
      </c>
      <c r="U2130" s="216" t="str">
        <f t="shared" si="177"/>
        <v/>
      </c>
      <c r="V2130" s="216" t="str">
        <f>IFERROR(INDEX(CountyStateRegions_21!$B:$B,MATCH('Start Here Statistics'!$U2130,CountyStateRegions_21!$D:$D,0)),"")</f>
        <v/>
      </c>
    </row>
    <row r="2131" spans="14:22" ht="15" x14ac:dyDescent="0.2">
      <c r="N2131" s="43">
        <f t="shared" si="176"/>
        <v>0</v>
      </c>
      <c r="O2131" s="180"/>
      <c r="P2131" s="214" t="str">
        <f>CountyStateRegions_21!K2129</f>
        <v/>
      </c>
      <c r="Q2131" s="304" t="str">
        <f t="shared" si="173"/>
        <v/>
      </c>
      <c r="R2131" s="305" t="str">
        <f t="shared" si="174"/>
        <v/>
      </c>
      <c r="S2131" s="305" t="str">
        <f t="shared" si="175"/>
        <v/>
      </c>
      <c r="T2131" s="186">
        <v>2127</v>
      </c>
      <c r="U2131" s="216" t="str">
        <f t="shared" si="177"/>
        <v/>
      </c>
      <c r="V2131" s="216" t="str">
        <f>IFERROR(INDEX(CountyStateRegions_21!$B:$B,MATCH('Start Here Statistics'!$U2131,CountyStateRegions_21!$D:$D,0)),"")</f>
        <v/>
      </c>
    </row>
    <row r="2132" spans="14:22" ht="15" x14ac:dyDescent="0.2">
      <c r="N2132" s="43">
        <f t="shared" si="176"/>
        <v>0</v>
      </c>
      <c r="O2132" s="180"/>
      <c r="P2132" s="214" t="str">
        <f>CountyStateRegions_21!K2130</f>
        <v/>
      </c>
      <c r="Q2132" s="304" t="str">
        <f t="shared" si="173"/>
        <v/>
      </c>
      <c r="R2132" s="305" t="str">
        <f t="shared" si="174"/>
        <v/>
      </c>
      <c r="S2132" s="305" t="str">
        <f t="shared" si="175"/>
        <v/>
      </c>
      <c r="T2132" s="186">
        <v>2128</v>
      </c>
      <c r="U2132" s="216" t="str">
        <f t="shared" si="177"/>
        <v/>
      </c>
      <c r="V2132" s="216" t="str">
        <f>IFERROR(INDEX(CountyStateRegions_21!$B:$B,MATCH('Start Here Statistics'!$U2132,CountyStateRegions_21!$D:$D,0)),"")</f>
        <v/>
      </c>
    </row>
    <row r="2133" spans="14:22" ht="15" x14ac:dyDescent="0.2">
      <c r="N2133" s="43">
        <f t="shared" si="176"/>
        <v>0</v>
      </c>
      <c r="O2133" s="180"/>
      <c r="P2133" s="214" t="str">
        <f>CountyStateRegions_21!K2131</f>
        <v/>
      </c>
      <c r="Q2133" s="304" t="str">
        <f t="shared" si="173"/>
        <v/>
      </c>
      <c r="R2133" s="305" t="str">
        <f t="shared" si="174"/>
        <v/>
      </c>
      <c r="S2133" s="305" t="str">
        <f t="shared" si="175"/>
        <v/>
      </c>
      <c r="T2133" s="186">
        <v>2129</v>
      </c>
      <c r="U2133" s="216" t="str">
        <f t="shared" si="177"/>
        <v/>
      </c>
      <c r="V2133" s="216" t="str">
        <f>IFERROR(INDEX(CountyStateRegions_21!$B:$B,MATCH('Start Here Statistics'!$U2133,CountyStateRegions_21!$D:$D,0)),"")</f>
        <v/>
      </c>
    </row>
    <row r="2134" spans="14:22" ht="15" x14ac:dyDescent="0.2">
      <c r="N2134" s="43">
        <f t="shared" si="176"/>
        <v>0</v>
      </c>
      <c r="O2134" s="180"/>
      <c r="P2134" s="214" t="str">
        <f>CountyStateRegions_21!K2132</f>
        <v/>
      </c>
      <c r="Q2134" s="304" t="str">
        <f t="shared" si="173"/>
        <v/>
      </c>
      <c r="R2134" s="305" t="str">
        <f t="shared" si="174"/>
        <v/>
      </c>
      <c r="S2134" s="305" t="str">
        <f t="shared" si="175"/>
        <v/>
      </c>
      <c r="T2134" s="186">
        <v>2130</v>
      </c>
      <c r="U2134" s="216" t="str">
        <f t="shared" si="177"/>
        <v/>
      </c>
      <c r="V2134" s="216" t="str">
        <f>IFERROR(INDEX(CountyStateRegions_21!$B:$B,MATCH('Start Here Statistics'!$U2134,CountyStateRegions_21!$D:$D,0)),"")</f>
        <v/>
      </c>
    </row>
    <row r="2135" spans="14:22" ht="15" x14ac:dyDescent="0.2">
      <c r="N2135" s="43">
        <f t="shared" si="176"/>
        <v>0</v>
      </c>
      <c r="O2135" s="180"/>
      <c r="P2135" s="214" t="str">
        <f>CountyStateRegions_21!K2133</f>
        <v/>
      </c>
      <c r="Q2135" s="304" t="str">
        <f t="shared" si="173"/>
        <v/>
      </c>
      <c r="R2135" s="305" t="str">
        <f t="shared" si="174"/>
        <v/>
      </c>
      <c r="S2135" s="305" t="str">
        <f t="shared" si="175"/>
        <v/>
      </c>
      <c r="T2135" s="186">
        <v>2131</v>
      </c>
      <c r="U2135" s="216" t="str">
        <f t="shared" si="177"/>
        <v/>
      </c>
      <c r="V2135" s="216" t="str">
        <f>IFERROR(INDEX(CountyStateRegions_21!$B:$B,MATCH('Start Here Statistics'!$U2135,CountyStateRegions_21!$D:$D,0)),"")</f>
        <v/>
      </c>
    </row>
    <row r="2136" spans="14:22" ht="15" x14ac:dyDescent="0.2">
      <c r="N2136" s="43">
        <f t="shared" si="176"/>
        <v>0</v>
      </c>
      <c r="O2136" s="180"/>
      <c r="P2136" s="214" t="str">
        <f>CountyStateRegions_21!K2134</f>
        <v/>
      </c>
      <c r="Q2136" s="304" t="str">
        <f t="shared" si="173"/>
        <v/>
      </c>
      <c r="R2136" s="305" t="str">
        <f t="shared" si="174"/>
        <v/>
      </c>
      <c r="S2136" s="305" t="str">
        <f t="shared" si="175"/>
        <v/>
      </c>
      <c r="T2136" s="186">
        <v>2132</v>
      </c>
      <c r="U2136" s="216" t="str">
        <f t="shared" si="177"/>
        <v/>
      </c>
      <c r="V2136" s="216" t="str">
        <f>IFERROR(INDEX(CountyStateRegions_21!$B:$B,MATCH('Start Here Statistics'!$U2136,CountyStateRegions_21!$D:$D,0)),"")</f>
        <v/>
      </c>
    </row>
    <row r="2137" spans="14:22" ht="15" x14ac:dyDescent="0.2">
      <c r="N2137" s="43">
        <f t="shared" si="176"/>
        <v>0</v>
      </c>
      <c r="O2137" s="180"/>
      <c r="P2137" s="214" t="str">
        <f>CountyStateRegions_21!K2135</f>
        <v/>
      </c>
      <c r="Q2137" s="304" t="str">
        <f t="shared" si="173"/>
        <v/>
      </c>
      <c r="R2137" s="305" t="str">
        <f t="shared" si="174"/>
        <v/>
      </c>
      <c r="S2137" s="305" t="str">
        <f t="shared" si="175"/>
        <v/>
      </c>
      <c r="T2137" s="186">
        <v>2133</v>
      </c>
      <c r="U2137" s="216" t="str">
        <f t="shared" si="177"/>
        <v/>
      </c>
      <c r="V2137" s="216" t="str">
        <f>IFERROR(INDEX(CountyStateRegions_21!$B:$B,MATCH('Start Here Statistics'!$U2137,CountyStateRegions_21!$D:$D,0)),"")</f>
        <v/>
      </c>
    </row>
    <row r="2138" spans="14:22" ht="15" x14ac:dyDescent="0.2">
      <c r="N2138" s="43">
        <f t="shared" si="176"/>
        <v>0</v>
      </c>
      <c r="O2138" s="180"/>
      <c r="P2138" s="214" t="str">
        <f>CountyStateRegions_21!K2136</f>
        <v/>
      </c>
      <c r="Q2138" s="304" t="str">
        <f t="shared" si="173"/>
        <v/>
      </c>
      <c r="R2138" s="305" t="str">
        <f t="shared" si="174"/>
        <v/>
      </c>
      <c r="S2138" s="305" t="str">
        <f t="shared" si="175"/>
        <v/>
      </c>
      <c r="T2138" s="186">
        <v>2134</v>
      </c>
      <c r="U2138" s="216" t="str">
        <f t="shared" si="177"/>
        <v/>
      </c>
      <c r="V2138" s="216" t="str">
        <f>IFERROR(INDEX(CountyStateRegions_21!$B:$B,MATCH('Start Here Statistics'!$U2138,CountyStateRegions_21!$D:$D,0)),"")</f>
        <v/>
      </c>
    </row>
    <row r="2139" spans="14:22" ht="15" x14ac:dyDescent="0.2">
      <c r="N2139" s="43">
        <f t="shared" si="176"/>
        <v>0</v>
      </c>
      <c r="O2139" s="180"/>
      <c r="P2139" s="214" t="str">
        <f>CountyStateRegions_21!K2137</f>
        <v/>
      </c>
      <c r="Q2139" s="304" t="str">
        <f t="shared" si="173"/>
        <v/>
      </c>
      <c r="R2139" s="305" t="str">
        <f t="shared" si="174"/>
        <v/>
      </c>
      <c r="S2139" s="305" t="str">
        <f t="shared" si="175"/>
        <v/>
      </c>
      <c r="T2139" s="186">
        <v>2135</v>
      </c>
      <c r="U2139" s="216" t="str">
        <f t="shared" si="177"/>
        <v/>
      </c>
      <c r="V2139" s="216" t="str">
        <f>IFERROR(INDEX(CountyStateRegions_21!$B:$B,MATCH('Start Here Statistics'!$U2139,CountyStateRegions_21!$D:$D,0)),"")</f>
        <v/>
      </c>
    </row>
    <row r="2140" spans="14:22" ht="15" x14ac:dyDescent="0.2">
      <c r="N2140" s="43">
        <f t="shared" si="176"/>
        <v>0</v>
      </c>
      <c r="O2140" s="180"/>
      <c r="P2140" s="214" t="str">
        <f>CountyStateRegions_21!K2138</f>
        <v/>
      </c>
      <c r="Q2140" s="304" t="str">
        <f t="shared" si="173"/>
        <v/>
      </c>
      <c r="R2140" s="305" t="str">
        <f t="shared" si="174"/>
        <v/>
      </c>
      <c r="S2140" s="305" t="str">
        <f t="shared" si="175"/>
        <v/>
      </c>
      <c r="T2140" s="186">
        <v>2136</v>
      </c>
      <c r="U2140" s="216" t="str">
        <f t="shared" si="177"/>
        <v/>
      </c>
      <c r="V2140" s="216" t="str">
        <f>IFERROR(INDEX(CountyStateRegions_21!$B:$B,MATCH('Start Here Statistics'!$U2140,CountyStateRegions_21!$D:$D,0)),"")</f>
        <v/>
      </c>
    </row>
    <row r="2141" spans="14:22" ht="15" x14ac:dyDescent="0.2">
      <c r="N2141" s="43">
        <f t="shared" si="176"/>
        <v>0</v>
      </c>
      <c r="O2141" s="180"/>
      <c r="P2141" s="214" t="str">
        <f>CountyStateRegions_21!K2139</f>
        <v/>
      </c>
      <c r="Q2141" s="304" t="str">
        <f t="shared" si="173"/>
        <v/>
      </c>
      <c r="R2141" s="305" t="str">
        <f t="shared" si="174"/>
        <v/>
      </c>
      <c r="S2141" s="305" t="str">
        <f t="shared" si="175"/>
        <v/>
      </c>
      <c r="T2141" s="186">
        <v>2137</v>
      </c>
      <c r="U2141" s="216" t="str">
        <f t="shared" si="177"/>
        <v/>
      </c>
      <c r="V2141" s="216" t="str">
        <f>IFERROR(INDEX(CountyStateRegions_21!$B:$B,MATCH('Start Here Statistics'!$U2141,CountyStateRegions_21!$D:$D,0)),"")</f>
        <v/>
      </c>
    </row>
    <row r="2142" spans="14:22" ht="15" x14ac:dyDescent="0.2">
      <c r="N2142" s="43">
        <f t="shared" si="176"/>
        <v>0</v>
      </c>
      <c r="O2142" s="180"/>
      <c r="P2142" s="214" t="str">
        <f>CountyStateRegions_21!K2140</f>
        <v/>
      </c>
      <c r="Q2142" s="304" t="str">
        <f t="shared" ref="Q2142:Q2205" si="178">IFERROR(MID(P2143, FIND(",",P2143)+1,99),"")</f>
        <v/>
      </c>
      <c r="R2142" s="305" t="str">
        <f t="shared" ref="R2142:R2205" si="179">IFERROR(LEFT(P2143, FIND(",",P2143)-1),"")</f>
        <v/>
      </c>
      <c r="S2142" s="305" t="str">
        <f t="shared" ref="S2142:S2205" si="180">IF(P2143="", "", IF(O2143&lt;&gt;"", 1, 0))</f>
        <v/>
      </c>
      <c r="T2142" s="186">
        <v>2138</v>
      </c>
      <c r="U2142" s="216" t="str">
        <f t="shared" si="177"/>
        <v/>
      </c>
      <c r="V2142" s="216" t="str">
        <f>IFERROR(INDEX(CountyStateRegions_21!$B:$B,MATCH('Start Here Statistics'!$U2142,CountyStateRegions_21!$D:$D,0)),"")</f>
        <v/>
      </c>
    </row>
    <row r="2143" spans="14:22" ht="15" x14ac:dyDescent="0.2">
      <c r="N2143" s="43">
        <f t="shared" si="176"/>
        <v>0</v>
      </c>
      <c r="O2143" s="180"/>
      <c r="P2143" s="214" t="str">
        <f>CountyStateRegions_21!K2141</f>
        <v/>
      </c>
      <c r="Q2143" s="304" t="str">
        <f t="shared" si="178"/>
        <v/>
      </c>
      <c r="R2143" s="305" t="str">
        <f t="shared" si="179"/>
        <v/>
      </c>
      <c r="S2143" s="305" t="str">
        <f t="shared" si="180"/>
        <v/>
      </c>
      <c r="T2143" s="186">
        <v>2139</v>
      </c>
      <c r="U2143" s="216" t="str">
        <f t="shared" si="177"/>
        <v/>
      </c>
      <c r="V2143" s="216" t="str">
        <f>IFERROR(INDEX(CountyStateRegions_21!$B:$B,MATCH('Start Here Statistics'!$U2143,CountyStateRegions_21!$D:$D,0)),"")</f>
        <v/>
      </c>
    </row>
    <row r="2144" spans="14:22" ht="15" x14ac:dyDescent="0.2">
      <c r="N2144" s="43">
        <f t="shared" si="176"/>
        <v>0</v>
      </c>
      <c r="O2144" s="180"/>
      <c r="P2144" s="214" t="str">
        <f>CountyStateRegions_21!K2142</f>
        <v/>
      </c>
      <c r="Q2144" s="304" t="str">
        <f t="shared" si="178"/>
        <v/>
      </c>
      <c r="R2144" s="305" t="str">
        <f t="shared" si="179"/>
        <v/>
      </c>
      <c r="S2144" s="305" t="str">
        <f t="shared" si="180"/>
        <v/>
      </c>
      <c r="T2144" s="186">
        <v>2140</v>
      </c>
      <c r="U2144" s="216" t="str">
        <f t="shared" si="177"/>
        <v/>
      </c>
      <c r="V2144" s="216" t="str">
        <f>IFERROR(INDEX(CountyStateRegions_21!$B:$B,MATCH('Start Here Statistics'!$U2144,CountyStateRegions_21!$D:$D,0)),"")</f>
        <v/>
      </c>
    </row>
    <row r="2145" spans="14:22" ht="15" x14ac:dyDescent="0.2">
      <c r="N2145" s="43">
        <f t="shared" si="176"/>
        <v>0</v>
      </c>
      <c r="O2145" s="180"/>
      <c r="P2145" s="214" t="str">
        <f>CountyStateRegions_21!K2143</f>
        <v/>
      </c>
      <c r="Q2145" s="304" t="str">
        <f t="shared" si="178"/>
        <v/>
      </c>
      <c r="R2145" s="305" t="str">
        <f t="shared" si="179"/>
        <v/>
      </c>
      <c r="S2145" s="305" t="str">
        <f t="shared" si="180"/>
        <v/>
      </c>
      <c r="T2145" s="186">
        <v>2141</v>
      </c>
      <c r="U2145" s="216" t="str">
        <f t="shared" si="177"/>
        <v/>
      </c>
      <c r="V2145" s="216" t="str">
        <f>IFERROR(INDEX(CountyStateRegions_21!$B:$B,MATCH('Start Here Statistics'!$U2145,CountyStateRegions_21!$D:$D,0)),"")</f>
        <v/>
      </c>
    </row>
    <row r="2146" spans="14:22" ht="15" x14ac:dyDescent="0.2">
      <c r="N2146" s="43">
        <f t="shared" si="176"/>
        <v>0</v>
      </c>
      <c r="O2146" s="180"/>
      <c r="P2146" s="214" t="str">
        <f>CountyStateRegions_21!K2144</f>
        <v/>
      </c>
      <c r="Q2146" s="304" t="str">
        <f t="shared" si="178"/>
        <v/>
      </c>
      <c r="R2146" s="305" t="str">
        <f t="shared" si="179"/>
        <v/>
      </c>
      <c r="S2146" s="305" t="str">
        <f t="shared" si="180"/>
        <v/>
      </c>
      <c r="T2146" s="186">
        <v>2142</v>
      </c>
      <c r="U2146" s="216" t="str">
        <f t="shared" si="177"/>
        <v/>
      </c>
      <c r="V2146" s="216" t="str">
        <f>IFERROR(INDEX(CountyStateRegions_21!$B:$B,MATCH('Start Here Statistics'!$U2146,CountyStateRegions_21!$D:$D,0)),"")</f>
        <v/>
      </c>
    </row>
    <row r="2147" spans="14:22" ht="15" x14ac:dyDescent="0.2">
      <c r="N2147" s="43">
        <f t="shared" si="176"/>
        <v>0</v>
      </c>
      <c r="O2147" s="180"/>
      <c r="P2147" s="214" t="str">
        <f>CountyStateRegions_21!K2145</f>
        <v/>
      </c>
      <c r="Q2147" s="304" t="str">
        <f t="shared" si="178"/>
        <v/>
      </c>
      <c r="R2147" s="305" t="str">
        <f t="shared" si="179"/>
        <v/>
      </c>
      <c r="S2147" s="305" t="str">
        <f t="shared" si="180"/>
        <v/>
      </c>
      <c r="T2147" s="186">
        <v>2143</v>
      </c>
      <c r="U2147" s="216" t="str">
        <f t="shared" si="177"/>
        <v/>
      </c>
      <c r="V2147" s="216" t="str">
        <f>IFERROR(INDEX(CountyStateRegions_21!$B:$B,MATCH('Start Here Statistics'!$U2147,CountyStateRegions_21!$D:$D,0)),"")</f>
        <v/>
      </c>
    </row>
    <row r="2148" spans="14:22" ht="15" x14ac:dyDescent="0.2">
      <c r="N2148" s="43">
        <f t="shared" si="176"/>
        <v>0</v>
      </c>
      <c r="O2148" s="180"/>
      <c r="P2148" s="214" t="str">
        <f>CountyStateRegions_21!K2146</f>
        <v/>
      </c>
      <c r="Q2148" s="304" t="str">
        <f t="shared" si="178"/>
        <v/>
      </c>
      <c r="R2148" s="305" t="str">
        <f t="shared" si="179"/>
        <v/>
      </c>
      <c r="S2148" s="305" t="str">
        <f t="shared" si="180"/>
        <v/>
      </c>
      <c r="T2148" s="186">
        <v>2144</v>
      </c>
      <c r="U2148" s="216" t="str">
        <f t="shared" si="177"/>
        <v/>
      </c>
      <c r="V2148" s="216" t="str">
        <f>IFERROR(INDEX(CountyStateRegions_21!$B:$B,MATCH('Start Here Statistics'!$U2148,CountyStateRegions_21!$D:$D,0)),"")</f>
        <v/>
      </c>
    </row>
    <row r="2149" spans="14:22" ht="15" x14ac:dyDescent="0.2">
      <c r="N2149" s="43">
        <f t="shared" si="176"/>
        <v>0</v>
      </c>
      <c r="O2149" s="180"/>
      <c r="P2149" s="214" t="str">
        <f>CountyStateRegions_21!K2147</f>
        <v/>
      </c>
      <c r="Q2149" s="304" t="str">
        <f t="shared" si="178"/>
        <v/>
      </c>
      <c r="R2149" s="305" t="str">
        <f t="shared" si="179"/>
        <v/>
      </c>
      <c r="S2149" s="305" t="str">
        <f t="shared" si="180"/>
        <v/>
      </c>
      <c r="T2149" s="186">
        <v>2145</v>
      </c>
      <c r="U2149" s="216" t="str">
        <f t="shared" si="177"/>
        <v/>
      </c>
      <c r="V2149" s="216" t="str">
        <f>IFERROR(INDEX(CountyStateRegions_21!$B:$B,MATCH('Start Here Statistics'!$U2149,CountyStateRegions_21!$D:$D,0)),"")</f>
        <v/>
      </c>
    </row>
    <row r="2150" spans="14:22" ht="15" x14ac:dyDescent="0.2">
      <c r="N2150" s="43">
        <f t="shared" si="176"/>
        <v>0</v>
      </c>
      <c r="O2150" s="180"/>
      <c r="P2150" s="214" t="str">
        <f>CountyStateRegions_21!K2148</f>
        <v/>
      </c>
      <c r="Q2150" s="304" t="str">
        <f t="shared" si="178"/>
        <v/>
      </c>
      <c r="R2150" s="305" t="str">
        <f t="shared" si="179"/>
        <v/>
      </c>
      <c r="S2150" s="305" t="str">
        <f t="shared" si="180"/>
        <v/>
      </c>
      <c r="T2150" s="186">
        <v>2146</v>
      </c>
      <c r="U2150" s="216" t="str">
        <f t="shared" si="177"/>
        <v/>
      </c>
      <c r="V2150" s="216" t="str">
        <f>IFERROR(INDEX(CountyStateRegions_21!$B:$B,MATCH('Start Here Statistics'!$U2150,CountyStateRegions_21!$D:$D,0)),"")</f>
        <v/>
      </c>
    </row>
    <row r="2151" spans="14:22" ht="15" x14ac:dyDescent="0.2">
      <c r="N2151" s="43">
        <f t="shared" si="176"/>
        <v>0</v>
      </c>
      <c r="O2151" s="180"/>
      <c r="P2151" s="214" t="str">
        <f>CountyStateRegions_21!K2149</f>
        <v/>
      </c>
      <c r="Q2151" s="304" t="str">
        <f t="shared" si="178"/>
        <v/>
      </c>
      <c r="R2151" s="305" t="str">
        <f t="shared" si="179"/>
        <v/>
      </c>
      <c r="S2151" s="305" t="str">
        <f t="shared" si="180"/>
        <v/>
      </c>
      <c r="T2151" s="186">
        <v>2147</v>
      </c>
      <c r="U2151" s="216" t="str">
        <f t="shared" si="177"/>
        <v/>
      </c>
      <c r="V2151" s="216" t="str">
        <f>IFERROR(INDEX(CountyStateRegions_21!$B:$B,MATCH('Start Here Statistics'!$U2151,CountyStateRegions_21!$D:$D,0)),"")</f>
        <v/>
      </c>
    </row>
    <row r="2152" spans="14:22" ht="15" x14ac:dyDescent="0.2">
      <c r="N2152" s="43">
        <f t="shared" si="176"/>
        <v>0</v>
      </c>
      <c r="O2152" s="180"/>
      <c r="P2152" s="214" t="str">
        <f>CountyStateRegions_21!K2150</f>
        <v/>
      </c>
      <c r="Q2152" s="304" t="str">
        <f t="shared" si="178"/>
        <v/>
      </c>
      <c r="R2152" s="305" t="str">
        <f t="shared" si="179"/>
        <v/>
      </c>
      <c r="S2152" s="305" t="str">
        <f t="shared" si="180"/>
        <v/>
      </c>
      <c r="T2152" s="186">
        <v>2148</v>
      </c>
      <c r="U2152" s="216" t="str">
        <f t="shared" si="177"/>
        <v/>
      </c>
      <c r="V2152" s="216" t="str">
        <f>IFERROR(INDEX(CountyStateRegions_21!$B:$B,MATCH('Start Here Statistics'!$U2152,CountyStateRegions_21!$D:$D,0)),"")</f>
        <v/>
      </c>
    </row>
    <row r="2153" spans="14:22" ht="15" x14ac:dyDescent="0.2">
      <c r="N2153" s="43">
        <f t="shared" si="176"/>
        <v>0</v>
      </c>
      <c r="O2153" s="180"/>
      <c r="P2153" s="214" t="str">
        <f>CountyStateRegions_21!K2151</f>
        <v/>
      </c>
      <c r="Q2153" s="304" t="str">
        <f t="shared" si="178"/>
        <v/>
      </c>
      <c r="R2153" s="305" t="str">
        <f t="shared" si="179"/>
        <v/>
      </c>
      <c r="S2153" s="305" t="str">
        <f t="shared" si="180"/>
        <v/>
      </c>
      <c r="T2153" s="186">
        <v>2149</v>
      </c>
      <c r="U2153" s="216" t="str">
        <f t="shared" si="177"/>
        <v/>
      </c>
      <c r="V2153" s="216" t="str">
        <f>IFERROR(INDEX(CountyStateRegions_21!$B:$B,MATCH('Start Here Statistics'!$U2153,CountyStateRegions_21!$D:$D,0)),"")</f>
        <v/>
      </c>
    </row>
    <row r="2154" spans="14:22" ht="15" x14ac:dyDescent="0.2">
      <c r="N2154" s="43">
        <f t="shared" si="176"/>
        <v>0</v>
      </c>
      <c r="O2154" s="180"/>
      <c r="P2154" s="214" t="str">
        <f>CountyStateRegions_21!K2152</f>
        <v/>
      </c>
      <c r="Q2154" s="304" t="str">
        <f t="shared" si="178"/>
        <v/>
      </c>
      <c r="R2154" s="305" t="str">
        <f t="shared" si="179"/>
        <v/>
      </c>
      <c r="S2154" s="305" t="str">
        <f t="shared" si="180"/>
        <v/>
      </c>
      <c r="T2154" s="186">
        <v>2150</v>
      </c>
      <c r="U2154" s="216" t="str">
        <f t="shared" si="177"/>
        <v/>
      </c>
      <c r="V2154" s="216" t="str">
        <f>IFERROR(INDEX(CountyStateRegions_21!$B:$B,MATCH('Start Here Statistics'!$U2154,CountyStateRegions_21!$D:$D,0)),"")</f>
        <v/>
      </c>
    </row>
    <row r="2155" spans="14:22" ht="15" x14ac:dyDescent="0.2">
      <c r="N2155" s="43">
        <f t="shared" si="176"/>
        <v>0</v>
      </c>
      <c r="O2155" s="180"/>
      <c r="P2155" s="214" t="str">
        <f>CountyStateRegions_21!K2153</f>
        <v/>
      </c>
      <c r="Q2155" s="304" t="str">
        <f t="shared" si="178"/>
        <v/>
      </c>
      <c r="R2155" s="305" t="str">
        <f t="shared" si="179"/>
        <v/>
      </c>
      <c r="S2155" s="305" t="str">
        <f t="shared" si="180"/>
        <v/>
      </c>
      <c r="T2155" s="186">
        <v>2151</v>
      </c>
      <c r="U2155" s="216" t="str">
        <f t="shared" si="177"/>
        <v/>
      </c>
      <c r="V2155" s="216" t="str">
        <f>IFERROR(INDEX(CountyStateRegions_21!$B:$B,MATCH('Start Here Statistics'!$U2155,CountyStateRegions_21!$D:$D,0)),"")</f>
        <v/>
      </c>
    </row>
    <row r="2156" spans="14:22" ht="15" x14ac:dyDescent="0.2">
      <c r="N2156" s="43">
        <f t="shared" si="176"/>
        <v>0</v>
      </c>
      <c r="O2156" s="180"/>
      <c r="P2156" s="214" t="str">
        <f>CountyStateRegions_21!K2154</f>
        <v/>
      </c>
      <c r="Q2156" s="304" t="str">
        <f t="shared" si="178"/>
        <v/>
      </c>
      <c r="R2156" s="305" t="str">
        <f t="shared" si="179"/>
        <v/>
      </c>
      <c r="S2156" s="305" t="str">
        <f t="shared" si="180"/>
        <v/>
      </c>
      <c r="T2156" s="186">
        <v>2152</v>
      </c>
      <c r="U2156" s="216" t="str">
        <f t="shared" si="177"/>
        <v/>
      </c>
      <c r="V2156" s="216" t="str">
        <f>IFERROR(INDEX(CountyStateRegions_21!$B:$B,MATCH('Start Here Statistics'!$U2156,CountyStateRegions_21!$D:$D,0)),"")</f>
        <v/>
      </c>
    </row>
    <row r="2157" spans="14:22" ht="15" x14ac:dyDescent="0.2">
      <c r="N2157" s="43">
        <f t="shared" si="176"/>
        <v>0</v>
      </c>
      <c r="O2157" s="180"/>
      <c r="P2157" s="214" t="str">
        <f>CountyStateRegions_21!K2155</f>
        <v/>
      </c>
      <c r="Q2157" s="304" t="str">
        <f t="shared" si="178"/>
        <v/>
      </c>
      <c r="R2157" s="305" t="str">
        <f t="shared" si="179"/>
        <v/>
      </c>
      <c r="S2157" s="305" t="str">
        <f t="shared" si="180"/>
        <v/>
      </c>
      <c r="T2157" s="186">
        <v>2153</v>
      </c>
      <c r="U2157" s="216" t="str">
        <f t="shared" si="177"/>
        <v/>
      </c>
      <c r="V2157" s="216" t="str">
        <f>IFERROR(INDEX(CountyStateRegions_21!$B:$B,MATCH('Start Here Statistics'!$U2157,CountyStateRegions_21!$D:$D,0)),"")</f>
        <v/>
      </c>
    </row>
    <row r="2158" spans="14:22" ht="15" x14ac:dyDescent="0.2">
      <c r="N2158" s="43">
        <f t="shared" si="176"/>
        <v>0</v>
      </c>
      <c r="O2158" s="180"/>
      <c r="P2158" s="214" t="str">
        <f>CountyStateRegions_21!K2156</f>
        <v/>
      </c>
      <c r="Q2158" s="304" t="str">
        <f t="shared" si="178"/>
        <v/>
      </c>
      <c r="R2158" s="305" t="str">
        <f t="shared" si="179"/>
        <v/>
      </c>
      <c r="S2158" s="305" t="str">
        <f t="shared" si="180"/>
        <v/>
      </c>
      <c r="T2158" s="186">
        <v>2154</v>
      </c>
      <c r="U2158" s="216" t="str">
        <f t="shared" si="177"/>
        <v/>
      </c>
      <c r="V2158" s="216" t="str">
        <f>IFERROR(INDEX(CountyStateRegions_21!$B:$B,MATCH('Start Here Statistics'!$U2158,CountyStateRegions_21!$D:$D,0)),"")</f>
        <v/>
      </c>
    </row>
    <row r="2159" spans="14:22" ht="15" x14ac:dyDescent="0.2">
      <c r="N2159" s="43">
        <f t="shared" si="176"/>
        <v>0</v>
      </c>
      <c r="O2159" s="180"/>
      <c r="P2159" s="214" t="str">
        <f>CountyStateRegions_21!K2157</f>
        <v/>
      </c>
      <c r="Q2159" s="304" t="str">
        <f t="shared" si="178"/>
        <v/>
      </c>
      <c r="R2159" s="305" t="str">
        <f t="shared" si="179"/>
        <v/>
      </c>
      <c r="S2159" s="305" t="str">
        <f t="shared" si="180"/>
        <v/>
      </c>
      <c r="T2159" s="186">
        <v>2155</v>
      </c>
      <c r="U2159" s="216" t="str">
        <f t="shared" si="177"/>
        <v/>
      </c>
      <c r="V2159" s="216" t="str">
        <f>IFERROR(INDEX(CountyStateRegions_21!$B:$B,MATCH('Start Here Statistics'!$U2159,CountyStateRegions_21!$D:$D,0)),"")</f>
        <v/>
      </c>
    </row>
    <row r="2160" spans="14:22" ht="15" x14ac:dyDescent="0.2">
      <c r="N2160" s="43">
        <f t="shared" si="176"/>
        <v>0</v>
      </c>
      <c r="O2160" s="180"/>
      <c r="P2160" s="214" t="str">
        <f>CountyStateRegions_21!K2158</f>
        <v/>
      </c>
      <c r="Q2160" s="304" t="str">
        <f t="shared" si="178"/>
        <v/>
      </c>
      <c r="R2160" s="305" t="str">
        <f t="shared" si="179"/>
        <v/>
      </c>
      <c r="S2160" s="305" t="str">
        <f t="shared" si="180"/>
        <v/>
      </c>
      <c r="T2160" s="186">
        <v>2156</v>
      </c>
      <c r="U2160" s="216" t="str">
        <f t="shared" si="177"/>
        <v/>
      </c>
      <c r="V2160" s="216" t="str">
        <f>IFERROR(INDEX(CountyStateRegions_21!$B:$B,MATCH('Start Here Statistics'!$U2160,CountyStateRegions_21!$D:$D,0)),"")</f>
        <v/>
      </c>
    </row>
    <row r="2161" spans="14:22" ht="15" x14ac:dyDescent="0.2">
      <c r="N2161" s="43">
        <f t="shared" si="176"/>
        <v>0</v>
      </c>
      <c r="O2161" s="180"/>
      <c r="P2161" s="214" t="str">
        <f>CountyStateRegions_21!K2159</f>
        <v/>
      </c>
      <c r="Q2161" s="304" t="str">
        <f t="shared" si="178"/>
        <v/>
      </c>
      <c r="R2161" s="305" t="str">
        <f t="shared" si="179"/>
        <v/>
      </c>
      <c r="S2161" s="305" t="str">
        <f t="shared" si="180"/>
        <v/>
      </c>
      <c r="T2161" s="186">
        <v>2157</v>
      </c>
      <c r="U2161" s="216" t="str">
        <f t="shared" si="177"/>
        <v/>
      </c>
      <c r="V2161" s="216" t="str">
        <f>IFERROR(INDEX(CountyStateRegions_21!$B:$B,MATCH('Start Here Statistics'!$U2161,CountyStateRegions_21!$D:$D,0)),"")</f>
        <v/>
      </c>
    </row>
    <row r="2162" spans="14:22" ht="15" x14ac:dyDescent="0.2">
      <c r="N2162" s="43">
        <f t="shared" si="176"/>
        <v>0</v>
      </c>
      <c r="O2162" s="180"/>
      <c r="P2162" s="214" t="str">
        <f>CountyStateRegions_21!K2160</f>
        <v/>
      </c>
      <c r="Q2162" s="304" t="str">
        <f t="shared" si="178"/>
        <v/>
      </c>
      <c r="R2162" s="305" t="str">
        <f t="shared" si="179"/>
        <v/>
      </c>
      <c r="S2162" s="305" t="str">
        <f t="shared" si="180"/>
        <v/>
      </c>
      <c r="T2162" s="186">
        <v>2158</v>
      </c>
      <c r="U2162" s="216" t="str">
        <f t="shared" si="177"/>
        <v/>
      </c>
      <c r="V2162" s="216" t="str">
        <f>IFERROR(INDEX(CountyStateRegions_21!$B:$B,MATCH('Start Here Statistics'!$U2162,CountyStateRegions_21!$D:$D,0)),"")</f>
        <v/>
      </c>
    </row>
    <row r="2163" spans="14:22" ht="15" x14ac:dyDescent="0.2">
      <c r="N2163" s="43">
        <f t="shared" si="176"/>
        <v>0</v>
      </c>
      <c r="O2163" s="180"/>
      <c r="P2163" s="214" t="str">
        <f>CountyStateRegions_21!K2161</f>
        <v/>
      </c>
      <c r="Q2163" s="304" t="str">
        <f t="shared" si="178"/>
        <v/>
      </c>
      <c r="R2163" s="305" t="str">
        <f t="shared" si="179"/>
        <v/>
      </c>
      <c r="S2163" s="305" t="str">
        <f t="shared" si="180"/>
        <v/>
      </c>
      <c r="T2163" s="186">
        <v>2159</v>
      </c>
      <c r="U2163" s="216" t="str">
        <f t="shared" si="177"/>
        <v/>
      </c>
      <c r="V2163" s="216" t="str">
        <f>IFERROR(INDEX(CountyStateRegions_21!$B:$B,MATCH('Start Here Statistics'!$U2163,CountyStateRegions_21!$D:$D,0)),"")</f>
        <v/>
      </c>
    </row>
    <row r="2164" spans="14:22" ht="15" x14ac:dyDescent="0.2">
      <c r="N2164" s="43">
        <f t="shared" si="176"/>
        <v>0</v>
      </c>
      <c r="O2164" s="180"/>
      <c r="P2164" s="214" t="str">
        <f>CountyStateRegions_21!K2162</f>
        <v/>
      </c>
      <c r="Q2164" s="304" t="str">
        <f t="shared" si="178"/>
        <v/>
      </c>
      <c r="R2164" s="305" t="str">
        <f t="shared" si="179"/>
        <v/>
      </c>
      <c r="S2164" s="305" t="str">
        <f t="shared" si="180"/>
        <v/>
      </c>
      <c r="T2164" s="186">
        <v>2160</v>
      </c>
      <c r="U2164" s="216" t="str">
        <f t="shared" si="177"/>
        <v/>
      </c>
      <c r="V2164" s="216" t="str">
        <f>IFERROR(INDEX(CountyStateRegions_21!$B:$B,MATCH('Start Here Statistics'!$U2164,CountyStateRegions_21!$D:$D,0)),"")</f>
        <v/>
      </c>
    </row>
    <row r="2165" spans="14:22" ht="15" x14ac:dyDescent="0.2">
      <c r="N2165" s="43">
        <f t="shared" si="176"/>
        <v>0</v>
      </c>
      <c r="O2165" s="180"/>
      <c r="P2165" s="214" t="str">
        <f>CountyStateRegions_21!K2163</f>
        <v/>
      </c>
      <c r="Q2165" s="304" t="str">
        <f t="shared" si="178"/>
        <v/>
      </c>
      <c r="R2165" s="305" t="str">
        <f t="shared" si="179"/>
        <v/>
      </c>
      <c r="S2165" s="305" t="str">
        <f t="shared" si="180"/>
        <v/>
      </c>
      <c r="T2165" s="186">
        <v>2161</v>
      </c>
      <c r="U2165" s="216" t="str">
        <f t="shared" si="177"/>
        <v/>
      </c>
      <c r="V2165" s="216" t="str">
        <f>IFERROR(INDEX(CountyStateRegions_21!$B:$B,MATCH('Start Here Statistics'!$U2165,CountyStateRegions_21!$D:$D,0)),"")</f>
        <v/>
      </c>
    </row>
    <row r="2166" spans="14:22" ht="15" x14ac:dyDescent="0.2">
      <c r="N2166" s="43">
        <f t="shared" si="176"/>
        <v>0</v>
      </c>
      <c r="O2166" s="180"/>
      <c r="P2166" s="214" t="str">
        <f>CountyStateRegions_21!K2164</f>
        <v/>
      </c>
      <c r="Q2166" s="304" t="str">
        <f t="shared" si="178"/>
        <v/>
      </c>
      <c r="R2166" s="305" t="str">
        <f t="shared" si="179"/>
        <v/>
      </c>
      <c r="S2166" s="305" t="str">
        <f t="shared" si="180"/>
        <v/>
      </c>
      <c r="T2166" s="186">
        <v>2162</v>
      </c>
      <c r="U2166" s="216" t="str">
        <f t="shared" si="177"/>
        <v/>
      </c>
      <c r="V2166" s="216" t="str">
        <f>IFERROR(INDEX(CountyStateRegions_21!$B:$B,MATCH('Start Here Statistics'!$U2166,CountyStateRegions_21!$D:$D,0)),"")</f>
        <v/>
      </c>
    </row>
    <row r="2167" spans="14:22" ht="15" x14ac:dyDescent="0.2">
      <c r="N2167" s="43">
        <f t="shared" si="176"/>
        <v>0</v>
      </c>
      <c r="O2167" s="180"/>
      <c r="P2167" s="214" t="str">
        <f>CountyStateRegions_21!K2165</f>
        <v/>
      </c>
      <c r="Q2167" s="304" t="str">
        <f t="shared" si="178"/>
        <v/>
      </c>
      <c r="R2167" s="305" t="str">
        <f t="shared" si="179"/>
        <v/>
      </c>
      <c r="S2167" s="305" t="str">
        <f t="shared" si="180"/>
        <v/>
      </c>
      <c r="T2167" s="186">
        <v>2163</v>
      </c>
      <c r="U2167" s="216" t="str">
        <f t="shared" si="177"/>
        <v/>
      </c>
      <c r="V2167" s="216" t="str">
        <f>IFERROR(INDEX(CountyStateRegions_21!$B:$B,MATCH('Start Here Statistics'!$U2167,CountyStateRegions_21!$D:$D,0)),"")</f>
        <v/>
      </c>
    </row>
    <row r="2168" spans="14:22" ht="15" x14ac:dyDescent="0.2">
      <c r="N2168" s="43">
        <f t="shared" si="176"/>
        <v>0</v>
      </c>
      <c r="O2168" s="180"/>
      <c r="P2168" s="214" t="str">
        <f>CountyStateRegions_21!K2166</f>
        <v/>
      </c>
      <c r="Q2168" s="304" t="str">
        <f t="shared" si="178"/>
        <v/>
      </c>
      <c r="R2168" s="305" t="str">
        <f t="shared" si="179"/>
        <v/>
      </c>
      <c r="S2168" s="305" t="str">
        <f t="shared" si="180"/>
        <v/>
      </c>
      <c r="T2168" s="186">
        <v>2164</v>
      </c>
      <c r="U2168" s="216" t="str">
        <f t="shared" si="177"/>
        <v/>
      </c>
      <c r="V2168" s="216" t="str">
        <f>IFERROR(INDEX(CountyStateRegions_21!$B:$B,MATCH('Start Here Statistics'!$U2168,CountyStateRegions_21!$D:$D,0)),"")</f>
        <v/>
      </c>
    </row>
    <row r="2169" spans="14:22" ht="15" x14ac:dyDescent="0.2">
      <c r="N2169" s="43">
        <f t="shared" si="176"/>
        <v>0</v>
      </c>
      <c r="O2169" s="180"/>
      <c r="P2169" s="214" t="str">
        <f>CountyStateRegions_21!K2167</f>
        <v/>
      </c>
      <c r="Q2169" s="304" t="str">
        <f t="shared" si="178"/>
        <v/>
      </c>
      <c r="R2169" s="305" t="str">
        <f t="shared" si="179"/>
        <v/>
      </c>
      <c r="S2169" s="305" t="str">
        <f t="shared" si="180"/>
        <v/>
      </c>
      <c r="T2169" s="186">
        <v>2165</v>
      </c>
      <c r="U2169" s="216" t="str">
        <f t="shared" si="177"/>
        <v/>
      </c>
      <c r="V2169" s="216" t="str">
        <f>IFERROR(INDEX(CountyStateRegions_21!$B:$B,MATCH('Start Here Statistics'!$U2169,CountyStateRegions_21!$D:$D,0)),"")</f>
        <v/>
      </c>
    </row>
    <row r="2170" spans="14:22" ht="15" x14ac:dyDescent="0.2">
      <c r="N2170" s="43">
        <f t="shared" si="176"/>
        <v>0</v>
      </c>
      <c r="O2170" s="180"/>
      <c r="P2170" s="214" t="str">
        <f>CountyStateRegions_21!K2168</f>
        <v/>
      </c>
      <c r="Q2170" s="304" t="str">
        <f t="shared" si="178"/>
        <v/>
      </c>
      <c r="R2170" s="305" t="str">
        <f t="shared" si="179"/>
        <v/>
      </c>
      <c r="S2170" s="305" t="str">
        <f t="shared" si="180"/>
        <v/>
      </c>
      <c r="T2170" s="186">
        <v>2166</v>
      </c>
      <c r="U2170" s="216" t="str">
        <f t="shared" si="177"/>
        <v/>
      </c>
      <c r="V2170" s="216" t="str">
        <f>IFERROR(INDEX(CountyStateRegions_21!$B:$B,MATCH('Start Here Statistics'!$U2170,CountyStateRegions_21!$D:$D,0)),"")</f>
        <v/>
      </c>
    </row>
    <row r="2171" spans="14:22" ht="15" x14ac:dyDescent="0.2">
      <c r="N2171" s="43">
        <f t="shared" si="176"/>
        <v>0</v>
      </c>
      <c r="O2171" s="180"/>
      <c r="P2171" s="214" t="str">
        <f>CountyStateRegions_21!K2169</f>
        <v/>
      </c>
      <c r="Q2171" s="304" t="str">
        <f t="shared" si="178"/>
        <v/>
      </c>
      <c r="R2171" s="305" t="str">
        <f t="shared" si="179"/>
        <v/>
      </c>
      <c r="S2171" s="305" t="str">
        <f t="shared" si="180"/>
        <v/>
      </c>
      <c r="T2171" s="186">
        <v>2167</v>
      </c>
      <c r="U2171" s="216" t="str">
        <f t="shared" si="177"/>
        <v/>
      </c>
      <c r="V2171" s="216" t="str">
        <f>IFERROR(INDEX(CountyStateRegions_21!$B:$B,MATCH('Start Here Statistics'!$U2171,CountyStateRegions_21!$D:$D,0)),"")</f>
        <v/>
      </c>
    </row>
    <row r="2172" spans="14:22" ht="15" x14ac:dyDescent="0.2">
      <c r="N2172" s="43">
        <f t="shared" si="176"/>
        <v>0</v>
      </c>
      <c r="O2172" s="180"/>
      <c r="P2172" s="214" t="str">
        <f>CountyStateRegions_21!K2170</f>
        <v/>
      </c>
      <c r="Q2172" s="304" t="str">
        <f t="shared" si="178"/>
        <v/>
      </c>
      <c r="R2172" s="305" t="str">
        <f t="shared" si="179"/>
        <v/>
      </c>
      <c r="S2172" s="305" t="str">
        <f t="shared" si="180"/>
        <v/>
      </c>
      <c r="T2172" s="186">
        <v>2168</v>
      </c>
      <c r="U2172" s="216" t="str">
        <f t="shared" si="177"/>
        <v/>
      </c>
      <c r="V2172" s="216" t="str">
        <f>IFERROR(INDEX(CountyStateRegions_21!$B:$B,MATCH('Start Here Statistics'!$U2172,CountyStateRegions_21!$D:$D,0)),"")</f>
        <v/>
      </c>
    </row>
    <row r="2173" spans="14:22" ht="15" x14ac:dyDescent="0.2">
      <c r="N2173" s="43">
        <f t="shared" si="176"/>
        <v>0</v>
      </c>
      <c r="O2173" s="180"/>
      <c r="P2173" s="214" t="str">
        <f>CountyStateRegions_21!K2171</f>
        <v/>
      </c>
      <c r="Q2173" s="304" t="str">
        <f t="shared" si="178"/>
        <v/>
      </c>
      <c r="R2173" s="305" t="str">
        <f t="shared" si="179"/>
        <v/>
      </c>
      <c r="S2173" s="305" t="str">
        <f t="shared" si="180"/>
        <v/>
      </c>
      <c r="T2173" s="186">
        <v>2169</v>
      </c>
      <c r="U2173" s="216" t="str">
        <f t="shared" si="177"/>
        <v/>
      </c>
      <c r="V2173" s="216" t="str">
        <f>IFERROR(INDEX(CountyStateRegions_21!$B:$B,MATCH('Start Here Statistics'!$U2173,CountyStateRegions_21!$D:$D,0)),"")</f>
        <v/>
      </c>
    </row>
    <row r="2174" spans="14:22" ht="15" x14ac:dyDescent="0.2">
      <c r="N2174" s="43">
        <f t="shared" si="176"/>
        <v>0</v>
      </c>
      <c r="O2174" s="180"/>
      <c r="P2174" s="214" t="str">
        <f>CountyStateRegions_21!K2172</f>
        <v/>
      </c>
      <c r="Q2174" s="304" t="str">
        <f t="shared" si="178"/>
        <v/>
      </c>
      <c r="R2174" s="305" t="str">
        <f t="shared" si="179"/>
        <v/>
      </c>
      <c r="S2174" s="305" t="str">
        <f t="shared" si="180"/>
        <v/>
      </c>
      <c r="T2174" s="186">
        <v>2170</v>
      </c>
      <c r="U2174" s="216" t="str">
        <f t="shared" si="177"/>
        <v/>
      </c>
      <c r="V2174" s="216" t="str">
        <f>IFERROR(INDEX(CountyStateRegions_21!$B:$B,MATCH('Start Here Statistics'!$U2174,CountyStateRegions_21!$D:$D,0)),"")</f>
        <v/>
      </c>
    </row>
    <row r="2175" spans="14:22" ht="15" x14ac:dyDescent="0.2">
      <c r="N2175" s="43">
        <f t="shared" si="176"/>
        <v>0</v>
      </c>
      <c r="O2175" s="180"/>
      <c r="P2175" s="214" t="str">
        <f>CountyStateRegions_21!K2173</f>
        <v/>
      </c>
      <c r="Q2175" s="304" t="str">
        <f t="shared" si="178"/>
        <v/>
      </c>
      <c r="R2175" s="305" t="str">
        <f t="shared" si="179"/>
        <v/>
      </c>
      <c r="S2175" s="305" t="str">
        <f t="shared" si="180"/>
        <v/>
      </c>
      <c r="T2175" s="186">
        <v>2171</v>
      </c>
      <c r="U2175" s="216" t="str">
        <f t="shared" si="177"/>
        <v/>
      </c>
      <c r="V2175" s="216" t="str">
        <f>IFERROR(INDEX(CountyStateRegions_21!$B:$B,MATCH('Start Here Statistics'!$U2175,CountyStateRegions_21!$D:$D,0)),"")</f>
        <v/>
      </c>
    </row>
    <row r="2176" spans="14:22" ht="15" x14ac:dyDescent="0.2">
      <c r="N2176" s="43">
        <f t="shared" si="176"/>
        <v>0</v>
      </c>
      <c r="O2176" s="180"/>
      <c r="P2176" s="214" t="str">
        <f>CountyStateRegions_21!K2174</f>
        <v/>
      </c>
      <c r="Q2176" s="304" t="str">
        <f t="shared" si="178"/>
        <v/>
      </c>
      <c r="R2176" s="305" t="str">
        <f t="shared" si="179"/>
        <v/>
      </c>
      <c r="S2176" s="305" t="str">
        <f t="shared" si="180"/>
        <v/>
      </c>
      <c r="T2176" s="186">
        <v>2172</v>
      </c>
      <c r="U2176" s="216" t="str">
        <f t="shared" si="177"/>
        <v/>
      </c>
      <c r="V2176" s="216" t="str">
        <f>IFERROR(INDEX(CountyStateRegions_21!$B:$B,MATCH('Start Here Statistics'!$U2176,CountyStateRegions_21!$D:$D,0)),"")</f>
        <v/>
      </c>
    </row>
    <row r="2177" spans="14:22" ht="15" x14ac:dyDescent="0.2">
      <c r="N2177" s="43">
        <f t="shared" si="176"/>
        <v>0</v>
      </c>
      <c r="O2177" s="180"/>
      <c r="P2177" s="214" t="str">
        <f>CountyStateRegions_21!K2175</f>
        <v/>
      </c>
      <c r="Q2177" s="304" t="str">
        <f t="shared" si="178"/>
        <v/>
      </c>
      <c r="R2177" s="305" t="str">
        <f t="shared" si="179"/>
        <v/>
      </c>
      <c r="S2177" s="305" t="str">
        <f t="shared" si="180"/>
        <v/>
      </c>
      <c r="T2177" s="186">
        <v>2173</v>
      </c>
      <c r="U2177" s="216" t="str">
        <f t="shared" si="177"/>
        <v/>
      </c>
      <c r="V2177" s="216" t="str">
        <f>IFERROR(INDEX(CountyStateRegions_21!$B:$B,MATCH('Start Here Statistics'!$U2177,CountyStateRegions_21!$D:$D,0)),"")</f>
        <v/>
      </c>
    </row>
    <row r="2178" spans="14:22" ht="15" x14ac:dyDescent="0.2">
      <c r="N2178" s="43">
        <f t="shared" si="176"/>
        <v>0</v>
      </c>
      <c r="O2178" s="180"/>
      <c r="P2178" s="214" t="str">
        <f>CountyStateRegions_21!K2176</f>
        <v/>
      </c>
      <c r="Q2178" s="304" t="str">
        <f t="shared" si="178"/>
        <v/>
      </c>
      <c r="R2178" s="305" t="str">
        <f t="shared" si="179"/>
        <v/>
      </c>
      <c r="S2178" s="305" t="str">
        <f t="shared" si="180"/>
        <v/>
      </c>
      <c r="T2178" s="186">
        <v>2174</v>
      </c>
      <c r="U2178" s="216" t="str">
        <f t="shared" si="177"/>
        <v/>
      </c>
      <c r="V2178" s="216" t="str">
        <f>IFERROR(INDEX(CountyStateRegions_21!$B:$B,MATCH('Start Here Statistics'!$U2178,CountyStateRegions_21!$D:$D,0)),"")</f>
        <v/>
      </c>
    </row>
    <row r="2179" spans="14:22" ht="15" x14ac:dyDescent="0.2">
      <c r="N2179" s="43">
        <f t="shared" si="176"/>
        <v>0</v>
      </c>
      <c r="O2179" s="180"/>
      <c r="P2179" s="214" t="str">
        <f>CountyStateRegions_21!K2177</f>
        <v/>
      </c>
      <c r="Q2179" s="304" t="str">
        <f t="shared" si="178"/>
        <v/>
      </c>
      <c r="R2179" s="305" t="str">
        <f t="shared" si="179"/>
        <v/>
      </c>
      <c r="S2179" s="305" t="str">
        <f t="shared" si="180"/>
        <v/>
      </c>
      <c r="T2179" s="186">
        <v>2175</v>
      </c>
      <c r="U2179" s="216" t="str">
        <f t="shared" si="177"/>
        <v/>
      </c>
      <c r="V2179" s="216" t="str">
        <f>IFERROR(INDEX(CountyStateRegions_21!$B:$B,MATCH('Start Here Statistics'!$U2179,CountyStateRegions_21!$D:$D,0)),"")</f>
        <v/>
      </c>
    </row>
    <row r="2180" spans="14:22" ht="15" x14ac:dyDescent="0.2">
      <c r="N2180" s="43">
        <f t="shared" si="176"/>
        <v>0</v>
      </c>
      <c r="O2180" s="180"/>
      <c r="P2180" s="214" t="str">
        <f>CountyStateRegions_21!K2178</f>
        <v/>
      </c>
      <c r="Q2180" s="304" t="str">
        <f t="shared" si="178"/>
        <v/>
      </c>
      <c r="R2180" s="305" t="str">
        <f t="shared" si="179"/>
        <v/>
      </c>
      <c r="S2180" s="305" t="str">
        <f t="shared" si="180"/>
        <v/>
      </c>
      <c r="T2180" s="186">
        <v>2176</v>
      </c>
      <c r="U2180" s="216" t="str">
        <f t="shared" si="177"/>
        <v/>
      </c>
      <c r="V2180" s="216" t="str">
        <f>IFERROR(INDEX(CountyStateRegions_21!$B:$B,MATCH('Start Here Statistics'!$U2180,CountyStateRegions_21!$D:$D,0)),"")</f>
        <v/>
      </c>
    </row>
    <row r="2181" spans="14:22" ht="15" x14ac:dyDescent="0.2">
      <c r="N2181" s="43">
        <f t="shared" si="176"/>
        <v>0</v>
      </c>
      <c r="O2181" s="180"/>
      <c r="P2181" s="214" t="str">
        <f>CountyStateRegions_21!K2179</f>
        <v/>
      </c>
      <c r="Q2181" s="304" t="str">
        <f t="shared" si="178"/>
        <v/>
      </c>
      <c r="R2181" s="305" t="str">
        <f t="shared" si="179"/>
        <v/>
      </c>
      <c r="S2181" s="305" t="str">
        <f t="shared" si="180"/>
        <v/>
      </c>
      <c r="T2181" s="186">
        <v>2177</v>
      </c>
      <c r="U2181" s="216" t="str">
        <f t="shared" si="177"/>
        <v/>
      </c>
      <c r="V2181" s="216" t="str">
        <f>IFERROR(INDEX(CountyStateRegions_21!$B:$B,MATCH('Start Here Statistics'!$U2181,CountyStateRegions_21!$D:$D,0)),"")</f>
        <v/>
      </c>
    </row>
    <row r="2182" spans="14:22" ht="15" x14ac:dyDescent="0.2">
      <c r="N2182" s="43">
        <f t="shared" ref="N2182:N2245" si="181">SUM(N2181,$O2182&lt;&gt;"")</f>
        <v>0</v>
      </c>
      <c r="O2182" s="180"/>
      <c r="P2182" s="214" t="str">
        <f>CountyStateRegions_21!K2180</f>
        <v/>
      </c>
      <c r="Q2182" s="304" t="str">
        <f t="shared" si="178"/>
        <v/>
      </c>
      <c r="R2182" s="305" t="str">
        <f t="shared" si="179"/>
        <v/>
      </c>
      <c r="S2182" s="305" t="str">
        <f t="shared" si="180"/>
        <v/>
      </c>
      <c r="T2182" s="186">
        <v>2178</v>
      </c>
      <c r="U2182" s="216" t="str">
        <f t="shared" ref="U2182:U2245" si="182">IFERROR(INDEX($P:$P,MATCH($T2182,$N:$N,0)),"")</f>
        <v/>
      </c>
      <c r="V2182" s="216" t="str">
        <f>IFERROR(INDEX(CountyStateRegions_21!$B:$B,MATCH('Start Here Statistics'!$U2182,CountyStateRegions_21!$D:$D,0)),"")</f>
        <v/>
      </c>
    </row>
    <row r="2183" spans="14:22" ht="15" x14ac:dyDescent="0.2">
      <c r="N2183" s="43">
        <f t="shared" si="181"/>
        <v>0</v>
      </c>
      <c r="O2183" s="180"/>
      <c r="P2183" s="214" t="str">
        <f>CountyStateRegions_21!K2181</f>
        <v/>
      </c>
      <c r="Q2183" s="304" t="str">
        <f t="shared" si="178"/>
        <v/>
      </c>
      <c r="R2183" s="305" t="str">
        <f t="shared" si="179"/>
        <v/>
      </c>
      <c r="S2183" s="305" t="str">
        <f t="shared" si="180"/>
        <v/>
      </c>
      <c r="T2183" s="186">
        <v>2179</v>
      </c>
      <c r="U2183" s="216" t="str">
        <f t="shared" si="182"/>
        <v/>
      </c>
      <c r="V2183" s="216" t="str">
        <f>IFERROR(INDEX(CountyStateRegions_21!$B:$B,MATCH('Start Here Statistics'!$U2183,CountyStateRegions_21!$D:$D,0)),"")</f>
        <v/>
      </c>
    </row>
    <row r="2184" spans="14:22" ht="15" x14ac:dyDescent="0.2">
      <c r="N2184" s="43">
        <f t="shared" si="181"/>
        <v>0</v>
      </c>
      <c r="O2184" s="180"/>
      <c r="P2184" s="214" t="str">
        <f>CountyStateRegions_21!K2182</f>
        <v/>
      </c>
      <c r="Q2184" s="304" t="str">
        <f t="shared" si="178"/>
        <v/>
      </c>
      <c r="R2184" s="305" t="str">
        <f t="shared" si="179"/>
        <v/>
      </c>
      <c r="S2184" s="305" t="str">
        <f t="shared" si="180"/>
        <v/>
      </c>
      <c r="T2184" s="186">
        <v>2180</v>
      </c>
      <c r="U2184" s="216" t="str">
        <f t="shared" si="182"/>
        <v/>
      </c>
      <c r="V2184" s="216" t="str">
        <f>IFERROR(INDEX(CountyStateRegions_21!$B:$B,MATCH('Start Here Statistics'!$U2184,CountyStateRegions_21!$D:$D,0)),"")</f>
        <v/>
      </c>
    </row>
    <row r="2185" spans="14:22" ht="15" x14ac:dyDescent="0.2">
      <c r="N2185" s="43">
        <f t="shared" si="181"/>
        <v>0</v>
      </c>
      <c r="O2185" s="180"/>
      <c r="P2185" s="214" t="str">
        <f>CountyStateRegions_21!K2183</f>
        <v/>
      </c>
      <c r="Q2185" s="304" t="str">
        <f t="shared" si="178"/>
        <v/>
      </c>
      <c r="R2185" s="305" t="str">
        <f t="shared" si="179"/>
        <v/>
      </c>
      <c r="S2185" s="305" t="str">
        <f t="shared" si="180"/>
        <v/>
      </c>
      <c r="T2185" s="186">
        <v>2181</v>
      </c>
      <c r="U2185" s="216" t="str">
        <f t="shared" si="182"/>
        <v/>
      </c>
      <c r="V2185" s="216" t="str">
        <f>IFERROR(INDEX(CountyStateRegions_21!$B:$B,MATCH('Start Here Statistics'!$U2185,CountyStateRegions_21!$D:$D,0)),"")</f>
        <v/>
      </c>
    </row>
    <row r="2186" spans="14:22" ht="15" x14ac:dyDescent="0.2">
      <c r="N2186" s="43">
        <f t="shared" si="181"/>
        <v>0</v>
      </c>
      <c r="O2186" s="180"/>
      <c r="P2186" s="214" t="str">
        <f>CountyStateRegions_21!K2184</f>
        <v/>
      </c>
      <c r="Q2186" s="304" t="str">
        <f t="shared" si="178"/>
        <v/>
      </c>
      <c r="R2186" s="305" t="str">
        <f t="shared" si="179"/>
        <v/>
      </c>
      <c r="S2186" s="305" t="str">
        <f t="shared" si="180"/>
        <v/>
      </c>
      <c r="T2186" s="186">
        <v>2182</v>
      </c>
      <c r="U2186" s="216" t="str">
        <f t="shared" si="182"/>
        <v/>
      </c>
      <c r="V2186" s="216" t="str">
        <f>IFERROR(INDEX(CountyStateRegions_21!$B:$B,MATCH('Start Here Statistics'!$U2186,CountyStateRegions_21!$D:$D,0)),"")</f>
        <v/>
      </c>
    </row>
    <row r="2187" spans="14:22" ht="15" x14ac:dyDescent="0.2">
      <c r="N2187" s="43">
        <f t="shared" si="181"/>
        <v>0</v>
      </c>
      <c r="O2187" s="180"/>
      <c r="P2187" s="214" t="str">
        <f>CountyStateRegions_21!K2185</f>
        <v/>
      </c>
      <c r="Q2187" s="304" t="str">
        <f t="shared" si="178"/>
        <v/>
      </c>
      <c r="R2187" s="305" t="str">
        <f t="shared" si="179"/>
        <v/>
      </c>
      <c r="S2187" s="305" t="str">
        <f t="shared" si="180"/>
        <v/>
      </c>
      <c r="T2187" s="186">
        <v>2183</v>
      </c>
      <c r="U2187" s="216" t="str">
        <f t="shared" si="182"/>
        <v/>
      </c>
      <c r="V2187" s="216" t="str">
        <f>IFERROR(INDEX(CountyStateRegions_21!$B:$B,MATCH('Start Here Statistics'!$U2187,CountyStateRegions_21!$D:$D,0)),"")</f>
        <v/>
      </c>
    </row>
    <row r="2188" spans="14:22" ht="15" x14ac:dyDescent="0.2">
      <c r="N2188" s="43">
        <f t="shared" si="181"/>
        <v>0</v>
      </c>
      <c r="O2188" s="180"/>
      <c r="P2188" s="214" t="str">
        <f>CountyStateRegions_21!K2186</f>
        <v/>
      </c>
      <c r="Q2188" s="304" t="str">
        <f t="shared" si="178"/>
        <v/>
      </c>
      <c r="R2188" s="305" t="str">
        <f t="shared" si="179"/>
        <v/>
      </c>
      <c r="S2188" s="305" t="str">
        <f t="shared" si="180"/>
        <v/>
      </c>
      <c r="T2188" s="186">
        <v>2184</v>
      </c>
      <c r="U2188" s="216" t="str">
        <f t="shared" si="182"/>
        <v/>
      </c>
      <c r="V2188" s="216" t="str">
        <f>IFERROR(INDEX(CountyStateRegions_21!$B:$B,MATCH('Start Here Statistics'!$U2188,CountyStateRegions_21!$D:$D,0)),"")</f>
        <v/>
      </c>
    </row>
    <row r="2189" spans="14:22" ht="15" x14ac:dyDescent="0.2">
      <c r="N2189" s="43">
        <f t="shared" si="181"/>
        <v>0</v>
      </c>
      <c r="O2189" s="180"/>
      <c r="P2189" s="214" t="str">
        <f>CountyStateRegions_21!K2187</f>
        <v/>
      </c>
      <c r="Q2189" s="304" t="str">
        <f t="shared" si="178"/>
        <v/>
      </c>
      <c r="R2189" s="305" t="str">
        <f t="shared" si="179"/>
        <v/>
      </c>
      <c r="S2189" s="305" t="str">
        <f t="shared" si="180"/>
        <v/>
      </c>
      <c r="T2189" s="186">
        <v>2185</v>
      </c>
      <c r="U2189" s="216" t="str">
        <f t="shared" si="182"/>
        <v/>
      </c>
      <c r="V2189" s="216" t="str">
        <f>IFERROR(INDEX(CountyStateRegions_21!$B:$B,MATCH('Start Here Statistics'!$U2189,CountyStateRegions_21!$D:$D,0)),"")</f>
        <v/>
      </c>
    </row>
    <row r="2190" spans="14:22" ht="15" x14ac:dyDescent="0.2">
      <c r="N2190" s="43">
        <f t="shared" si="181"/>
        <v>0</v>
      </c>
      <c r="O2190" s="180"/>
      <c r="P2190" s="214" t="str">
        <f>CountyStateRegions_21!K2188</f>
        <v/>
      </c>
      <c r="Q2190" s="304" t="str">
        <f t="shared" si="178"/>
        <v/>
      </c>
      <c r="R2190" s="305" t="str">
        <f t="shared" si="179"/>
        <v/>
      </c>
      <c r="S2190" s="305" t="str">
        <f t="shared" si="180"/>
        <v/>
      </c>
      <c r="T2190" s="186">
        <v>2186</v>
      </c>
      <c r="U2190" s="216" t="str">
        <f t="shared" si="182"/>
        <v/>
      </c>
      <c r="V2190" s="216" t="str">
        <f>IFERROR(INDEX(CountyStateRegions_21!$B:$B,MATCH('Start Here Statistics'!$U2190,CountyStateRegions_21!$D:$D,0)),"")</f>
        <v/>
      </c>
    </row>
    <row r="2191" spans="14:22" ht="15" x14ac:dyDescent="0.2">
      <c r="N2191" s="43">
        <f t="shared" si="181"/>
        <v>0</v>
      </c>
      <c r="O2191" s="180"/>
      <c r="P2191" s="214" t="str">
        <f>CountyStateRegions_21!K2189</f>
        <v/>
      </c>
      <c r="Q2191" s="304" t="str">
        <f t="shared" si="178"/>
        <v/>
      </c>
      <c r="R2191" s="305" t="str">
        <f t="shared" si="179"/>
        <v/>
      </c>
      <c r="S2191" s="305" t="str">
        <f t="shared" si="180"/>
        <v/>
      </c>
      <c r="T2191" s="186">
        <v>2187</v>
      </c>
      <c r="U2191" s="216" t="str">
        <f t="shared" si="182"/>
        <v/>
      </c>
      <c r="V2191" s="216" t="str">
        <f>IFERROR(INDEX(CountyStateRegions_21!$B:$B,MATCH('Start Here Statistics'!$U2191,CountyStateRegions_21!$D:$D,0)),"")</f>
        <v/>
      </c>
    </row>
    <row r="2192" spans="14:22" ht="15" x14ac:dyDescent="0.2">
      <c r="N2192" s="43">
        <f t="shared" si="181"/>
        <v>0</v>
      </c>
      <c r="O2192" s="180"/>
      <c r="P2192" s="214" t="str">
        <f>CountyStateRegions_21!K2190</f>
        <v/>
      </c>
      <c r="Q2192" s="304" t="str">
        <f t="shared" si="178"/>
        <v/>
      </c>
      <c r="R2192" s="305" t="str">
        <f t="shared" si="179"/>
        <v/>
      </c>
      <c r="S2192" s="305" t="str">
        <f t="shared" si="180"/>
        <v/>
      </c>
      <c r="T2192" s="186">
        <v>2188</v>
      </c>
      <c r="U2192" s="216" t="str">
        <f t="shared" si="182"/>
        <v/>
      </c>
      <c r="V2192" s="216" t="str">
        <f>IFERROR(INDEX(CountyStateRegions_21!$B:$B,MATCH('Start Here Statistics'!$U2192,CountyStateRegions_21!$D:$D,0)),"")</f>
        <v/>
      </c>
    </row>
    <row r="2193" spans="14:22" ht="15" x14ac:dyDescent="0.2">
      <c r="N2193" s="43">
        <f t="shared" si="181"/>
        <v>0</v>
      </c>
      <c r="O2193" s="180"/>
      <c r="P2193" s="214" t="str">
        <f>CountyStateRegions_21!K2191</f>
        <v/>
      </c>
      <c r="Q2193" s="304" t="str">
        <f t="shared" si="178"/>
        <v/>
      </c>
      <c r="R2193" s="305" t="str">
        <f t="shared" si="179"/>
        <v/>
      </c>
      <c r="S2193" s="305" t="str">
        <f t="shared" si="180"/>
        <v/>
      </c>
      <c r="T2193" s="186">
        <v>2189</v>
      </c>
      <c r="U2193" s="216" t="str">
        <f t="shared" si="182"/>
        <v/>
      </c>
      <c r="V2193" s="216" t="str">
        <f>IFERROR(INDEX(CountyStateRegions_21!$B:$B,MATCH('Start Here Statistics'!$U2193,CountyStateRegions_21!$D:$D,0)),"")</f>
        <v/>
      </c>
    </row>
    <row r="2194" spans="14:22" ht="15" x14ac:dyDescent="0.2">
      <c r="N2194" s="43">
        <f t="shared" si="181"/>
        <v>0</v>
      </c>
      <c r="O2194" s="180"/>
      <c r="P2194" s="214" t="str">
        <f>CountyStateRegions_21!K2192</f>
        <v/>
      </c>
      <c r="Q2194" s="304" t="str">
        <f t="shared" si="178"/>
        <v/>
      </c>
      <c r="R2194" s="305" t="str">
        <f t="shared" si="179"/>
        <v/>
      </c>
      <c r="S2194" s="305" t="str">
        <f t="shared" si="180"/>
        <v/>
      </c>
      <c r="T2194" s="186">
        <v>2190</v>
      </c>
      <c r="U2194" s="216" t="str">
        <f t="shared" si="182"/>
        <v/>
      </c>
      <c r="V2194" s="216" t="str">
        <f>IFERROR(INDEX(CountyStateRegions_21!$B:$B,MATCH('Start Here Statistics'!$U2194,CountyStateRegions_21!$D:$D,0)),"")</f>
        <v/>
      </c>
    </row>
    <row r="2195" spans="14:22" ht="15" x14ac:dyDescent="0.2">
      <c r="N2195" s="43">
        <f t="shared" si="181"/>
        <v>0</v>
      </c>
      <c r="O2195" s="180"/>
      <c r="P2195" s="214" t="str">
        <f>CountyStateRegions_21!K2193</f>
        <v/>
      </c>
      <c r="Q2195" s="304" t="str">
        <f t="shared" si="178"/>
        <v/>
      </c>
      <c r="R2195" s="305" t="str">
        <f t="shared" si="179"/>
        <v/>
      </c>
      <c r="S2195" s="305" t="str">
        <f t="shared" si="180"/>
        <v/>
      </c>
      <c r="T2195" s="186">
        <v>2191</v>
      </c>
      <c r="U2195" s="216" t="str">
        <f t="shared" si="182"/>
        <v/>
      </c>
      <c r="V2195" s="216" t="str">
        <f>IFERROR(INDEX(CountyStateRegions_21!$B:$B,MATCH('Start Here Statistics'!$U2195,CountyStateRegions_21!$D:$D,0)),"")</f>
        <v/>
      </c>
    </row>
    <row r="2196" spans="14:22" ht="15" x14ac:dyDescent="0.2">
      <c r="N2196" s="43">
        <f t="shared" si="181"/>
        <v>0</v>
      </c>
      <c r="O2196" s="180"/>
      <c r="P2196" s="214" t="str">
        <f>CountyStateRegions_21!K2194</f>
        <v/>
      </c>
      <c r="Q2196" s="304" t="str">
        <f t="shared" si="178"/>
        <v/>
      </c>
      <c r="R2196" s="305" t="str">
        <f t="shared" si="179"/>
        <v/>
      </c>
      <c r="S2196" s="305" t="str">
        <f t="shared" si="180"/>
        <v/>
      </c>
      <c r="T2196" s="186">
        <v>2192</v>
      </c>
      <c r="U2196" s="216" t="str">
        <f t="shared" si="182"/>
        <v/>
      </c>
      <c r="V2196" s="216" t="str">
        <f>IFERROR(INDEX(CountyStateRegions_21!$B:$B,MATCH('Start Here Statistics'!$U2196,CountyStateRegions_21!$D:$D,0)),"")</f>
        <v/>
      </c>
    </row>
    <row r="2197" spans="14:22" ht="15" x14ac:dyDescent="0.2">
      <c r="N2197" s="43">
        <f t="shared" si="181"/>
        <v>0</v>
      </c>
      <c r="O2197" s="180"/>
      <c r="P2197" s="214" t="str">
        <f>CountyStateRegions_21!K2195</f>
        <v/>
      </c>
      <c r="Q2197" s="304" t="str">
        <f t="shared" si="178"/>
        <v/>
      </c>
      <c r="R2197" s="305" t="str">
        <f t="shared" si="179"/>
        <v/>
      </c>
      <c r="S2197" s="305" t="str">
        <f t="shared" si="180"/>
        <v/>
      </c>
      <c r="T2197" s="186">
        <v>2193</v>
      </c>
      <c r="U2197" s="216" t="str">
        <f t="shared" si="182"/>
        <v/>
      </c>
      <c r="V2197" s="216" t="str">
        <f>IFERROR(INDEX(CountyStateRegions_21!$B:$B,MATCH('Start Here Statistics'!$U2197,CountyStateRegions_21!$D:$D,0)),"")</f>
        <v/>
      </c>
    </row>
    <row r="2198" spans="14:22" ht="15" x14ac:dyDescent="0.2">
      <c r="N2198" s="43">
        <f t="shared" si="181"/>
        <v>0</v>
      </c>
      <c r="O2198" s="180"/>
      <c r="P2198" s="214" t="str">
        <f>CountyStateRegions_21!K2196</f>
        <v/>
      </c>
      <c r="Q2198" s="304" t="str">
        <f t="shared" si="178"/>
        <v/>
      </c>
      <c r="R2198" s="305" t="str">
        <f t="shared" si="179"/>
        <v/>
      </c>
      <c r="S2198" s="305" t="str">
        <f t="shared" si="180"/>
        <v/>
      </c>
      <c r="T2198" s="186">
        <v>2194</v>
      </c>
      <c r="U2198" s="216" t="str">
        <f t="shared" si="182"/>
        <v/>
      </c>
      <c r="V2198" s="216" t="str">
        <f>IFERROR(INDEX(CountyStateRegions_21!$B:$B,MATCH('Start Here Statistics'!$U2198,CountyStateRegions_21!$D:$D,0)),"")</f>
        <v/>
      </c>
    </row>
    <row r="2199" spans="14:22" ht="15" x14ac:dyDescent="0.2">
      <c r="N2199" s="43">
        <f t="shared" si="181"/>
        <v>0</v>
      </c>
      <c r="O2199" s="180"/>
      <c r="P2199" s="214" t="str">
        <f>CountyStateRegions_21!K2197</f>
        <v/>
      </c>
      <c r="Q2199" s="304" t="str">
        <f t="shared" si="178"/>
        <v/>
      </c>
      <c r="R2199" s="305" t="str">
        <f t="shared" si="179"/>
        <v/>
      </c>
      <c r="S2199" s="305" t="str">
        <f t="shared" si="180"/>
        <v/>
      </c>
      <c r="T2199" s="186">
        <v>2195</v>
      </c>
      <c r="U2199" s="216" t="str">
        <f t="shared" si="182"/>
        <v/>
      </c>
      <c r="V2199" s="216" t="str">
        <f>IFERROR(INDEX(CountyStateRegions_21!$B:$B,MATCH('Start Here Statistics'!$U2199,CountyStateRegions_21!$D:$D,0)),"")</f>
        <v/>
      </c>
    </row>
    <row r="2200" spans="14:22" ht="15" x14ac:dyDescent="0.2">
      <c r="N2200" s="43">
        <f t="shared" si="181"/>
        <v>0</v>
      </c>
      <c r="O2200" s="180"/>
      <c r="P2200" s="214" t="str">
        <f>CountyStateRegions_21!K2198</f>
        <v/>
      </c>
      <c r="Q2200" s="304" t="str">
        <f t="shared" si="178"/>
        <v/>
      </c>
      <c r="R2200" s="305" t="str">
        <f t="shared" si="179"/>
        <v/>
      </c>
      <c r="S2200" s="305" t="str">
        <f t="shared" si="180"/>
        <v/>
      </c>
      <c r="T2200" s="186">
        <v>2196</v>
      </c>
      <c r="U2200" s="216" t="str">
        <f t="shared" si="182"/>
        <v/>
      </c>
      <c r="V2200" s="216" t="str">
        <f>IFERROR(INDEX(CountyStateRegions_21!$B:$B,MATCH('Start Here Statistics'!$U2200,CountyStateRegions_21!$D:$D,0)),"")</f>
        <v/>
      </c>
    </row>
    <row r="2201" spans="14:22" ht="15" x14ac:dyDescent="0.2">
      <c r="N2201" s="43">
        <f t="shared" si="181"/>
        <v>0</v>
      </c>
      <c r="O2201" s="180"/>
      <c r="P2201" s="214" t="str">
        <f>CountyStateRegions_21!K2199</f>
        <v/>
      </c>
      <c r="Q2201" s="304" t="str">
        <f t="shared" si="178"/>
        <v/>
      </c>
      <c r="R2201" s="305" t="str">
        <f t="shared" si="179"/>
        <v/>
      </c>
      <c r="S2201" s="305" t="str">
        <f t="shared" si="180"/>
        <v/>
      </c>
      <c r="T2201" s="186">
        <v>2197</v>
      </c>
      <c r="U2201" s="216" t="str">
        <f t="shared" si="182"/>
        <v/>
      </c>
      <c r="V2201" s="216" t="str">
        <f>IFERROR(INDEX(CountyStateRegions_21!$B:$B,MATCH('Start Here Statistics'!$U2201,CountyStateRegions_21!$D:$D,0)),"")</f>
        <v/>
      </c>
    </row>
    <row r="2202" spans="14:22" ht="15" x14ac:dyDescent="0.2">
      <c r="N2202" s="43">
        <f t="shared" si="181"/>
        <v>0</v>
      </c>
      <c r="O2202" s="180"/>
      <c r="P2202" s="214" t="str">
        <f>CountyStateRegions_21!K2200</f>
        <v/>
      </c>
      <c r="Q2202" s="304" t="str">
        <f t="shared" si="178"/>
        <v/>
      </c>
      <c r="R2202" s="305" t="str">
        <f t="shared" si="179"/>
        <v/>
      </c>
      <c r="S2202" s="305" t="str">
        <f t="shared" si="180"/>
        <v/>
      </c>
      <c r="T2202" s="186">
        <v>2198</v>
      </c>
      <c r="U2202" s="216" t="str">
        <f t="shared" si="182"/>
        <v/>
      </c>
      <c r="V2202" s="216" t="str">
        <f>IFERROR(INDEX(CountyStateRegions_21!$B:$B,MATCH('Start Here Statistics'!$U2202,CountyStateRegions_21!$D:$D,0)),"")</f>
        <v/>
      </c>
    </row>
    <row r="2203" spans="14:22" ht="15" x14ac:dyDescent="0.2">
      <c r="N2203" s="43">
        <f t="shared" si="181"/>
        <v>0</v>
      </c>
      <c r="O2203" s="180"/>
      <c r="P2203" s="214" t="str">
        <f>CountyStateRegions_21!K2201</f>
        <v/>
      </c>
      <c r="Q2203" s="304" t="str">
        <f t="shared" si="178"/>
        <v/>
      </c>
      <c r="R2203" s="305" t="str">
        <f t="shared" si="179"/>
        <v/>
      </c>
      <c r="S2203" s="305" t="str">
        <f t="shared" si="180"/>
        <v/>
      </c>
      <c r="T2203" s="186">
        <v>2199</v>
      </c>
      <c r="U2203" s="216" t="str">
        <f t="shared" si="182"/>
        <v/>
      </c>
      <c r="V2203" s="216" t="str">
        <f>IFERROR(INDEX(CountyStateRegions_21!$B:$B,MATCH('Start Here Statistics'!$U2203,CountyStateRegions_21!$D:$D,0)),"")</f>
        <v/>
      </c>
    </row>
    <row r="2204" spans="14:22" ht="15" x14ac:dyDescent="0.2">
      <c r="N2204" s="43">
        <f t="shared" si="181"/>
        <v>0</v>
      </c>
      <c r="O2204" s="180"/>
      <c r="P2204" s="214" t="str">
        <f>CountyStateRegions_21!K2202</f>
        <v/>
      </c>
      <c r="Q2204" s="304" t="str">
        <f t="shared" si="178"/>
        <v/>
      </c>
      <c r="R2204" s="305" t="str">
        <f t="shared" si="179"/>
        <v/>
      </c>
      <c r="S2204" s="305" t="str">
        <f t="shared" si="180"/>
        <v/>
      </c>
      <c r="T2204" s="186">
        <v>2200</v>
      </c>
      <c r="U2204" s="216" t="str">
        <f t="shared" si="182"/>
        <v/>
      </c>
      <c r="V2204" s="216" t="str">
        <f>IFERROR(INDEX(CountyStateRegions_21!$B:$B,MATCH('Start Here Statistics'!$U2204,CountyStateRegions_21!$D:$D,0)),"")</f>
        <v/>
      </c>
    </row>
    <row r="2205" spans="14:22" ht="15" x14ac:dyDescent="0.2">
      <c r="N2205" s="43">
        <f t="shared" si="181"/>
        <v>0</v>
      </c>
      <c r="O2205" s="180"/>
      <c r="P2205" s="214" t="str">
        <f>CountyStateRegions_21!K2203</f>
        <v/>
      </c>
      <c r="Q2205" s="304" t="str">
        <f t="shared" si="178"/>
        <v/>
      </c>
      <c r="R2205" s="305" t="str">
        <f t="shared" si="179"/>
        <v/>
      </c>
      <c r="S2205" s="305" t="str">
        <f t="shared" si="180"/>
        <v/>
      </c>
      <c r="T2205" s="186">
        <v>2201</v>
      </c>
      <c r="U2205" s="216" t="str">
        <f t="shared" si="182"/>
        <v/>
      </c>
      <c r="V2205" s="216" t="str">
        <f>IFERROR(INDEX(CountyStateRegions_21!$B:$B,MATCH('Start Here Statistics'!$U2205,CountyStateRegions_21!$D:$D,0)),"")</f>
        <v/>
      </c>
    </row>
    <row r="2206" spans="14:22" ht="15" x14ac:dyDescent="0.2">
      <c r="N2206" s="43">
        <f t="shared" si="181"/>
        <v>0</v>
      </c>
      <c r="O2206" s="180"/>
      <c r="P2206" s="214" t="str">
        <f>CountyStateRegions_21!K2204</f>
        <v/>
      </c>
      <c r="Q2206" s="304" t="str">
        <f t="shared" ref="Q2206:Q2269" si="183">IFERROR(MID(P2207, FIND(",",P2207)+1,99),"")</f>
        <v/>
      </c>
      <c r="R2206" s="305" t="str">
        <f t="shared" ref="R2206:R2269" si="184">IFERROR(LEFT(P2207, FIND(",",P2207)-1),"")</f>
        <v/>
      </c>
      <c r="S2206" s="305" t="str">
        <f t="shared" ref="S2206:S2269" si="185">IF(P2207="", "", IF(O2207&lt;&gt;"", 1, 0))</f>
        <v/>
      </c>
      <c r="T2206" s="186">
        <v>2202</v>
      </c>
      <c r="U2206" s="216" t="str">
        <f t="shared" si="182"/>
        <v/>
      </c>
      <c r="V2206" s="216" t="str">
        <f>IFERROR(INDEX(CountyStateRegions_21!$B:$B,MATCH('Start Here Statistics'!$U2206,CountyStateRegions_21!$D:$D,0)),"")</f>
        <v/>
      </c>
    </row>
    <row r="2207" spans="14:22" ht="15" x14ac:dyDescent="0.2">
      <c r="N2207" s="43">
        <f t="shared" si="181"/>
        <v>0</v>
      </c>
      <c r="O2207" s="180"/>
      <c r="P2207" s="214" t="str">
        <f>CountyStateRegions_21!K2205</f>
        <v/>
      </c>
      <c r="Q2207" s="304" t="str">
        <f t="shared" si="183"/>
        <v/>
      </c>
      <c r="R2207" s="305" t="str">
        <f t="shared" si="184"/>
        <v/>
      </c>
      <c r="S2207" s="305" t="str">
        <f t="shared" si="185"/>
        <v/>
      </c>
      <c r="T2207" s="186">
        <v>2203</v>
      </c>
      <c r="U2207" s="216" t="str">
        <f t="shared" si="182"/>
        <v/>
      </c>
      <c r="V2207" s="216" t="str">
        <f>IFERROR(INDEX(CountyStateRegions_21!$B:$B,MATCH('Start Here Statistics'!$U2207,CountyStateRegions_21!$D:$D,0)),"")</f>
        <v/>
      </c>
    </row>
    <row r="2208" spans="14:22" ht="15" x14ac:dyDescent="0.2">
      <c r="N2208" s="43">
        <f t="shared" si="181"/>
        <v>0</v>
      </c>
      <c r="O2208" s="180"/>
      <c r="P2208" s="214" t="str">
        <f>CountyStateRegions_21!K2206</f>
        <v/>
      </c>
      <c r="Q2208" s="304" t="str">
        <f t="shared" si="183"/>
        <v/>
      </c>
      <c r="R2208" s="305" t="str">
        <f t="shared" si="184"/>
        <v/>
      </c>
      <c r="S2208" s="305" t="str">
        <f t="shared" si="185"/>
        <v/>
      </c>
      <c r="T2208" s="186">
        <v>2204</v>
      </c>
      <c r="U2208" s="216" t="str">
        <f t="shared" si="182"/>
        <v/>
      </c>
      <c r="V2208" s="216" t="str">
        <f>IFERROR(INDEX(CountyStateRegions_21!$B:$B,MATCH('Start Here Statistics'!$U2208,CountyStateRegions_21!$D:$D,0)),"")</f>
        <v/>
      </c>
    </row>
    <row r="2209" spans="14:22" ht="15" x14ac:dyDescent="0.2">
      <c r="N2209" s="43">
        <f t="shared" si="181"/>
        <v>0</v>
      </c>
      <c r="O2209" s="180"/>
      <c r="P2209" s="214" t="str">
        <f>CountyStateRegions_21!K2207</f>
        <v/>
      </c>
      <c r="Q2209" s="304" t="str">
        <f t="shared" si="183"/>
        <v/>
      </c>
      <c r="R2209" s="305" t="str">
        <f t="shared" si="184"/>
        <v/>
      </c>
      <c r="S2209" s="305" t="str">
        <f t="shared" si="185"/>
        <v/>
      </c>
      <c r="T2209" s="186">
        <v>2205</v>
      </c>
      <c r="U2209" s="216" t="str">
        <f t="shared" si="182"/>
        <v/>
      </c>
      <c r="V2209" s="216" t="str">
        <f>IFERROR(INDEX(CountyStateRegions_21!$B:$B,MATCH('Start Here Statistics'!$U2209,CountyStateRegions_21!$D:$D,0)),"")</f>
        <v/>
      </c>
    </row>
    <row r="2210" spans="14:22" ht="15" x14ac:dyDescent="0.2">
      <c r="N2210" s="43">
        <f t="shared" si="181"/>
        <v>0</v>
      </c>
      <c r="O2210" s="180"/>
      <c r="P2210" s="214" t="str">
        <f>CountyStateRegions_21!K2208</f>
        <v/>
      </c>
      <c r="Q2210" s="304" t="str">
        <f t="shared" si="183"/>
        <v/>
      </c>
      <c r="R2210" s="305" t="str">
        <f t="shared" si="184"/>
        <v/>
      </c>
      <c r="S2210" s="305" t="str">
        <f t="shared" si="185"/>
        <v/>
      </c>
      <c r="T2210" s="186">
        <v>2206</v>
      </c>
      <c r="U2210" s="216" t="str">
        <f t="shared" si="182"/>
        <v/>
      </c>
      <c r="V2210" s="216" t="str">
        <f>IFERROR(INDEX(CountyStateRegions_21!$B:$B,MATCH('Start Here Statistics'!$U2210,CountyStateRegions_21!$D:$D,0)),"")</f>
        <v/>
      </c>
    </row>
    <row r="2211" spans="14:22" ht="15" x14ac:dyDescent="0.2">
      <c r="N2211" s="43">
        <f t="shared" si="181"/>
        <v>0</v>
      </c>
      <c r="O2211" s="180"/>
      <c r="P2211" s="214" t="str">
        <f>CountyStateRegions_21!K2209</f>
        <v/>
      </c>
      <c r="Q2211" s="304" t="str">
        <f t="shared" si="183"/>
        <v/>
      </c>
      <c r="R2211" s="305" t="str">
        <f t="shared" si="184"/>
        <v/>
      </c>
      <c r="S2211" s="305" t="str">
        <f t="shared" si="185"/>
        <v/>
      </c>
      <c r="T2211" s="186">
        <v>2207</v>
      </c>
      <c r="U2211" s="216" t="str">
        <f t="shared" si="182"/>
        <v/>
      </c>
      <c r="V2211" s="216" t="str">
        <f>IFERROR(INDEX(CountyStateRegions_21!$B:$B,MATCH('Start Here Statistics'!$U2211,CountyStateRegions_21!$D:$D,0)),"")</f>
        <v/>
      </c>
    </row>
    <row r="2212" spans="14:22" ht="15" x14ac:dyDescent="0.2">
      <c r="N2212" s="43">
        <f t="shared" si="181"/>
        <v>0</v>
      </c>
      <c r="O2212" s="180"/>
      <c r="P2212" s="214" t="str">
        <f>CountyStateRegions_21!K2210</f>
        <v/>
      </c>
      <c r="Q2212" s="304" t="str">
        <f t="shared" si="183"/>
        <v/>
      </c>
      <c r="R2212" s="305" t="str">
        <f t="shared" si="184"/>
        <v/>
      </c>
      <c r="S2212" s="305" t="str">
        <f t="shared" si="185"/>
        <v/>
      </c>
      <c r="T2212" s="186">
        <v>2208</v>
      </c>
      <c r="U2212" s="216" t="str">
        <f t="shared" si="182"/>
        <v/>
      </c>
      <c r="V2212" s="216" t="str">
        <f>IFERROR(INDEX(CountyStateRegions_21!$B:$B,MATCH('Start Here Statistics'!$U2212,CountyStateRegions_21!$D:$D,0)),"")</f>
        <v/>
      </c>
    </row>
    <row r="2213" spans="14:22" ht="15" x14ac:dyDescent="0.2">
      <c r="N2213" s="43">
        <f t="shared" si="181"/>
        <v>0</v>
      </c>
      <c r="O2213" s="180"/>
      <c r="P2213" s="214" t="str">
        <f>CountyStateRegions_21!K2211</f>
        <v/>
      </c>
      <c r="Q2213" s="304" t="str">
        <f t="shared" si="183"/>
        <v/>
      </c>
      <c r="R2213" s="305" t="str">
        <f t="shared" si="184"/>
        <v/>
      </c>
      <c r="S2213" s="305" t="str">
        <f t="shared" si="185"/>
        <v/>
      </c>
      <c r="T2213" s="186">
        <v>2209</v>
      </c>
      <c r="U2213" s="216" t="str">
        <f t="shared" si="182"/>
        <v/>
      </c>
      <c r="V2213" s="216" t="str">
        <f>IFERROR(INDEX(CountyStateRegions_21!$B:$B,MATCH('Start Here Statistics'!$U2213,CountyStateRegions_21!$D:$D,0)),"")</f>
        <v/>
      </c>
    </row>
    <row r="2214" spans="14:22" ht="15" x14ac:dyDescent="0.2">
      <c r="N2214" s="43">
        <f t="shared" si="181"/>
        <v>0</v>
      </c>
      <c r="O2214" s="180"/>
      <c r="P2214" s="214" t="str">
        <f>CountyStateRegions_21!K2212</f>
        <v/>
      </c>
      <c r="Q2214" s="304" t="str">
        <f t="shared" si="183"/>
        <v/>
      </c>
      <c r="R2214" s="305" t="str">
        <f t="shared" si="184"/>
        <v/>
      </c>
      <c r="S2214" s="305" t="str">
        <f t="shared" si="185"/>
        <v/>
      </c>
      <c r="T2214" s="186">
        <v>2210</v>
      </c>
      <c r="U2214" s="216" t="str">
        <f t="shared" si="182"/>
        <v/>
      </c>
      <c r="V2214" s="216" t="str">
        <f>IFERROR(INDEX(CountyStateRegions_21!$B:$B,MATCH('Start Here Statistics'!$U2214,CountyStateRegions_21!$D:$D,0)),"")</f>
        <v/>
      </c>
    </row>
    <row r="2215" spans="14:22" ht="15" x14ac:dyDescent="0.2">
      <c r="N2215" s="43">
        <f t="shared" si="181"/>
        <v>0</v>
      </c>
      <c r="O2215" s="180"/>
      <c r="P2215" s="214" t="str">
        <f>CountyStateRegions_21!K2213</f>
        <v/>
      </c>
      <c r="Q2215" s="304" t="str">
        <f t="shared" si="183"/>
        <v/>
      </c>
      <c r="R2215" s="305" t="str">
        <f t="shared" si="184"/>
        <v/>
      </c>
      <c r="S2215" s="305" t="str">
        <f t="shared" si="185"/>
        <v/>
      </c>
      <c r="T2215" s="186">
        <v>2211</v>
      </c>
      <c r="U2215" s="216" t="str">
        <f t="shared" si="182"/>
        <v/>
      </c>
      <c r="V2215" s="216" t="str">
        <f>IFERROR(INDEX(CountyStateRegions_21!$B:$B,MATCH('Start Here Statistics'!$U2215,CountyStateRegions_21!$D:$D,0)),"")</f>
        <v/>
      </c>
    </row>
    <row r="2216" spans="14:22" ht="15" x14ac:dyDescent="0.2">
      <c r="N2216" s="43">
        <f t="shared" si="181"/>
        <v>0</v>
      </c>
      <c r="O2216" s="180"/>
      <c r="P2216" s="214" t="str">
        <f>CountyStateRegions_21!K2214</f>
        <v/>
      </c>
      <c r="Q2216" s="304" t="str">
        <f t="shared" si="183"/>
        <v/>
      </c>
      <c r="R2216" s="305" t="str">
        <f t="shared" si="184"/>
        <v/>
      </c>
      <c r="S2216" s="305" t="str">
        <f t="shared" si="185"/>
        <v/>
      </c>
      <c r="T2216" s="186">
        <v>2212</v>
      </c>
      <c r="U2216" s="216" t="str">
        <f t="shared" si="182"/>
        <v/>
      </c>
      <c r="V2216" s="216" t="str">
        <f>IFERROR(INDEX(CountyStateRegions_21!$B:$B,MATCH('Start Here Statistics'!$U2216,CountyStateRegions_21!$D:$D,0)),"")</f>
        <v/>
      </c>
    </row>
    <row r="2217" spans="14:22" ht="15" x14ac:dyDescent="0.2">
      <c r="N2217" s="43">
        <f t="shared" si="181"/>
        <v>0</v>
      </c>
      <c r="O2217" s="180"/>
      <c r="P2217" s="214" t="str">
        <f>CountyStateRegions_21!K2215</f>
        <v/>
      </c>
      <c r="Q2217" s="304" t="str">
        <f t="shared" si="183"/>
        <v/>
      </c>
      <c r="R2217" s="305" t="str">
        <f t="shared" si="184"/>
        <v/>
      </c>
      <c r="S2217" s="305" t="str">
        <f t="shared" si="185"/>
        <v/>
      </c>
      <c r="T2217" s="186">
        <v>2213</v>
      </c>
      <c r="U2217" s="216" t="str">
        <f t="shared" si="182"/>
        <v/>
      </c>
      <c r="V2217" s="216" t="str">
        <f>IFERROR(INDEX(CountyStateRegions_21!$B:$B,MATCH('Start Here Statistics'!$U2217,CountyStateRegions_21!$D:$D,0)),"")</f>
        <v/>
      </c>
    </row>
    <row r="2218" spans="14:22" ht="15" x14ac:dyDescent="0.2">
      <c r="N2218" s="43">
        <f t="shared" si="181"/>
        <v>0</v>
      </c>
      <c r="O2218" s="180"/>
      <c r="P2218" s="214" t="str">
        <f>CountyStateRegions_21!K2216</f>
        <v/>
      </c>
      <c r="Q2218" s="304" t="str">
        <f t="shared" si="183"/>
        <v/>
      </c>
      <c r="R2218" s="305" t="str">
        <f t="shared" si="184"/>
        <v/>
      </c>
      <c r="S2218" s="305" t="str">
        <f t="shared" si="185"/>
        <v/>
      </c>
      <c r="T2218" s="186">
        <v>2214</v>
      </c>
      <c r="U2218" s="216" t="str">
        <f t="shared" si="182"/>
        <v/>
      </c>
      <c r="V2218" s="216" t="str">
        <f>IFERROR(INDEX(CountyStateRegions_21!$B:$B,MATCH('Start Here Statistics'!$U2218,CountyStateRegions_21!$D:$D,0)),"")</f>
        <v/>
      </c>
    </row>
    <row r="2219" spans="14:22" ht="15" x14ac:dyDescent="0.2">
      <c r="N2219" s="43">
        <f t="shared" si="181"/>
        <v>0</v>
      </c>
      <c r="O2219" s="180"/>
      <c r="P2219" s="214" t="str">
        <f>CountyStateRegions_21!K2217</f>
        <v/>
      </c>
      <c r="Q2219" s="304" t="str">
        <f t="shared" si="183"/>
        <v/>
      </c>
      <c r="R2219" s="305" t="str">
        <f t="shared" si="184"/>
        <v/>
      </c>
      <c r="S2219" s="305" t="str">
        <f t="shared" si="185"/>
        <v/>
      </c>
      <c r="T2219" s="186">
        <v>2215</v>
      </c>
      <c r="U2219" s="216" t="str">
        <f t="shared" si="182"/>
        <v/>
      </c>
      <c r="V2219" s="216" t="str">
        <f>IFERROR(INDEX(CountyStateRegions_21!$B:$B,MATCH('Start Here Statistics'!$U2219,CountyStateRegions_21!$D:$D,0)),"")</f>
        <v/>
      </c>
    </row>
    <row r="2220" spans="14:22" ht="15" x14ac:dyDescent="0.2">
      <c r="N2220" s="43">
        <f t="shared" si="181"/>
        <v>0</v>
      </c>
      <c r="O2220" s="180"/>
      <c r="P2220" s="214" t="str">
        <f>CountyStateRegions_21!K2218</f>
        <v/>
      </c>
      <c r="Q2220" s="304" t="str">
        <f t="shared" si="183"/>
        <v/>
      </c>
      <c r="R2220" s="305" t="str">
        <f t="shared" si="184"/>
        <v/>
      </c>
      <c r="S2220" s="305" t="str">
        <f t="shared" si="185"/>
        <v/>
      </c>
      <c r="T2220" s="186">
        <v>2216</v>
      </c>
      <c r="U2220" s="216" t="str">
        <f t="shared" si="182"/>
        <v/>
      </c>
      <c r="V2220" s="216" t="str">
        <f>IFERROR(INDEX(CountyStateRegions_21!$B:$B,MATCH('Start Here Statistics'!$U2220,CountyStateRegions_21!$D:$D,0)),"")</f>
        <v/>
      </c>
    </row>
    <row r="2221" spans="14:22" ht="15" x14ac:dyDescent="0.2">
      <c r="N2221" s="43">
        <f t="shared" si="181"/>
        <v>0</v>
      </c>
      <c r="O2221" s="180"/>
      <c r="P2221" s="214" t="str">
        <f>CountyStateRegions_21!K2219</f>
        <v/>
      </c>
      <c r="Q2221" s="304" t="str">
        <f t="shared" si="183"/>
        <v/>
      </c>
      <c r="R2221" s="305" t="str">
        <f t="shared" si="184"/>
        <v/>
      </c>
      <c r="S2221" s="305" t="str">
        <f t="shared" si="185"/>
        <v/>
      </c>
      <c r="T2221" s="186">
        <v>2217</v>
      </c>
      <c r="U2221" s="216" t="str">
        <f t="shared" si="182"/>
        <v/>
      </c>
      <c r="V2221" s="216" t="str">
        <f>IFERROR(INDEX(CountyStateRegions_21!$B:$B,MATCH('Start Here Statistics'!$U2221,CountyStateRegions_21!$D:$D,0)),"")</f>
        <v/>
      </c>
    </row>
    <row r="2222" spans="14:22" ht="15" x14ac:dyDescent="0.2">
      <c r="N2222" s="43">
        <f t="shared" si="181"/>
        <v>0</v>
      </c>
      <c r="O2222" s="180"/>
      <c r="P2222" s="214" t="str">
        <f>CountyStateRegions_21!K2220</f>
        <v/>
      </c>
      <c r="Q2222" s="304" t="str">
        <f t="shared" si="183"/>
        <v/>
      </c>
      <c r="R2222" s="305" t="str">
        <f t="shared" si="184"/>
        <v/>
      </c>
      <c r="S2222" s="305" t="str">
        <f t="shared" si="185"/>
        <v/>
      </c>
      <c r="T2222" s="186">
        <v>2218</v>
      </c>
      <c r="U2222" s="216" t="str">
        <f t="shared" si="182"/>
        <v/>
      </c>
      <c r="V2222" s="216" t="str">
        <f>IFERROR(INDEX(CountyStateRegions_21!$B:$B,MATCH('Start Here Statistics'!$U2222,CountyStateRegions_21!$D:$D,0)),"")</f>
        <v/>
      </c>
    </row>
    <row r="2223" spans="14:22" ht="15" x14ac:dyDescent="0.2">
      <c r="N2223" s="43">
        <f t="shared" si="181"/>
        <v>0</v>
      </c>
      <c r="O2223" s="180"/>
      <c r="P2223" s="214" t="str">
        <f>CountyStateRegions_21!K2221</f>
        <v/>
      </c>
      <c r="Q2223" s="304" t="str">
        <f t="shared" si="183"/>
        <v/>
      </c>
      <c r="R2223" s="305" t="str">
        <f t="shared" si="184"/>
        <v/>
      </c>
      <c r="S2223" s="305" t="str">
        <f t="shared" si="185"/>
        <v/>
      </c>
      <c r="T2223" s="186">
        <v>2219</v>
      </c>
      <c r="U2223" s="216" t="str">
        <f t="shared" si="182"/>
        <v/>
      </c>
      <c r="V2223" s="216" t="str">
        <f>IFERROR(INDEX(CountyStateRegions_21!$B:$B,MATCH('Start Here Statistics'!$U2223,CountyStateRegions_21!$D:$D,0)),"")</f>
        <v/>
      </c>
    </row>
    <row r="2224" spans="14:22" ht="15" x14ac:dyDescent="0.2">
      <c r="N2224" s="43">
        <f t="shared" si="181"/>
        <v>0</v>
      </c>
      <c r="O2224" s="180"/>
      <c r="P2224" s="214" t="str">
        <f>CountyStateRegions_21!K2222</f>
        <v/>
      </c>
      <c r="Q2224" s="304" t="str">
        <f t="shared" si="183"/>
        <v/>
      </c>
      <c r="R2224" s="305" t="str">
        <f t="shared" si="184"/>
        <v/>
      </c>
      <c r="S2224" s="305" t="str">
        <f t="shared" si="185"/>
        <v/>
      </c>
      <c r="T2224" s="186">
        <v>2220</v>
      </c>
      <c r="U2224" s="216" t="str">
        <f t="shared" si="182"/>
        <v/>
      </c>
      <c r="V2224" s="216" t="str">
        <f>IFERROR(INDEX(CountyStateRegions_21!$B:$B,MATCH('Start Here Statistics'!$U2224,CountyStateRegions_21!$D:$D,0)),"")</f>
        <v/>
      </c>
    </row>
    <row r="2225" spans="14:22" ht="15" x14ac:dyDescent="0.2">
      <c r="N2225" s="43">
        <f t="shared" si="181"/>
        <v>0</v>
      </c>
      <c r="O2225" s="180"/>
      <c r="P2225" s="214" t="str">
        <f>CountyStateRegions_21!K2223</f>
        <v/>
      </c>
      <c r="Q2225" s="304" t="str">
        <f t="shared" si="183"/>
        <v/>
      </c>
      <c r="R2225" s="305" t="str">
        <f t="shared" si="184"/>
        <v/>
      </c>
      <c r="S2225" s="305" t="str">
        <f t="shared" si="185"/>
        <v/>
      </c>
      <c r="T2225" s="186">
        <v>2221</v>
      </c>
      <c r="U2225" s="216" t="str">
        <f t="shared" si="182"/>
        <v/>
      </c>
      <c r="V2225" s="216" t="str">
        <f>IFERROR(INDEX(CountyStateRegions_21!$B:$B,MATCH('Start Here Statistics'!$U2225,CountyStateRegions_21!$D:$D,0)),"")</f>
        <v/>
      </c>
    </row>
    <row r="2226" spans="14:22" ht="15" x14ac:dyDescent="0.2">
      <c r="N2226" s="43">
        <f t="shared" si="181"/>
        <v>0</v>
      </c>
      <c r="O2226" s="180"/>
      <c r="P2226" s="214" t="str">
        <f>CountyStateRegions_21!K2224</f>
        <v/>
      </c>
      <c r="Q2226" s="304" t="str">
        <f t="shared" si="183"/>
        <v/>
      </c>
      <c r="R2226" s="305" t="str">
        <f t="shared" si="184"/>
        <v/>
      </c>
      <c r="S2226" s="305" t="str">
        <f t="shared" si="185"/>
        <v/>
      </c>
      <c r="T2226" s="186">
        <v>2222</v>
      </c>
      <c r="U2226" s="216" t="str">
        <f t="shared" si="182"/>
        <v/>
      </c>
      <c r="V2226" s="216" t="str">
        <f>IFERROR(INDEX(CountyStateRegions_21!$B:$B,MATCH('Start Here Statistics'!$U2226,CountyStateRegions_21!$D:$D,0)),"")</f>
        <v/>
      </c>
    </row>
    <row r="2227" spans="14:22" ht="15" x14ac:dyDescent="0.2">
      <c r="N2227" s="43">
        <f t="shared" si="181"/>
        <v>0</v>
      </c>
      <c r="O2227" s="180"/>
      <c r="P2227" s="214" t="str">
        <f>CountyStateRegions_21!K2225</f>
        <v/>
      </c>
      <c r="Q2227" s="304" t="str">
        <f t="shared" si="183"/>
        <v/>
      </c>
      <c r="R2227" s="305" t="str">
        <f t="shared" si="184"/>
        <v/>
      </c>
      <c r="S2227" s="305" t="str">
        <f t="shared" si="185"/>
        <v/>
      </c>
      <c r="T2227" s="186">
        <v>2223</v>
      </c>
      <c r="U2227" s="216" t="str">
        <f t="shared" si="182"/>
        <v/>
      </c>
      <c r="V2227" s="216" t="str">
        <f>IFERROR(INDEX(CountyStateRegions_21!$B:$B,MATCH('Start Here Statistics'!$U2227,CountyStateRegions_21!$D:$D,0)),"")</f>
        <v/>
      </c>
    </row>
    <row r="2228" spans="14:22" ht="15" x14ac:dyDescent="0.2">
      <c r="N2228" s="43">
        <f t="shared" si="181"/>
        <v>0</v>
      </c>
      <c r="O2228" s="180"/>
      <c r="P2228" s="214" t="str">
        <f>CountyStateRegions_21!K2226</f>
        <v/>
      </c>
      <c r="Q2228" s="304" t="str">
        <f t="shared" si="183"/>
        <v/>
      </c>
      <c r="R2228" s="305" t="str">
        <f t="shared" si="184"/>
        <v/>
      </c>
      <c r="S2228" s="305" t="str">
        <f t="shared" si="185"/>
        <v/>
      </c>
      <c r="T2228" s="186">
        <v>2224</v>
      </c>
      <c r="U2228" s="216" t="str">
        <f t="shared" si="182"/>
        <v/>
      </c>
      <c r="V2228" s="216" t="str">
        <f>IFERROR(INDEX(CountyStateRegions_21!$B:$B,MATCH('Start Here Statistics'!$U2228,CountyStateRegions_21!$D:$D,0)),"")</f>
        <v/>
      </c>
    </row>
    <row r="2229" spans="14:22" ht="15" x14ac:dyDescent="0.2">
      <c r="N2229" s="43">
        <f t="shared" si="181"/>
        <v>0</v>
      </c>
      <c r="O2229" s="180"/>
      <c r="P2229" s="214" t="str">
        <f>CountyStateRegions_21!K2227</f>
        <v/>
      </c>
      <c r="Q2229" s="304" t="str">
        <f t="shared" si="183"/>
        <v/>
      </c>
      <c r="R2229" s="305" t="str">
        <f t="shared" si="184"/>
        <v/>
      </c>
      <c r="S2229" s="305" t="str">
        <f t="shared" si="185"/>
        <v/>
      </c>
      <c r="T2229" s="186">
        <v>2225</v>
      </c>
      <c r="U2229" s="216" t="str">
        <f t="shared" si="182"/>
        <v/>
      </c>
      <c r="V2229" s="216" t="str">
        <f>IFERROR(INDEX(CountyStateRegions_21!$B:$B,MATCH('Start Here Statistics'!$U2229,CountyStateRegions_21!$D:$D,0)),"")</f>
        <v/>
      </c>
    </row>
    <row r="2230" spans="14:22" ht="15" x14ac:dyDescent="0.2">
      <c r="N2230" s="43">
        <f t="shared" si="181"/>
        <v>0</v>
      </c>
      <c r="O2230" s="180"/>
      <c r="P2230" s="214" t="str">
        <f>CountyStateRegions_21!K2228</f>
        <v/>
      </c>
      <c r="Q2230" s="304" t="str">
        <f t="shared" si="183"/>
        <v/>
      </c>
      <c r="R2230" s="305" t="str">
        <f t="shared" si="184"/>
        <v/>
      </c>
      <c r="S2230" s="305" t="str">
        <f t="shared" si="185"/>
        <v/>
      </c>
      <c r="T2230" s="186">
        <v>2226</v>
      </c>
      <c r="U2230" s="216" t="str">
        <f t="shared" si="182"/>
        <v/>
      </c>
      <c r="V2230" s="216" t="str">
        <f>IFERROR(INDEX(CountyStateRegions_21!$B:$B,MATCH('Start Here Statistics'!$U2230,CountyStateRegions_21!$D:$D,0)),"")</f>
        <v/>
      </c>
    </row>
    <row r="2231" spans="14:22" ht="15" x14ac:dyDescent="0.2">
      <c r="N2231" s="43">
        <f t="shared" si="181"/>
        <v>0</v>
      </c>
      <c r="O2231" s="180"/>
      <c r="P2231" s="214" t="str">
        <f>CountyStateRegions_21!K2229</f>
        <v/>
      </c>
      <c r="Q2231" s="304" t="str">
        <f t="shared" si="183"/>
        <v/>
      </c>
      <c r="R2231" s="305" t="str">
        <f t="shared" si="184"/>
        <v/>
      </c>
      <c r="S2231" s="305" t="str">
        <f t="shared" si="185"/>
        <v/>
      </c>
      <c r="T2231" s="186">
        <v>2227</v>
      </c>
      <c r="U2231" s="216" t="str">
        <f t="shared" si="182"/>
        <v/>
      </c>
      <c r="V2231" s="216" t="str">
        <f>IFERROR(INDEX(CountyStateRegions_21!$B:$B,MATCH('Start Here Statistics'!$U2231,CountyStateRegions_21!$D:$D,0)),"")</f>
        <v/>
      </c>
    </row>
    <row r="2232" spans="14:22" ht="15" x14ac:dyDescent="0.2">
      <c r="N2232" s="43">
        <f t="shared" si="181"/>
        <v>0</v>
      </c>
      <c r="O2232" s="180"/>
      <c r="P2232" s="214" t="str">
        <f>CountyStateRegions_21!K2230</f>
        <v/>
      </c>
      <c r="Q2232" s="304" t="str">
        <f t="shared" si="183"/>
        <v/>
      </c>
      <c r="R2232" s="305" t="str">
        <f t="shared" si="184"/>
        <v/>
      </c>
      <c r="S2232" s="305" t="str">
        <f t="shared" si="185"/>
        <v/>
      </c>
      <c r="T2232" s="186">
        <v>2228</v>
      </c>
      <c r="U2232" s="216" t="str">
        <f t="shared" si="182"/>
        <v/>
      </c>
      <c r="V2232" s="216" t="str">
        <f>IFERROR(INDEX(CountyStateRegions_21!$B:$B,MATCH('Start Here Statistics'!$U2232,CountyStateRegions_21!$D:$D,0)),"")</f>
        <v/>
      </c>
    </row>
    <row r="2233" spans="14:22" ht="15" x14ac:dyDescent="0.2">
      <c r="N2233" s="43">
        <f t="shared" si="181"/>
        <v>0</v>
      </c>
      <c r="O2233" s="180"/>
      <c r="P2233" s="214" t="str">
        <f>CountyStateRegions_21!K2231</f>
        <v/>
      </c>
      <c r="Q2233" s="304" t="str">
        <f t="shared" si="183"/>
        <v/>
      </c>
      <c r="R2233" s="305" t="str">
        <f t="shared" si="184"/>
        <v/>
      </c>
      <c r="S2233" s="305" t="str">
        <f t="shared" si="185"/>
        <v/>
      </c>
      <c r="T2233" s="186">
        <v>2229</v>
      </c>
      <c r="U2233" s="216" t="str">
        <f t="shared" si="182"/>
        <v/>
      </c>
      <c r="V2233" s="216" t="str">
        <f>IFERROR(INDEX(CountyStateRegions_21!$B:$B,MATCH('Start Here Statistics'!$U2233,CountyStateRegions_21!$D:$D,0)),"")</f>
        <v/>
      </c>
    </row>
    <row r="2234" spans="14:22" ht="15" x14ac:dyDescent="0.2">
      <c r="N2234" s="43">
        <f t="shared" si="181"/>
        <v>0</v>
      </c>
      <c r="O2234" s="180"/>
      <c r="P2234" s="214" t="str">
        <f>CountyStateRegions_21!K2232</f>
        <v/>
      </c>
      <c r="Q2234" s="304" t="str">
        <f t="shared" si="183"/>
        <v/>
      </c>
      <c r="R2234" s="305" t="str">
        <f t="shared" si="184"/>
        <v/>
      </c>
      <c r="S2234" s="305" t="str">
        <f t="shared" si="185"/>
        <v/>
      </c>
      <c r="T2234" s="186">
        <v>2230</v>
      </c>
      <c r="U2234" s="216" t="str">
        <f t="shared" si="182"/>
        <v/>
      </c>
      <c r="V2234" s="216" t="str">
        <f>IFERROR(INDEX(CountyStateRegions_21!$B:$B,MATCH('Start Here Statistics'!$U2234,CountyStateRegions_21!$D:$D,0)),"")</f>
        <v/>
      </c>
    </row>
    <row r="2235" spans="14:22" ht="15" x14ac:dyDescent="0.2">
      <c r="N2235" s="43">
        <f t="shared" si="181"/>
        <v>0</v>
      </c>
      <c r="O2235" s="180"/>
      <c r="P2235" s="214" t="str">
        <f>CountyStateRegions_21!K2233</f>
        <v/>
      </c>
      <c r="Q2235" s="304" t="str">
        <f t="shared" si="183"/>
        <v/>
      </c>
      <c r="R2235" s="305" t="str">
        <f t="shared" si="184"/>
        <v/>
      </c>
      <c r="S2235" s="305" t="str">
        <f t="shared" si="185"/>
        <v/>
      </c>
      <c r="T2235" s="186">
        <v>2231</v>
      </c>
      <c r="U2235" s="216" t="str">
        <f t="shared" si="182"/>
        <v/>
      </c>
      <c r="V2235" s="216" t="str">
        <f>IFERROR(INDEX(CountyStateRegions_21!$B:$B,MATCH('Start Here Statistics'!$U2235,CountyStateRegions_21!$D:$D,0)),"")</f>
        <v/>
      </c>
    </row>
    <row r="2236" spans="14:22" ht="15" x14ac:dyDescent="0.2">
      <c r="N2236" s="43">
        <f t="shared" si="181"/>
        <v>0</v>
      </c>
      <c r="O2236" s="180"/>
      <c r="P2236" s="214" t="str">
        <f>CountyStateRegions_21!K2234</f>
        <v/>
      </c>
      <c r="Q2236" s="304" t="str">
        <f t="shared" si="183"/>
        <v/>
      </c>
      <c r="R2236" s="305" t="str">
        <f t="shared" si="184"/>
        <v/>
      </c>
      <c r="S2236" s="305" t="str">
        <f t="shared" si="185"/>
        <v/>
      </c>
      <c r="T2236" s="186">
        <v>2232</v>
      </c>
      <c r="U2236" s="216" t="str">
        <f t="shared" si="182"/>
        <v/>
      </c>
      <c r="V2236" s="216" t="str">
        <f>IFERROR(INDEX(CountyStateRegions_21!$B:$B,MATCH('Start Here Statistics'!$U2236,CountyStateRegions_21!$D:$D,0)),"")</f>
        <v/>
      </c>
    </row>
    <row r="2237" spans="14:22" ht="15" x14ac:dyDescent="0.2">
      <c r="N2237" s="43">
        <f t="shared" si="181"/>
        <v>0</v>
      </c>
      <c r="O2237" s="180"/>
      <c r="P2237" s="214" t="str">
        <f>CountyStateRegions_21!K2235</f>
        <v/>
      </c>
      <c r="Q2237" s="304" t="str">
        <f t="shared" si="183"/>
        <v/>
      </c>
      <c r="R2237" s="305" t="str">
        <f t="shared" si="184"/>
        <v/>
      </c>
      <c r="S2237" s="305" t="str">
        <f t="shared" si="185"/>
        <v/>
      </c>
      <c r="T2237" s="186">
        <v>2233</v>
      </c>
      <c r="U2237" s="216" t="str">
        <f t="shared" si="182"/>
        <v/>
      </c>
      <c r="V2237" s="216" t="str">
        <f>IFERROR(INDEX(CountyStateRegions_21!$B:$B,MATCH('Start Here Statistics'!$U2237,CountyStateRegions_21!$D:$D,0)),"")</f>
        <v/>
      </c>
    </row>
    <row r="2238" spans="14:22" ht="15" x14ac:dyDescent="0.2">
      <c r="N2238" s="43">
        <f t="shared" si="181"/>
        <v>0</v>
      </c>
      <c r="O2238" s="180"/>
      <c r="P2238" s="214" t="str">
        <f>CountyStateRegions_21!K2236</f>
        <v/>
      </c>
      <c r="Q2238" s="304" t="str">
        <f t="shared" si="183"/>
        <v/>
      </c>
      <c r="R2238" s="305" t="str">
        <f t="shared" si="184"/>
        <v/>
      </c>
      <c r="S2238" s="305" t="str">
        <f t="shared" si="185"/>
        <v/>
      </c>
      <c r="T2238" s="186">
        <v>2234</v>
      </c>
      <c r="U2238" s="216" t="str">
        <f t="shared" si="182"/>
        <v/>
      </c>
      <c r="V2238" s="216" t="str">
        <f>IFERROR(INDEX(CountyStateRegions_21!$B:$B,MATCH('Start Here Statistics'!$U2238,CountyStateRegions_21!$D:$D,0)),"")</f>
        <v/>
      </c>
    </row>
    <row r="2239" spans="14:22" ht="15" x14ac:dyDescent="0.2">
      <c r="N2239" s="43">
        <f t="shared" si="181"/>
        <v>0</v>
      </c>
      <c r="O2239" s="180"/>
      <c r="P2239" s="214" t="str">
        <f>CountyStateRegions_21!K2237</f>
        <v/>
      </c>
      <c r="Q2239" s="304" t="str">
        <f t="shared" si="183"/>
        <v/>
      </c>
      <c r="R2239" s="305" t="str">
        <f t="shared" si="184"/>
        <v/>
      </c>
      <c r="S2239" s="305" t="str">
        <f t="shared" si="185"/>
        <v/>
      </c>
      <c r="T2239" s="186">
        <v>2235</v>
      </c>
      <c r="U2239" s="216" t="str">
        <f t="shared" si="182"/>
        <v/>
      </c>
      <c r="V2239" s="216" t="str">
        <f>IFERROR(INDEX(CountyStateRegions_21!$B:$B,MATCH('Start Here Statistics'!$U2239,CountyStateRegions_21!$D:$D,0)),"")</f>
        <v/>
      </c>
    </row>
    <row r="2240" spans="14:22" ht="15" x14ac:dyDescent="0.2">
      <c r="N2240" s="43">
        <f t="shared" si="181"/>
        <v>0</v>
      </c>
      <c r="O2240" s="180"/>
      <c r="P2240" s="214" t="str">
        <f>CountyStateRegions_21!K2238</f>
        <v/>
      </c>
      <c r="Q2240" s="304" t="str">
        <f t="shared" si="183"/>
        <v/>
      </c>
      <c r="R2240" s="305" t="str">
        <f t="shared" si="184"/>
        <v/>
      </c>
      <c r="S2240" s="305" t="str">
        <f t="shared" si="185"/>
        <v/>
      </c>
      <c r="T2240" s="186">
        <v>2236</v>
      </c>
      <c r="U2240" s="216" t="str">
        <f t="shared" si="182"/>
        <v/>
      </c>
      <c r="V2240" s="216" t="str">
        <f>IFERROR(INDEX(CountyStateRegions_21!$B:$B,MATCH('Start Here Statistics'!$U2240,CountyStateRegions_21!$D:$D,0)),"")</f>
        <v/>
      </c>
    </row>
    <row r="2241" spans="14:22" ht="15" x14ac:dyDescent="0.2">
      <c r="N2241" s="43">
        <f t="shared" si="181"/>
        <v>0</v>
      </c>
      <c r="O2241" s="180"/>
      <c r="P2241" s="214" t="str">
        <f>CountyStateRegions_21!K2239</f>
        <v/>
      </c>
      <c r="Q2241" s="304" t="str">
        <f t="shared" si="183"/>
        <v/>
      </c>
      <c r="R2241" s="305" t="str">
        <f t="shared" si="184"/>
        <v/>
      </c>
      <c r="S2241" s="305" t="str">
        <f t="shared" si="185"/>
        <v/>
      </c>
      <c r="T2241" s="186">
        <v>2237</v>
      </c>
      <c r="U2241" s="216" t="str">
        <f t="shared" si="182"/>
        <v/>
      </c>
      <c r="V2241" s="216" t="str">
        <f>IFERROR(INDEX(CountyStateRegions_21!$B:$B,MATCH('Start Here Statistics'!$U2241,CountyStateRegions_21!$D:$D,0)),"")</f>
        <v/>
      </c>
    </row>
    <row r="2242" spans="14:22" ht="15" x14ac:dyDescent="0.2">
      <c r="N2242" s="43">
        <f t="shared" si="181"/>
        <v>0</v>
      </c>
      <c r="O2242" s="180"/>
      <c r="P2242" s="214" t="str">
        <f>CountyStateRegions_21!K2240</f>
        <v/>
      </c>
      <c r="Q2242" s="304" t="str">
        <f t="shared" si="183"/>
        <v/>
      </c>
      <c r="R2242" s="305" t="str">
        <f t="shared" si="184"/>
        <v/>
      </c>
      <c r="S2242" s="305" t="str">
        <f t="shared" si="185"/>
        <v/>
      </c>
      <c r="T2242" s="186">
        <v>2238</v>
      </c>
      <c r="U2242" s="216" t="str">
        <f t="shared" si="182"/>
        <v/>
      </c>
      <c r="V2242" s="216" t="str">
        <f>IFERROR(INDEX(CountyStateRegions_21!$B:$B,MATCH('Start Here Statistics'!$U2242,CountyStateRegions_21!$D:$D,0)),"")</f>
        <v/>
      </c>
    </row>
    <row r="2243" spans="14:22" ht="15" x14ac:dyDescent="0.2">
      <c r="N2243" s="43">
        <f t="shared" si="181"/>
        <v>0</v>
      </c>
      <c r="O2243" s="180"/>
      <c r="P2243" s="214" t="str">
        <f>CountyStateRegions_21!K2241</f>
        <v/>
      </c>
      <c r="Q2243" s="304" t="str">
        <f t="shared" si="183"/>
        <v/>
      </c>
      <c r="R2243" s="305" t="str">
        <f t="shared" si="184"/>
        <v/>
      </c>
      <c r="S2243" s="305" t="str">
        <f t="shared" si="185"/>
        <v/>
      </c>
      <c r="T2243" s="186">
        <v>2239</v>
      </c>
      <c r="U2243" s="216" t="str">
        <f t="shared" si="182"/>
        <v/>
      </c>
      <c r="V2243" s="216" t="str">
        <f>IFERROR(INDEX(CountyStateRegions_21!$B:$B,MATCH('Start Here Statistics'!$U2243,CountyStateRegions_21!$D:$D,0)),"")</f>
        <v/>
      </c>
    </row>
    <row r="2244" spans="14:22" ht="15" x14ac:dyDescent="0.2">
      <c r="N2244" s="43">
        <f t="shared" si="181"/>
        <v>0</v>
      </c>
      <c r="O2244" s="180"/>
      <c r="P2244" s="214" t="str">
        <f>CountyStateRegions_21!K2242</f>
        <v/>
      </c>
      <c r="Q2244" s="304" t="str">
        <f t="shared" si="183"/>
        <v/>
      </c>
      <c r="R2244" s="305" t="str">
        <f t="shared" si="184"/>
        <v/>
      </c>
      <c r="S2244" s="305" t="str">
        <f t="shared" si="185"/>
        <v/>
      </c>
      <c r="T2244" s="186">
        <v>2240</v>
      </c>
      <c r="U2244" s="216" t="str">
        <f t="shared" si="182"/>
        <v/>
      </c>
      <c r="V2244" s="216" t="str">
        <f>IFERROR(INDEX(CountyStateRegions_21!$B:$B,MATCH('Start Here Statistics'!$U2244,CountyStateRegions_21!$D:$D,0)),"")</f>
        <v/>
      </c>
    </row>
    <row r="2245" spans="14:22" ht="15" x14ac:dyDescent="0.2">
      <c r="N2245" s="43">
        <f t="shared" si="181"/>
        <v>0</v>
      </c>
      <c r="O2245" s="180"/>
      <c r="P2245" s="214" t="str">
        <f>CountyStateRegions_21!K2243</f>
        <v/>
      </c>
      <c r="Q2245" s="304" t="str">
        <f t="shared" si="183"/>
        <v/>
      </c>
      <c r="R2245" s="305" t="str">
        <f t="shared" si="184"/>
        <v/>
      </c>
      <c r="S2245" s="305" t="str">
        <f t="shared" si="185"/>
        <v/>
      </c>
      <c r="T2245" s="186">
        <v>2241</v>
      </c>
      <c r="U2245" s="216" t="str">
        <f t="shared" si="182"/>
        <v/>
      </c>
      <c r="V2245" s="216" t="str">
        <f>IFERROR(INDEX(CountyStateRegions_21!$B:$B,MATCH('Start Here Statistics'!$U2245,CountyStateRegions_21!$D:$D,0)),"")</f>
        <v/>
      </c>
    </row>
    <row r="2246" spans="14:22" ht="15" x14ac:dyDescent="0.2">
      <c r="N2246" s="43">
        <f t="shared" ref="N2246:N2309" si="186">SUM(N2245,$O2246&lt;&gt;"")</f>
        <v>0</v>
      </c>
      <c r="O2246" s="180"/>
      <c r="P2246" s="214" t="str">
        <f>CountyStateRegions_21!K2244</f>
        <v/>
      </c>
      <c r="Q2246" s="304" t="str">
        <f t="shared" si="183"/>
        <v/>
      </c>
      <c r="R2246" s="305" t="str">
        <f t="shared" si="184"/>
        <v/>
      </c>
      <c r="S2246" s="305" t="str">
        <f t="shared" si="185"/>
        <v/>
      </c>
      <c r="T2246" s="186">
        <v>2242</v>
      </c>
      <c r="U2246" s="216" t="str">
        <f t="shared" ref="U2246:U2309" si="187">IFERROR(INDEX($P:$P,MATCH($T2246,$N:$N,0)),"")</f>
        <v/>
      </c>
      <c r="V2246" s="216" t="str">
        <f>IFERROR(INDEX(CountyStateRegions_21!$B:$B,MATCH('Start Here Statistics'!$U2246,CountyStateRegions_21!$D:$D,0)),"")</f>
        <v/>
      </c>
    </row>
    <row r="2247" spans="14:22" ht="15" x14ac:dyDescent="0.2">
      <c r="N2247" s="43">
        <f t="shared" si="186"/>
        <v>0</v>
      </c>
      <c r="O2247" s="180"/>
      <c r="P2247" s="214" t="str">
        <f>CountyStateRegions_21!K2245</f>
        <v/>
      </c>
      <c r="Q2247" s="304" t="str">
        <f t="shared" si="183"/>
        <v/>
      </c>
      <c r="R2247" s="305" t="str">
        <f t="shared" si="184"/>
        <v/>
      </c>
      <c r="S2247" s="305" t="str">
        <f t="shared" si="185"/>
        <v/>
      </c>
      <c r="T2247" s="186">
        <v>2243</v>
      </c>
      <c r="U2247" s="216" t="str">
        <f t="shared" si="187"/>
        <v/>
      </c>
      <c r="V2247" s="216" t="str">
        <f>IFERROR(INDEX(CountyStateRegions_21!$B:$B,MATCH('Start Here Statistics'!$U2247,CountyStateRegions_21!$D:$D,0)),"")</f>
        <v/>
      </c>
    </row>
    <row r="2248" spans="14:22" ht="15" x14ac:dyDescent="0.2">
      <c r="N2248" s="43">
        <f t="shared" si="186"/>
        <v>0</v>
      </c>
      <c r="O2248" s="180"/>
      <c r="P2248" s="214" t="str">
        <f>CountyStateRegions_21!K2246</f>
        <v/>
      </c>
      <c r="Q2248" s="304" t="str">
        <f t="shared" si="183"/>
        <v/>
      </c>
      <c r="R2248" s="305" t="str">
        <f t="shared" si="184"/>
        <v/>
      </c>
      <c r="S2248" s="305" t="str">
        <f t="shared" si="185"/>
        <v/>
      </c>
      <c r="T2248" s="186">
        <v>2244</v>
      </c>
      <c r="U2248" s="216" t="str">
        <f t="shared" si="187"/>
        <v/>
      </c>
      <c r="V2248" s="216" t="str">
        <f>IFERROR(INDEX(CountyStateRegions_21!$B:$B,MATCH('Start Here Statistics'!$U2248,CountyStateRegions_21!$D:$D,0)),"")</f>
        <v/>
      </c>
    </row>
    <row r="2249" spans="14:22" ht="15" x14ac:dyDescent="0.2">
      <c r="N2249" s="43">
        <f t="shared" si="186"/>
        <v>0</v>
      </c>
      <c r="O2249" s="180"/>
      <c r="P2249" s="214" t="str">
        <f>CountyStateRegions_21!K2247</f>
        <v/>
      </c>
      <c r="Q2249" s="304" t="str">
        <f t="shared" si="183"/>
        <v/>
      </c>
      <c r="R2249" s="305" t="str">
        <f t="shared" si="184"/>
        <v/>
      </c>
      <c r="S2249" s="305" t="str">
        <f t="shared" si="185"/>
        <v/>
      </c>
      <c r="T2249" s="186">
        <v>2245</v>
      </c>
      <c r="U2249" s="216" t="str">
        <f t="shared" si="187"/>
        <v/>
      </c>
      <c r="V2249" s="216" t="str">
        <f>IFERROR(INDEX(CountyStateRegions_21!$B:$B,MATCH('Start Here Statistics'!$U2249,CountyStateRegions_21!$D:$D,0)),"")</f>
        <v/>
      </c>
    </row>
    <row r="2250" spans="14:22" ht="15" x14ac:dyDescent="0.2">
      <c r="N2250" s="43">
        <f t="shared" si="186"/>
        <v>0</v>
      </c>
      <c r="O2250" s="180"/>
      <c r="P2250" s="214" t="str">
        <f>CountyStateRegions_21!K2248</f>
        <v/>
      </c>
      <c r="Q2250" s="304" t="str">
        <f t="shared" si="183"/>
        <v/>
      </c>
      <c r="R2250" s="305" t="str">
        <f t="shared" si="184"/>
        <v/>
      </c>
      <c r="S2250" s="305" t="str">
        <f t="shared" si="185"/>
        <v/>
      </c>
      <c r="T2250" s="186">
        <v>2246</v>
      </c>
      <c r="U2250" s="216" t="str">
        <f t="shared" si="187"/>
        <v/>
      </c>
      <c r="V2250" s="216" t="str">
        <f>IFERROR(INDEX(CountyStateRegions_21!$B:$B,MATCH('Start Here Statistics'!$U2250,CountyStateRegions_21!$D:$D,0)),"")</f>
        <v/>
      </c>
    </row>
    <row r="2251" spans="14:22" ht="15" x14ac:dyDescent="0.2">
      <c r="N2251" s="43">
        <f t="shared" si="186"/>
        <v>0</v>
      </c>
      <c r="O2251" s="180"/>
      <c r="P2251" s="214" t="str">
        <f>CountyStateRegions_21!K2249</f>
        <v/>
      </c>
      <c r="Q2251" s="304" t="str">
        <f t="shared" si="183"/>
        <v/>
      </c>
      <c r="R2251" s="305" t="str">
        <f t="shared" si="184"/>
        <v/>
      </c>
      <c r="S2251" s="305" t="str">
        <f t="shared" si="185"/>
        <v/>
      </c>
      <c r="T2251" s="186">
        <v>2247</v>
      </c>
      <c r="U2251" s="216" t="str">
        <f t="shared" si="187"/>
        <v/>
      </c>
      <c r="V2251" s="216" t="str">
        <f>IFERROR(INDEX(CountyStateRegions_21!$B:$B,MATCH('Start Here Statistics'!$U2251,CountyStateRegions_21!$D:$D,0)),"")</f>
        <v/>
      </c>
    </row>
    <row r="2252" spans="14:22" ht="15" x14ac:dyDescent="0.2">
      <c r="N2252" s="43">
        <f t="shared" si="186"/>
        <v>0</v>
      </c>
      <c r="O2252" s="180"/>
      <c r="P2252" s="214" t="str">
        <f>CountyStateRegions_21!K2250</f>
        <v/>
      </c>
      <c r="Q2252" s="304" t="str">
        <f t="shared" si="183"/>
        <v/>
      </c>
      <c r="R2252" s="305" t="str">
        <f t="shared" si="184"/>
        <v/>
      </c>
      <c r="S2252" s="305" t="str">
        <f t="shared" si="185"/>
        <v/>
      </c>
      <c r="T2252" s="186">
        <v>2248</v>
      </c>
      <c r="U2252" s="216" t="str">
        <f t="shared" si="187"/>
        <v/>
      </c>
      <c r="V2252" s="216" t="str">
        <f>IFERROR(INDEX(CountyStateRegions_21!$B:$B,MATCH('Start Here Statistics'!$U2252,CountyStateRegions_21!$D:$D,0)),"")</f>
        <v/>
      </c>
    </row>
    <row r="2253" spans="14:22" ht="15" x14ac:dyDescent="0.2">
      <c r="N2253" s="43">
        <f t="shared" si="186"/>
        <v>0</v>
      </c>
      <c r="O2253" s="180"/>
      <c r="P2253" s="214" t="str">
        <f>CountyStateRegions_21!K2251</f>
        <v/>
      </c>
      <c r="Q2253" s="304" t="str">
        <f t="shared" si="183"/>
        <v/>
      </c>
      <c r="R2253" s="305" t="str">
        <f t="shared" si="184"/>
        <v/>
      </c>
      <c r="S2253" s="305" t="str">
        <f t="shared" si="185"/>
        <v/>
      </c>
      <c r="T2253" s="186">
        <v>2249</v>
      </c>
      <c r="U2253" s="216" t="str">
        <f t="shared" si="187"/>
        <v/>
      </c>
      <c r="V2253" s="216" t="str">
        <f>IFERROR(INDEX(CountyStateRegions_21!$B:$B,MATCH('Start Here Statistics'!$U2253,CountyStateRegions_21!$D:$D,0)),"")</f>
        <v/>
      </c>
    </row>
    <row r="2254" spans="14:22" ht="15" x14ac:dyDescent="0.2">
      <c r="N2254" s="43">
        <f t="shared" si="186"/>
        <v>0</v>
      </c>
      <c r="O2254" s="180"/>
      <c r="P2254" s="214" t="str">
        <f>CountyStateRegions_21!K2252</f>
        <v/>
      </c>
      <c r="Q2254" s="304" t="str">
        <f t="shared" si="183"/>
        <v/>
      </c>
      <c r="R2254" s="305" t="str">
        <f t="shared" si="184"/>
        <v/>
      </c>
      <c r="S2254" s="305" t="str">
        <f t="shared" si="185"/>
        <v/>
      </c>
      <c r="T2254" s="186">
        <v>2250</v>
      </c>
      <c r="U2254" s="216" t="str">
        <f t="shared" si="187"/>
        <v/>
      </c>
      <c r="V2254" s="216" t="str">
        <f>IFERROR(INDEX(CountyStateRegions_21!$B:$B,MATCH('Start Here Statistics'!$U2254,CountyStateRegions_21!$D:$D,0)),"")</f>
        <v/>
      </c>
    </row>
    <row r="2255" spans="14:22" ht="15" x14ac:dyDescent="0.2">
      <c r="N2255" s="43">
        <f t="shared" si="186"/>
        <v>0</v>
      </c>
      <c r="O2255" s="180"/>
      <c r="P2255" s="214" t="str">
        <f>CountyStateRegions_21!K2253</f>
        <v/>
      </c>
      <c r="Q2255" s="304" t="str">
        <f t="shared" si="183"/>
        <v/>
      </c>
      <c r="R2255" s="305" t="str">
        <f t="shared" si="184"/>
        <v/>
      </c>
      <c r="S2255" s="305" t="str">
        <f t="shared" si="185"/>
        <v/>
      </c>
      <c r="T2255" s="186">
        <v>2251</v>
      </c>
      <c r="U2255" s="216" t="str">
        <f t="shared" si="187"/>
        <v/>
      </c>
      <c r="V2255" s="216" t="str">
        <f>IFERROR(INDEX(CountyStateRegions_21!$B:$B,MATCH('Start Here Statistics'!$U2255,CountyStateRegions_21!$D:$D,0)),"")</f>
        <v/>
      </c>
    </row>
    <row r="2256" spans="14:22" ht="15" x14ac:dyDescent="0.2">
      <c r="N2256" s="43">
        <f t="shared" si="186"/>
        <v>0</v>
      </c>
      <c r="O2256" s="180"/>
      <c r="P2256" s="214" t="str">
        <f>CountyStateRegions_21!K2254</f>
        <v/>
      </c>
      <c r="Q2256" s="304" t="str">
        <f t="shared" si="183"/>
        <v/>
      </c>
      <c r="R2256" s="305" t="str">
        <f t="shared" si="184"/>
        <v/>
      </c>
      <c r="S2256" s="305" t="str">
        <f t="shared" si="185"/>
        <v/>
      </c>
      <c r="T2256" s="186">
        <v>2252</v>
      </c>
      <c r="U2256" s="216" t="str">
        <f t="shared" si="187"/>
        <v/>
      </c>
      <c r="V2256" s="216" t="str">
        <f>IFERROR(INDEX(CountyStateRegions_21!$B:$B,MATCH('Start Here Statistics'!$U2256,CountyStateRegions_21!$D:$D,0)),"")</f>
        <v/>
      </c>
    </row>
    <row r="2257" spans="14:22" ht="15" x14ac:dyDescent="0.2">
      <c r="N2257" s="43">
        <f t="shared" si="186"/>
        <v>0</v>
      </c>
      <c r="O2257" s="180"/>
      <c r="P2257" s="214" t="str">
        <f>CountyStateRegions_21!K2255</f>
        <v/>
      </c>
      <c r="Q2257" s="304" t="str">
        <f t="shared" si="183"/>
        <v/>
      </c>
      <c r="R2257" s="305" t="str">
        <f t="shared" si="184"/>
        <v/>
      </c>
      <c r="S2257" s="305" t="str">
        <f t="shared" si="185"/>
        <v/>
      </c>
      <c r="T2257" s="186">
        <v>2253</v>
      </c>
      <c r="U2257" s="216" t="str">
        <f t="shared" si="187"/>
        <v/>
      </c>
      <c r="V2257" s="216" t="str">
        <f>IFERROR(INDEX(CountyStateRegions_21!$B:$B,MATCH('Start Here Statistics'!$U2257,CountyStateRegions_21!$D:$D,0)),"")</f>
        <v/>
      </c>
    </row>
    <row r="2258" spans="14:22" ht="15" x14ac:dyDescent="0.2">
      <c r="N2258" s="43">
        <f t="shared" si="186"/>
        <v>0</v>
      </c>
      <c r="O2258" s="180"/>
      <c r="P2258" s="214" t="str">
        <f>CountyStateRegions_21!K2256</f>
        <v/>
      </c>
      <c r="Q2258" s="304" t="str">
        <f t="shared" si="183"/>
        <v/>
      </c>
      <c r="R2258" s="305" t="str">
        <f t="shared" si="184"/>
        <v/>
      </c>
      <c r="S2258" s="305" t="str">
        <f t="shared" si="185"/>
        <v/>
      </c>
      <c r="T2258" s="186">
        <v>2254</v>
      </c>
      <c r="U2258" s="216" t="str">
        <f t="shared" si="187"/>
        <v/>
      </c>
      <c r="V2258" s="216" t="str">
        <f>IFERROR(INDEX(CountyStateRegions_21!$B:$B,MATCH('Start Here Statistics'!$U2258,CountyStateRegions_21!$D:$D,0)),"")</f>
        <v/>
      </c>
    </row>
    <row r="2259" spans="14:22" ht="15" x14ac:dyDescent="0.2">
      <c r="N2259" s="43">
        <f t="shared" si="186"/>
        <v>0</v>
      </c>
      <c r="O2259" s="180"/>
      <c r="P2259" s="214" t="str">
        <f>CountyStateRegions_21!K2257</f>
        <v/>
      </c>
      <c r="Q2259" s="304" t="str">
        <f t="shared" si="183"/>
        <v/>
      </c>
      <c r="R2259" s="305" t="str">
        <f t="shared" si="184"/>
        <v/>
      </c>
      <c r="S2259" s="305" t="str">
        <f t="shared" si="185"/>
        <v/>
      </c>
      <c r="T2259" s="186">
        <v>2255</v>
      </c>
      <c r="U2259" s="216" t="str">
        <f t="shared" si="187"/>
        <v/>
      </c>
      <c r="V2259" s="216" t="str">
        <f>IFERROR(INDEX(CountyStateRegions_21!$B:$B,MATCH('Start Here Statistics'!$U2259,CountyStateRegions_21!$D:$D,0)),"")</f>
        <v/>
      </c>
    </row>
    <row r="2260" spans="14:22" ht="15" x14ac:dyDescent="0.2">
      <c r="N2260" s="43">
        <f t="shared" si="186"/>
        <v>0</v>
      </c>
      <c r="O2260" s="180"/>
      <c r="P2260" s="214" t="str">
        <f>CountyStateRegions_21!K2258</f>
        <v/>
      </c>
      <c r="Q2260" s="304" t="str">
        <f t="shared" si="183"/>
        <v/>
      </c>
      <c r="R2260" s="305" t="str">
        <f t="shared" si="184"/>
        <v/>
      </c>
      <c r="S2260" s="305" t="str">
        <f t="shared" si="185"/>
        <v/>
      </c>
      <c r="T2260" s="186">
        <v>2256</v>
      </c>
      <c r="U2260" s="216" t="str">
        <f t="shared" si="187"/>
        <v/>
      </c>
      <c r="V2260" s="216" t="str">
        <f>IFERROR(INDEX(CountyStateRegions_21!$B:$B,MATCH('Start Here Statistics'!$U2260,CountyStateRegions_21!$D:$D,0)),"")</f>
        <v/>
      </c>
    </row>
    <row r="2261" spans="14:22" ht="15" x14ac:dyDescent="0.2">
      <c r="N2261" s="43">
        <f t="shared" si="186"/>
        <v>0</v>
      </c>
      <c r="O2261" s="180"/>
      <c r="P2261" s="214" t="str">
        <f>CountyStateRegions_21!K2259</f>
        <v/>
      </c>
      <c r="Q2261" s="304" t="str">
        <f t="shared" si="183"/>
        <v/>
      </c>
      <c r="R2261" s="305" t="str">
        <f t="shared" si="184"/>
        <v/>
      </c>
      <c r="S2261" s="305" t="str">
        <f t="shared" si="185"/>
        <v/>
      </c>
      <c r="T2261" s="186">
        <v>2257</v>
      </c>
      <c r="U2261" s="216" t="str">
        <f t="shared" si="187"/>
        <v/>
      </c>
      <c r="V2261" s="216" t="str">
        <f>IFERROR(INDEX(CountyStateRegions_21!$B:$B,MATCH('Start Here Statistics'!$U2261,CountyStateRegions_21!$D:$D,0)),"")</f>
        <v/>
      </c>
    </row>
    <row r="2262" spans="14:22" ht="15" x14ac:dyDescent="0.2">
      <c r="N2262" s="43">
        <f t="shared" si="186"/>
        <v>0</v>
      </c>
      <c r="O2262" s="180"/>
      <c r="P2262" s="214" t="str">
        <f>CountyStateRegions_21!K2260</f>
        <v/>
      </c>
      <c r="Q2262" s="304" t="str">
        <f t="shared" si="183"/>
        <v/>
      </c>
      <c r="R2262" s="305" t="str">
        <f t="shared" si="184"/>
        <v/>
      </c>
      <c r="S2262" s="305" t="str">
        <f t="shared" si="185"/>
        <v/>
      </c>
      <c r="T2262" s="186">
        <v>2258</v>
      </c>
      <c r="U2262" s="216" t="str">
        <f t="shared" si="187"/>
        <v/>
      </c>
      <c r="V2262" s="216" t="str">
        <f>IFERROR(INDEX(CountyStateRegions_21!$B:$B,MATCH('Start Here Statistics'!$U2262,CountyStateRegions_21!$D:$D,0)),"")</f>
        <v/>
      </c>
    </row>
    <row r="2263" spans="14:22" ht="15" x14ac:dyDescent="0.2">
      <c r="N2263" s="43">
        <f t="shared" si="186"/>
        <v>0</v>
      </c>
      <c r="O2263" s="180"/>
      <c r="P2263" s="214" t="str">
        <f>CountyStateRegions_21!K2261</f>
        <v/>
      </c>
      <c r="Q2263" s="304" t="str">
        <f t="shared" si="183"/>
        <v/>
      </c>
      <c r="R2263" s="305" t="str">
        <f t="shared" si="184"/>
        <v/>
      </c>
      <c r="S2263" s="305" t="str">
        <f t="shared" si="185"/>
        <v/>
      </c>
      <c r="T2263" s="186">
        <v>2259</v>
      </c>
      <c r="U2263" s="216" t="str">
        <f t="shared" si="187"/>
        <v/>
      </c>
      <c r="V2263" s="216" t="str">
        <f>IFERROR(INDEX(CountyStateRegions_21!$B:$B,MATCH('Start Here Statistics'!$U2263,CountyStateRegions_21!$D:$D,0)),"")</f>
        <v/>
      </c>
    </row>
    <row r="2264" spans="14:22" ht="15" x14ac:dyDescent="0.2">
      <c r="N2264" s="43">
        <f t="shared" si="186"/>
        <v>0</v>
      </c>
      <c r="O2264" s="180"/>
      <c r="P2264" s="214" t="str">
        <f>CountyStateRegions_21!K2262</f>
        <v/>
      </c>
      <c r="Q2264" s="304" t="str">
        <f t="shared" si="183"/>
        <v/>
      </c>
      <c r="R2264" s="305" t="str">
        <f t="shared" si="184"/>
        <v/>
      </c>
      <c r="S2264" s="305" t="str">
        <f t="shared" si="185"/>
        <v/>
      </c>
      <c r="T2264" s="186">
        <v>2260</v>
      </c>
      <c r="U2264" s="216" t="str">
        <f t="shared" si="187"/>
        <v/>
      </c>
      <c r="V2264" s="216" t="str">
        <f>IFERROR(INDEX(CountyStateRegions_21!$B:$B,MATCH('Start Here Statistics'!$U2264,CountyStateRegions_21!$D:$D,0)),"")</f>
        <v/>
      </c>
    </row>
    <row r="2265" spans="14:22" ht="15" x14ac:dyDescent="0.2">
      <c r="N2265" s="43">
        <f t="shared" si="186"/>
        <v>0</v>
      </c>
      <c r="O2265" s="180"/>
      <c r="P2265" s="214" t="str">
        <f>CountyStateRegions_21!K2263</f>
        <v/>
      </c>
      <c r="Q2265" s="304" t="str">
        <f t="shared" si="183"/>
        <v/>
      </c>
      <c r="R2265" s="305" t="str">
        <f t="shared" si="184"/>
        <v/>
      </c>
      <c r="S2265" s="305" t="str">
        <f t="shared" si="185"/>
        <v/>
      </c>
      <c r="T2265" s="186">
        <v>2261</v>
      </c>
      <c r="U2265" s="216" t="str">
        <f t="shared" si="187"/>
        <v/>
      </c>
      <c r="V2265" s="216" t="str">
        <f>IFERROR(INDEX(CountyStateRegions_21!$B:$B,MATCH('Start Here Statistics'!$U2265,CountyStateRegions_21!$D:$D,0)),"")</f>
        <v/>
      </c>
    </row>
    <row r="2266" spans="14:22" ht="15" x14ac:dyDescent="0.2">
      <c r="N2266" s="43">
        <f t="shared" si="186"/>
        <v>0</v>
      </c>
      <c r="O2266" s="180"/>
      <c r="P2266" s="214" t="str">
        <f>CountyStateRegions_21!K2264</f>
        <v/>
      </c>
      <c r="Q2266" s="304" t="str">
        <f t="shared" si="183"/>
        <v/>
      </c>
      <c r="R2266" s="305" t="str">
        <f t="shared" si="184"/>
        <v/>
      </c>
      <c r="S2266" s="305" t="str">
        <f t="shared" si="185"/>
        <v/>
      </c>
      <c r="T2266" s="186">
        <v>2262</v>
      </c>
      <c r="U2266" s="216" t="str">
        <f t="shared" si="187"/>
        <v/>
      </c>
      <c r="V2266" s="216" t="str">
        <f>IFERROR(INDEX(CountyStateRegions_21!$B:$B,MATCH('Start Here Statistics'!$U2266,CountyStateRegions_21!$D:$D,0)),"")</f>
        <v/>
      </c>
    </row>
    <row r="2267" spans="14:22" ht="15" x14ac:dyDescent="0.2">
      <c r="N2267" s="43">
        <f t="shared" si="186"/>
        <v>0</v>
      </c>
      <c r="O2267" s="180"/>
      <c r="P2267" s="214" t="str">
        <f>CountyStateRegions_21!K2265</f>
        <v/>
      </c>
      <c r="Q2267" s="304" t="str">
        <f t="shared" si="183"/>
        <v/>
      </c>
      <c r="R2267" s="305" t="str">
        <f t="shared" si="184"/>
        <v/>
      </c>
      <c r="S2267" s="305" t="str">
        <f t="shared" si="185"/>
        <v/>
      </c>
      <c r="T2267" s="186">
        <v>2263</v>
      </c>
      <c r="U2267" s="216" t="str">
        <f t="shared" si="187"/>
        <v/>
      </c>
      <c r="V2267" s="216" t="str">
        <f>IFERROR(INDEX(CountyStateRegions_21!$B:$B,MATCH('Start Here Statistics'!$U2267,CountyStateRegions_21!$D:$D,0)),"")</f>
        <v/>
      </c>
    </row>
    <row r="2268" spans="14:22" ht="15" x14ac:dyDescent="0.2">
      <c r="N2268" s="43">
        <f t="shared" si="186"/>
        <v>0</v>
      </c>
      <c r="O2268" s="180"/>
      <c r="P2268" s="214" t="str">
        <f>CountyStateRegions_21!K2266</f>
        <v/>
      </c>
      <c r="Q2268" s="304" t="str">
        <f t="shared" si="183"/>
        <v/>
      </c>
      <c r="R2268" s="305" t="str">
        <f t="shared" si="184"/>
        <v/>
      </c>
      <c r="S2268" s="305" t="str">
        <f t="shared" si="185"/>
        <v/>
      </c>
      <c r="T2268" s="186">
        <v>2264</v>
      </c>
      <c r="U2268" s="216" t="str">
        <f t="shared" si="187"/>
        <v/>
      </c>
      <c r="V2268" s="216" t="str">
        <f>IFERROR(INDEX(CountyStateRegions_21!$B:$B,MATCH('Start Here Statistics'!$U2268,CountyStateRegions_21!$D:$D,0)),"")</f>
        <v/>
      </c>
    </row>
    <row r="2269" spans="14:22" ht="15" x14ac:dyDescent="0.2">
      <c r="N2269" s="43">
        <f t="shared" si="186"/>
        <v>0</v>
      </c>
      <c r="O2269" s="180"/>
      <c r="P2269" s="214" t="str">
        <f>CountyStateRegions_21!K2267</f>
        <v/>
      </c>
      <c r="Q2269" s="304" t="str">
        <f t="shared" si="183"/>
        <v/>
      </c>
      <c r="R2269" s="305" t="str">
        <f t="shared" si="184"/>
        <v/>
      </c>
      <c r="S2269" s="305" t="str">
        <f t="shared" si="185"/>
        <v/>
      </c>
      <c r="T2269" s="186">
        <v>2265</v>
      </c>
      <c r="U2269" s="216" t="str">
        <f t="shared" si="187"/>
        <v/>
      </c>
      <c r="V2269" s="216" t="str">
        <f>IFERROR(INDEX(CountyStateRegions_21!$B:$B,MATCH('Start Here Statistics'!$U2269,CountyStateRegions_21!$D:$D,0)),"")</f>
        <v/>
      </c>
    </row>
    <row r="2270" spans="14:22" ht="15" x14ac:dyDescent="0.2">
      <c r="N2270" s="43">
        <f t="shared" si="186"/>
        <v>0</v>
      </c>
      <c r="O2270" s="180"/>
      <c r="P2270" s="214" t="str">
        <f>CountyStateRegions_21!K2268</f>
        <v/>
      </c>
      <c r="Q2270" s="304" t="str">
        <f t="shared" ref="Q2270:Q2333" si="188">IFERROR(MID(P2271, FIND(",",P2271)+1,99),"")</f>
        <v/>
      </c>
      <c r="R2270" s="305" t="str">
        <f t="shared" ref="R2270:R2333" si="189">IFERROR(LEFT(P2271, FIND(",",P2271)-1),"")</f>
        <v/>
      </c>
      <c r="S2270" s="305" t="str">
        <f t="shared" ref="S2270:S2333" si="190">IF(P2271="", "", IF(O2271&lt;&gt;"", 1, 0))</f>
        <v/>
      </c>
      <c r="T2270" s="186">
        <v>2266</v>
      </c>
      <c r="U2270" s="216" t="str">
        <f t="shared" si="187"/>
        <v/>
      </c>
      <c r="V2270" s="216" t="str">
        <f>IFERROR(INDEX(CountyStateRegions_21!$B:$B,MATCH('Start Here Statistics'!$U2270,CountyStateRegions_21!$D:$D,0)),"")</f>
        <v/>
      </c>
    </row>
    <row r="2271" spans="14:22" ht="15" x14ac:dyDescent="0.2">
      <c r="N2271" s="43">
        <f t="shared" si="186"/>
        <v>0</v>
      </c>
      <c r="O2271" s="180"/>
      <c r="P2271" s="214" t="str">
        <f>CountyStateRegions_21!K2269</f>
        <v/>
      </c>
      <c r="Q2271" s="304" t="str">
        <f t="shared" si="188"/>
        <v/>
      </c>
      <c r="R2271" s="305" t="str">
        <f t="shared" si="189"/>
        <v/>
      </c>
      <c r="S2271" s="305" t="str">
        <f t="shared" si="190"/>
        <v/>
      </c>
      <c r="T2271" s="186">
        <v>2267</v>
      </c>
      <c r="U2271" s="216" t="str">
        <f t="shared" si="187"/>
        <v/>
      </c>
      <c r="V2271" s="216" t="str">
        <f>IFERROR(INDEX(CountyStateRegions_21!$B:$B,MATCH('Start Here Statistics'!$U2271,CountyStateRegions_21!$D:$D,0)),"")</f>
        <v/>
      </c>
    </row>
    <row r="2272" spans="14:22" ht="15" x14ac:dyDescent="0.2">
      <c r="N2272" s="43">
        <f t="shared" si="186"/>
        <v>0</v>
      </c>
      <c r="O2272" s="180"/>
      <c r="P2272" s="214" t="str">
        <f>CountyStateRegions_21!K2270</f>
        <v/>
      </c>
      <c r="Q2272" s="304" t="str">
        <f t="shared" si="188"/>
        <v/>
      </c>
      <c r="R2272" s="305" t="str">
        <f t="shared" si="189"/>
        <v/>
      </c>
      <c r="S2272" s="305" t="str">
        <f t="shared" si="190"/>
        <v/>
      </c>
      <c r="T2272" s="186">
        <v>2268</v>
      </c>
      <c r="U2272" s="216" t="str">
        <f t="shared" si="187"/>
        <v/>
      </c>
      <c r="V2272" s="216" t="str">
        <f>IFERROR(INDEX(CountyStateRegions_21!$B:$B,MATCH('Start Here Statistics'!$U2272,CountyStateRegions_21!$D:$D,0)),"")</f>
        <v/>
      </c>
    </row>
    <row r="2273" spans="14:22" ht="15" x14ac:dyDescent="0.2">
      <c r="N2273" s="43">
        <f t="shared" si="186"/>
        <v>0</v>
      </c>
      <c r="O2273" s="180"/>
      <c r="P2273" s="214" t="str">
        <f>CountyStateRegions_21!K2271</f>
        <v/>
      </c>
      <c r="Q2273" s="304" t="str">
        <f t="shared" si="188"/>
        <v/>
      </c>
      <c r="R2273" s="305" t="str">
        <f t="shared" si="189"/>
        <v/>
      </c>
      <c r="S2273" s="305" t="str">
        <f t="shared" si="190"/>
        <v/>
      </c>
      <c r="T2273" s="186">
        <v>2269</v>
      </c>
      <c r="U2273" s="216" t="str">
        <f t="shared" si="187"/>
        <v/>
      </c>
      <c r="V2273" s="216" t="str">
        <f>IFERROR(INDEX(CountyStateRegions_21!$B:$B,MATCH('Start Here Statistics'!$U2273,CountyStateRegions_21!$D:$D,0)),"")</f>
        <v/>
      </c>
    </row>
    <row r="2274" spans="14:22" ht="15" x14ac:dyDescent="0.2">
      <c r="N2274" s="43">
        <f t="shared" si="186"/>
        <v>0</v>
      </c>
      <c r="O2274" s="180"/>
      <c r="P2274" s="214" t="str">
        <f>CountyStateRegions_21!K2272</f>
        <v/>
      </c>
      <c r="Q2274" s="304" t="str">
        <f t="shared" si="188"/>
        <v/>
      </c>
      <c r="R2274" s="305" t="str">
        <f t="shared" si="189"/>
        <v/>
      </c>
      <c r="S2274" s="305" t="str">
        <f t="shared" si="190"/>
        <v/>
      </c>
      <c r="T2274" s="186">
        <v>2270</v>
      </c>
      <c r="U2274" s="216" t="str">
        <f t="shared" si="187"/>
        <v/>
      </c>
      <c r="V2274" s="216" t="str">
        <f>IFERROR(INDEX(CountyStateRegions_21!$B:$B,MATCH('Start Here Statistics'!$U2274,CountyStateRegions_21!$D:$D,0)),"")</f>
        <v/>
      </c>
    </row>
    <row r="2275" spans="14:22" ht="15" x14ac:dyDescent="0.2">
      <c r="N2275" s="43">
        <f t="shared" si="186"/>
        <v>0</v>
      </c>
      <c r="O2275" s="180"/>
      <c r="P2275" s="214" t="str">
        <f>CountyStateRegions_21!K2273</f>
        <v/>
      </c>
      <c r="Q2275" s="304" t="str">
        <f t="shared" si="188"/>
        <v/>
      </c>
      <c r="R2275" s="305" t="str">
        <f t="shared" si="189"/>
        <v/>
      </c>
      <c r="S2275" s="305" t="str">
        <f t="shared" si="190"/>
        <v/>
      </c>
      <c r="T2275" s="186">
        <v>2271</v>
      </c>
      <c r="U2275" s="216" t="str">
        <f t="shared" si="187"/>
        <v/>
      </c>
      <c r="V2275" s="216" t="str">
        <f>IFERROR(INDEX(CountyStateRegions_21!$B:$B,MATCH('Start Here Statistics'!$U2275,CountyStateRegions_21!$D:$D,0)),"")</f>
        <v/>
      </c>
    </row>
    <row r="2276" spans="14:22" ht="15" x14ac:dyDescent="0.2">
      <c r="N2276" s="43">
        <f t="shared" si="186"/>
        <v>0</v>
      </c>
      <c r="O2276" s="180"/>
      <c r="P2276" s="214" t="str">
        <f>CountyStateRegions_21!K2274</f>
        <v/>
      </c>
      <c r="Q2276" s="304" t="str">
        <f t="shared" si="188"/>
        <v/>
      </c>
      <c r="R2276" s="305" t="str">
        <f t="shared" si="189"/>
        <v/>
      </c>
      <c r="S2276" s="305" t="str">
        <f t="shared" si="190"/>
        <v/>
      </c>
      <c r="T2276" s="186">
        <v>2272</v>
      </c>
      <c r="U2276" s="216" t="str">
        <f t="shared" si="187"/>
        <v/>
      </c>
      <c r="V2276" s="216" t="str">
        <f>IFERROR(INDEX(CountyStateRegions_21!$B:$B,MATCH('Start Here Statistics'!$U2276,CountyStateRegions_21!$D:$D,0)),"")</f>
        <v/>
      </c>
    </row>
    <row r="2277" spans="14:22" ht="15" x14ac:dyDescent="0.2">
      <c r="N2277" s="43">
        <f t="shared" si="186"/>
        <v>0</v>
      </c>
      <c r="O2277" s="180"/>
      <c r="P2277" s="214" t="str">
        <f>CountyStateRegions_21!K2275</f>
        <v/>
      </c>
      <c r="Q2277" s="304" t="str">
        <f t="shared" si="188"/>
        <v/>
      </c>
      <c r="R2277" s="305" t="str">
        <f t="shared" si="189"/>
        <v/>
      </c>
      <c r="S2277" s="305" t="str">
        <f t="shared" si="190"/>
        <v/>
      </c>
      <c r="T2277" s="186">
        <v>2273</v>
      </c>
      <c r="U2277" s="216" t="str">
        <f t="shared" si="187"/>
        <v/>
      </c>
      <c r="V2277" s="216" t="str">
        <f>IFERROR(INDEX(CountyStateRegions_21!$B:$B,MATCH('Start Here Statistics'!$U2277,CountyStateRegions_21!$D:$D,0)),"")</f>
        <v/>
      </c>
    </row>
    <row r="2278" spans="14:22" ht="15" x14ac:dyDescent="0.2">
      <c r="N2278" s="43">
        <f t="shared" si="186"/>
        <v>0</v>
      </c>
      <c r="O2278" s="180"/>
      <c r="P2278" s="214" t="str">
        <f>CountyStateRegions_21!K2276</f>
        <v/>
      </c>
      <c r="Q2278" s="304" t="str">
        <f t="shared" si="188"/>
        <v/>
      </c>
      <c r="R2278" s="305" t="str">
        <f t="shared" si="189"/>
        <v/>
      </c>
      <c r="S2278" s="305" t="str">
        <f t="shared" si="190"/>
        <v/>
      </c>
      <c r="T2278" s="186">
        <v>2274</v>
      </c>
      <c r="U2278" s="216" t="str">
        <f t="shared" si="187"/>
        <v/>
      </c>
      <c r="V2278" s="216" t="str">
        <f>IFERROR(INDEX(CountyStateRegions_21!$B:$B,MATCH('Start Here Statistics'!$U2278,CountyStateRegions_21!$D:$D,0)),"")</f>
        <v/>
      </c>
    </row>
    <row r="2279" spans="14:22" ht="15" x14ac:dyDescent="0.2">
      <c r="N2279" s="43">
        <f t="shared" si="186"/>
        <v>0</v>
      </c>
      <c r="O2279" s="180"/>
      <c r="P2279" s="214" t="str">
        <f>CountyStateRegions_21!K2277</f>
        <v/>
      </c>
      <c r="Q2279" s="304" t="str">
        <f t="shared" si="188"/>
        <v/>
      </c>
      <c r="R2279" s="305" t="str">
        <f t="shared" si="189"/>
        <v/>
      </c>
      <c r="S2279" s="305" t="str">
        <f t="shared" si="190"/>
        <v/>
      </c>
      <c r="T2279" s="186">
        <v>2275</v>
      </c>
      <c r="U2279" s="216" t="str">
        <f t="shared" si="187"/>
        <v/>
      </c>
      <c r="V2279" s="216" t="str">
        <f>IFERROR(INDEX(CountyStateRegions_21!$B:$B,MATCH('Start Here Statistics'!$U2279,CountyStateRegions_21!$D:$D,0)),"")</f>
        <v/>
      </c>
    </row>
    <row r="2280" spans="14:22" ht="15" x14ac:dyDescent="0.2">
      <c r="N2280" s="43">
        <f t="shared" si="186"/>
        <v>0</v>
      </c>
      <c r="O2280" s="180"/>
      <c r="P2280" s="214" t="str">
        <f>CountyStateRegions_21!K2278</f>
        <v/>
      </c>
      <c r="Q2280" s="304" t="str">
        <f t="shared" si="188"/>
        <v/>
      </c>
      <c r="R2280" s="305" t="str">
        <f t="shared" si="189"/>
        <v/>
      </c>
      <c r="S2280" s="305" t="str">
        <f t="shared" si="190"/>
        <v/>
      </c>
      <c r="T2280" s="186">
        <v>2276</v>
      </c>
      <c r="U2280" s="216" t="str">
        <f t="shared" si="187"/>
        <v/>
      </c>
      <c r="V2280" s="216" t="str">
        <f>IFERROR(INDEX(CountyStateRegions_21!$B:$B,MATCH('Start Here Statistics'!$U2280,CountyStateRegions_21!$D:$D,0)),"")</f>
        <v/>
      </c>
    </row>
    <row r="2281" spans="14:22" ht="15" x14ac:dyDescent="0.2">
      <c r="N2281" s="43">
        <f t="shared" si="186"/>
        <v>0</v>
      </c>
      <c r="O2281" s="180"/>
      <c r="P2281" s="214" t="str">
        <f>CountyStateRegions_21!K2279</f>
        <v/>
      </c>
      <c r="Q2281" s="304" t="str">
        <f t="shared" si="188"/>
        <v/>
      </c>
      <c r="R2281" s="305" t="str">
        <f t="shared" si="189"/>
        <v/>
      </c>
      <c r="S2281" s="305" t="str">
        <f t="shared" si="190"/>
        <v/>
      </c>
      <c r="T2281" s="186">
        <v>2277</v>
      </c>
      <c r="U2281" s="216" t="str">
        <f t="shared" si="187"/>
        <v/>
      </c>
      <c r="V2281" s="216" t="str">
        <f>IFERROR(INDEX(CountyStateRegions_21!$B:$B,MATCH('Start Here Statistics'!$U2281,CountyStateRegions_21!$D:$D,0)),"")</f>
        <v/>
      </c>
    </row>
    <row r="2282" spans="14:22" ht="15" x14ac:dyDescent="0.2">
      <c r="N2282" s="43">
        <f t="shared" si="186"/>
        <v>0</v>
      </c>
      <c r="O2282" s="180"/>
      <c r="P2282" s="214" t="str">
        <f>CountyStateRegions_21!K2280</f>
        <v/>
      </c>
      <c r="Q2282" s="304" t="str">
        <f t="shared" si="188"/>
        <v/>
      </c>
      <c r="R2282" s="305" t="str">
        <f t="shared" si="189"/>
        <v/>
      </c>
      <c r="S2282" s="305" t="str">
        <f t="shared" si="190"/>
        <v/>
      </c>
      <c r="T2282" s="186">
        <v>2278</v>
      </c>
      <c r="U2282" s="216" t="str">
        <f t="shared" si="187"/>
        <v/>
      </c>
      <c r="V2282" s="216" t="str">
        <f>IFERROR(INDEX(CountyStateRegions_21!$B:$B,MATCH('Start Here Statistics'!$U2282,CountyStateRegions_21!$D:$D,0)),"")</f>
        <v/>
      </c>
    </row>
    <row r="2283" spans="14:22" ht="15" x14ac:dyDescent="0.2">
      <c r="N2283" s="43">
        <f t="shared" si="186"/>
        <v>0</v>
      </c>
      <c r="O2283" s="180"/>
      <c r="P2283" s="214" t="str">
        <f>CountyStateRegions_21!K2281</f>
        <v/>
      </c>
      <c r="Q2283" s="304" t="str">
        <f t="shared" si="188"/>
        <v/>
      </c>
      <c r="R2283" s="305" t="str">
        <f t="shared" si="189"/>
        <v/>
      </c>
      <c r="S2283" s="305" t="str">
        <f t="shared" si="190"/>
        <v/>
      </c>
      <c r="T2283" s="186">
        <v>2279</v>
      </c>
      <c r="U2283" s="216" t="str">
        <f t="shared" si="187"/>
        <v/>
      </c>
      <c r="V2283" s="216" t="str">
        <f>IFERROR(INDEX(CountyStateRegions_21!$B:$B,MATCH('Start Here Statistics'!$U2283,CountyStateRegions_21!$D:$D,0)),"")</f>
        <v/>
      </c>
    </row>
    <row r="2284" spans="14:22" ht="15" x14ac:dyDescent="0.2">
      <c r="N2284" s="43">
        <f t="shared" si="186"/>
        <v>0</v>
      </c>
      <c r="O2284" s="180"/>
      <c r="P2284" s="214" t="str">
        <f>CountyStateRegions_21!K2282</f>
        <v/>
      </c>
      <c r="Q2284" s="304" t="str">
        <f t="shared" si="188"/>
        <v/>
      </c>
      <c r="R2284" s="305" t="str">
        <f t="shared" si="189"/>
        <v/>
      </c>
      <c r="S2284" s="305" t="str">
        <f t="shared" si="190"/>
        <v/>
      </c>
      <c r="T2284" s="186">
        <v>2280</v>
      </c>
      <c r="U2284" s="216" t="str">
        <f t="shared" si="187"/>
        <v/>
      </c>
      <c r="V2284" s="216" t="str">
        <f>IFERROR(INDEX(CountyStateRegions_21!$B:$B,MATCH('Start Here Statistics'!$U2284,CountyStateRegions_21!$D:$D,0)),"")</f>
        <v/>
      </c>
    </row>
    <row r="2285" spans="14:22" ht="15" x14ac:dyDescent="0.2">
      <c r="N2285" s="43">
        <f t="shared" si="186"/>
        <v>0</v>
      </c>
      <c r="O2285" s="180"/>
      <c r="P2285" s="214" t="str">
        <f>CountyStateRegions_21!K2283</f>
        <v/>
      </c>
      <c r="Q2285" s="304" t="str">
        <f t="shared" si="188"/>
        <v/>
      </c>
      <c r="R2285" s="305" t="str">
        <f t="shared" si="189"/>
        <v/>
      </c>
      <c r="S2285" s="305" t="str">
        <f t="shared" si="190"/>
        <v/>
      </c>
      <c r="T2285" s="186">
        <v>2281</v>
      </c>
      <c r="U2285" s="216" t="str">
        <f t="shared" si="187"/>
        <v/>
      </c>
      <c r="V2285" s="216" t="str">
        <f>IFERROR(INDEX(CountyStateRegions_21!$B:$B,MATCH('Start Here Statistics'!$U2285,CountyStateRegions_21!$D:$D,0)),"")</f>
        <v/>
      </c>
    </row>
    <row r="2286" spans="14:22" ht="15" x14ac:dyDescent="0.2">
      <c r="N2286" s="43">
        <f t="shared" si="186"/>
        <v>0</v>
      </c>
      <c r="O2286" s="180"/>
      <c r="P2286" s="214" t="str">
        <f>CountyStateRegions_21!K2284</f>
        <v/>
      </c>
      <c r="Q2286" s="304" t="str">
        <f t="shared" si="188"/>
        <v/>
      </c>
      <c r="R2286" s="305" t="str">
        <f t="shared" si="189"/>
        <v/>
      </c>
      <c r="S2286" s="305" t="str">
        <f t="shared" si="190"/>
        <v/>
      </c>
      <c r="T2286" s="186">
        <v>2282</v>
      </c>
      <c r="U2286" s="216" t="str">
        <f t="shared" si="187"/>
        <v/>
      </c>
      <c r="V2286" s="216" t="str">
        <f>IFERROR(INDEX(CountyStateRegions_21!$B:$B,MATCH('Start Here Statistics'!$U2286,CountyStateRegions_21!$D:$D,0)),"")</f>
        <v/>
      </c>
    </row>
    <row r="2287" spans="14:22" ht="15" x14ac:dyDescent="0.2">
      <c r="N2287" s="43">
        <f t="shared" si="186"/>
        <v>0</v>
      </c>
      <c r="O2287" s="180"/>
      <c r="P2287" s="214" t="str">
        <f>CountyStateRegions_21!K2285</f>
        <v/>
      </c>
      <c r="Q2287" s="304" t="str">
        <f t="shared" si="188"/>
        <v/>
      </c>
      <c r="R2287" s="305" t="str">
        <f t="shared" si="189"/>
        <v/>
      </c>
      <c r="S2287" s="305" t="str">
        <f t="shared" si="190"/>
        <v/>
      </c>
      <c r="T2287" s="186">
        <v>2283</v>
      </c>
      <c r="U2287" s="216" t="str">
        <f t="shared" si="187"/>
        <v/>
      </c>
      <c r="V2287" s="216" t="str">
        <f>IFERROR(INDEX(CountyStateRegions_21!$B:$B,MATCH('Start Here Statistics'!$U2287,CountyStateRegions_21!$D:$D,0)),"")</f>
        <v/>
      </c>
    </row>
    <row r="2288" spans="14:22" ht="15" x14ac:dyDescent="0.2">
      <c r="N2288" s="43">
        <f t="shared" si="186"/>
        <v>0</v>
      </c>
      <c r="O2288" s="180"/>
      <c r="P2288" s="214" t="str">
        <f>CountyStateRegions_21!K2286</f>
        <v/>
      </c>
      <c r="Q2288" s="304" t="str">
        <f t="shared" si="188"/>
        <v/>
      </c>
      <c r="R2288" s="305" t="str">
        <f t="shared" si="189"/>
        <v/>
      </c>
      <c r="S2288" s="305" t="str">
        <f t="shared" si="190"/>
        <v/>
      </c>
      <c r="T2288" s="186">
        <v>2284</v>
      </c>
      <c r="U2288" s="216" t="str">
        <f t="shared" si="187"/>
        <v/>
      </c>
      <c r="V2288" s="216" t="str">
        <f>IFERROR(INDEX(CountyStateRegions_21!$B:$B,MATCH('Start Here Statistics'!$U2288,CountyStateRegions_21!$D:$D,0)),"")</f>
        <v/>
      </c>
    </row>
    <row r="2289" spans="14:22" ht="15" x14ac:dyDescent="0.2">
      <c r="N2289" s="43">
        <f t="shared" si="186"/>
        <v>0</v>
      </c>
      <c r="O2289" s="180"/>
      <c r="P2289" s="214" t="str">
        <f>CountyStateRegions_21!K2287</f>
        <v/>
      </c>
      <c r="Q2289" s="304" t="str">
        <f t="shared" si="188"/>
        <v/>
      </c>
      <c r="R2289" s="305" t="str">
        <f t="shared" si="189"/>
        <v/>
      </c>
      <c r="S2289" s="305" t="str">
        <f t="shared" si="190"/>
        <v/>
      </c>
      <c r="T2289" s="186">
        <v>2285</v>
      </c>
      <c r="U2289" s="216" t="str">
        <f t="shared" si="187"/>
        <v/>
      </c>
      <c r="V2289" s="216" t="str">
        <f>IFERROR(INDEX(CountyStateRegions_21!$B:$B,MATCH('Start Here Statistics'!$U2289,CountyStateRegions_21!$D:$D,0)),"")</f>
        <v/>
      </c>
    </row>
    <row r="2290" spans="14:22" ht="15" x14ac:dyDescent="0.2">
      <c r="N2290" s="43">
        <f t="shared" si="186"/>
        <v>0</v>
      </c>
      <c r="O2290" s="180"/>
      <c r="P2290" s="214" t="str">
        <f>CountyStateRegions_21!K2288</f>
        <v/>
      </c>
      <c r="Q2290" s="304" t="str">
        <f t="shared" si="188"/>
        <v/>
      </c>
      <c r="R2290" s="305" t="str">
        <f t="shared" si="189"/>
        <v/>
      </c>
      <c r="S2290" s="305" t="str">
        <f t="shared" si="190"/>
        <v/>
      </c>
      <c r="T2290" s="186">
        <v>2286</v>
      </c>
      <c r="U2290" s="216" t="str">
        <f t="shared" si="187"/>
        <v/>
      </c>
      <c r="V2290" s="216" t="str">
        <f>IFERROR(INDEX(CountyStateRegions_21!$B:$B,MATCH('Start Here Statistics'!$U2290,CountyStateRegions_21!$D:$D,0)),"")</f>
        <v/>
      </c>
    </row>
    <row r="2291" spans="14:22" ht="15" x14ac:dyDescent="0.2">
      <c r="N2291" s="43">
        <f t="shared" si="186"/>
        <v>0</v>
      </c>
      <c r="O2291" s="180"/>
      <c r="P2291" s="214" t="str">
        <f>CountyStateRegions_21!K2289</f>
        <v/>
      </c>
      <c r="Q2291" s="304" t="str">
        <f t="shared" si="188"/>
        <v/>
      </c>
      <c r="R2291" s="305" t="str">
        <f t="shared" si="189"/>
        <v/>
      </c>
      <c r="S2291" s="305" t="str">
        <f t="shared" si="190"/>
        <v/>
      </c>
      <c r="T2291" s="186">
        <v>2287</v>
      </c>
      <c r="U2291" s="216" t="str">
        <f t="shared" si="187"/>
        <v/>
      </c>
      <c r="V2291" s="216" t="str">
        <f>IFERROR(INDEX(CountyStateRegions_21!$B:$B,MATCH('Start Here Statistics'!$U2291,CountyStateRegions_21!$D:$D,0)),"")</f>
        <v/>
      </c>
    </row>
    <row r="2292" spans="14:22" ht="15" x14ac:dyDescent="0.2">
      <c r="N2292" s="43">
        <f t="shared" si="186"/>
        <v>0</v>
      </c>
      <c r="O2292" s="180"/>
      <c r="P2292" s="214" t="str">
        <f>CountyStateRegions_21!K2290</f>
        <v/>
      </c>
      <c r="Q2292" s="304" t="str">
        <f t="shared" si="188"/>
        <v/>
      </c>
      <c r="R2292" s="305" t="str">
        <f t="shared" si="189"/>
        <v/>
      </c>
      <c r="S2292" s="305" t="str">
        <f t="shared" si="190"/>
        <v/>
      </c>
      <c r="T2292" s="186">
        <v>2288</v>
      </c>
      <c r="U2292" s="216" t="str">
        <f t="shared" si="187"/>
        <v/>
      </c>
      <c r="V2292" s="216" t="str">
        <f>IFERROR(INDEX(CountyStateRegions_21!$B:$B,MATCH('Start Here Statistics'!$U2292,CountyStateRegions_21!$D:$D,0)),"")</f>
        <v/>
      </c>
    </row>
    <row r="2293" spans="14:22" ht="15" x14ac:dyDescent="0.2">
      <c r="N2293" s="43">
        <f t="shared" si="186"/>
        <v>0</v>
      </c>
      <c r="O2293" s="180"/>
      <c r="P2293" s="214" t="str">
        <f>CountyStateRegions_21!K2291</f>
        <v/>
      </c>
      <c r="Q2293" s="304" t="str">
        <f t="shared" si="188"/>
        <v/>
      </c>
      <c r="R2293" s="305" t="str">
        <f t="shared" si="189"/>
        <v/>
      </c>
      <c r="S2293" s="305" t="str">
        <f t="shared" si="190"/>
        <v/>
      </c>
      <c r="T2293" s="186">
        <v>2289</v>
      </c>
      <c r="U2293" s="216" t="str">
        <f t="shared" si="187"/>
        <v/>
      </c>
      <c r="V2293" s="216" t="str">
        <f>IFERROR(INDEX(CountyStateRegions_21!$B:$B,MATCH('Start Here Statistics'!$U2293,CountyStateRegions_21!$D:$D,0)),"")</f>
        <v/>
      </c>
    </row>
    <row r="2294" spans="14:22" ht="15" x14ac:dyDescent="0.2">
      <c r="N2294" s="43">
        <f t="shared" si="186"/>
        <v>0</v>
      </c>
      <c r="O2294" s="180"/>
      <c r="P2294" s="214" t="str">
        <f>CountyStateRegions_21!K2292</f>
        <v/>
      </c>
      <c r="Q2294" s="304" t="str">
        <f t="shared" si="188"/>
        <v/>
      </c>
      <c r="R2294" s="305" t="str">
        <f t="shared" si="189"/>
        <v/>
      </c>
      <c r="S2294" s="305" t="str">
        <f t="shared" si="190"/>
        <v/>
      </c>
      <c r="T2294" s="186">
        <v>2290</v>
      </c>
      <c r="U2294" s="216" t="str">
        <f t="shared" si="187"/>
        <v/>
      </c>
      <c r="V2294" s="216" t="str">
        <f>IFERROR(INDEX(CountyStateRegions_21!$B:$B,MATCH('Start Here Statistics'!$U2294,CountyStateRegions_21!$D:$D,0)),"")</f>
        <v/>
      </c>
    </row>
    <row r="2295" spans="14:22" ht="15" x14ac:dyDescent="0.2">
      <c r="N2295" s="43">
        <f t="shared" si="186"/>
        <v>0</v>
      </c>
      <c r="O2295" s="180"/>
      <c r="P2295" s="214" t="str">
        <f>CountyStateRegions_21!K2293</f>
        <v/>
      </c>
      <c r="Q2295" s="304" t="str">
        <f t="shared" si="188"/>
        <v/>
      </c>
      <c r="R2295" s="305" t="str">
        <f t="shared" si="189"/>
        <v/>
      </c>
      <c r="S2295" s="305" t="str">
        <f t="shared" si="190"/>
        <v/>
      </c>
      <c r="T2295" s="186">
        <v>2291</v>
      </c>
      <c r="U2295" s="216" t="str">
        <f t="shared" si="187"/>
        <v/>
      </c>
      <c r="V2295" s="216" t="str">
        <f>IFERROR(INDEX(CountyStateRegions_21!$B:$B,MATCH('Start Here Statistics'!$U2295,CountyStateRegions_21!$D:$D,0)),"")</f>
        <v/>
      </c>
    </row>
    <row r="2296" spans="14:22" ht="15" x14ac:dyDescent="0.2">
      <c r="N2296" s="43">
        <f t="shared" si="186"/>
        <v>0</v>
      </c>
      <c r="O2296" s="180"/>
      <c r="P2296" s="214" t="str">
        <f>CountyStateRegions_21!K2294</f>
        <v/>
      </c>
      <c r="Q2296" s="304" t="str">
        <f t="shared" si="188"/>
        <v/>
      </c>
      <c r="R2296" s="305" t="str">
        <f t="shared" si="189"/>
        <v/>
      </c>
      <c r="S2296" s="305" t="str">
        <f t="shared" si="190"/>
        <v/>
      </c>
      <c r="T2296" s="186">
        <v>2292</v>
      </c>
      <c r="U2296" s="216" t="str">
        <f t="shared" si="187"/>
        <v/>
      </c>
      <c r="V2296" s="216" t="str">
        <f>IFERROR(INDEX(CountyStateRegions_21!$B:$B,MATCH('Start Here Statistics'!$U2296,CountyStateRegions_21!$D:$D,0)),"")</f>
        <v/>
      </c>
    </row>
    <row r="2297" spans="14:22" ht="15" x14ac:dyDescent="0.2">
      <c r="N2297" s="43">
        <f t="shared" si="186"/>
        <v>0</v>
      </c>
      <c r="O2297" s="180"/>
      <c r="P2297" s="214" t="str">
        <f>CountyStateRegions_21!K2295</f>
        <v/>
      </c>
      <c r="Q2297" s="304" t="str">
        <f t="shared" si="188"/>
        <v/>
      </c>
      <c r="R2297" s="305" t="str">
        <f t="shared" si="189"/>
        <v/>
      </c>
      <c r="S2297" s="305" t="str">
        <f t="shared" si="190"/>
        <v/>
      </c>
      <c r="T2297" s="186">
        <v>2293</v>
      </c>
      <c r="U2297" s="216" t="str">
        <f t="shared" si="187"/>
        <v/>
      </c>
      <c r="V2297" s="216" t="str">
        <f>IFERROR(INDEX(CountyStateRegions_21!$B:$B,MATCH('Start Here Statistics'!$U2297,CountyStateRegions_21!$D:$D,0)),"")</f>
        <v/>
      </c>
    </row>
    <row r="2298" spans="14:22" ht="15" x14ac:dyDescent="0.2">
      <c r="N2298" s="43">
        <f t="shared" si="186"/>
        <v>0</v>
      </c>
      <c r="O2298" s="180"/>
      <c r="P2298" s="214" t="str">
        <f>CountyStateRegions_21!K2296</f>
        <v/>
      </c>
      <c r="Q2298" s="304" t="str">
        <f t="shared" si="188"/>
        <v/>
      </c>
      <c r="R2298" s="305" t="str">
        <f t="shared" si="189"/>
        <v/>
      </c>
      <c r="S2298" s="305" t="str">
        <f t="shared" si="190"/>
        <v/>
      </c>
      <c r="T2298" s="186">
        <v>2294</v>
      </c>
      <c r="U2298" s="216" t="str">
        <f t="shared" si="187"/>
        <v/>
      </c>
      <c r="V2298" s="216" t="str">
        <f>IFERROR(INDEX(CountyStateRegions_21!$B:$B,MATCH('Start Here Statistics'!$U2298,CountyStateRegions_21!$D:$D,0)),"")</f>
        <v/>
      </c>
    </row>
    <row r="2299" spans="14:22" ht="15" x14ac:dyDescent="0.2">
      <c r="N2299" s="43">
        <f t="shared" si="186"/>
        <v>0</v>
      </c>
      <c r="O2299" s="180"/>
      <c r="P2299" s="214" t="str">
        <f>CountyStateRegions_21!K2297</f>
        <v/>
      </c>
      <c r="Q2299" s="304" t="str">
        <f t="shared" si="188"/>
        <v/>
      </c>
      <c r="R2299" s="305" t="str">
        <f t="shared" si="189"/>
        <v/>
      </c>
      <c r="S2299" s="305" t="str">
        <f t="shared" si="190"/>
        <v/>
      </c>
      <c r="T2299" s="186">
        <v>2295</v>
      </c>
      <c r="U2299" s="216" t="str">
        <f t="shared" si="187"/>
        <v/>
      </c>
      <c r="V2299" s="216" t="str">
        <f>IFERROR(INDEX(CountyStateRegions_21!$B:$B,MATCH('Start Here Statistics'!$U2299,CountyStateRegions_21!$D:$D,0)),"")</f>
        <v/>
      </c>
    </row>
    <row r="2300" spans="14:22" ht="15" x14ac:dyDescent="0.2">
      <c r="N2300" s="43">
        <f t="shared" si="186"/>
        <v>0</v>
      </c>
      <c r="O2300" s="180"/>
      <c r="P2300" s="214" t="str">
        <f>CountyStateRegions_21!K2298</f>
        <v/>
      </c>
      <c r="Q2300" s="304" t="str">
        <f t="shared" si="188"/>
        <v/>
      </c>
      <c r="R2300" s="305" t="str">
        <f t="shared" si="189"/>
        <v/>
      </c>
      <c r="S2300" s="305" t="str">
        <f t="shared" si="190"/>
        <v/>
      </c>
      <c r="T2300" s="186">
        <v>2296</v>
      </c>
      <c r="U2300" s="216" t="str">
        <f t="shared" si="187"/>
        <v/>
      </c>
      <c r="V2300" s="216" t="str">
        <f>IFERROR(INDEX(CountyStateRegions_21!$B:$B,MATCH('Start Here Statistics'!$U2300,CountyStateRegions_21!$D:$D,0)),"")</f>
        <v/>
      </c>
    </row>
    <row r="2301" spans="14:22" ht="15" x14ac:dyDescent="0.2">
      <c r="N2301" s="43">
        <f t="shared" si="186"/>
        <v>0</v>
      </c>
      <c r="O2301" s="180"/>
      <c r="P2301" s="214" t="str">
        <f>CountyStateRegions_21!K2299</f>
        <v/>
      </c>
      <c r="Q2301" s="304" t="str">
        <f t="shared" si="188"/>
        <v/>
      </c>
      <c r="R2301" s="305" t="str">
        <f t="shared" si="189"/>
        <v/>
      </c>
      <c r="S2301" s="305" t="str">
        <f t="shared" si="190"/>
        <v/>
      </c>
      <c r="T2301" s="186">
        <v>2297</v>
      </c>
      <c r="U2301" s="216" t="str">
        <f t="shared" si="187"/>
        <v/>
      </c>
      <c r="V2301" s="216" t="str">
        <f>IFERROR(INDEX(CountyStateRegions_21!$B:$B,MATCH('Start Here Statistics'!$U2301,CountyStateRegions_21!$D:$D,0)),"")</f>
        <v/>
      </c>
    </row>
    <row r="2302" spans="14:22" ht="15" x14ac:dyDescent="0.2">
      <c r="N2302" s="43">
        <f t="shared" si="186"/>
        <v>0</v>
      </c>
      <c r="O2302" s="180"/>
      <c r="P2302" s="214" t="str">
        <f>CountyStateRegions_21!K2300</f>
        <v/>
      </c>
      <c r="Q2302" s="304" t="str">
        <f t="shared" si="188"/>
        <v/>
      </c>
      <c r="R2302" s="305" t="str">
        <f t="shared" si="189"/>
        <v/>
      </c>
      <c r="S2302" s="305" t="str">
        <f t="shared" si="190"/>
        <v/>
      </c>
      <c r="T2302" s="186">
        <v>2298</v>
      </c>
      <c r="U2302" s="216" t="str">
        <f t="shared" si="187"/>
        <v/>
      </c>
      <c r="V2302" s="216" t="str">
        <f>IFERROR(INDEX(CountyStateRegions_21!$B:$B,MATCH('Start Here Statistics'!$U2302,CountyStateRegions_21!$D:$D,0)),"")</f>
        <v/>
      </c>
    </row>
    <row r="2303" spans="14:22" ht="15" x14ac:dyDescent="0.2">
      <c r="N2303" s="43">
        <f t="shared" si="186"/>
        <v>0</v>
      </c>
      <c r="O2303" s="180"/>
      <c r="P2303" s="214" t="str">
        <f>CountyStateRegions_21!K2301</f>
        <v/>
      </c>
      <c r="Q2303" s="304" t="str">
        <f t="shared" si="188"/>
        <v/>
      </c>
      <c r="R2303" s="305" t="str">
        <f t="shared" si="189"/>
        <v/>
      </c>
      <c r="S2303" s="305" t="str">
        <f t="shared" si="190"/>
        <v/>
      </c>
      <c r="T2303" s="186">
        <v>2299</v>
      </c>
      <c r="U2303" s="216" t="str">
        <f t="shared" si="187"/>
        <v/>
      </c>
      <c r="V2303" s="216" t="str">
        <f>IFERROR(INDEX(CountyStateRegions_21!$B:$B,MATCH('Start Here Statistics'!$U2303,CountyStateRegions_21!$D:$D,0)),"")</f>
        <v/>
      </c>
    </row>
    <row r="2304" spans="14:22" ht="15" x14ac:dyDescent="0.2">
      <c r="N2304" s="43">
        <f t="shared" si="186"/>
        <v>0</v>
      </c>
      <c r="O2304" s="180"/>
      <c r="P2304" s="214" t="str">
        <f>CountyStateRegions_21!K2302</f>
        <v/>
      </c>
      <c r="Q2304" s="304" t="str">
        <f t="shared" si="188"/>
        <v/>
      </c>
      <c r="R2304" s="305" t="str">
        <f t="shared" si="189"/>
        <v/>
      </c>
      <c r="S2304" s="305" t="str">
        <f t="shared" si="190"/>
        <v/>
      </c>
      <c r="T2304" s="186">
        <v>2300</v>
      </c>
      <c r="U2304" s="216" t="str">
        <f t="shared" si="187"/>
        <v/>
      </c>
      <c r="V2304" s="216" t="str">
        <f>IFERROR(INDEX(CountyStateRegions_21!$B:$B,MATCH('Start Here Statistics'!$U2304,CountyStateRegions_21!$D:$D,0)),"")</f>
        <v/>
      </c>
    </row>
    <row r="2305" spans="14:22" ht="15" x14ac:dyDescent="0.2">
      <c r="N2305" s="43">
        <f t="shared" si="186"/>
        <v>0</v>
      </c>
      <c r="O2305" s="180"/>
      <c r="P2305" s="214" t="str">
        <f>CountyStateRegions_21!K2303</f>
        <v/>
      </c>
      <c r="Q2305" s="304" t="str">
        <f t="shared" si="188"/>
        <v/>
      </c>
      <c r="R2305" s="305" t="str">
        <f t="shared" si="189"/>
        <v/>
      </c>
      <c r="S2305" s="305" t="str">
        <f t="shared" si="190"/>
        <v/>
      </c>
      <c r="T2305" s="186">
        <v>2301</v>
      </c>
      <c r="U2305" s="216" t="str">
        <f t="shared" si="187"/>
        <v/>
      </c>
      <c r="V2305" s="216" t="str">
        <f>IFERROR(INDEX(CountyStateRegions_21!$B:$B,MATCH('Start Here Statistics'!$U2305,CountyStateRegions_21!$D:$D,0)),"")</f>
        <v/>
      </c>
    </row>
    <row r="2306" spans="14:22" ht="15" x14ac:dyDescent="0.2">
      <c r="N2306" s="43">
        <f t="shared" si="186"/>
        <v>0</v>
      </c>
      <c r="O2306" s="180"/>
      <c r="P2306" s="214" t="str">
        <f>CountyStateRegions_21!K2304</f>
        <v/>
      </c>
      <c r="Q2306" s="304" t="str">
        <f t="shared" si="188"/>
        <v/>
      </c>
      <c r="R2306" s="305" t="str">
        <f t="shared" si="189"/>
        <v/>
      </c>
      <c r="S2306" s="305" t="str">
        <f t="shared" si="190"/>
        <v/>
      </c>
      <c r="T2306" s="186">
        <v>2302</v>
      </c>
      <c r="U2306" s="216" t="str">
        <f t="shared" si="187"/>
        <v/>
      </c>
      <c r="V2306" s="216" t="str">
        <f>IFERROR(INDEX(CountyStateRegions_21!$B:$B,MATCH('Start Here Statistics'!$U2306,CountyStateRegions_21!$D:$D,0)),"")</f>
        <v/>
      </c>
    </row>
    <row r="2307" spans="14:22" ht="15" x14ac:dyDescent="0.2">
      <c r="N2307" s="43">
        <f t="shared" si="186"/>
        <v>0</v>
      </c>
      <c r="O2307" s="180"/>
      <c r="P2307" s="214" t="str">
        <f>CountyStateRegions_21!K2305</f>
        <v/>
      </c>
      <c r="Q2307" s="304" t="str">
        <f t="shared" si="188"/>
        <v/>
      </c>
      <c r="R2307" s="305" t="str">
        <f t="shared" si="189"/>
        <v/>
      </c>
      <c r="S2307" s="305" t="str">
        <f t="shared" si="190"/>
        <v/>
      </c>
      <c r="T2307" s="186">
        <v>2303</v>
      </c>
      <c r="U2307" s="216" t="str">
        <f t="shared" si="187"/>
        <v/>
      </c>
      <c r="V2307" s="216" t="str">
        <f>IFERROR(INDEX(CountyStateRegions_21!$B:$B,MATCH('Start Here Statistics'!$U2307,CountyStateRegions_21!$D:$D,0)),"")</f>
        <v/>
      </c>
    </row>
    <row r="2308" spans="14:22" ht="15" x14ac:dyDescent="0.2">
      <c r="N2308" s="43">
        <f t="shared" si="186"/>
        <v>0</v>
      </c>
      <c r="O2308" s="180"/>
      <c r="P2308" s="214" t="str">
        <f>CountyStateRegions_21!K2306</f>
        <v/>
      </c>
      <c r="Q2308" s="304" t="str">
        <f t="shared" si="188"/>
        <v/>
      </c>
      <c r="R2308" s="305" t="str">
        <f t="shared" si="189"/>
        <v/>
      </c>
      <c r="S2308" s="305" t="str">
        <f t="shared" si="190"/>
        <v/>
      </c>
      <c r="T2308" s="186">
        <v>2304</v>
      </c>
      <c r="U2308" s="216" t="str">
        <f t="shared" si="187"/>
        <v/>
      </c>
      <c r="V2308" s="216" t="str">
        <f>IFERROR(INDEX(CountyStateRegions_21!$B:$B,MATCH('Start Here Statistics'!$U2308,CountyStateRegions_21!$D:$D,0)),"")</f>
        <v/>
      </c>
    </row>
    <row r="2309" spans="14:22" ht="15" x14ac:dyDescent="0.2">
      <c r="N2309" s="43">
        <f t="shared" si="186"/>
        <v>0</v>
      </c>
      <c r="O2309" s="180"/>
      <c r="P2309" s="214" t="str">
        <f>CountyStateRegions_21!K2307</f>
        <v/>
      </c>
      <c r="Q2309" s="304" t="str">
        <f t="shared" si="188"/>
        <v/>
      </c>
      <c r="R2309" s="305" t="str">
        <f t="shared" si="189"/>
        <v/>
      </c>
      <c r="S2309" s="305" t="str">
        <f t="shared" si="190"/>
        <v/>
      </c>
      <c r="T2309" s="186">
        <v>2305</v>
      </c>
      <c r="U2309" s="216" t="str">
        <f t="shared" si="187"/>
        <v/>
      </c>
      <c r="V2309" s="216" t="str">
        <f>IFERROR(INDEX(CountyStateRegions_21!$B:$B,MATCH('Start Here Statistics'!$U2309,CountyStateRegions_21!$D:$D,0)),"")</f>
        <v/>
      </c>
    </row>
    <row r="2310" spans="14:22" ht="15" x14ac:dyDescent="0.2">
      <c r="N2310" s="43">
        <f t="shared" ref="N2310:N2373" si="191">SUM(N2309,$O2310&lt;&gt;"")</f>
        <v>0</v>
      </c>
      <c r="O2310" s="180"/>
      <c r="P2310" s="214" t="str">
        <f>CountyStateRegions_21!K2308</f>
        <v/>
      </c>
      <c r="Q2310" s="304" t="str">
        <f t="shared" si="188"/>
        <v/>
      </c>
      <c r="R2310" s="305" t="str">
        <f t="shared" si="189"/>
        <v/>
      </c>
      <c r="S2310" s="305" t="str">
        <f t="shared" si="190"/>
        <v/>
      </c>
      <c r="T2310" s="186">
        <v>2306</v>
      </c>
      <c r="U2310" s="216" t="str">
        <f t="shared" ref="U2310:U2373" si="192">IFERROR(INDEX($P:$P,MATCH($T2310,$N:$N,0)),"")</f>
        <v/>
      </c>
      <c r="V2310" s="216" t="str">
        <f>IFERROR(INDEX(CountyStateRegions_21!$B:$B,MATCH('Start Here Statistics'!$U2310,CountyStateRegions_21!$D:$D,0)),"")</f>
        <v/>
      </c>
    </row>
    <row r="2311" spans="14:22" ht="15" x14ac:dyDescent="0.2">
      <c r="N2311" s="43">
        <f t="shared" si="191"/>
        <v>0</v>
      </c>
      <c r="O2311" s="180"/>
      <c r="P2311" s="214" t="str">
        <f>CountyStateRegions_21!K2309</f>
        <v/>
      </c>
      <c r="Q2311" s="304" t="str">
        <f t="shared" si="188"/>
        <v/>
      </c>
      <c r="R2311" s="305" t="str">
        <f t="shared" si="189"/>
        <v/>
      </c>
      <c r="S2311" s="305" t="str">
        <f t="shared" si="190"/>
        <v/>
      </c>
      <c r="T2311" s="186">
        <v>2307</v>
      </c>
      <c r="U2311" s="216" t="str">
        <f t="shared" si="192"/>
        <v/>
      </c>
      <c r="V2311" s="216" t="str">
        <f>IFERROR(INDEX(CountyStateRegions_21!$B:$B,MATCH('Start Here Statistics'!$U2311,CountyStateRegions_21!$D:$D,0)),"")</f>
        <v/>
      </c>
    </row>
    <row r="2312" spans="14:22" ht="15" x14ac:dyDescent="0.2">
      <c r="N2312" s="43">
        <f t="shared" si="191"/>
        <v>0</v>
      </c>
      <c r="O2312" s="180"/>
      <c r="P2312" s="214" t="str">
        <f>CountyStateRegions_21!K2310</f>
        <v/>
      </c>
      <c r="Q2312" s="304" t="str">
        <f t="shared" si="188"/>
        <v/>
      </c>
      <c r="R2312" s="305" t="str">
        <f t="shared" si="189"/>
        <v/>
      </c>
      <c r="S2312" s="305" t="str">
        <f t="shared" si="190"/>
        <v/>
      </c>
      <c r="T2312" s="186">
        <v>2308</v>
      </c>
      <c r="U2312" s="216" t="str">
        <f t="shared" si="192"/>
        <v/>
      </c>
      <c r="V2312" s="216" t="str">
        <f>IFERROR(INDEX(CountyStateRegions_21!$B:$B,MATCH('Start Here Statistics'!$U2312,CountyStateRegions_21!$D:$D,0)),"")</f>
        <v/>
      </c>
    </row>
    <row r="2313" spans="14:22" ht="15" x14ac:dyDescent="0.2">
      <c r="N2313" s="43">
        <f t="shared" si="191"/>
        <v>0</v>
      </c>
      <c r="O2313" s="180"/>
      <c r="P2313" s="214" t="str">
        <f>CountyStateRegions_21!K2311</f>
        <v/>
      </c>
      <c r="Q2313" s="304" t="str">
        <f t="shared" si="188"/>
        <v/>
      </c>
      <c r="R2313" s="305" t="str">
        <f t="shared" si="189"/>
        <v/>
      </c>
      <c r="S2313" s="305" t="str">
        <f t="shared" si="190"/>
        <v/>
      </c>
      <c r="T2313" s="186">
        <v>2309</v>
      </c>
      <c r="U2313" s="216" t="str">
        <f t="shared" si="192"/>
        <v/>
      </c>
      <c r="V2313" s="216" t="str">
        <f>IFERROR(INDEX(CountyStateRegions_21!$B:$B,MATCH('Start Here Statistics'!$U2313,CountyStateRegions_21!$D:$D,0)),"")</f>
        <v/>
      </c>
    </row>
    <row r="2314" spans="14:22" ht="15" x14ac:dyDescent="0.2">
      <c r="N2314" s="43">
        <f t="shared" si="191"/>
        <v>0</v>
      </c>
      <c r="O2314" s="180"/>
      <c r="P2314" s="214" t="str">
        <f>CountyStateRegions_21!K2312</f>
        <v/>
      </c>
      <c r="Q2314" s="304" t="str">
        <f t="shared" si="188"/>
        <v/>
      </c>
      <c r="R2314" s="305" t="str">
        <f t="shared" si="189"/>
        <v/>
      </c>
      <c r="S2314" s="305" t="str">
        <f t="shared" si="190"/>
        <v/>
      </c>
      <c r="T2314" s="186">
        <v>2310</v>
      </c>
      <c r="U2314" s="216" t="str">
        <f t="shared" si="192"/>
        <v/>
      </c>
      <c r="V2314" s="216" t="str">
        <f>IFERROR(INDEX(CountyStateRegions_21!$B:$B,MATCH('Start Here Statistics'!$U2314,CountyStateRegions_21!$D:$D,0)),"")</f>
        <v/>
      </c>
    </row>
    <row r="2315" spans="14:22" ht="15" x14ac:dyDescent="0.2">
      <c r="N2315" s="43">
        <f t="shared" si="191"/>
        <v>0</v>
      </c>
      <c r="O2315" s="180"/>
      <c r="P2315" s="214" t="str">
        <f>CountyStateRegions_21!K2313</f>
        <v/>
      </c>
      <c r="Q2315" s="304" t="str">
        <f t="shared" si="188"/>
        <v/>
      </c>
      <c r="R2315" s="305" t="str">
        <f t="shared" si="189"/>
        <v/>
      </c>
      <c r="S2315" s="305" t="str">
        <f t="shared" si="190"/>
        <v/>
      </c>
      <c r="T2315" s="186">
        <v>2311</v>
      </c>
      <c r="U2315" s="216" t="str">
        <f t="shared" si="192"/>
        <v/>
      </c>
      <c r="V2315" s="216" t="str">
        <f>IFERROR(INDEX(CountyStateRegions_21!$B:$B,MATCH('Start Here Statistics'!$U2315,CountyStateRegions_21!$D:$D,0)),"")</f>
        <v/>
      </c>
    </row>
    <row r="2316" spans="14:22" ht="15" x14ac:dyDescent="0.2">
      <c r="N2316" s="43">
        <f t="shared" si="191"/>
        <v>0</v>
      </c>
      <c r="O2316" s="180"/>
      <c r="P2316" s="214" t="str">
        <f>CountyStateRegions_21!K2314</f>
        <v/>
      </c>
      <c r="Q2316" s="304" t="str">
        <f t="shared" si="188"/>
        <v/>
      </c>
      <c r="R2316" s="305" t="str">
        <f t="shared" si="189"/>
        <v/>
      </c>
      <c r="S2316" s="305" t="str">
        <f t="shared" si="190"/>
        <v/>
      </c>
      <c r="T2316" s="186">
        <v>2312</v>
      </c>
      <c r="U2316" s="216" t="str">
        <f t="shared" si="192"/>
        <v/>
      </c>
      <c r="V2316" s="216" t="str">
        <f>IFERROR(INDEX(CountyStateRegions_21!$B:$B,MATCH('Start Here Statistics'!$U2316,CountyStateRegions_21!$D:$D,0)),"")</f>
        <v/>
      </c>
    </row>
    <row r="2317" spans="14:22" ht="15" x14ac:dyDescent="0.2">
      <c r="N2317" s="43">
        <f t="shared" si="191"/>
        <v>0</v>
      </c>
      <c r="O2317" s="180"/>
      <c r="P2317" s="214" t="str">
        <f>CountyStateRegions_21!K2315</f>
        <v/>
      </c>
      <c r="Q2317" s="304" t="str">
        <f t="shared" si="188"/>
        <v/>
      </c>
      <c r="R2317" s="305" t="str">
        <f t="shared" si="189"/>
        <v/>
      </c>
      <c r="S2317" s="305" t="str">
        <f t="shared" si="190"/>
        <v/>
      </c>
      <c r="T2317" s="186">
        <v>2313</v>
      </c>
      <c r="U2317" s="216" t="str">
        <f t="shared" si="192"/>
        <v/>
      </c>
      <c r="V2317" s="216" t="str">
        <f>IFERROR(INDEX(CountyStateRegions_21!$B:$B,MATCH('Start Here Statistics'!$U2317,CountyStateRegions_21!$D:$D,0)),"")</f>
        <v/>
      </c>
    </row>
    <row r="2318" spans="14:22" ht="15" x14ac:dyDescent="0.2">
      <c r="N2318" s="43">
        <f t="shared" si="191"/>
        <v>0</v>
      </c>
      <c r="O2318" s="180"/>
      <c r="P2318" s="214" t="str">
        <f>CountyStateRegions_21!K2316</f>
        <v/>
      </c>
      <c r="Q2318" s="304" t="str">
        <f t="shared" si="188"/>
        <v/>
      </c>
      <c r="R2318" s="305" t="str">
        <f t="shared" si="189"/>
        <v/>
      </c>
      <c r="S2318" s="305" t="str">
        <f t="shared" si="190"/>
        <v/>
      </c>
      <c r="T2318" s="186">
        <v>2314</v>
      </c>
      <c r="U2318" s="216" t="str">
        <f t="shared" si="192"/>
        <v/>
      </c>
      <c r="V2318" s="216" t="str">
        <f>IFERROR(INDEX(CountyStateRegions_21!$B:$B,MATCH('Start Here Statistics'!$U2318,CountyStateRegions_21!$D:$D,0)),"")</f>
        <v/>
      </c>
    </row>
    <row r="2319" spans="14:22" ht="15" x14ac:dyDescent="0.2">
      <c r="N2319" s="43">
        <f t="shared" si="191"/>
        <v>0</v>
      </c>
      <c r="O2319" s="180"/>
      <c r="P2319" s="214" t="str">
        <f>CountyStateRegions_21!K2317</f>
        <v/>
      </c>
      <c r="Q2319" s="304" t="str">
        <f t="shared" si="188"/>
        <v/>
      </c>
      <c r="R2319" s="305" t="str">
        <f t="shared" si="189"/>
        <v/>
      </c>
      <c r="S2319" s="305" t="str">
        <f t="shared" si="190"/>
        <v/>
      </c>
      <c r="T2319" s="186">
        <v>2315</v>
      </c>
      <c r="U2319" s="216" t="str">
        <f t="shared" si="192"/>
        <v/>
      </c>
      <c r="V2319" s="216" t="str">
        <f>IFERROR(INDEX(CountyStateRegions_21!$B:$B,MATCH('Start Here Statistics'!$U2319,CountyStateRegions_21!$D:$D,0)),"")</f>
        <v/>
      </c>
    </row>
    <row r="2320" spans="14:22" ht="15" x14ac:dyDescent="0.2">
      <c r="N2320" s="43">
        <f t="shared" si="191"/>
        <v>0</v>
      </c>
      <c r="O2320" s="180"/>
      <c r="P2320" s="214" t="str">
        <f>CountyStateRegions_21!K2318</f>
        <v/>
      </c>
      <c r="Q2320" s="304" t="str">
        <f t="shared" si="188"/>
        <v/>
      </c>
      <c r="R2320" s="305" t="str">
        <f t="shared" si="189"/>
        <v/>
      </c>
      <c r="S2320" s="305" t="str">
        <f t="shared" si="190"/>
        <v/>
      </c>
      <c r="T2320" s="186">
        <v>2316</v>
      </c>
      <c r="U2320" s="216" t="str">
        <f t="shared" si="192"/>
        <v/>
      </c>
      <c r="V2320" s="216" t="str">
        <f>IFERROR(INDEX(CountyStateRegions_21!$B:$B,MATCH('Start Here Statistics'!$U2320,CountyStateRegions_21!$D:$D,0)),"")</f>
        <v/>
      </c>
    </row>
    <row r="2321" spans="14:22" ht="15" x14ac:dyDescent="0.2">
      <c r="N2321" s="43">
        <f t="shared" si="191"/>
        <v>0</v>
      </c>
      <c r="O2321" s="180"/>
      <c r="P2321" s="214" t="str">
        <f>CountyStateRegions_21!K2319</f>
        <v/>
      </c>
      <c r="Q2321" s="304" t="str">
        <f t="shared" si="188"/>
        <v/>
      </c>
      <c r="R2321" s="305" t="str">
        <f t="shared" si="189"/>
        <v/>
      </c>
      <c r="S2321" s="305" t="str">
        <f t="shared" si="190"/>
        <v/>
      </c>
      <c r="T2321" s="186">
        <v>2317</v>
      </c>
      <c r="U2321" s="216" t="str">
        <f t="shared" si="192"/>
        <v/>
      </c>
      <c r="V2321" s="216" t="str">
        <f>IFERROR(INDEX(CountyStateRegions_21!$B:$B,MATCH('Start Here Statistics'!$U2321,CountyStateRegions_21!$D:$D,0)),"")</f>
        <v/>
      </c>
    </row>
    <row r="2322" spans="14:22" ht="15" x14ac:dyDescent="0.2">
      <c r="N2322" s="43">
        <f t="shared" si="191"/>
        <v>0</v>
      </c>
      <c r="O2322" s="180"/>
      <c r="P2322" s="214" t="str">
        <f>CountyStateRegions_21!K2320</f>
        <v/>
      </c>
      <c r="Q2322" s="304" t="str">
        <f t="shared" si="188"/>
        <v/>
      </c>
      <c r="R2322" s="305" t="str">
        <f t="shared" si="189"/>
        <v/>
      </c>
      <c r="S2322" s="305" t="str">
        <f t="shared" si="190"/>
        <v/>
      </c>
      <c r="T2322" s="186">
        <v>2318</v>
      </c>
      <c r="U2322" s="216" t="str">
        <f t="shared" si="192"/>
        <v/>
      </c>
      <c r="V2322" s="216" t="str">
        <f>IFERROR(INDEX(CountyStateRegions_21!$B:$B,MATCH('Start Here Statistics'!$U2322,CountyStateRegions_21!$D:$D,0)),"")</f>
        <v/>
      </c>
    </row>
    <row r="2323" spans="14:22" ht="15" x14ac:dyDescent="0.2">
      <c r="N2323" s="43">
        <f t="shared" si="191"/>
        <v>0</v>
      </c>
      <c r="O2323" s="180"/>
      <c r="P2323" s="214" t="str">
        <f>CountyStateRegions_21!K2321</f>
        <v/>
      </c>
      <c r="Q2323" s="304" t="str">
        <f t="shared" si="188"/>
        <v/>
      </c>
      <c r="R2323" s="305" t="str">
        <f t="shared" si="189"/>
        <v/>
      </c>
      <c r="S2323" s="305" t="str">
        <f t="shared" si="190"/>
        <v/>
      </c>
      <c r="T2323" s="186">
        <v>2319</v>
      </c>
      <c r="U2323" s="216" t="str">
        <f t="shared" si="192"/>
        <v/>
      </c>
      <c r="V2323" s="216" t="str">
        <f>IFERROR(INDEX(CountyStateRegions_21!$B:$B,MATCH('Start Here Statistics'!$U2323,CountyStateRegions_21!$D:$D,0)),"")</f>
        <v/>
      </c>
    </row>
    <row r="2324" spans="14:22" ht="15" x14ac:dyDescent="0.2">
      <c r="N2324" s="43">
        <f t="shared" si="191"/>
        <v>0</v>
      </c>
      <c r="O2324" s="180"/>
      <c r="P2324" s="214" t="str">
        <f>CountyStateRegions_21!K2322</f>
        <v/>
      </c>
      <c r="Q2324" s="304" t="str">
        <f t="shared" si="188"/>
        <v/>
      </c>
      <c r="R2324" s="305" t="str">
        <f t="shared" si="189"/>
        <v/>
      </c>
      <c r="S2324" s="305" t="str">
        <f t="shared" si="190"/>
        <v/>
      </c>
      <c r="T2324" s="186">
        <v>2320</v>
      </c>
      <c r="U2324" s="216" t="str">
        <f t="shared" si="192"/>
        <v/>
      </c>
      <c r="V2324" s="216" t="str">
        <f>IFERROR(INDEX(CountyStateRegions_21!$B:$B,MATCH('Start Here Statistics'!$U2324,CountyStateRegions_21!$D:$D,0)),"")</f>
        <v/>
      </c>
    </row>
    <row r="2325" spans="14:22" ht="15" x14ac:dyDescent="0.2">
      <c r="N2325" s="43">
        <f t="shared" si="191"/>
        <v>0</v>
      </c>
      <c r="O2325" s="180"/>
      <c r="P2325" s="214" t="str">
        <f>CountyStateRegions_21!K2323</f>
        <v/>
      </c>
      <c r="Q2325" s="304" t="str">
        <f t="shared" si="188"/>
        <v/>
      </c>
      <c r="R2325" s="305" t="str">
        <f t="shared" si="189"/>
        <v/>
      </c>
      <c r="S2325" s="305" t="str">
        <f t="shared" si="190"/>
        <v/>
      </c>
      <c r="T2325" s="186">
        <v>2321</v>
      </c>
      <c r="U2325" s="216" t="str">
        <f t="shared" si="192"/>
        <v/>
      </c>
      <c r="V2325" s="216" t="str">
        <f>IFERROR(INDEX(CountyStateRegions_21!$B:$B,MATCH('Start Here Statistics'!$U2325,CountyStateRegions_21!$D:$D,0)),"")</f>
        <v/>
      </c>
    </row>
    <row r="2326" spans="14:22" ht="15" x14ac:dyDescent="0.2">
      <c r="N2326" s="43">
        <f t="shared" si="191"/>
        <v>0</v>
      </c>
      <c r="O2326" s="180"/>
      <c r="P2326" s="214" t="str">
        <f>CountyStateRegions_21!K2324</f>
        <v/>
      </c>
      <c r="Q2326" s="304" t="str">
        <f t="shared" si="188"/>
        <v/>
      </c>
      <c r="R2326" s="305" t="str">
        <f t="shared" si="189"/>
        <v/>
      </c>
      <c r="S2326" s="305" t="str">
        <f t="shared" si="190"/>
        <v/>
      </c>
      <c r="T2326" s="186">
        <v>2322</v>
      </c>
      <c r="U2326" s="216" t="str">
        <f t="shared" si="192"/>
        <v/>
      </c>
      <c r="V2326" s="216" t="str">
        <f>IFERROR(INDEX(CountyStateRegions_21!$B:$B,MATCH('Start Here Statistics'!$U2326,CountyStateRegions_21!$D:$D,0)),"")</f>
        <v/>
      </c>
    </row>
    <row r="2327" spans="14:22" ht="15" x14ac:dyDescent="0.2">
      <c r="N2327" s="43">
        <f t="shared" si="191"/>
        <v>0</v>
      </c>
      <c r="O2327" s="180"/>
      <c r="P2327" s="214" t="str">
        <f>CountyStateRegions_21!K2325</f>
        <v/>
      </c>
      <c r="Q2327" s="304" t="str">
        <f t="shared" si="188"/>
        <v/>
      </c>
      <c r="R2327" s="305" t="str">
        <f t="shared" si="189"/>
        <v/>
      </c>
      <c r="S2327" s="305" t="str">
        <f t="shared" si="190"/>
        <v/>
      </c>
      <c r="T2327" s="186">
        <v>2323</v>
      </c>
      <c r="U2327" s="216" t="str">
        <f t="shared" si="192"/>
        <v/>
      </c>
      <c r="V2327" s="216" t="str">
        <f>IFERROR(INDEX(CountyStateRegions_21!$B:$B,MATCH('Start Here Statistics'!$U2327,CountyStateRegions_21!$D:$D,0)),"")</f>
        <v/>
      </c>
    </row>
    <row r="2328" spans="14:22" ht="15" x14ac:dyDescent="0.2">
      <c r="N2328" s="43">
        <f t="shared" si="191"/>
        <v>0</v>
      </c>
      <c r="O2328" s="180"/>
      <c r="P2328" s="214" t="str">
        <f>CountyStateRegions_21!K2326</f>
        <v/>
      </c>
      <c r="Q2328" s="304" t="str">
        <f t="shared" si="188"/>
        <v/>
      </c>
      <c r="R2328" s="305" t="str">
        <f t="shared" si="189"/>
        <v/>
      </c>
      <c r="S2328" s="305" t="str">
        <f t="shared" si="190"/>
        <v/>
      </c>
      <c r="T2328" s="186">
        <v>2324</v>
      </c>
      <c r="U2328" s="216" t="str">
        <f t="shared" si="192"/>
        <v/>
      </c>
      <c r="V2328" s="216" t="str">
        <f>IFERROR(INDEX(CountyStateRegions_21!$B:$B,MATCH('Start Here Statistics'!$U2328,CountyStateRegions_21!$D:$D,0)),"")</f>
        <v/>
      </c>
    </row>
    <row r="2329" spans="14:22" ht="15" x14ac:dyDescent="0.2">
      <c r="N2329" s="43">
        <f t="shared" si="191"/>
        <v>0</v>
      </c>
      <c r="O2329" s="180"/>
      <c r="P2329" s="214" t="str">
        <f>CountyStateRegions_21!K2327</f>
        <v/>
      </c>
      <c r="Q2329" s="304" t="str">
        <f t="shared" si="188"/>
        <v/>
      </c>
      <c r="R2329" s="305" t="str">
        <f t="shared" si="189"/>
        <v/>
      </c>
      <c r="S2329" s="305" t="str">
        <f t="shared" si="190"/>
        <v/>
      </c>
      <c r="T2329" s="186">
        <v>2325</v>
      </c>
      <c r="U2329" s="216" t="str">
        <f t="shared" si="192"/>
        <v/>
      </c>
      <c r="V2329" s="216" t="str">
        <f>IFERROR(INDEX(CountyStateRegions_21!$B:$B,MATCH('Start Here Statistics'!$U2329,CountyStateRegions_21!$D:$D,0)),"")</f>
        <v/>
      </c>
    </row>
    <row r="2330" spans="14:22" ht="15" x14ac:dyDescent="0.2">
      <c r="N2330" s="43">
        <f t="shared" si="191"/>
        <v>0</v>
      </c>
      <c r="O2330" s="180"/>
      <c r="P2330" s="214" t="str">
        <f>CountyStateRegions_21!K2328</f>
        <v/>
      </c>
      <c r="Q2330" s="304" t="str">
        <f t="shared" si="188"/>
        <v/>
      </c>
      <c r="R2330" s="305" t="str">
        <f t="shared" si="189"/>
        <v/>
      </c>
      <c r="S2330" s="305" t="str">
        <f t="shared" si="190"/>
        <v/>
      </c>
      <c r="T2330" s="186">
        <v>2326</v>
      </c>
      <c r="U2330" s="216" t="str">
        <f t="shared" si="192"/>
        <v/>
      </c>
      <c r="V2330" s="216" t="str">
        <f>IFERROR(INDEX(CountyStateRegions_21!$B:$B,MATCH('Start Here Statistics'!$U2330,CountyStateRegions_21!$D:$D,0)),"")</f>
        <v/>
      </c>
    </row>
    <row r="2331" spans="14:22" ht="15" x14ac:dyDescent="0.2">
      <c r="N2331" s="43">
        <f t="shared" si="191"/>
        <v>0</v>
      </c>
      <c r="O2331" s="180"/>
      <c r="P2331" s="214" t="str">
        <f>CountyStateRegions_21!K2329</f>
        <v/>
      </c>
      <c r="Q2331" s="304" t="str">
        <f t="shared" si="188"/>
        <v/>
      </c>
      <c r="R2331" s="305" t="str">
        <f t="shared" si="189"/>
        <v/>
      </c>
      <c r="S2331" s="305" t="str">
        <f t="shared" si="190"/>
        <v/>
      </c>
      <c r="T2331" s="186">
        <v>2327</v>
      </c>
      <c r="U2331" s="216" t="str">
        <f t="shared" si="192"/>
        <v/>
      </c>
      <c r="V2331" s="216" t="str">
        <f>IFERROR(INDEX(CountyStateRegions_21!$B:$B,MATCH('Start Here Statistics'!$U2331,CountyStateRegions_21!$D:$D,0)),"")</f>
        <v/>
      </c>
    </row>
    <row r="2332" spans="14:22" ht="15" x14ac:dyDescent="0.2">
      <c r="N2332" s="43">
        <f t="shared" si="191"/>
        <v>0</v>
      </c>
      <c r="O2332" s="180"/>
      <c r="P2332" s="214" t="str">
        <f>CountyStateRegions_21!K2330</f>
        <v/>
      </c>
      <c r="Q2332" s="304" t="str">
        <f t="shared" si="188"/>
        <v/>
      </c>
      <c r="R2332" s="305" t="str">
        <f t="shared" si="189"/>
        <v/>
      </c>
      <c r="S2332" s="305" t="str">
        <f t="shared" si="190"/>
        <v/>
      </c>
      <c r="T2332" s="186">
        <v>2328</v>
      </c>
      <c r="U2332" s="216" t="str">
        <f t="shared" si="192"/>
        <v/>
      </c>
      <c r="V2332" s="216" t="str">
        <f>IFERROR(INDEX(CountyStateRegions_21!$B:$B,MATCH('Start Here Statistics'!$U2332,CountyStateRegions_21!$D:$D,0)),"")</f>
        <v/>
      </c>
    </row>
    <row r="2333" spans="14:22" ht="15" x14ac:dyDescent="0.2">
      <c r="N2333" s="43">
        <f t="shared" si="191"/>
        <v>0</v>
      </c>
      <c r="O2333" s="180"/>
      <c r="P2333" s="214" t="str">
        <f>CountyStateRegions_21!K2331</f>
        <v/>
      </c>
      <c r="Q2333" s="304" t="str">
        <f t="shared" si="188"/>
        <v/>
      </c>
      <c r="R2333" s="305" t="str">
        <f t="shared" si="189"/>
        <v/>
      </c>
      <c r="S2333" s="305" t="str">
        <f t="shared" si="190"/>
        <v/>
      </c>
      <c r="T2333" s="186">
        <v>2329</v>
      </c>
      <c r="U2333" s="216" t="str">
        <f t="shared" si="192"/>
        <v/>
      </c>
      <c r="V2333" s="216" t="str">
        <f>IFERROR(INDEX(CountyStateRegions_21!$B:$B,MATCH('Start Here Statistics'!$U2333,CountyStateRegions_21!$D:$D,0)),"")</f>
        <v/>
      </c>
    </row>
    <row r="2334" spans="14:22" ht="15" x14ac:dyDescent="0.2">
      <c r="N2334" s="43">
        <f t="shared" si="191"/>
        <v>0</v>
      </c>
      <c r="O2334" s="180"/>
      <c r="P2334" s="214" t="str">
        <f>CountyStateRegions_21!K2332</f>
        <v/>
      </c>
      <c r="Q2334" s="304" t="str">
        <f t="shared" ref="Q2334:Q2397" si="193">IFERROR(MID(P2335, FIND(",",P2335)+1,99),"")</f>
        <v/>
      </c>
      <c r="R2334" s="305" t="str">
        <f t="shared" ref="R2334:R2397" si="194">IFERROR(LEFT(P2335, FIND(",",P2335)-1),"")</f>
        <v/>
      </c>
      <c r="S2334" s="305" t="str">
        <f t="shared" ref="S2334:S2397" si="195">IF(P2335="", "", IF(O2335&lt;&gt;"", 1, 0))</f>
        <v/>
      </c>
      <c r="T2334" s="186">
        <v>2330</v>
      </c>
      <c r="U2334" s="216" t="str">
        <f t="shared" si="192"/>
        <v/>
      </c>
      <c r="V2334" s="216" t="str">
        <f>IFERROR(INDEX(CountyStateRegions_21!$B:$B,MATCH('Start Here Statistics'!$U2334,CountyStateRegions_21!$D:$D,0)),"")</f>
        <v/>
      </c>
    </row>
    <row r="2335" spans="14:22" ht="15" x14ac:dyDescent="0.2">
      <c r="N2335" s="43">
        <f t="shared" si="191"/>
        <v>0</v>
      </c>
      <c r="O2335" s="180"/>
      <c r="P2335" s="214" t="str">
        <f>CountyStateRegions_21!K2333</f>
        <v/>
      </c>
      <c r="Q2335" s="304" t="str">
        <f t="shared" si="193"/>
        <v/>
      </c>
      <c r="R2335" s="305" t="str">
        <f t="shared" si="194"/>
        <v/>
      </c>
      <c r="S2335" s="305" t="str">
        <f t="shared" si="195"/>
        <v/>
      </c>
      <c r="T2335" s="186">
        <v>2331</v>
      </c>
      <c r="U2335" s="216" t="str">
        <f t="shared" si="192"/>
        <v/>
      </c>
      <c r="V2335" s="216" t="str">
        <f>IFERROR(INDEX(CountyStateRegions_21!$B:$B,MATCH('Start Here Statistics'!$U2335,CountyStateRegions_21!$D:$D,0)),"")</f>
        <v/>
      </c>
    </row>
    <row r="2336" spans="14:22" ht="15" x14ac:dyDescent="0.2">
      <c r="N2336" s="43">
        <f t="shared" si="191"/>
        <v>0</v>
      </c>
      <c r="O2336" s="180"/>
      <c r="P2336" s="214" t="str">
        <f>CountyStateRegions_21!K2334</f>
        <v/>
      </c>
      <c r="Q2336" s="304" t="str">
        <f t="shared" si="193"/>
        <v/>
      </c>
      <c r="R2336" s="305" t="str">
        <f t="shared" si="194"/>
        <v/>
      </c>
      <c r="S2336" s="305" t="str">
        <f t="shared" si="195"/>
        <v/>
      </c>
      <c r="T2336" s="186">
        <v>2332</v>
      </c>
      <c r="U2336" s="216" t="str">
        <f t="shared" si="192"/>
        <v/>
      </c>
      <c r="V2336" s="216" t="str">
        <f>IFERROR(INDEX(CountyStateRegions_21!$B:$B,MATCH('Start Here Statistics'!$U2336,CountyStateRegions_21!$D:$D,0)),"")</f>
        <v/>
      </c>
    </row>
    <row r="2337" spans="14:22" ht="15" x14ac:dyDescent="0.2">
      <c r="N2337" s="43">
        <f t="shared" si="191"/>
        <v>0</v>
      </c>
      <c r="O2337" s="180"/>
      <c r="P2337" s="214" t="str">
        <f>CountyStateRegions_21!K2335</f>
        <v/>
      </c>
      <c r="Q2337" s="304" t="str">
        <f t="shared" si="193"/>
        <v/>
      </c>
      <c r="R2337" s="305" t="str">
        <f t="shared" si="194"/>
        <v/>
      </c>
      <c r="S2337" s="305" t="str">
        <f t="shared" si="195"/>
        <v/>
      </c>
      <c r="T2337" s="186">
        <v>2333</v>
      </c>
      <c r="U2337" s="216" t="str">
        <f t="shared" si="192"/>
        <v/>
      </c>
      <c r="V2337" s="216" t="str">
        <f>IFERROR(INDEX(CountyStateRegions_21!$B:$B,MATCH('Start Here Statistics'!$U2337,CountyStateRegions_21!$D:$D,0)),"")</f>
        <v/>
      </c>
    </row>
    <row r="2338" spans="14:22" ht="15" x14ac:dyDescent="0.2">
      <c r="N2338" s="43">
        <f t="shared" si="191"/>
        <v>0</v>
      </c>
      <c r="O2338" s="180"/>
      <c r="P2338" s="214" t="str">
        <f>CountyStateRegions_21!K2336</f>
        <v/>
      </c>
      <c r="Q2338" s="304" t="str">
        <f t="shared" si="193"/>
        <v/>
      </c>
      <c r="R2338" s="305" t="str">
        <f t="shared" si="194"/>
        <v/>
      </c>
      <c r="S2338" s="305" t="str">
        <f t="shared" si="195"/>
        <v/>
      </c>
      <c r="T2338" s="186">
        <v>2334</v>
      </c>
      <c r="U2338" s="216" t="str">
        <f t="shared" si="192"/>
        <v/>
      </c>
      <c r="V2338" s="216" t="str">
        <f>IFERROR(INDEX(CountyStateRegions_21!$B:$B,MATCH('Start Here Statistics'!$U2338,CountyStateRegions_21!$D:$D,0)),"")</f>
        <v/>
      </c>
    </row>
    <row r="2339" spans="14:22" ht="15" x14ac:dyDescent="0.2">
      <c r="N2339" s="43">
        <f t="shared" si="191"/>
        <v>0</v>
      </c>
      <c r="O2339" s="180"/>
      <c r="P2339" s="214" t="str">
        <f>CountyStateRegions_21!K2337</f>
        <v/>
      </c>
      <c r="Q2339" s="304" t="str">
        <f t="shared" si="193"/>
        <v/>
      </c>
      <c r="R2339" s="305" t="str">
        <f t="shared" si="194"/>
        <v/>
      </c>
      <c r="S2339" s="305" t="str">
        <f t="shared" si="195"/>
        <v/>
      </c>
      <c r="T2339" s="186">
        <v>2335</v>
      </c>
      <c r="U2339" s="216" t="str">
        <f t="shared" si="192"/>
        <v/>
      </c>
      <c r="V2339" s="216" t="str">
        <f>IFERROR(INDEX(CountyStateRegions_21!$B:$B,MATCH('Start Here Statistics'!$U2339,CountyStateRegions_21!$D:$D,0)),"")</f>
        <v/>
      </c>
    </row>
    <row r="2340" spans="14:22" ht="15" x14ac:dyDescent="0.2">
      <c r="N2340" s="43">
        <f t="shared" si="191"/>
        <v>0</v>
      </c>
      <c r="O2340" s="180"/>
      <c r="P2340" s="214" t="str">
        <f>CountyStateRegions_21!K2338</f>
        <v/>
      </c>
      <c r="Q2340" s="304" t="str">
        <f t="shared" si="193"/>
        <v/>
      </c>
      <c r="R2340" s="305" t="str">
        <f t="shared" si="194"/>
        <v/>
      </c>
      <c r="S2340" s="305" t="str">
        <f t="shared" si="195"/>
        <v/>
      </c>
      <c r="T2340" s="186">
        <v>2336</v>
      </c>
      <c r="U2340" s="216" t="str">
        <f t="shared" si="192"/>
        <v/>
      </c>
      <c r="V2340" s="216" t="str">
        <f>IFERROR(INDEX(CountyStateRegions_21!$B:$B,MATCH('Start Here Statistics'!$U2340,CountyStateRegions_21!$D:$D,0)),"")</f>
        <v/>
      </c>
    </row>
    <row r="2341" spans="14:22" ht="15" x14ac:dyDescent="0.2">
      <c r="N2341" s="43">
        <f t="shared" si="191"/>
        <v>0</v>
      </c>
      <c r="O2341" s="180"/>
      <c r="P2341" s="214" t="str">
        <f>CountyStateRegions_21!K2339</f>
        <v/>
      </c>
      <c r="Q2341" s="304" t="str">
        <f t="shared" si="193"/>
        <v/>
      </c>
      <c r="R2341" s="305" t="str">
        <f t="shared" si="194"/>
        <v/>
      </c>
      <c r="S2341" s="305" t="str">
        <f t="shared" si="195"/>
        <v/>
      </c>
      <c r="T2341" s="186">
        <v>2337</v>
      </c>
      <c r="U2341" s="216" t="str">
        <f t="shared" si="192"/>
        <v/>
      </c>
      <c r="V2341" s="216" t="str">
        <f>IFERROR(INDEX(CountyStateRegions_21!$B:$B,MATCH('Start Here Statistics'!$U2341,CountyStateRegions_21!$D:$D,0)),"")</f>
        <v/>
      </c>
    </row>
    <row r="2342" spans="14:22" ht="15" x14ac:dyDescent="0.2">
      <c r="N2342" s="43">
        <f t="shared" si="191"/>
        <v>0</v>
      </c>
      <c r="O2342" s="180"/>
      <c r="P2342" s="214" t="str">
        <f>CountyStateRegions_21!K2340</f>
        <v/>
      </c>
      <c r="Q2342" s="304" t="str">
        <f t="shared" si="193"/>
        <v/>
      </c>
      <c r="R2342" s="305" t="str">
        <f t="shared" si="194"/>
        <v/>
      </c>
      <c r="S2342" s="305" t="str">
        <f t="shared" si="195"/>
        <v/>
      </c>
      <c r="T2342" s="186">
        <v>2338</v>
      </c>
      <c r="U2342" s="216" t="str">
        <f t="shared" si="192"/>
        <v/>
      </c>
      <c r="V2342" s="216" t="str">
        <f>IFERROR(INDEX(CountyStateRegions_21!$B:$B,MATCH('Start Here Statistics'!$U2342,CountyStateRegions_21!$D:$D,0)),"")</f>
        <v/>
      </c>
    </row>
    <row r="2343" spans="14:22" ht="15" x14ac:dyDescent="0.2">
      <c r="N2343" s="43">
        <f t="shared" si="191"/>
        <v>0</v>
      </c>
      <c r="O2343" s="180"/>
      <c r="P2343" s="214" t="str">
        <f>CountyStateRegions_21!K2341</f>
        <v/>
      </c>
      <c r="Q2343" s="304" t="str">
        <f t="shared" si="193"/>
        <v/>
      </c>
      <c r="R2343" s="305" t="str">
        <f t="shared" si="194"/>
        <v/>
      </c>
      <c r="S2343" s="305" t="str">
        <f t="shared" si="195"/>
        <v/>
      </c>
      <c r="T2343" s="186">
        <v>2339</v>
      </c>
      <c r="U2343" s="216" t="str">
        <f t="shared" si="192"/>
        <v/>
      </c>
      <c r="V2343" s="216" t="str">
        <f>IFERROR(INDEX(CountyStateRegions_21!$B:$B,MATCH('Start Here Statistics'!$U2343,CountyStateRegions_21!$D:$D,0)),"")</f>
        <v/>
      </c>
    </row>
    <row r="2344" spans="14:22" ht="15" x14ac:dyDescent="0.2">
      <c r="N2344" s="43">
        <f t="shared" si="191"/>
        <v>0</v>
      </c>
      <c r="O2344" s="180"/>
      <c r="P2344" s="214" t="str">
        <f>CountyStateRegions_21!K2342</f>
        <v/>
      </c>
      <c r="Q2344" s="304" t="str">
        <f t="shared" si="193"/>
        <v/>
      </c>
      <c r="R2344" s="305" t="str">
        <f t="shared" si="194"/>
        <v/>
      </c>
      <c r="S2344" s="305" t="str">
        <f t="shared" si="195"/>
        <v/>
      </c>
      <c r="T2344" s="186">
        <v>2340</v>
      </c>
      <c r="U2344" s="216" t="str">
        <f t="shared" si="192"/>
        <v/>
      </c>
      <c r="V2344" s="216" t="str">
        <f>IFERROR(INDEX(CountyStateRegions_21!$B:$B,MATCH('Start Here Statistics'!$U2344,CountyStateRegions_21!$D:$D,0)),"")</f>
        <v/>
      </c>
    </row>
    <row r="2345" spans="14:22" ht="15" x14ac:dyDescent="0.2">
      <c r="N2345" s="43">
        <f t="shared" si="191"/>
        <v>0</v>
      </c>
      <c r="O2345" s="180"/>
      <c r="P2345" s="214" t="str">
        <f>CountyStateRegions_21!K2343</f>
        <v/>
      </c>
      <c r="Q2345" s="304" t="str">
        <f t="shared" si="193"/>
        <v/>
      </c>
      <c r="R2345" s="305" t="str">
        <f t="shared" si="194"/>
        <v/>
      </c>
      <c r="S2345" s="305" t="str">
        <f t="shared" si="195"/>
        <v/>
      </c>
      <c r="T2345" s="186">
        <v>2341</v>
      </c>
      <c r="U2345" s="216" t="str">
        <f t="shared" si="192"/>
        <v/>
      </c>
      <c r="V2345" s="216" t="str">
        <f>IFERROR(INDEX(CountyStateRegions_21!$B:$B,MATCH('Start Here Statistics'!$U2345,CountyStateRegions_21!$D:$D,0)),"")</f>
        <v/>
      </c>
    </row>
    <row r="2346" spans="14:22" ht="15" x14ac:dyDescent="0.2">
      <c r="N2346" s="43">
        <f t="shared" si="191"/>
        <v>0</v>
      </c>
      <c r="O2346" s="180"/>
      <c r="P2346" s="214" t="str">
        <f>CountyStateRegions_21!K2344</f>
        <v/>
      </c>
      <c r="Q2346" s="304" t="str">
        <f t="shared" si="193"/>
        <v/>
      </c>
      <c r="R2346" s="305" t="str">
        <f t="shared" si="194"/>
        <v/>
      </c>
      <c r="S2346" s="305" t="str">
        <f t="shared" si="195"/>
        <v/>
      </c>
      <c r="T2346" s="186">
        <v>2342</v>
      </c>
      <c r="U2346" s="216" t="str">
        <f t="shared" si="192"/>
        <v/>
      </c>
      <c r="V2346" s="216" t="str">
        <f>IFERROR(INDEX(CountyStateRegions_21!$B:$B,MATCH('Start Here Statistics'!$U2346,CountyStateRegions_21!$D:$D,0)),"")</f>
        <v/>
      </c>
    </row>
    <row r="2347" spans="14:22" ht="15" x14ac:dyDescent="0.2">
      <c r="N2347" s="43">
        <f t="shared" si="191"/>
        <v>0</v>
      </c>
      <c r="O2347" s="180"/>
      <c r="P2347" s="214" t="str">
        <f>CountyStateRegions_21!K2345</f>
        <v/>
      </c>
      <c r="Q2347" s="304" t="str">
        <f t="shared" si="193"/>
        <v/>
      </c>
      <c r="R2347" s="305" t="str">
        <f t="shared" si="194"/>
        <v/>
      </c>
      <c r="S2347" s="305" t="str">
        <f t="shared" si="195"/>
        <v/>
      </c>
      <c r="T2347" s="186">
        <v>2343</v>
      </c>
      <c r="U2347" s="216" t="str">
        <f t="shared" si="192"/>
        <v/>
      </c>
      <c r="V2347" s="216" t="str">
        <f>IFERROR(INDEX(CountyStateRegions_21!$B:$B,MATCH('Start Here Statistics'!$U2347,CountyStateRegions_21!$D:$D,0)),"")</f>
        <v/>
      </c>
    </row>
    <row r="2348" spans="14:22" ht="15" x14ac:dyDescent="0.2">
      <c r="N2348" s="43">
        <f t="shared" si="191"/>
        <v>0</v>
      </c>
      <c r="O2348" s="180"/>
      <c r="P2348" s="214" t="str">
        <f>CountyStateRegions_21!K2346</f>
        <v/>
      </c>
      <c r="Q2348" s="304" t="str">
        <f t="shared" si="193"/>
        <v/>
      </c>
      <c r="R2348" s="305" t="str">
        <f t="shared" si="194"/>
        <v/>
      </c>
      <c r="S2348" s="305" t="str">
        <f t="shared" si="195"/>
        <v/>
      </c>
      <c r="T2348" s="186">
        <v>2344</v>
      </c>
      <c r="U2348" s="216" t="str">
        <f t="shared" si="192"/>
        <v/>
      </c>
      <c r="V2348" s="216" t="str">
        <f>IFERROR(INDEX(CountyStateRegions_21!$B:$B,MATCH('Start Here Statistics'!$U2348,CountyStateRegions_21!$D:$D,0)),"")</f>
        <v/>
      </c>
    </row>
    <row r="2349" spans="14:22" ht="15" x14ac:dyDescent="0.2">
      <c r="N2349" s="43">
        <f t="shared" si="191"/>
        <v>0</v>
      </c>
      <c r="O2349" s="180"/>
      <c r="P2349" s="214" t="str">
        <f>CountyStateRegions_21!K2347</f>
        <v/>
      </c>
      <c r="Q2349" s="304" t="str">
        <f t="shared" si="193"/>
        <v/>
      </c>
      <c r="R2349" s="305" t="str">
        <f t="shared" si="194"/>
        <v/>
      </c>
      <c r="S2349" s="305" t="str">
        <f t="shared" si="195"/>
        <v/>
      </c>
      <c r="T2349" s="186">
        <v>2345</v>
      </c>
      <c r="U2349" s="216" t="str">
        <f t="shared" si="192"/>
        <v/>
      </c>
      <c r="V2349" s="216" t="str">
        <f>IFERROR(INDEX(CountyStateRegions_21!$B:$B,MATCH('Start Here Statistics'!$U2349,CountyStateRegions_21!$D:$D,0)),"")</f>
        <v/>
      </c>
    </row>
    <row r="2350" spans="14:22" ht="15" x14ac:dyDescent="0.2">
      <c r="N2350" s="43">
        <f t="shared" si="191"/>
        <v>0</v>
      </c>
      <c r="O2350" s="180"/>
      <c r="P2350" s="214" t="str">
        <f>CountyStateRegions_21!K2348</f>
        <v/>
      </c>
      <c r="Q2350" s="304" t="str">
        <f t="shared" si="193"/>
        <v/>
      </c>
      <c r="R2350" s="305" t="str">
        <f t="shared" si="194"/>
        <v/>
      </c>
      <c r="S2350" s="305" t="str">
        <f t="shared" si="195"/>
        <v/>
      </c>
      <c r="T2350" s="186">
        <v>2346</v>
      </c>
      <c r="U2350" s="216" t="str">
        <f t="shared" si="192"/>
        <v/>
      </c>
      <c r="V2350" s="216" t="str">
        <f>IFERROR(INDEX(CountyStateRegions_21!$B:$B,MATCH('Start Here Statistics'!$U2350,CountyStateRegions_21!$D:$D,0)),"")</f>
        <v/>
      </c>
    </row>
    <row r="2351" spans="14:22" ht="15" x14ac:dyDescent="0.2">
      <c r="N2351" s="43">
        <f t="shared" si="191"/>
        <v>0</v>
      </c>
      <c r="O2351" s="180"/>
      <c r="P2351" s="214" t="str">
        <f>CountyStateRegions_21!K2349</f>
        <v/>
      </c>
      <c r="Q2351" s="304" t="str">
        <f t="shared" si="193"/>
        <v/>
      </c>
      <c r="R2351" s="305" t="str">
        <f t="shared" si="194"/>
        <v/>
      </c>
      <c r="S2351" s="305" t="str">
        <f t="shared" si="195"/>
        <v/>
      </c>
      <c r="T2351" s="186">
        <v>2347</v>
      </c>
      <c r="U2351" s="216" t="str">
        <f t="shared" si="192"/>
        <v/>
      </c>
      <c r="V2351" s="216" t="str">
        <f>IFERROR(INDEX(CountyStateRegions_21!$B:$B,MATCH('Start Here Statistics'!$U2351,CountyStateRegions_21!$D:$D,0)),"")</f>
        <v/>
      </c>
    </row>
    <row r="2352" spans="14:22" ht="15" x14ac:dyDescent="0.2">
      <c r="N2352" s="43">
        <f t="shared" si="191"/>
        <v>0</v>
      </c>
      <c r="O2352" s="180"/>
      <c r="P2352" s="214" t="str">
        <f>CountyStateRegions_21!K2350</f>
        <v/>
      </c>
      <c r="Q2352" s="304" t="str">
        <f t="shared" si="193"/>
        <v/>
      </c>
      <c r="R2352" s="305" t="str">
        <f t="shared" si="194"/>
        <v/>
      </c>
      <c r="S2352" s="305" t="str">
        <f t="shared" si="195"/>
        <v/>
      </c>
      <c r="T2352" s="186">
        <v>2348</v>
      </c>
      <c r="U2352" s="216" t="str">
        <f t="shared" si="192"/>
        <v/>
      </c>
      <c r="V2352" s="216" t="str">
        <f>IFERROR(INDEX(CountyStateRegions_21!$B:$B,MATCH('Start Here Statistics'!$U2352,CountyStateRegions_21!$D:$D,0)),"")</f>
        <v/>
      </c>
    </row>
    <row r="2353" spans="14:22" ht="15" x14ac:dyDescent="0.2">
      <c r="N2353" s="43">
        <f t="shared" si="191"/>
        <v>0</v>
      </c>
      <c r="O2353" s="180"/>
      <c r="P2353" s="214" t="str">
        <f>CountyStateRegions_21!K2351</f>
        <v/>
      </c>
      <c r="Q2353" s="304" t="str">
        <f t="shared" si="193"/>
        <v/>
      </c>
      <c r="R2353" s="305" t="str">
        <f t="shared" si="194"/>
        <v/>
      </c>
      <c r="S2353" s="305" t="str">
        <f t="shared" si="195"/>
        <v/>
      </c>
      <c r="T2353" s="186">
        <v>2349</v>
      </c>
      <c r="U2353" s="216" t="str">
        <f t="shared" si="192"/>
        <v/>
      </c>
      <c r="V2353" s="216" t="str">
        <f>IFERROR(INDEX(CountyStateRegions_21!$B:$B,MATCH('Start Here Statistics'!$U2353,CountyStateRegions_21!$D:$D,0)),"")</f>
        <v/>
      </c>
    </row>
    <row r="2354" spans="14:22" ht="15" x14ac:dyDescent="0.2">
      <c r="N2354" s="43">
        <f t="shared" si="191"/>
        <v>0</v>
      </c>
      <c r="O2354" s="180"/>
      <c r="P2354" s="214" t="str">
        <f>CountyStateRegions_21!K2352</f>
        <v/>
      </c>
      <c r="Q2354" s="304" t="str">
        <f t="shared" si="193"/>
        <v/>
      </c>
      <c r="R2354" s="305" t="str">
        <f t="shared" si="194"/>
        <v/>
      </c>
      <c r="S2354" s="305" t="str">
        <f t="shared" si="195"/>
        <v/>
      </c>
      <c r="T2354" s="186">
        <v>2350</v>
      </c>
      <c r="U2354" s="216" t="str">
        <f t="shared" si="192"/>
        <v/>
      </c>
      <c r="V2354" s="216" t="str">
        <f>IFERROR(INDEX(CountyStateRegions_21!$B:$B,MATCH('Start Here Statistics'!$U2354,CountyStateRegions_21!$D:$D,0)),"")</f>
        <v/>
      </c>
    </row>
    <row r="2355" spans="14:22" ht="15" x14ac:dyDescent="0.2">
      <c r="N2355" s="43">
        <f t="shared" si="191"/>
        <v>0</v>
      </c>
      <c r="O2355" s="180"/>
      <c r="P2355" s="214" t="str">
        <f>CountyStateRegions_21!K2353</f>
        <v/>
      </c>
      <c r="Q2355" s="304" t="str">
        <f t="shared" si="193"/>
        <v/>
      </c>
      <c r="R2355" s="305" t="str">
        <f t="shared" si="194"/>
        <v/>
      </c>
      <c r="S2355" s="305" t="str">
        <f t="shared" si="195"/>
        <v/>
      </c>
      <c r="T2355" s="186">
        <v>2351</v>
      </c>
      <c r="U2355" s="216" t="str">
        <f t="shared" si="192"/>
        <v/>
      </c>
      <c r="V2355" s="216" t="str">
        <f>IFERROR(INDEX(CountyStateRegions_21!$B:$B,MATCH('Start Here Statistics'!$U2355,CountyStateRegions_21!$D:$D,0)),"")</f>
        <v/>
      </c>
    </row>
    <row r="2356" spans="14:22" ht="15" x14ac:dyDescent="0.2">
      <c r="N2356" s="43">
        <f t="shared" si="191"/>
        <v>0</v>
      </c>
      <c r="O2356" s="180"/>
      <c r="P2356" s="214" t="str">
        <f>CountyStateRegions_21!K2354</f>
        <v/>
      </c>
      <c r="Q2356" s="304" t="str">
        <f t="shared" si="193"/>
        <v/>
      </c>
      <c r="R2356" s="305" t="str">
        <f t="shared" si="194"/>
        <v/>
      </c>
      <c r="S2356" s="305" t="str">
        <f t="shared" si="195"/>
        <v/>
      </c>
      <c r="T2356" s="186">
        <v>2352</v>
      </c>
      <c r="U2356" s="216" t="str">
        <f t="shared" si="192"/>
        <v/>
      </c>
      <c r="V2356" s="216" t="str">
        <f>IFERROR(INDEX(CountyStateRegions_21!$B:$B,MATCH('Start Here Statistics'!$U2356,CountyStateRegions_21!$D:$D,0)),"")</f>
        <v/>
      </c>
    </row>
    <row r="2357" spans="14:22" ht="15" x14ac:dyDescent="0.2">
      <c r="N2357" s="43">
        <f t="shared" si="191"/>
        <v>0</v>
      </c>
      <c r="O2357" s="180"/>
      <c r="P2357" s="214" t="str">
        <f>CountyStateRegions_21!K2355</f>
        <v/>
      </c>
      <c r="Q2357" s="304" t="str">
        <f t="shared" si="193"/>
        <v/>
      </c>
      <c r="R2357" s="305" t="str">
        <f t="shared" si="194"/>
        <v/>
      </c>
      <c r="S2357" s="305" t="str">
        <f t="shared" si="195"/>
        <v/>
      </c>
      <c r="T2357" s="186">
        <v>2353</v>
      </c>
      <c r="U2357" s="216" t="str">
        <f t="shared" si="192"/>
        <v/>
      </c>
      <c r="V2357" s="216" t="str">
        <f>IFERROR(INDEX(CountyStateRegions_21!$B:$B,MATCH('Start Here Statistics'!$U2357,CountyStateRegions_21!$D:$D,0)),"")</f>
        <v/>
      </c>
    </row>
    <row r="2358" spans="14:22" ht="15" x14ac:dyDescent="0.2">
      <c r="N2358" s="43">
        <f t="shared" si="191"/>
        <v>0</v>
      </c>
      <c r="O2358" s="180"/>
      <c r="P2358" s="214" t="str">
        <f>CountyStateRegions_21!K2356</f>
        <v/>
      </c>
      <c r="Q2358" s="304" t="str">
        <f t="shared" si="193"/>
        <v/>
      </c>
      <c r="R2358" s="305" t="str">
        <f t="shared" si="194"/>
        <v/>
      </c>
      <c r="S2358" s="305" t="str">
        <f t="shared" si="195"/>
        <v/>
      </c>
      <c r="T2358" s="186">
        <v>2354</v>
      </c>
      <c r="U2358" s="216" t="str">
        <f t="shared" si="192"/>
        <v/>
      </c>
      <c r="V2358" s="216" t="str">
        <f>IFERROR(INDEX(CountyStateRegions_21!$B:$B,MATCH('Start Here Statistics'!$U2358,CountyStateRegions_21!$D:$D,0)),"")</f>
        <v/>
      </c>
    </row>
    <row r="2359" spans="14:22" ht="15" x14ac:dyDescent="0.2">
      <c r="N2359" s="43">
        <f t="shared" si="191"/>
        <v>0</v>
      </c>
      <c r="O2359" s="180"/>
      <c r="P2359" s="214" t="str">
        <f>CountyStateRegions_21!K2357</f>
        <v/>
      </c>
      <c r="Q2359" s="304" t="str">
        <f t="shared" si="193"/>
        <v/>
      </c>
      <c r="R2359" s="305" t="str">
        <f t="shared" si="194"/>
        <v/>
      </c>
      <c r="S2359" s="305" t="str">
        <f t="shared" si="195"/>
        <v/>
      </c>
      <c r="T2359" s="186">
        <v>2355</v>
      </c>
      <c r="U2359" s="216" t="str">
        <f t="shared" si="192"/>
        <v/>
      </c>
      <c r="V2359" s="216" t="str">
        <f>IFERROR(INDEX(CountyStateRegions_21!$B:$B,MATCH('Start Here Statistics'!$U2359,CountyStateRegions_21!$D:$D,0)),"")</f>
        <v/>
      </c>
    </row>
    <row r="2360" spans="14:22" ht="15" x14ac:dyDescent="0.2">
      <c r="N2360" s="43">
        <f t="shared" si="191"/>
        <v>0</v>
      </c>
      <c r="O2360" s="180"/>
      <c r="P2360" s="214" t="str">
        <f>CountyStateRegions_21!K2358</f>
        <v/>
      </c>
      <c r="Q2360" s="304" t="str">
        <f t="shared" si="193"/>
        <v/>
      </c>
      <c r="R2360" s="305" t="str">
        <f t="shared" si="194"/>
        <v/>
      </c>
      <c r="S2360" s="305" t="str">
        <f t="shared" si="195"/>
        <v/>
      </c>
      <c r="T2360" s="186">
        <v>2356</v>
      </c>
      <c r="U2360" s="216" t="str">
        <f t="shared" si="192"/>
        <v/>
      </c>
      <c r="V2360" s="216" t="str">
        <f>IFERROR(INDEX(CountyStateRegions_21!$B:$B,MATCH('Start Here Statistics'!$U2360,CountyStateRegions_21!$D:$D,0)),"")</f>
        <v/>
      </c>
    </row>
    <row r="2361" spans="14:22" ht="15" x14ac:dyDescent="0.2">
      <c r="N2361" s="43">
        <f t="shared" si="191"/>
        <v>0</v>
      </c>
      <c r="O2361" s="180"/>
      <c r="P2361" s="214" t="str">
        <f>CountyStateRegions_21!K2359</f>
        <v/>
      </c>
      <c r="Q2361" s="304" t="str">
        <f t="shared" si="193"/>
        <v/>
      </c>
      <c r="R2361" s="305" t="str">
        <f t="shared" si="194"/>
        <v/>
      </c>
      <c r="S2361" s="305" t="str">
        <f t="shared" si="195"/>
        <v/>
      </c>
      <c r="T2361" s="186">
        <v>2357</v>
      </c>
      <c r="U2361" s="216" t="str">
        <f t="shared" si="192"/>
        <v/>
      </c>
      <c r="V2361" s="216" t="str">
        <f>IFERROR(INDEX(CountyStateRegions_21!$B:$B,MATCH('Start Here Statistics'!$U2361,CountyStateRegions_21!$D:$D,0)),"")</f>
        <v/>
      </c>
    </row>
    <row r="2362" spans="14:22" ht="15" x14ac:dyDescent="0.2">
      <c r="N2362" s="43">
        <f t="shared" si="191"/>
        <v>0</v>
      </c>
      <c r="O2362" s="180"/>
      <c r="P2362" s="214" t="str">
        <f>CountyStateRegions_21!K2360</f>
        <v/>
      </c>
      <c r="Q2362" s="304" t="str">
        <f t="shared" si="193"/>
        <v/>
      </c>
      <c r="R2362" s="305" t="str">
        <f t="shared" si="194"/>
        <v/>
      </c>
      <c r="S2362" s="305" t="str">
        <f t="shared" si="195"/>
        <v/>
      </c>
      <c r="T2362" s="186">
        <v>2358</v>
      </c>
      <c r="U2362" s="216" t="str">
        <f t="shared" si="192"/>
        <v/>
      </c>
      <c r="V2362" s="216" t="str">
        <f>IFERROR(INDEX(CountyStateRegions_21!$B:$B,MATCH('Start Here Statistics'!$U2362,CountyStateRegions_21!$D:$D,0)),"")</f>
        <v/>
      </c>
    </row>
    <row r="2363" spans="14:22" ht="15" x14ac:dyDescent="0.2">
      <c r="N2363" s="43">
        <f t="shared" si="191"/>
        <v>0</v>
      </c>
      <c r="O2363" s="180"/>
      <c r="P2363" s="214" t="str">
        <f>CountyStateRegions_21!K2361</f>
        <v/>
      </c>
      <c r="Q2363" s="304" t="str">
        <f t="shared" si="193"/>
        <v/>
      </c>
      <c r="R2363" s="305" t="str">
        <f t="shared" si="194"/>
        <v/>
      </c>
      <c r="S2363" s="305" t="str">
        <f t="shared" si="195"/>
        <v/>
      </c>
      <c r="T2363" s="186">
        <v>2359</v>
      </c>
      <c r="U2363" s="216" t="str">
        <f t="shared" si="192"/>
        <v/>
      </c>
      <c r="V2363" s="216" t="str">
        <f>IFERROR(INDEX(CountyStateRegions_21!$B:$B,MATCH('Start Here Statistics'!$U2363,CountyStateRegions_21!$D:$D,0)),"")</f>
        <v/>
      </c>
    </row>
    <row r="2364" spans="14:22" ht="15" x14ac:dyDescent="0.2">
      <c r="N2364" s="43">
        <f t="shared" si="191"/>
        <v>0</v>
      </c>
      <c r="O2364" s="180"/>
      <c r="P2364" s="214" t="str">
        <f>CountyStateRegions_21!K2362</f>
        <v/>
      </c>
      <c r="Q2364" s="304" t="str">
        <f t="shared" si="193"/>
        <v/>
      </c>
      <c r="R2364" s="305" t="str">
        <f t="shared" si="194"/>
        <v/>
      </c>
      <c r="S2364" s="305" t="str">
        <f t="shared" si="195"/>
        <v/>
      </c>
      <c r="T2364" s="186">
        <v>2360</v>
      </c>
      <c r="U2364" s="216" t="str">
        <f t="shared" si="192"/>
        <v/>
      </c>
      <c r="V2364" s="216" t="str">
        <f>IFERROR(INDEX(CountyStateRegions_21!$B:$B,MATCH('Start Here Statistics'!$U2364,CountyStateRegions_21!$D:$D,0)),"")</f>
        <v/>
      </c>
    </row>
    <row r="2365" spans="14:22" ht="15" x14ac:dyDescent="0.2">
      <c r="N2365" s="43">
        <f t="shared" si="191"/>
        <v>0</v>
      </c>
      <c r="O2365" s="180"/>
      <c r="P2365" s="214" t="str">
        <f>CountyStateRegions_21!K2363</f>
        <v/>
      </c>
      <c r="Q2365" s="304" t="str">
        <f t="shared" si="193"/>
        <v/>
      </c>
      <c r="R2365" s="305" t="str">
        <f t="shared" si="194"/>
        <v/>
      </c>
      <c r="S2365" s="305" t="str">
        <f t="shared" si="195"/>
        <v/>
      </c>
      <c r="T2365" s="186">
        <v>2361</v>
      </c>
      <c r="U2365" s="216" t="str">
        <f t="shared" si="192"/>
        <v/>
      </c>
      <c r="V2365" s="216" t="str">
        <f>IFERROR(INDEX(CountyStateRegions_21!$B:$B,MATCH('Start Here Statistics'!$U2365,CountyStateRegions_21!$D:$D,0)),"")</f>
        <v/>
      </c>
    </row>
    <row r="2366" spans="14:22" ht="15" x14ac:dyDescent="0.2">
      <c r="N2366" s="43">
        <f t="shared" si="191"/>
        <v>0</v>
      </c>
      <c r="O2366" s="180"/>
      <c r="P2366" s="214" t="str">
        <f>CountyStateRegions_21!K2364</f>
        <v/>
      </c>
      <c r="Q2366" s="304" t="str">
        <f t="shared" si="193"/>
        <v/>
      </c>
      <c r="R2366" s="305" t="str">
        <f t="shared" si="194"/>
        <v/>
      </c>
      <c r="S2366" s="305" t="str">
        <f t="shared" si="195"/>
        <v/>
      </c>
      <c r="T2366" s="186">
        <v>2362</v>
      </c>
      <c r="U2366" s="216" t="str">
        <f t="shared" si="192"/>
        <v/>
      </c>
      <c r="V2366" s="216" t="str">
        <f>IFERROR(INDEX(CountyStateRegions_21!$B:$B,MATCH('Start Here Statistics'!$U2366,CountyStateRegions_21!$D:$D,0)),"")</f>
        <v/>
      </c>
    </row>
    <row r="2367" spans="14:22" ht="15" x14ac:dyDescent="0.2">
      <c r="N2367" s="43">
        <f t="shared" si="191"/>
        <v>0</v>
      </c>
      <c r="O2367" s="180"/>
      <c r="P2367" s="214" t="str">
        <f>CountyStateRegions_21!K2365</f>
        <v/>
      </c>
      <c r="Q2367" s="304" t="str">
        <f t="shared" si="193"/>
        <v/>
      </c>
      <c r="R2367" s="305" t="str">
        <f t="shared" si="194"/>
        <v/>
      </c>
      <c r="S2367" s="305" t="str">
        <f t="shared" si="195"/>
        <v/>
      </c>
      <c r="T2367" s="186">
        <v>2363</v>
      </c>
      <c r="U2367" s="216" t="str">
        <f t="shared" si="192"/>
        <v/>
      </c>
      <c r="V2367" s="216" t="str">
        <f>IFERROR(INDEX(CountyStateRegions_21!$B:$B,MATCH('Start Here Statistics'!$U2367,CountyStateRegions_21!$D:$D,0)),"")</f>
        <v/>
      </c>
    </row>
    <row r="2368" spans="14:22" ht="15" x14ac:dyDescent="0.2">
      <c r="N2368" s="43">
        <f t="shared" si="191"/>
        <v>0</v>
      </c>
      <c r="O2368" s="180"/>
      <c r="P2368" s="214" t="str">
        <f>CountyStateRegions_21!K2366</f>
        <v/>
      </c>
      <c r="Q2368" s="304" t="str">
        <f t="shared" si="193"/>
        <v/>
      </c>
      <c r="R2368" s="305" t="str">
        <f t="shared" si="194"/>
        <v/>
      </c>
      <c r="S2368" s="305" t="str">
        <f t="shared" si="195"/>
        <v/>
      </c>
      <c r="T2368" s="186">
        <v>2364</v>
      </c>
      <c r="U2368" s="216" t="str">
        <f t="shared" si="192"/>
        <v/>
      </c>
      <c r="V2368" s="216" t="str">
        <f>IFERROR(INDEX(CountyStateRegions_21!$B:$B,MATCH('Start Here Statistics'!$U2368,CountyStateRegions_21!$D:$D,0)),"")</f>
        <v/>
      </c>
    </row>
    <row r="2369" spans="14:22" ht="15" x14ac:dyDescent="0.2">
      <c r="N2369" s="43">
        <f t="shared" si="191"/>
        <v>0</v>
      </c>
      <c r="O2369" s="180"/>
      <c r="P2369" s="214" t="str">
        <f>CountyStateRegions_21!K2367</f>
        <v/>
      </c>
      <c r="Q2369" s="304" t="str">
        <f t="shared" si="193"/>
        <v/>
      </c>
      <c r="R2369" s="305" t="str">
        <f t="shared" si="194"/>
        <v/>
      </c>
      <c r="S2369" s="305" t="str">
        <f t="shared" si="195"/>
        <v/>
      </c>
      <c r="T2369" s="186">
        <v>2365</v>
      </c>
      <c r="U2369" s="216" t="str">
        <f t="shared" si="192"/>
        <v/>
      </c>
      <c r="V2369" s="216" t="str">
        <f>IFERROR(INDEX(CountyStateRegions_21!$B:$B,MATCH('Start Here Statistics'!$U2369,CountyStateRegions_21!$D:$D,0)),"")</f>
        <v/>
      </c>
    </row>
    <row r="2370" spans="14:22" ht="15" x14ac:dyDescent="0.2">
      <c r="N2370" s="43">
        <f t="shared" si="191"/>
        <v>0</v>
      </c>
      <c r="O2370" s="180"/>
      <c r="P2370" s="214" t="str">
        <f>CountyStateRegions_21!K2368</f>
        <v/>
      </c>
      <c r="Q2370" s="304" t="str">
        <f t="shared" si="193"/>
        <v/>
      </c>
      <c r="R2370" s="305" t="str">
        <f t="shared" si="194"/>
        <v/>
      </c>
      <c r="S2370" s="305" t="str">
        <f t="shared" si="195"/>
        <v/>
      </c>
      <c r="T2370" s="186">
        <v>2366</v>
      </c>
      <c r="U2370" s="216" t="str">
        <f t="shared" si="192"/>
        <v/>
      </c>
      <c r="V2370" s="216" t="str">
        <f>IFERROR(INDEX(CountyStateRegions_21!$B:$B,MATCH('Start Here Statistics'!$U2370,CountyStateRegions_21!$D:$D,0)),"")</f>
        <v/>
      </c>
    </row>
    <row r="2371" spans="14:22" ht="15" x14ac:dyDescent="0.2">
      <c r="N2371" s="43">
        <f t="shared" si="191"/>
        <v>0</v>
      </c>
      <c r="O2371" s="180"/>
      <c r="P2371" s="214" t="str">
        <f>CountyStateRegions_21!K2369</f>
        <v/>
      </c>
      <c r="Q2371" s="304" t="str">
        <f t="shared" si="193"/>
        <v/>
      </c>
      <c r="R2371" s="305" t="str">
        <f t="shared" si="194"/>
        <v/>
      </c>
      <c r="S2371" s="305" t="str">
        <f t="shared" si="195"/>
        <v/>
      </c>
      <c r="T2371" s="186">
        <v>2367</v>
      </c>
      <c r="U2371" s="216" t="str">
        <f t="shared" si="192"/>
        <v/>
      </c>
      <c r="V2371" s="216" t="str">
        <f>IFERROR(INDEX(CountyStateRegions_21!$B:$B,MATCH('Start Here Statistics'!$U2371,CountyStateRegions_21!$D:$D,0)),"")</f>
        <v/>
      </c>
    </row>
    <row r="2372" spans="14:22" ht="15" x14ac:dyDescent="0.2">
      <c r="N2372" s="43">
        <f t="shared" si="191"/>
        <v>0</v>
      </c>
      <c r="O2372" s="180"/>
      <c r="P2372" s="214" t="str">
        <f>CountyStateRegions_21!K2370</f>
        <v/>
      </c>
      <c r="Q2372" s="304" t="str">
        <f t="shared" si="193"/>
        <v/>
      </c>
      <c r="R2372" s="305" t="str">
        <f t="shared" si="194"/>
        <v/>
      </c>
      <c r="S2372" s="305" t="str">
        <f t="shared" si="195"/>
        <v/>
      </c>
      <c r="T2372" s="186">
        <v>2368</v>
      </c>
      <c r="U2372" s="216" t="str">
        <f t="shared" si="192"/>
        <v/>
      </c>
      <c r="V2372" s="216" t="str">
        <f>IFERROR(INDEX(CountyStateRegions_21!$B:$B,MATCH('Start Here Statistics'!$U2372,CountyStateRegions_21!$D:$D,0)),"")</f>
        <v/>
      </c>
    </row>
    <row r="2373" spans="14:22" ht="15" x14ac:dyDescent="0.2">
      <c r="N2373" s="43">
        <f t="shared" si="191"/>
        <v>0</v>
      </c>
      <c r="O2373" s="180"/>
      <c r="P2373" s="214" t="str">
        <f>CountyStateRegions_21!K2371</f>
        <v/>
      </c>
      <c r="Q2373" s="304" t="str">
        <f t="shared" si="193"/>
        <v/>
      </c>
      <c r="R2373" s="305" t="str">
        <f t="shared" si="194"/>
        <v/>
      </c>
      <c r="S2373" s="305" t="str">
        <f t="shared" si="195"/>
        <v/>
      </c>
      <c r="T2373" s="186">
        <v>2369</v>
      </c>
      <c r="U2373" s="216" t="str">
        <f t="shared" si="192"/>
        <v/>
      </c>
      <c r="V2373" s="216" t="str">
        <f>IFERROR(INDEX(CountyStateRegions_21!$B:$B,MATCH('Start Here Statistics'!$U2373,CountyStateRegions_21!$D:$D,0)),"")</f>
        <v/>
      </c>
    </row>
    <row r="2374" spans="14:22" ht="15" x14ac:dyDescent="0.2">
      <c r="N2374" s="43">
        <f t="shared" ref="N2374:N2437" si="196">SUM(N2373,$O2374&lt;&gt;"")</f>
        <v>0</v>
      </c>
      <c r="O2374" s="180"/>
      <c r="P2374" s="214" t="str">
        <f>CountyStateRegions_21!K2372</f>
        <v/>
      </c>
      <c r="Q2374" s="304" t="str">
        <f t="shared" si="193"/>
        <v/>
      </c>
      <c r="R2374" s="305" t="str">
        <f t="shared" si="194"/>
        <v/>
      </c>
      <c r="S2374" s="305" t="str">
        <f t="shared" si="195"/>
        <v/>
      </c>
      <c r="T2374" s="186">
        <v>2370</v>
      </c>
      <c r="U2374" s="216" t="str">
        <f t="shared" ref="U2374:U2437" si="197">IFERROR(INDEX($P:$P,MATCH($T2374,$N:$N,0)),"")</f>
        <v/>
      </c>
      <c r="V2374" s="216" t="str">
        <f>IFERROR(INDEX(CountyStateRegions_21!$B:$B,MATCH('Start Here Statistics'!$U2374,CountyStateRegions_21!$D:$D,0)),"")</f>
        <v/>
      </c>
    </row>
    <row r="2375" spans="14:22" ht="15" x14ac:dyDescent="0.2">
      <c r="N2375" s="43">
        <f t="shared" si="196"/>
        <v>0</v>
      </c>
      <c r="O2375" s="180"/>
      <c r="P2375" s="214" t="str">
        <f>CountyStateRegions_21!K2373</f>
        <v/>
      </c>
      <c r="Q2375" s="304" t="str">
        <f t="shared" si="193"/>
        <v/>
      </c>
      <c r="R2375" s="305" t="str">
        <f t="shared" si="194"/>
        <v/>
      </c>
      <c r="S2375" s="305" t="str">
        <f t="shared" si="195"/>
        <v/>
      </c>
      <c r="T2375" s="186">
        <v>2371</v>
      </c>
      <c r="U2375" s="216" t="str">
        <f t="shared" si="197"/>
        <v/>
      </c>
      <c r="V2375" s="216" t="str">
        <f>IFERROR(INDEX(CountyStateRegions_21!$B:$B,MATCH('Start Here Statistics'!$U2375,CountyStateRegions_21!$D:$D,0)),"")</f>
        <v/>
      </c>
    </row>
    <row r="2376" spans="14:22" ht="15" x14ac:dyDescent="0.2">
      <c r="N2376" s="43">
        <f t="shared" si="196"/>
        <v>0</v>
      </c>
      <c r="O2376" s="180"/>
      <c r="P2376" s="214" t="str">
        <f>CountyStateRegions_21!K2374</f>
        <v/>
      </c>
      <c r="Q2376" s="304" t="str">
        <f t="shared" si="193"/>
        <v/>
      </c>
      <c r="R2376" s="305" t="str">
        <f t="shared" si="194"/>
        <v/>
      </c>
      <c r="S2376" s="305" t="str">
        <f t="shared" si="195"/>
        <v/>
      </c>
      <c r="T2376" s="186">
        <v>2372</v>
      </c>
      <c r="U2376" s="216" t="str">
        <f t="shared" si="197"/>
        <v/>
      </c>
      <c r="V2376" s="216" t="str">
        <f>IFERROR(INDEX(CountyStateRegions_21!$B:$B,MATCH('Start Here Statistics'!$U2376,CountyStateRegions_21!$D:$D,0)),"")</f>
        <v/>
      </c>
    </row>
    <row r="2377" spans="14:22" ht="15" x14ac:dyDescent="0.2">
      <c r="N2377" s="43">
        <f t="shared" si="196"/>
        <v>0</v>
      </c>
      <c r="O2377" s="180"/>
      <c r="P2377" s="214" t="str">
        <f>CountyStateRegions_21!K2375</f>
        <v/>
      </c>
      <c r="Q2377" s="304" t="str">
        <f t="shared" si="193"/>
        <v/>
      </c>
      <c r="R2377" s="305" t="str">
        <f t="shared" si="194"/>
        <v/>
      </c>
      <c r="S2377" s="305" t="str">
        <f t="shared" si="195"/>
        <v/>
      </c>
      <c r="T2377" s="186">
        <v>2373</v>
      </c>
      <c r="U2377" s="216" t="str">
        <f t="shared" si="197"/>
        <v/>
      </c>
      <c r="V2377" s="216" t="str">
        <f>IFERROR(INDEX(CountyStateRegions_21!$B:$B,MATCH('Start Here Statistics'!$U2377,CountyStateRegions_21!$D:$D,0)),"")</f>
        <v/>
      </c>
    </row>
    <row r="2378" spans="14:22" ht="15" x14ac:dyDescent="0.2">
      <c r="N2378" s="43">
        <f t="shared" si="196"/>
        <v>0</v>
      </c>
      <c r="O2378" s="180"/>
      <c r="P2378" s="214" t="str">
        <f>CountyStateRegions_21!K2376</f>
        <v/>
      </c>
      <c r="Q2378" s="304" t="str">
        <f t="shared" si="193"/>
        <v/>
      </c>
      <c r="R2378" s="305" t="str">
        <f t="shared" si="194"/>
        <v/>
      </c>
      <c r="S2378" s="305" t="str">
        <f t="shared" si="195"/>
        <v/>
      </c>
      <c r="T2378" s="186">
        <v>2374</v>
      </c>
      <c r="U2378" s="216" t="str">
        <f t="shared" si="197"/>
        <v/>
      </c>
      <c r="V2378" s="216" t="str">
        <f>IFERROR(INDEX(CountyStateRegions_21!$B:$B,MATCH('Start Here Statistics'!$U2378,CountyStateRegions_21!$D:$D,0)),"")</f>
        <v/>
      </c>
    </row>
    <row r="2379" spans="14:22" ht="15" x14ac:dyDescent="0.2">
      <c r="N2379" s="43">
        <f t="shared" si="196"/>
        <v>0</v>
      </c>
      <c r="O2379" s="180"/>
      <c r="P2379" s="214" t="str">
        <f>CountyStateRegions_21!K2377</f>
        <v/>
      </c>
      <c r="Q2379" s="304" t="str">
        <f t="shared" si="193"/>
        <v/>
      </c>
      <c r="R2379" s="305" t="str">
        <f t="shared" si="194"/>
        <v/>
      </c>
      <c r="S2379" s="305" t="str">
        <f t="shared" si="195"/>
        <v/>
      </c>
      <c r="T2379" s="186">
        <v>2375</v>
      </c>
      <c r="U2379" s="216" t="str">
        <f t="shared" si="197"/>
        <v/>
      </c>
      <c r="V2379" s="216" t="str">
        <f>IFERROR(INDEX(CountyStateRegions_21!$B:$B,MATCH('Start Here Statistics'!$U2379,CountyStateRegions_21!$D:$D,0)),"")</f>
        <v/>
      </c>
    </row>
    <row r="2380" spans="14:22" ht="15" x14ac:dyDescent="0.2">
      <c r="N2380" s="43">
        <f t="shared" si="196"/>
        <v>0</v>
      </c>
      <c r="O2380" s="180"/>
      <c r="P2380" s="214" t="str">
        <f>CountyStateRegions_21!K2378</f>
        <v/>
      </c>
      <c r="Q2380" s="304" t="str">
        <f t="shared" si="193"/>
        <v/>
      </c>
      <c r="R2380" s="305" t="str">
        <f t="shared" si="194"/>
        <v/>
      </c>
      <c r="S2380" s="305" t="str">
        <f t="shared" si="195"/>
        <v/>
      </c>
      <c r="T2380" s="186">
        <v>2376</v>
      </c>
      <c r="U2380" s="216" t="str">
        <f t="shared" si="197"/>
        <v/>
      </c>
      <c r="V2380" s="216" t="str">
        <f>IFERROR(INDEX(CountyStateRegions_21!$B:$B,MATCH('Start Here Statistics'!$U2380,CountyStateRegions_21!$D:$D,0)),"")</f>
        <v/>
      </c>
    </row>
    <row r="2381" spans="14:22" ht="15" x14ac:dyDescent="0.2">
      <c r="N2381" s="43">
        <f t="shared" si="196"/>
        <v>0</v>
      </c>
      <c r="O2381" s="180"/>
      <c r="P2381" s="214" t="str">
        <f>CountyStateRegions_21!K2379</f>
        <v/>
      </c>
      <c r="Q2381" s="304" t="str">
        <f t="shared" si="193"/>
        <v/>
      </c>
      <c r="R2381" s="305" t="str">
        <f t="shared" si="194"/>
        <v/>
      </c>
      <c r="S2381" s="305" t="str">
        <f t="shared" si="195"/>
        <v/>
      </c>
      <c r="T2381" s="186">
        <v>2377</v>
      </c>
      <c r="U2381" s="216" t="str">
        <f t="shared" si="197"/>
        <v/>
      </c>
      <c r="V2381" s="216" t="str">
        <f>IFERROR(INDEX(CountyStateRegions_21!$B:$B,MATCH('Start Here Statistics'!$U2381,CountyStateRegions_21!$D:$D,0)),"")</f>
        <v/>
      </c>
    </row>
    <row r="2382" spans="14:22" ht="15" x14ac:dyDescent="0.2">
      <c r="N2382" s="43">
        <f t="shared" si="196"/>
        <v>0</v>
      </c>
      <c r="O2382" s="180"/>
      <c r="P2382" s="214" t="str">
        <f>CountyStateRegions_21!K2380</f>
        <v/>
      </c>
      <c r="Q2382" s="304" t="str">
        <f t="shared" si="193"/>
        <v/>
      </c>
      <c r="R2382" s="305" t="str">
        <f t="shared" si="194"/>
        <v/>
      </c>
      <c r="S2382" s="305" t="str">
        <f t="shared" si="195"/>
        <v/>
      </c>
      <c r="T2382" s="186">
        <v>2378</v>
      </c>
      <c r="U2382" s="216" t="str">
        <f t="shared" si="197"/>
        <v/>
      </c>
      <c r="V2382" s="216" t="str">
        <f>IFERROR(INDEX(CountyStateRegions_21!$B:$B,MATCH('Start Here Statistics'!$U2382,CountyStateRegions_21!$D:$D,0)),"")</f>
        <v/>
      </c>
    </row>
    <row r="2383" spans="14:22" ht="15" x14ac:dyDescent="0.2">
      <c r="N2383" s="43">
        <f t="shared" si="196"/>
        <v>0</v>
      </c>
      <c r="O2383" s="180"/>
      <c r="P2383" s="214" t="str">
        <f>CountyStateRegions_21!K2381</f>
        <v/>
      </c>
      <c r="Q2383" s="304" t="str">
        <f t="shared" si="193"/>
        <v/>
      </c>
      <c r="R2383" s="305" t="str">
        <f t="shared" si="194"/>
        <v/>
      </c>
      <c r="S2383" s="305" t="str">
        <f t="shared" si="195"/>
        <v/>
      </c>
      <c r="T2383" s="186">
        <v>2379</v>
      </c>
      <c r="U2383" s="216" t="str">
        <f t="shared" si="197"/>
        <v/>
      </c>
      <c r="V2383" s="216" t="str">
        <f>IFERROR(INDEX(CountyStateRegions_21!$B:$B,MATCH('Start Here Statistics'!$U2383,CountyStateRegions_21!$D:$D,0)),"")</f>
        <v/>
      </c>
    </row>
    <row r="2384" spans="14:22" ht="15" x14ac:dyDescent="0.2">
      <c r="N2384" s="43">
        <f t="shared" si="196"/>
        <v>0</v>
      </c>
      <c r="O2384" s="180"/>
      <c r="P2384" s="214" t="str">
        <f>CountyStateRegions_21!K2382</f>
        <v/>
      </c>
      <c r="Q2384" s="304" t="str">
        <f t="shared" si="193"/>
        <v/>
      </c>
      <c r="R2384" s="305" t="str">
        <f t="shared" si="194"/>
        <v/>
      </c>
      <c r="S2384" s="305" t="str">
        <f t="shared" si="195"/>
        <v/>
      </c>
      <c r="T2384" s="186">
        <v>2380</v>
      </c>
      <c r="U2384" s="216" t="str">
        <f t="shared" si="197"/>
        <v/>
      </c>
      <c r="V2384" s="216" t="str">
        <f>IFERROR(INDEX(CountyStateRegions_21!$B:$B,MATCH('Start Here Statistics'!$U2384,CountyStateRegions_21!$D:$D,0)),"")</f>
        <v/>
      </c>
    </row>
    <row r="2385" spans="14:22" ht="15" x14ac:dyDescent="0.2">
      <c r="N2385" s="43">
        <f t="shared" si="196"/>
        <v>0</v>
      </c>
      <c r="O2385" s="180"/>
      <c r="P2385" s="214" t="str">
        <f>CountyStateRegions_21!K2383</f>
        <v/>
      </c>
      <c r="Q2385" s="304" t="str">
        <f t="shared" si="193"/>
        <v/>
      </c>
      <c r="R2385" s="305" t="str">
        <f t="shared" si="194"/>
        <v/>
      </c>
      <c r="S2385" s="305" t="str">
        <f t="shared" si="195"/>
        <v/>
      </c>
      <c r="T2385" s="186">
        <v>2381</v>
      </c>
      <c r="U2385" s="216" t="str">
        <f t="shared" si="197"/>
        <v/>
      </c>
      <c r="V2385" s="216" t="str">
        <f>IFERROR(INDEX(CountyStateRegions_21!$B:$B,MATCH('Start Here Statistics'!$U2385,CountyStateRegions_21!$D:$D,0)),"")</f>
        <v/>
      </c>
    </row>
    <row r="2386" spans="14:22" ht="15" x14ac:dyDescent="0.2">
      <c r="N2386" s="43">
        <f t="shared" si="196"/>
        <v>0</v>
      </c>
      <c r="O2386" s="180"/>
      <c r="P2386" s="214" t="str">
        <f>CountyStateRegions_21!K2384</f>
        <v/>
      </c>
      <c r="Q2386" s="304" t="str">
        <f t="shared" si="193"/>
        <v/>
      </c>
      <c r="R2386" s="305" t="str">
        <f t="shared" si="194"/>
        <v/>
      </c>
      <c r="S2386" s="305" t="str">
        <f t="shared" si="195"/>
        <v/>
      </c>
      <c r="T2386" s="186">
        <v>2382</v>
      </c>
      <c r="U2386" s="216" t="str">
        <f t="shared" si="197"/>
        <v/>
      </c>
      <c r="V2386" s="216" t="str">
        <f>IFERROR(INDEX(CountyStateRegions_21!$B:$B,MATCH('Start Here Statistics'!$U2386,CountyStateRegions_21!$D:$D,0)),"")</f>
        <v/>
      </c>
    </row>
    <row r="2387" spans="14:22" ht="15" x14ac:dyDescent="0.2">
      <c r="N2387" s="43">
        <f t="shared" si="196"/>
        <v>0</v>
      </c>
      <c r="O2387" s="180"/>
      <c r="P2387" s="214" t="str">
        <f>CountyStateRegions_21!K2385</f>
        <v/>
      </c>
      <c r="Q2387" s="304" t="str">
        <f t="shared" si="193"/>
        <v/>
      </c>
      <c r="R2387" s="305" t="str">
        <f t="shared" si="194"/>
        <v/>
      </c>
      <c r="S2387" s="305" t="str">
        <f t="shared" si="195"/>
        <v/>
      </c>
      <c r="T2387" s="186">
        <v>2383</v>
      </c>
      <c r="U2387" s="216" t="str">
        <f t="shared" si="197"/>
        <v/>
      </c>
      <c r="V2387" s="216" t="str">
        <f>IFERROR(INDEX(CountyStateRegions_21!$B:$B,MATCH('Start Here Statistics'!$U2387,CountyStateRegions_21!$D:$D,0)),"")</f>
        <v/>
      </c>
    </row>
    <row r="2388" spans="14:22" ht="15" x14ac:dyDescent="0.2">
      <c r="N2388" s="43">
        <f t="shared" si="196"/>
        <v>0</v>
      </c>
      <c r="O2388" s="180"/>
      <c r="P2388" s="214" t="str">
        <f>CountyStateRegions_21!K2386</f>
        <v/>
      </c>
      <c r="Q2388" s="304" t="str">
        <f t="shared" si="193"/>
        <v/>
      </c>
      <c r="R2388" s="305" t="str">
        <f t="shared" si="194"/>
        <v/>
      </c>
      <c r="S2388" s="305" t="str">
        <f t="shared" si="195"/>
        <v/>
      </c>
      <c r="T2388" s="186">
        <v>2384</v>
      </c>
      <c r="U2388" s="216" t="str">
        <f t="shared" si="197"/>
        <v/>
      </c>
      <c r="V2388" s="216" t="str">
        <f>IFERROR(INDEX(CountyStateRegions_21!$B:$B,MATCH('Start Here Statistics'!$U2388,CountyStateRegions_21!$D:$D,0)),"")</f>
        <v/>
      </c>
    </row>
    <row r="2389" spans="14:22" ht="15" x14ac:dyDescent="0.2">
      <c r="N2389" s="43">
        <f t="shared" si="196"/>
        <v>0</v>
      </c>
      <c r="O2389" s="180"/>
      <c r="P2389" s="214" t="str">
        <f>CountyStateRegions_21!K2387</f>
        <v/>
      </c>
      <c r="Q2389" s="304" t="str">
        <f t="shared" si="193"/>
        <v/>
      </c>
      <c r="R2389" s="305" t="str">
        <f t="shared" si="194"/>
        <v/>
      </c>
      <c r="S2389" s="305" t="str">
        <f t="shared" si="195"/>
        <v/>
      </c>
      <c r="T2389" s="186">
        <v>2385</v>
      </c>
      <c r="U2389" s="216" t="str">
        <f t="shared" si="197"/>
        <v/>
      </c>
      <c r="V2389" s="216" t="str">
        <f>IFERROR(INDEX(CountyStateRegions_21!$B:$B,MATCH('Start Here Statistics'!$U2389,CountyStateRegions_21!$D:$D,0)),"")</f>
        <v/>
      </c>
    </row>
    <row r="2390" spans="14:22" ht="15" x14ac:dyDescent="0.2">
      <c r="N2390" s="43">
        <f t="shared" si="196"/>
        <v>0</v>
      </c>
      <c r="O2390" s="180"/>
      <c r="P2390" s="214" t="str">
        <f>CountyStateRegions_21!K2388</f>
        <v/>
      </c>
      <c r="Q2390" s="304" t="str">
        <f t="shared" si="193"/>
        <v/>
      </c>
      <c r="R2390" s="305" t="str">
        <f t="shared" si="194"/>
        <v/>
      </c>
      <c r="S2390" s="305" t="str">
        <f t="shared" si="195"/>
        <v/>
      </c>
      <c r="T2390" s="186">
        <v>2386</v>
      </c>
      <c r="U2390" s="216" t="str">
        <f t="shared" si="197"/>
        <v/>
      </c>
      <c r="V2390" s="216" t="str">
        <f>IFERROR(INDEX(CountyStateRegions_21!$B:$B,MATCH('Start Here Statistics'!$U2390,CountyStateRegions_21!$D:$D,0)),"")</f>
        <v/>
      </c>
    </row>
    <row r="2391" spans="14:22" ht="15" x14ac:dyDescent="0.2">
      <c r="N2391" s="43">
        <f t="shared" si="196"/>
        <v>0</v>
      </c>
      <c r="O2391" s="180"/>
      <c r="P2391" s="214" t="str">
        <f>CountyStateRegions_21!K2389</f>
        <v/>
      </c>
      <c r="Q2391" s="304" t="str">
        <f t="shared" si="193"/>
        <v/>
      </c>
      <c r="R2391" s="305" t="str">
        <f t="shared" si="194"/>
        <v/>
      </c>
      <c r="S2391" s="305" t="str">
        <f t="shared" si="195"/>
        <v/>
      </c>
      <c r="T2391" s="186">
        <v>2387</v>
      </c>
      <c r="U2391" s="216" t="str">
        <f t="shared" si="197"/>
        <v/>
      </c>
      <c r="V2391" s="216" t="str">
        <f>IFERROR(INDEX(CountyStateRegions_21!$B:$B,MATCH('Start Here Statistics'!$U2391,CountyStateRegions_21!$D:$D,0)),"")</f>
        <v/>
      </c>
    </row>
    <row r="2392" spans="14:22" ht="15" x14ac:dyDescent="0.2">
      <c r="N2392" s="43">
        <f t="shared" si="196"/>
        <v>0</v>
      </c>
      <c r="O2392" s="180"/>
      <c r="P2392" s="214" t="str">
        <f>CountyStateRegions_21!K2390</f>
        <v/>
      </c>
      <c r="Q2392" s="304" t="str">
        <f t="shared" si="193"/>
        <v/>
      </c>
      <c r="R2392" s="305" t="str">
        <f t="shared" si="194"/>
        <v/>
      </c>
      <c r="S2392" s="305" t="str">
        <f t="shared" si="195"/>
        <v/>
      </c>
      <c r="T2392" s="186">
        <v>2388</v>
      </c>
      <c r="U2392" s="216" t="str">
        <f t="shared" si="197"/>
        <v/>
      </c>
      <c r="V2392" s="216" t="str">
        <f>IFERROR(INDEX(CountyStateRegions_21!$B:$B,MATCH('Start Here Statistics'!$U2392,CountyStateRegions_21!$D:$D,0)),"")</f>
        <v/>
      </c>
    </row>
    <row r="2393" spans="14:22" ht="15" x14ac:dyDescent="0.2">
      <c r="N2393" s="43">
        <f t="shared" si="196"/>
        <v>0</v>
      </c>
      <c r="O2393" s="180"/>
      <c r="P2393" s="214" t="str">
        <f>CountyStateRegions_21!K2391</f>
        <v/>
      </c>
      <c r="Q2393" s="304" t="str">
        <f t="shared" si="193"/>
        <v/>
      </c>
      <c r="R2393" s="305" t="str">
        <f t="shared" si="194"/>
        <v/>
      </c>
      <c r="S2393" s="305" t="str">
        <f t="shared" si="195"/>
        <v/>
      </c>
      <c r="T2393" s="186">
        <v>2389</v>
      </c>
      <c r="U2393" s="216" t="str">
        <f t="shared" si="197"/>
        <v/>
      </c>
      <c r="V2393" s="216" t="str">
        <f>IFERROR(INDEX(CountyStateRegions_21!$B:$B,MATCH('Start Here Statistics'!$U2393,CountyStateRegions_21!$D:$D,0)),"")</f>
        <v/>
      </c>
    </row>
    <row r="2394" spans="14:22" ht="15" x14ac:dyDescent="0.2">
      <c r="N2394" s="43">
        <f t="shared" si="196"/>
        <v>0</v>
      </c>
      <c r="O2394" s="180"/>
      <c r="P2394" s="214" t="str">
        <f>CountyStateRegions_21!K2392</f>
        <v/>
      </c>
      <c r="Q2394" s="304" t="str">
        <f t="shared" si="193"/>
        <v/>
      </c>
      <c r="R2394" s="305" t="str">
        <f t="shared" si="194"/>
        <v/>
      </c>
      <c r="S2394" s="305" t="str">
        <f t="shared" si="195"/>
        <v/>
      </c>
      <c r="T2394" s="186">
        <v>2390</v>
      </c>
      <c r="U2394" s="216" t="str">
        <f t="shared" si="197"/>
        <v/>
      </c>
      <c r="V2394" s="216" t="str">
        <f>IFERROR(INDEX(CountyStateRegions_21!$B:$B,MATCH('Start Here Statistics'!$U2394,CountyStateRegions_21!$D:$D,0)),"")</f>
        <v/>
      </c>
    </row>
    <row r="2395" spans="14:22" ht="15" x14ac:dyDescent="0.2">
      <c r="N2395" s="43">
        <f t="shared" si="196"/>
        <v>0</v>
      </c>
      <c r="O2395" s="180"/>
      <c r="P2395" s="214" t="str">
        <f>CountyStateRegions_21!K2393</f>
        <v/>
      </c>
      <c r="Q2395" s="304" t="str">
        <f t="shared" si="193"/>
        <v/>
      </c>
      <c r="R2395" s="305" t="str">
        <f t="shared" si="194"/>
        <v/>
      </c>
      <c r="S2395" s="305" t="str">
        <f t="shared" si="195"/>
        <v/>
      </c>
      <c r="T2395" s="186">
        <v>2391</v>
      </c>
      <c r="U2395" s="216" t="str">
        <f t="shared" si="197"/>
        <v/>
      </c>
      <c r="V2395" s="216" t="str">
        <f>IFERROR(INDEX(CountyStateRegions_21!$B:$B,MATCH('Start Here Statistics'!$U2395,CountyStateRegions_21!$D:$D,0)),"")</f>
        <v/>
      </c>
    </row>
    <row r="2396" spans="14:22" ht="15" x14ac:dyDescent="0.2">
      <c r="N2396" s="43">
        <f t="shared" si="196"/>
        <v>0</v>
      </c>
      <c r="O2396" s="180"/>
      <c r="P2396" s="214" t="str">
        <f>CountyStateRegions_21!K2394</f>
        <v/>
      </c>
      <c r="Q2396" s="304" t="str">
        <f t="shared" si="193"/>
        <v/>
      </c>
      <c r="R2396" s="305" t="str">
        <f t="shared" si="194"/>
        <v/>
      </c>
      <c r="S2396" s="305" t="str">
        <f t="shared" si="195"/>
        <v/>
      </c>
      <c r="T2396" s="186">
        <v>2392</v>
      </c>
      <c r="U2396" s="216" t="str">
        <f t="shared" si="197"/>
        <v/>
      </c>
      <c r="V2396" s="216" t="str">
        <f>IFERROR(INDEX(CountyStateRegions_21!$B:$B,MATCH('Start Here Statistics'!$U2396,CountyStateRegions_21!$D:$D,0)),"")</f>
        <v/>
      </c>
    </row>
    <row r="2397" spans="14:22" ht="15" x14ac:dyDescent="0.2">
      <c r="N2397" s="43">
        <f t="shared" si="196"/>
        <v>0</v>
      </c>
      <c r="O2397" s="180"/>
      <c r="P2397" s="214" t="str">
        <f>CountyStateRegions_21!K2395</f>
        <v/>
      </c>
      <c r="Q2397" s="304" t="str">
        <f t="shared" si="193"/>
        <v/>
      </c>
      <c r="R2397" s="305" t="str">
        <f t="shared" si="194"/>
        <v/>
      </c>
      <c r="S2397" s="305" t="str">
        <f t="shared" si="195"/>
        <v/>
      </c>
      <c r="T2397" s="186">
        <v>2393</v>
      </c>
      <c r="U2397" s="216" t="str">
        <f t="shared" si="197"/>
        <v/>
      </c>
      <c r="V2397" s="216" t="str">
        <f>IFERROR(INDEX(CountyStateRegions_21!$B:$B,MATCH('Start Here Statistics'!$U2397,CountyStateRegions_21!$D:$D,0)),"")</f>
        <v/>
      </c>
    </row>
    <row r="2398" spans="14:22" ht="15" x14ac:dyDescent="0.2">
      <c r="N2398" s="43">
        <f t="shared" si="196"/>
        <v>0</v>
      </c>
      <c r="O2398" s="180"/>
      <c r="P2398" s="214" t="str">
        <f>CountyStateRegions_21!K2396</f>
        <v/>
      </c>
      <c r="Q2398" s="304" t="str">
        <f t="shared" ref="Q2398:Q2461" si="198">IFERROR(MID(P2399, FIND(",",P2399)+1,99),"")</f>
        <v/>
      </c>
      <c r="R2398" s="305" t="str">
        <f t="shared" ref="R2398:R2461" si="199">IFERROR(LEFT(P2399, FIND(",",P2399)-1),"")</f>
        <v/>
      </c>
      <c r="S2398" s="305" t="str">
        <f t="shared" ref="S2398:S2461" si="200">IF(P2399="", "", IF(O2399&lt;&gt;"", 1, 0))</f>
        <v/>
      </c>
      <c r="T2398" s="186">
        <v>2394</v>
      </c>
      <c r="U2398" s="216" t="str">
        <f t="shared" si="197"/>
        <v/>
      </c>
      <c r="V2398" s="216" t="str">
        <f>IFERROR(INDEX(CountyStateRegions_21!$B:$B,MATCH('Start Here Statistics'!$U2398,CountyStateRegions_21!$D:$D,0)),"")</f>
        <v/>
      </c>
    </row>
    <row r="2399" spans="14:22" ht="15" x14ac:dyDescent="0.2">
      <c r="N2399" s="43">
        <f t="shared" si="196"/>
        <v>0</v>
      </c>
      <c r="O2399" s="180"/>
      <c r="P2399" s="214" t="str">
        <f>CountyStateRegions_21!K2397</f>
        <v/>
      </c>
      <c r="Q2399" s="304" t="str">
        <f t="shared" si="198"/>
        <v/>
      </c>
      <c r="R2399" s="305" t="str">
        <f t="shared" si="199"/>
        <v/>
      </c>
      <c r="S2399" s="305" t="str">
        <f t="shared" si="200"/>
        <v/>
      </c>
      <c r="T2399" s="186">
        <v>2395</v>
      </c>
      <c r="U2399" s="216" t="str">
        <f t="shared" si="197"/>
        <v/>
      </c>
      <c r="V2399" s="216" t="str">
        <f>IFERROR(INDEX(CountyStateRegions_21!$B:$B,MATCH('Start Here Statistics'!$U2399,CountyStateRegions_21!$D:$D,0)),"")</f>
        <v/>
      </c>
    </row>
    <row r="2400" spans="14:22" ht="15" x14ac:dyDescent="0.2">
      <c r="N2400" s="43">
        <f t="shared" si="196"/>
        <v>0</v>
      </c>
      <c r="O2400" s="180"/>
      <c r="P2400" s="214" t="str">
        <f>CountyStateRegions_21!K2398</f>
        <v/>
      </c>
      <c r="Q2400" s="304" t="str">
        <f t="shared" si="198"/>
        <v/>
      </c>
      <c r="R2400" s="305" t="str">
        <f t="shared" si="199"/>
        <v/>
      </c>
      <c r="S2400" s="305" t="str">
        <f t="shared" si="200"/>
        <v/>
      </c>
      <c r="T2400" s="186">
        <v>2396</v>
      </c>
      <c r="U2400" s="216" t="str">
        <f t="shared" si="197"/>
        <v/>
      </c>
      <c r="V2400" s="216" t="str">
        <f>IFERROR(INDEX(CountyStateRegions_21!$B:$B,MATCH('Start Here Statistics'!$U2400,CountyStateRegions_21!$D:$D,0)),"")</f>
        <v/>
      </c>
    </row>
    <row r="2401" spans="14:22" ht="15" x14ac:dyDescent="0.2">
      <c r="N2401" s="43">
        <f t="shared" si="196"/>
        <v>0</v>
      </c>
      <c r="O2401" s="180"/>
      <c r="P2401" s="214" t="str">
        <f>CountyStateRegions_21!K2399</f>
        <v/>
      </c>
      <c r="Q2401" s="304" t="str">
        <f t="shared" si="198"/>
        <v/>
      </c>
      <c r="R2401" s="305" t="str">
        <f t="shared" si="199"/>
        <v/>
      </c>
      <c r="S2401" s="305" t="str">
        <f t="shared" si="200"/>
        <v/>
      </c>
      <c r="T2401" s="186">
        <v>2397</v>
      </c>
      <c r="U2401" s="216" t="str">
        <f t="shared" si="197"/>
        <v/>
      </c>
      <c r="V2401" s="216" t="str">
        <f>IFERROR(INDEX(CountyStateRegions_21!$B:$B,MATCH('Start Here Statistics'!$U2401,CountyStateRegions_21!$D:$D,0)),"")</f>
        <v/>
      </c>
    </row>
    <row r="2402" spans="14:22" ht="15" x14ac:dyDescent="0.2">
      <c r="N2402" s="43">
        <f t="shared" si="196"/>
        <v>0</v>
      </c>
      <c r="O2402" s="180"/>
      <c r="P2402" s="214" t="str">
        <f>CountyStateRegions_21!K2400</f>
        <v/>
      </c>
      <c r="Q2402" s="304" t="str">
        <f t="shared" si="198"/>
        <v/>
      </c>
      <c r="R2402" s="305" t="str">
        <f t="shared" si="199"/>
        <v/>
      </c>
      <c r="S2402" s="305" t="str">
        <f t="shared" si="200"/>
        <v/>
      </c>
      <c r="T2402" s="186">
        <v>2398</v>
      </c>
      <c r="U2402" s="216" t="str">
        <f t="shared" si="197"/>
        <v/>
      </c>
      <c r="V2402" s="216" t="str">
        <f>IFERROR(INDEX(CountyStateRegions_21!$B:$B,MATCH('Start Here Statistics'!$U2402,CountyStateRegions_21!$D:$D,0)),"")</f>
        <v/>
      </c>
    </row>
    <row r="2403" spans="14:22" ht="15" x14ac:dyDescent="0.2">
      <c r="N2403" s="43">
        <f t="shared" si="196"/>
        <v>0</v>
      </c>
      <c r="O2403" s="180"/>
      <c r="P2403" s="214" t="str">
        <f>CountyStateRegions_21!K2401</f>
        <v/>
      </c>
      <c r="Q2403" s="304" t="str">
        <f t="shared" si="198"/>
        <v/>
      </c>
      <c r="R2403" s="305" t="str">
        <f t="shared" si="199"/>
        <v/>
      </c>
      <c r="S2403" s="305" t="str">
        <f t="shared" si="200"/>
        <v/>
      </c>
      <c r="T2403" s="186">
        <v>2399</v>
      </c>
      <c r="U2403" s="216" t="str">
        <f t="shared" si="197"/>
        <v/>
      </c>
      <c r="V2403" s="216" t="str">
        <f>IFERROR(INDEX(CountyStateRegions_21!$B:$B,MATCH('Start Here Statistics'!$U2403,CountyStateRegions_21!$D:$D,0)),"")</f>
        <v/>
      </c>
    </row>
    <row r="2404" spans="14:22" ht="15" x14ac:dyDescent="0.2">
      <c r="N2404" s="43">
        <f t="shared" si="196"/>
        <v>0</v>
      </c>
      <c r="O2404" s="180"/>
      <c r="P2404" s="214" t="str">
        <f>CountyStateRegions_21!K2402</f>
        <v/>
      </c>
      <c r="Q2404" s="304" t="str">
        <f t="shared" si="198"/>
        <v/>
      </c>
      <c r="R2404" s="305" t="str">
        <f t="shared" si="199"/>
        <v/>
      </c>
      <c r="S2404" s="305" t="str">
        <f t="shared" si="200"/>
        <v/>
      </c>
      <c r="T2404" s="186">
        <v>2400</v>
      </c>
      <c r="U2404" s="216" t="str">
        <f t="shared" si="197"/>
        <v/>
      </c>
      <c r="V2404" s="216" t="str">
        <f>IFERROR(INDEX(CountyStateRegions_21!$B:$B,MATCH('Start Here Statistics'!$U2404,CountyStateRegions_21!$D:$D,0)),"")</f>
        <v/>
      </c>
    </row>
    <row r="2405" spans="14:22" ht="15" x14ac:dyDescent="0.2">
      <c r="N2405" s="43">
        <f t="shared" si="196"/>
        <v>0</v>
      </c>
      <c r="O2405" s="180"/>
      <c r="P2405" s="214" t="str">
        <f>CountyStateRegions_21!K2403</f>
        <v/>
      </c>
      <c r="Q2405" s="304" t="str">
        <f t="shared" si="198"/>
        <v/>
      </c>
      <c r="R2405" s="305" t="str">
        <f t="shared" si="199"/>
        <v/>
      </c>
      <c r="S2405" s="305" t="str">
        <f t="shared" si="200"/>
        <v/>
      </c>
      <c r="T2405" s="186">
        <v>2401</v>
      </c>
      <c r="U2405" s="216" t="str">
        <f t="shared" si="197"/>
        <v/>
      </c>
      <c r="V2405" s="216" t="str">
        <f>IFERROR(INDEX(CountyStateRegions_21!$B:$B,MATCH('Start Here Statistics'!$U2405,CountyStateRegions_21!$D:$D,0)),"")</f>
        <v/>
      </c>
    </row>
    <row r="2406" spans="14:22" ht="15" x14ac:dyDescent="0.2">
      <c r="N2406" s="43">
        <f t="shared" si="196"/>
        <v>0</v>
      </c>
      <c r="O2406" s="180"/>
      <c r="P2406" s="214" t="str">
        <f>CountyStateRegions_21!K2404</f>
        <v/>
      </c>
      <c r="Q2406" s="304" t="str">
        <f t="shared" si="198"/>
        <v/>
      </c>
      <c r="R2406" s="305" t="str">
        <f t="shared" si="199"/>
        <v/>
      </c>
      <c r="S2406" s="305" t="str">
        <f t="shared" si="200"/>
        <v/>
      </c>
      <c r="T2406" s="186">
        <v>2402</v>
      </c>
      <c r="U2406" s="216" t="str">
        <f t="shared" si="197"/>
        <v/>
      </c>
      <c r="V2406" s="216" t="str">
        <f>IFERROR(INDEX(CountyStateRegions_21!$B:$B,MATCH('Start Here Statistics'!$U2406,CountyStateRegions_21!$D:$D,0)),"")</f>
        <v/>
      </c>
    </row>
    <row r="2407" spans="14:22" ht="15" x14ac:dyDescent="0.2">
      <c r="N2407" s="43">
        <f t="shared" si="196"/>
        <v>0</v>
      </c>
      <c r="O2407" s="180"/>
      <c r="P2407" s="214" t="str">
        <f>CountyStateRegions_21!K2405</f>
        <v/>
      </c>
      <c r="Q2407" s="304" t="str">
        <f t="shared" si="198"/>
        <v/>
      </c>
      <c r="R2407" s="305" t="str">
        <f t="shared" si="199"/>
        <v/>
      </c>
      <c r="S2407" s="305" t="str">
        <f t="shared" si="200"/>
        <v/>
      </c>
      <c r="T2407" s="186">
        <v>2403</v>
      </c>
      <c r="U2407" s="216" t="str">
        <f t="shared" si="197"/>
        <v/>
      </c>
      <c r="V2407" s="216" t="str">
        <f>IFERROR(INDEX(CountyStateRegions_21!$B:$B,MATCH('Start Here Statistics'!$U2407,CountyStateRegions_21!$D:$D,0)),"")</f>
        <v/>
      </c>
    </row>
    <row r="2408" spans="14:22" ht="15" x14ac:dyDescent="0.2">
      <c r="N2408" s="43">
        <f t="shared" si="196"/>
        <v>0</v>
      </c>
      <c r="O2408" s="180"/>
      <c r="P2408" s="214" t="str">
        <f>CountyStateRegions_21!K2406</f>
        <v/>
      </c>
      <c r="Q2408" s="304" t="str">
        <f t="shared" si="198"/>
        <v/>
      </c>
      <c r="R2408" s="305" t="str">
        <f t="shared" si="199"/>
        <v/>
      </c>
      <c r="S2408" s="305" t="str">
        <f t="shared" si="200"/>
        <v/>
      </c>
      <c r="T2408" s="186">
        <v>2404</v>
      </c>
      <c r="U2408" s="216" t="str">
        <f t="shared" si="197"/>
        <v/>
      </c>
      <c r="V2408" s="216" t="str">
        <f>IFERROR(INDEX(CountyStateRegions_21!$B:$B,MATCH('Start Here Statistics'!$U2408,CountyStateRegions_21!$D:$D,0)),"")</f>
        <v/>
      </c>
    </row>
    <row r="2409" spans="14:22" ht="15" x14ac:dyDescent="0.2">
      <c r="N2409" s="43">
        <f t="shared" si="196"/>
        <v>0</v>
      </c>
      <c r="O2409" s="180"/>
      <c r="P2409" s="214" t="str">
        <f>CountyStateRegions_21!K2407</f>
        <v/>
      </c>
      <c r="Q2409" s="304" t="str">
        <f t="shared" si="198"/>
        <v/>
      </c>
      <c r="R2409" s="305" t="str">
        <f t="shared" si="199"/>
        <v/>
      </c>
      <c r="S2409" s="305" t="str">
        <f t="shared" si="200"/>
        <v/>
      </c>
      <c r="T2409" s="186">
        <v>2405</v>
      </c>
      <c r="U2409" s="216" t="str">
        <f t="shared" si="197"/>
        <v/>
      </c>
      <c r="V2409" s="216" t="str">
        <f>IFERROR(INDEX(CountyStateRegions_21!$B:$B,MATCH('Start Here Statistics'!$U2409,CountyStateRegions_21!$D:$D,0)),"")</f>
        <v/>
      </c>
    </row>
    <row r="2410" spans="14:22" ht="15" x14ac:dyDescent="0.2">
      <c r="N2410" s="43">
        <f t="shared" si="196"/>
        <v>0</v>
      </c>
      <c r="O2410" s="180"/>
      <c r="P2410" s="214" t="str">
        <f>CountyStateRegions_21!K2408</f>
        <v/>
      </c>
      <c r="Q2410" s="304" t="str">
        <f t="shared" si="198"/>
        <v/>
      </c>
      <c r="R2410" s="305" t="str">
        <f t="shared" si="199"/>
        <v/>
      </c>
      <c r="S2410" s="305" t="str">
        <f t="shared" si="200"/>
        <v/>
      </c>
      <c r="T2410" s="186">
        <v>2406</v>
      </c>
      <c r="U2410" s="216" t="str">
        <f t="shared" si="197"/>
        <v/>
      </c>
      <c r="V2410" s="216" t="str">
        <f>IFERROR(INDEX(CountyStateRegions_21!$B:$B,MATCH('Start Here Statistics'!$U2410,CountyStateRegions_21!$D:$D,0)),"")</f>
        <v/>
      </c>
    </row>
    <row r="2411" spans="14:22" ht="15" x14ac:dyDescent="0.2">
      <c r="N2411" s="43">
        <f t="shared" si="196"/>
        <v>0</v>
      </c>
      <c r="O2411" s="180"/>
      <c r="P2411" s="214" t="str">
        <f>CountyStateRegions_21!K2409</f>
        <v/>
      </c>
      <c r="Q2411" s="304" t="str">
        <f t="shared" si="198"/>
        <v/>
      </c>
      <c r="R2411" s="305" t="str">
        <f t="shared" si="199"/>
        <v/>
      </c>
      <c r="S2411" s="305" t="str">
        <f t="shared" si="200"/>
        <v/>
      </c>
      <c r="T2411" s="186">
        <v>2407</v>
      </c>
      <c r="U2411" s="216" t="str">
        <f t="shared" si="197"/>
        <v/>
      </c>
      <c r="V2411" s="216" t="str">
        <f>IFERROR(INDEX(CountyStateRegions_21!$B:$B,MATCH('Start Here Statistics'!$U2411,CountyStateRegions_21!$D:$D,0)),"")</f>
        <v/>
      </c>
    </row>
    <row r="2412" spans="14:22" ht="15" x14ac:dyDescent="0.2">
      <c r="N2412" s="43">
        <f t="shared" si="196"/>
        <v>0</v>
      </c>
      <c r="O2412" s="180"/>
      <c r="P2412" s="214" t="str">
        <f>CountyStateRegions_21!K2410</f>
        <v/>
      </c>
      <c r="Q2412" s="304" t="str">
        <f t="shared" si="198"/>
        <v/>
      </c>
      <c r="R2412" s="305" t="str">
        <f t="shared" si="199"/>
        <v/>
      </c>
      <c r="S2412" s="305" t="str">
        <f t="shared" si="200"/>
        <v/>
      </c>
      <c r="T2412" s="186">
        <v>2408</v>
      </c>
      <c r="U2412" s="216" t="str">
        <f t="shared" si="197"/>
        <v/>
      </c>
      <c r="V2412" s="216" t="str">
        <f>IFERROR(INDEX(CountyStateRegions_21!$B:$B,MATCH('Start Here Statistics'!$U2412,CountyStateRegions_21!$D:$D,0)),"")</f>
        <v/>
      </c>
    </row>
    <row r="2413" spans="14:22" ht="15" x14ac:dyDescent="0.2">
      <c r="N2413" s="43">
        <f t="shared" si="196"/>
        <v>0</v>
      </c>
      <c r="O2413" s="180"/>
      <c r="P2413" s="214" t="str">
        <f>CountyStateRegions_21!K2411</f>
        <v/>
      </c>
      <c r="Q2413" s="304" t="str">
        <f t="shared" si="198"/>
        <v/>
      </c>
      <c r="R2413" s="305" t="str">
        <f t="shared" si="199"/>
        <v/>
      </c>
      <c r="S2413" s="305" t="str">
        <f t="shared" si="200"/>
        <v/>
      </c>
      <c r="T2413" s="186">
        <v>2409</v>
      </c>
      <c r="U2413" s="216" t="str">
        <f t="shared" si="197"/>
        <v/>
      </c>
      <c r="V2413" s="216" t="str">
        <f>IFERROR(INDEX(CountyStateRegions_21!$B:$B,MATCH('Start Here Statistics'!$U2413,CountyStateRegions_21!$D:$D,0)),"")</f>
        <v/>
      </c>
    </row>
    <row r="2414" spans="14:22" ht="15" x14ac:dyDescent="0.2">
      <c r="N2414" s="43">
        <f t="shared" si="196"/>
        <v>0</v>
      </c>
      <c r="O2414" s="180"/>
      <c r="P2414" s="214" t="str">
        <f>CountyStateRegions_21!K2412</f>
        <v/>
      </c>
      <c r="Q2414" s="304" t="str">
        <f t="shared" si="198"/>
        <v/>
      </c>
      <c r="R2414" s="305" t="str">
        <f t="shared" si="199"/>
        <v/>
      </c>
      <c r="S2414" s="305" t="str">
        <f t="shared" si="200"/>
        <v/>
      </c>
      <c r="T2414" s="186">
        <v>2410</v>
      </c>
      <c r="U2414" s="216" t="str">
        <f t="shared" si="197"/>
        <v/>
      </c>
      <c r="V2414" s="216" t="str">
        <f>IFERROR(INDEX(CountyStateRegions_21!$B:$B,MATCH('Start Here Statistics'!$U2414,CountyStateRegions_21!$D:$D,0)),"")</f>
        <v/>
      </c>
    </row>
    <row r="2415" spans="14:22" ht="15" x14ac:dyDescent="0.2">
      <c r="N2415" s="43">
        <f t="shared" si="196"/>
        <v>0</v>
      </c>
      <c r="O2415" s="180"/>
      <c r="P2415" s="214" t="str">
        <f>CountyStateRegions_21!K2413</f>
        <v/>
      </c>
      <c r="Q2415" s="304" t="str">
        <f t="shared" si="198"/>
        <v/>
      </c>
      <c r="R2415" s="305" t="str">
        <f t="shared" si="199"/>
        <v/>
      </c>
      <c r="S2415" s="305" t="str">
        <f t="shared" si="200"/>
        <v/>
      </c>
      <c r="T2415" s="186">
        <v>2411</v>
      </c>
      <c r="U2415" s="216" t="str">
        <f t="shared" si="197"/>
        <v/>
      </c>
      <c r="V2415" s="216" t="str">
        <f>IFERROR(INDEX(CountyStateRegions_21!$B:$B,MATCH('Start Here Statistics'!$U2415,CountyStateRegions_21!$D:$D,0)),"")</f>
        <v/>
      </c>
    </row>
    <row r="2416" spans="14:22" ht="15" x14ac:dyDescent="0.2">
      <c r="N2416" s="43">
        <f t="shared" si="196"/>
        <v>0</v>
      </c>
      <c r="O2416" s="180"/>
      <c r="P2416" s="214" t="str">
        <f>CountyStateRegions_21!K2414</f>
        <v/>
      </c>
      <c r="Q2416" s="304" t="str">
        <f t="shared" si="198"/>
        <v/>
      </c>
      <c r="R2416" s="305" t="str">
        <f t="shared" si="199"/>
        <v/>
      </c>
      <c r="S2416" s="305" t="str">
        <f t="shared" si="200"/>
        <v/>
      </c>
      <c r="T2416" s="186">
        <v>2412</v>
      </c>
      <c r="U2416" s="216" t="str">
        <f t="shared" si="197"/>
        <v/>
      </c>
      <c r="V2416" s="216" t="str">
        <f>IFERROR(INDEX(CountyStateRegions_21!$B:$B,MATCH('Start Here Statistics'!$U2416,CountyStateRegions_21!$D:$D,0)),"")</f>
        <v/>
      </c>
    </row>
    <row r="2417" spans="14:22" ht="15" x14ac:dyDescent="0.2">
      <c r="N2417" s="43">
        <f t="shared" si="196"/>
        <v>0</v>
      </c>
      <c r="O2417" s="180"/>
      <c r="P2417" s="214" t="str">
        <f>CountyStateRegions_21!K2415</f>
        <v/>
      </c>
      <c r="Q2417" s="304" t="str">
        <f t="shared" si="198"/>
        <v/>
      </c>
      <c r="R2417" s="305" t="str">
        <f t="shared" si="199"/>
        <v/>
      </c>
      <c r="S2417" s="305" t="str">
        <f t="shared" si="200"/>
        <v/>
      </c>
      <c r="T2417" s="186">
        <v>2413</v>
      </c>
      <c r="U2417" s="216" t="str">
        <f t="shared" si="197"/>
        <v/>
      </c>
      <c r="V2417" s="216" t="str">
        <f>IFERROR(INDEX(CountyStateRegions_21!$B:$B,MATCH('Start Here Statistics'!$U2417,CountyStateRegions_21!$D:$D,0)),"")</f>
        <v/>
      </c>
    </row>
    <row r="2418" spans="14:22" ht="15" x14ac:dyDescent="0.2">
      <c r="N2418" s="43">
        <f t="shared" si="196"/>
        <v>0</v>
      </c>
      <c r="O2418" s="180"/>
      <c r="P2418" s="214" t="str">
        <f>CountyStateRegions_21!K2416</f>
        <v/>
      </c>
      <c r="Q2418" s="304" t="str">
        <f t="shared" si="198"/>
        <v/>
      </c>
      <c r="R2418" s="305" t="str">
        <f t="shared" si="199"/>
        <v/>
      </c>
      <c r="S2418" s="305" t="str">
        <f t="shared" si="200"/>
        <v/>
      </c>
      <c r="T2418" s="186">
        <v>2414</v>
      </c>
      <c r="U2418" s="216" t="str">
        <f t="shared" si="197"/>
        <v/>
      </c>
      <c r="V2418" s="216" t="str">
        <f>IFERROR(INDEX(CountyStateRegions_21!$B:$B,MATCH('Start Here Statistics'!$U2418,CountyStateRegions_21!$D:$D,0)),"")</f>
        <v/>
      </c>
    </row>
    <row r="2419" spans="14:22" ht="15" x14ac:dyDescent="0.2">
      <c r="N2419" s="43">
        <f t="shared" si="196"/>
        <v>0</v>
      </c>
      <c r="O2419" s="180"/>
      <c r="P2419" s="214" t="str">
        <f>CountyStateRegions_21!K2417</f>
        <v/>
      </c>
      <c r="Q2419" s="304" t="str">
        <f t="shared" si="198"/>
        <v/>
      </c>
      <c r="R2419" s="305" t="str">
        <f t="shared" si="199"/>
        <v/>
      </c>
      <c r="S2419" s="305" t="str">
        <f t="shared" si="200"/>
        <v/>
      </c>
      <c r="T2419" s="186">
        <v>2415</v>
      </c>
      <c r="U2419" s="216" t="str">
        <f t="shared" si="197"/>
        <v/>
      </c>
      <c r="V2419" s="216" t="str">
        <f>IFERROR(INDEX(CountyStateRegions_21!$B:$B,MATCH('Start Here Statistics'!$U2419,CountyStateRegions_21!$D:$D,0)),"")</f>
        <v/>
      </c>
    </row>
    <row r="2420" spans="14:22" ht="15" x14ac:dyDescent="0.2">
      <c r="N2420" s="43">
        <f t="shared" si="196"/>
        <v>0</v>
      </c>
      <c r="O2420" s="180"/>
      <c r="P2420" s="214" t="str">
        <f>CountyStateRegions_21!K2418</f>
        <v/>
      </c>
      <c r="Q2420" s="304" t="str">
        <f t="shared" si="198"/>
        <v/>
      </c>
      <c r="R2420" s="305" t="str">
        <f t="shared" si="199"/>
        <v/>
      </c>
      <c r="S2420" s="305" t="str">
        <f t="shared" si="200"/>
        <v/>
      </c>
      <c r="T2420" s="186">
        <v>2416</v>
      </c>
      <c r="U2420" s="216" t="str">
        <f t="shared" si="197"/>
        <v/>
      </c>
      <c r="V2420" s="216" t="str">
        <f>IFERROR(INDEX(CountyStateRegions_21!$B:$B,MATCH('Start Here Statistics'!$U2420,CountyStateRegions_21!$D:$D,0)),"")</f>
        <v/>
      </c>
    </row>
    <row r="2421" spans="14:22" ht="15" x14ac:dyDescent="0.2">
      <c r="N2421" s="43">
        <f t="shared" si="196"/>
        <v>0</v>
      </c>
      <c r="O2421" s="180"/>
      <c r="P2421" s="214" t="str">
        <f>CountyStateRegions_21!K2419</f>
        <v/>
      </c>
      <c r="Q2421" s="304" t="str">
        <f t="shared" si="198"/>
        <v/>
      </c>
      <c r="R2421" s="305" t="str">
        <f t="shared" si="199"/>
        <v/>
      </c>
      <c r="S2421" s="305" t="str">
        <f t="shared" si="200"/>
        <v/>
      </c>
      <c r="T2421" s="186">
        <v>2417</v>
      </c>
      <c r="U2421" s="216" t="str">
        <f t="shared" si="197"/>
        <v/>
      </c>
      <c r="V2421" s="216" t="str">
        <f>IFERROR(INDEX(CountyStateRegions_21!$B:$B,MATCH('Start Here Statistics'!$U2421,CountyStateRegions_21!$D:$D,0)),"")</f>
        <v/>
      </c>
    </row>
    <row r="2422" spans="14:22" ht="15" x14ac:dyDescent="0.2">
      <c r="N2422" s="43">
        <f t="shared" si="196"/>
        <v>0</v>
      </c>
      <c r="O2422" s="180"/>
      <c r="P2422" s="214" t="str">
        <f>CountyStateRegions_21!K2420</f>
        <v/>
      </c>
      <c r="Q2422" s="304" t="str">
        <f t="shared" si="198"/>
        <v/>
      </c>
      <c r="R2422" s="305" t="str">
        <f t="shared" si="199"/>
        <v/>
      </c>
      <c r="S2422" s="305" t="str">
        <f t="shared" si="200"/>
        <v/>
      </c>
      <c r="T2422" s="186">
        <v>2418</v>
      </c>
      <c r="U2422" s="216" t="str">
        <f t="shared" si="197"/>
        <v/>
      </c>
      <c r="V2422" s="216" t="str">
        <f>IFERROR(INDEX(CountyStateRegions_21!$B:$B,MATCH('Start Here Statistics'!$U2422,CountyStateRegions_21!$D:$D,0)),"")</f>
        <v/>
      </c>
    </row>
    <row r="2423" spans="14:22" ht="15" x14ac:dyDescent="0.2">
      <c r="N2423" s="43">
        <f t="shared" si="196"/>
        <v>0</v>
      </c>
      <c r="O2423" s="180"/>
      <c r="P2423" s="214" t="str">
        <f>CountyStateRegions_21!K2421</f>
        <v/>
      </c>
      <c r="Q2423" s="304" t="str">
        <f t="shared" si="198"/>
        <v/>
      </c>
      <c r="R2423" s="305" t="str">
        <f t="shared" si="199"/>
        <v/>
      </c>
      <c r="S2423" s="305" t="str">
        <f t="shared" si="200"/>
        <v/>
      </c>
      <c r="T2423" s="186">
        <v>2419</v>
      </c>
      <c r="U2423" s="216" t="str">
        <f t="shared" si="197"/>
        <v/>
      </c>
      <c r="V2423" s="216" t="str">
        <f>IFERROR(INDEX(CountyStateRegions_21!$B:$B,MATCH('Start Here Statistics'!$U2423,CountyStateRegions_21!$D:$D,0)),"")</f>
        <v/>
      </c>
    </row>
    <row r="2424" spans="14:22" ht="15" x14ac:dyDescent="0.2">
      <c r="N2424" s="43">
        <f t="shared" si="196"/>
        <v>0</v>
      </c>
      <c r="O2424" s="180"/>
      <c r="P2424" s="214" t="str">
        <f>CountyStateRegions_21!K2422</f>
        <v/>
      </c>
      <c r="Q2424" s="304" t="str">
        <f t="shared" si="198"/>
        <v/>
      </c>
      <c r="R2424" s="305" t="str">
        <f t="shared" si="199"/>
        <v/>
      </c>
      <c r="S2424" s="305" t="str">
        <f t="shared" si="200"/>
        <v/>
      </c>
      <c r="T2424" s="186">
        <v>2420</v>
      </c>
      <c r="U2424" s="216" t="str">
        <f t="shared" si="197"/>
        <v/>
      </c>
      <c r="V2424" s="216" t="str">
        <f>IFERROR(INDEX(CountyStateRegions_21!$B:$B,MATCH('Start Here Statistics'!$U2424,CountyStateRegions_21!$D:$D,0)),"")</f>
        <v/>
      </c>
    </row>
    <row r="2425" spans="14:22" ht="15" x14ac:dyDescent="0.2">
      <c r="N2425" s="43">
        <f t="shared" si="196"/>
        <v>0</v>
      </c>
      <c r="O2425" s="180"/>
      <c r="P2425" s="214" t="str">
        <f>CountyStateRegions_21!K2423</f>
        <v/>
      </c>
      <c r="Q2425" s="304" t="str">
        <f t="shared" si="198"/>
        <v/>
      </c>
      <c r="R2425" s="305" t="str">
        <f t="shared" si="199"/>
        <v/>
      </c>
      <c r="S2425" s="305" t="str">
        <f t="shared" si="200"/>
        <v/>
      </c>
      <c r="T2425" s="186">
        <v>2421</v>
      </c>
      <c r="U2425" s="216" t="str">
        <f t="shared" si="197"/>
        <v/>
      </c>
      <c r="V2425" s="216" t="str">
        <f>IFERROR(INDEX(CountyStateRegions_21!$B:$B,MATCH('Start Here Statistics'!$U2425,CountyStateRegions_21!$D:$D,0)),"")</f>
        <v/>
      </c>
    </row>
    <row r="2426" spans="14:22" ht="15" x14ac:dyDescent="0.2">
      <c r="N2426" s="43">
        <f t="shared" si="196"/>
        <v>0</v>
      </c>
      <c r="O2426" s="180"/>
      <c r="P2426" s="214" t="str">
        <f>CountyStateRegions_21!K2424</f>
        <v/>
      </c>
      <c r="Q2426" s="304" t="str">
        <f t="shared" si="198"/>
        <v/>
      </c>
      <c r="R2426" s="305" t="str">
        <f t="shared" si="199"/>
        <v/>
      </c>
      <c r="S2426" s="305" t="str">
        <f t="shared" si="200"/>
        <v/>
      </c>
      <c r="T2426" s="186">
        <v>2422</v>
      </c>
      <c r="U2426" s="216" t="str">
        <f t="shared" si="197"/>
        <v/>
      </c>
      <c r="V2426" s="216" t="str">
        <f>IFERROR(INDEX(CountyStateRegions_21!$B:$B,MATCH('Start Here Statistics'!$U2426,CountyStateRegions_21!$D:$D,0)),"")</f>
        <v/>
      </c>
    </row>
    <row r="2427" spans="14:22" ht="15" x14ac:dyDescent="0.2">
      <c r="N2427" s="43">
        <f t="shared" si="196"/>
        <v>0</v>
      </c>
      <c r="O2427" s="180"/>
      <c r="P2427" s="214" t="str">
        <f>CountyStateRegions_21!K2425</f>
        <v/>
      </c>
      <c r="Q2427" s="304" t="str">
        <f t="shared" si="198"/>
        <v/>
      </c>
      <c r="R2427" s="305" t="str">
        <f t="shared" si="199"/>
        <v/>
      </c>
      <c r="S2427" s="305" t="str">
        <f t="shared" si="200"/>
        <v/>
      </c>
      <c r="T2427" s="186">
        <v>2423</v>
      </c>
      <c r="U2427" s="216" t="str">
        <f t="shared" si="197"/>
        <v/>
      </c>
      <c r="V2427" s="216" t="str">
        <f>IFERROR(INDEX(CountyStateRegions_21!$B:$B,MATCH('Start Here Statistics'!$U2427,CountyStateRegions_21!$D:$D,0)),"")</f>
        <v/>
      </c>
    </row>
    <row r="2428" spans="14:22" ht="15" x14ac:dyDescent="0.2">
      <c r="N2428" s="43">
        <f t="shared" si="196"/>
        <v>0</v>
      </c>
      <c r="O2428" s="180"/>
      <c r="P2428" s="214" t="str">
        <f>CountyStateRegions_21!K2426</f>
        <v/>
      </c>
      <c r="Q2428" s="304" t="str">
        <f t="shared" si="198"/>
        <v/>
      </c>
      <c r="R2428" s="305" t="str">
        <f t="shared" si="199"/>
        <v/>
      </c>
      <c r="S2428" s="305" t="str">
        <f t="shared" si="200"/>
        <v/>
      </c>
      <c r="T2428" s="186">
        <v>2424</v>
      </c>
      <c r="U2428" s="216" t="str">
        <f t="shared" si="197"/>
        <v/>
      </c>
      <c r="V2428" s="216" t="str">
        <f>IFERROR(INDEX(CountyStateRegions_21!$B:$B,MATCH('Start Here Statistics'!$U2428,CountyStateRegions_21!$D:$D,0)),"")</f>
        <v/>
      </c>
    </row>
    <row r="2429" spans="14:22" ht="15" x14ac:dyDescent="0.2">
      <c r="N2429" s="43">
        <f t="shared" si="196"/>
        <v>0</v>
      </c>
      <c r="O2429" s="180"/>
      <c r="P2429" s="214" t="str">
        <f>CountyStateRegions_21!K2427</f>
        <v/>
      </c>
      <c r="Q2429" s="304" t="str">
        <f t="shared" si="198"/>
        <v/>
      </c>
      <c r="R2429" s="305" t="str">
        <f t="shared" si="199"/>
        <v/>
      </c>
      <c r="S2429" s="305" t="str">
        <f t="shared" si="200"/>
        <v/>
      </c>
      <c r="T2429" s="186">
        <v>2425</v>
      </c>
      <c r="U2429" s="216" t="str">
        <f t="shared" si="197"/>
        <v/>
      </c>
      <c r="V2429" s="216" t="str">
        <f>IFERROR(INDEX(CountyStateRegions_21!$B:$B,MATCH('Start Here Statistics'!$U2429,CountyStateRegions_21!$D:$D,0)),"")</f>
        <v/>
      </c>
    </row>
    <row r="2430" spans="14:22" ht="15" x14ac:dyDescent="0.2">
      <c r="N2430" s="43">
        <f t="shared" si="196"/>
        <v>0</v>
      </c>
      <c r="O2430" s="180"/>
      <c r="P2430" s="214" t="str">
        <f>CountyStateRegions_21!K2428</f>
        <v/>
      </c>
      <c r="Q2430" s="304" t="str">
        <f t="shared" si="198"/>
        <v/>
      </c>
      <c r="R2430" s="305" t="str">
        <f t="shared" si="199"/>
        <v/>
      </c>
      <c r="S2430" s="305" t="str">
        <f t="shared" si="200"/>
        <v/>
      </c>
      <c r="T2430" s="186">
        <v>2426</v>
      </c>
      <c r="U2430" s="216" t="str">
        <f t="shared" si="197"/>
        <v/>
      </c>
      <c r="V2430" s="216" t="str">
        <f>IFERROR(INDEX(CountyStateRegions_21!$B:$B,MATCH('Start Here Statistics'!$U2430,CountyStateRegions_21!$D:$D,0)),"")</f>
        <v/>
      </c>
    </row>
    <row r="2431" spans="14:22" ht="15" x14ac:dyDescent="0.2">
      <c r="N2431" s="43">
        <f t="shared" si="196"/>
        <v>0</v>
      </c>
      <c r="O2431" s="180"/>
      <c r="P2431" s="214" t="str">
        <f>CountyStateRegions_21!K2429</f>
        <v/>
      </c>
      <c r="Q2431" s="304" t="str">
        <f t="shared" si="198"/>
        <v/>
      </c>
      <c r="R2431" s="305" t="str">
        <f t="shared" si="199"/>
        <v/>
      </c>
      <c r="S2431" s="305" t="str">
        <f t="shared" si="200"/>
        <v/>
      </c>
      <c r="T2431" s="186">
        <v>2427</v>
      </c>
      <c r="U2431" s="216" t="str">
        <f t="shared" si="197"/>
        <v/>
      </c>
      <c r="V2431" s="216" t="str">
        <f>IFERROR(INDEX(CountyStateRegions_21!$B:$B,MATCH('Start Here Statistics'!$U2431,CountyStateRegions_21!$D:$D,0)),"")</f>
        <v/>
      </c>
    </row>
    <row r="2432" spans="14:22" ht="15" x14ac:dyDescent="0.2">
      <c r="N2432" s="43">
        <f t="shared" si="196"/>
        <v>0</v>
      </c>
      <c r="O2432" s="180"/>
      <c r="P2432" s="214" t="str">
        <f>CountyStateRegions_21!K2430</f>
        <v/>
      </c>
      <c r="Q2432" s="304" t="str">
        <f t="shared" si="198"/>
        <v/>
      </c>
      <c r="R2432" s="305" t="str">
        <f t="shared" si="199"/>
        <v/>
      </c>
      <c r="S2432" s="305" t="str">
        <f t="shared" si="200"/>
        <v/>
      </c>
      <c r="T2432" s="186">
        <v>2428</v>
      </c>
      <c r="U2432" s="216" t="str">
        <f t="shared" si="197"/>
        <v/>
      </c>
      <c r="V2432" s="216" t="str">
        <f>IFERROR(INDEX(CountyStateRegions_21!$B:$B,MATCH('Start Here Statistics'!$U2432,CountyStateRegions_21!$D:$D,0)),"")</f>
        <v/>
      </c>
    </row>
    <row r="2433" spans="14:22" ht="15" x14ac:dyDescent="0.2">
      <c r="N2433" s="43">
        <f t="shared" si="196"/>
        <v>0</v>
      </c>
      <c r="O2433" s="180"/>
      <c r="P2433" s="214" t="str">
        <f>CountyStateRegions_21!K2431</f>
        <v/>
      </c>
      <c r="Q2433" s="304" t="str">
        <f t="shared" si="198"/>
        <v/>
      </c>
      <c r="R2433" s="305" t="str">
        <f t="shared" si="199"/>
        <v/>
      </c>
      <c r="S2433" s="305" t="str">
        <f t="shared" si="200"/>
        <v/>
      </c>
      <c r="T2433" s="186">
        <v>2429</v>
      </c>
      <c r="U2433" s="216" t="str">
        <f t="shared" si="197"/>
        <v/>
      </c>
      <c r="V2433" s="216" t="str">
        <f>IFERROR(INDEX(CountyStateRegions_21!$B:$B,MATCH('Start Here Statistics'!$U2433,CountyStateRegions_21!$D:$D,0)),"")</f>
        <v/>
      </c>
    </row>
    <row r="2434" spans="14:22" ht="15" x14ac:dyDescent="0.2">
      <c r="N2434" s="43">
        <f t="shared" si="196"/>
        <v>0</v>
      </c>
      <c r="O2434" s="180"/>
      <c r="P2434" s="214" t="str">
        <f>CountyStateRegions_21!K2432</f>
        <v/>
      </c>
      <c r="Q2434" s="304" t="str">
        <f t="shared" si="198"/>
        <v/>
      </c>
      <c r="R2434" s="305" t="str">
        <f t="shared" si="199"/>
        <v/>
      </c>
      <c r="S2434" s="305" t="str">
        <f t="shared" si="200"/>
        <v/>
      </c>
      <c r="T2434" s="186">
        <v>2430</v>
      </c>
      <c r="U2434" s="216" t="str">
        <f t="shared" si="197"/>
        <v/>
      </c>
      <c r="V2434" s="216" t="str">
        <f>IFERROR(INDEX(CountyStateRegions_21!$B:$B,MATCH('Start Here Statistics'!$U2434,CountyStateRegions_21!$D:$D,0)),"")</f>
        <v/>
      </c>
    </row>
    <row r="2435" spans="14:22" ht="15" x14ac:dyDescent="0.2">
      <c r="N2435" s="43">
        <f t="shared" si="196"/>
        <v>0</v>
      </c>
      <c r="O2435" s="180"/>
      <c r="P2435" s="214" t="str">
        <f>CountyStateRegions_21!K2433</f>
        <v/>
      </c>
      <c r="Q2435" s="304" t="str">
        <f t="shared" si="198"/>
        <v/>
      </c>
      <c r="R2435" s="305" t="str">
        <f t="shared" si="199"/>
        <v/>
      </c>
      <c r="S2435" s="305" t="str">
        <f t="shared" si="200"/>
        <v/>
      </c>
      <c r="T2435" s="186">
        <v>2431</v>
      </c>
      <c r="U2435" s="216" t="str">
        <f t="shared" si="197"/>
        <v/>
      </c>
      <c r="V2435" s="216" t="str">
        <f>IFERROR(INDEX(CountyStateRegions_21!$B:$B,MATCH('Start Here Statistics'!$U2435,CountyStateRegions_21!$D:$D,0)),"")</f>
        <v/>
      </c>
    </row>
    <row r="2436" spans="14:22" ht="15" x14ac:dyDescent="0.2">
      <c r="N2436" s="43">
        <f t="shared" si="196"/>
        <v>0</v>
      </c>
      <c r="O2436" s="180"/>
      <c r="P2436" s="214" t="str">
        <f>CountyStateRegions_21!K2434</f>
        <v/>
      </c>
      <c r="Q2436" s="304" t="str">
        <f t="shared" si="198"/>
        <v/>
      </c>
      <c r="R2436" s="305" t="str">
        <f t="shared" si="199"/>
        <v/>
      </c>
      <c r="S2436" s="305" t="str">
        <f t="shared" si="200"/>
        <v/>
      </c>
      <c r="T2436" s="186">
        <v>2432</v>
      </c>
      <c r="U2436" s="216" t="str">
        <f t="shared" si="197"/>
        <v/>
      </c>
      <c r="V2436" s="216" t="str">
        <f>IFERROR(INDEX(CountyStateRegions_21!$B:$B,MATCH('Start Here Statistics'!$U2436,CountyStateRegions_21!$D:$D,0)),"")</f>
        <v/>
      </c>
    </row>
    <row r="2437" spans="14:22" ht="15" x14ac:dyDescent="0.2">
      <c r="N2437" s="43">
        <f t="shared" si="196"/>
        <v>0</v>
      </c>
      <c r="O2437" s="180"/>
      <c r="P2437" s="214" t="str">
        <f>CountyStateRegions_21!K2435</f>
        <v/>
      </c>
      <c r="Q2437" s="304" t="str">
        <f t="shared" si="198"/>
        <v/>
      </c>
      <c r="R2437" s="305" t="str">
        <f t="shared" si="199"/>
        <v/>
      </c>
      <c r="S2437" s="305" t="str">
        <f t="shared" si="200"/>
        <v/>
      </c>
      <c r="T2437" s="186">
        <v>2433</v>
      </c>
      <c r="U2437" s="216" t="str">
        <f t="shared" si="197"/>
        <v/>
      </c>
      <c r="V2437" s="216" t="str">
        <f>IFERROR(INDEX(CountyStateRegions_21!$B:$B,MATCH('Start Here Statistics'!$U2437,CountyStateRegions_21!$D:$D,0)),"")</f>
        <v/>
      </c>
    </row>
    <row r="2438" spans="14:22" ht="15" x14ac:dyDescent="0.2">
      <c r="N2438" s="43">
        <f t="shared" ref="N2438:N2501" si="201">SUM(N2437,$O2438&lt;&gt;"")</f>
        <v>0</v>
      </c>
      <c r="O2438" s="180"/>
      <c r="P2438" s="214" t="str">
        <f>CountyStateRegions_21!K2436</f>
        <v/>
      </c>
      <c r="Q2438" s="304" t="str">
        <f t="shared" si="198"/>
        <v/>
      </c>
      <c r="R2438" s="305" t="str">
        <f t="shared" si="199"/>
        <v/>
      </c>
      <c r="S2438" s="305" t="str">
        <f t="shared" si="200"/>
        <v/>
      </c>
      <c r="T2438" s="186">
        <v>2434</v>
      </c>
      <c r="U2438" s="216" t="str">
        <f t="shared" ref="U2438:U2501" si="202">IFERROR(INDEX($P:$P,MATCH($T2438,$N:$N,0)),"")</f>
        <v/>
      </c>
      <c r="V2438" s="216" t="str">
        <f>IFERROR(INDEX(CountyStateRegions_21!$B:$B,MATCH('Start Here Statistics'!$U2438,CountyStateRegions_21!$D:$D,0)),"")</f>
        <v/>
      </c>
    </row>
    <row r="2439" spans="14:22" ht="15" x14ac:dyDescent="0.2">
      <c r="N2439" s="43">
        <f t="shared" si="201"/>
        <v>0</v>
      </c>
      <c r="O2439" s="180"/>
      <c r="P2439" s="214" t="str">
        <f>CountyStateRegions_21!K2437</f>
        <v/>
      </c>
      <c r="Q2439" s="304" t="str">
        <f t="shared" si="198"/>
        <v/>
      </c>
      <c r="R2439" s="305" t="str">
        <f t="shared" si="199"/>
        <v/>
      </c>
      <c r="S2439" s="305" t="str">
        <f t="shared" si="200"/>
        <v/>
      </c>
      <c r="T2439" s="186">
        <v>2435</v>
      </c>
      <c r="U2439" s="216" t="str">
        <f t="shared" si="202"/>
        <v/>
      </c>
      <c r="V2439" s="216" t="str">
        <f>IFERROR(INDEX(CountyStateRegions_21!$B:$B,MATCH('Start Here Statistics'!$U2439,CountyStateRegions_21!$D:$D,0)),"")</f>
        <v/>
      </c>
    </row>
    <row r="2440" spans="14:22" ht="15" x14ac:dyDescent="0.2">
      <c r="N2440" s="43">
        <f t="shared" si="201"/>
        <v>0</v>
      </c>
      <c r="O2440" s="180"/>
      <c r="P2440" s="214" t="str">
        <f>CountyStateRegions_21!K2438</f>
        <v/>
      </c>
      <c r="Q2440" s="304" t="str">
        <f t="shared" si="198"/>
        <v/>
      </c>
      <c r="R2440" s="305" t="str">
        <f t="shared" si="199"/>
        <v/>
      </c>
      <c r="S2440" s="305" t="str">
        <f t="shared" si="200"/>
        <v/>
      </c>
      <c r="T2440" s="186">
        <v>2436</v>
      </c>
      <c r="U2440" s="216" t="str">
        <f t="shared" si="202"/>
        <v/>
      </c>
      <c r="V2440" s="216" t="str">
        <f>IFERROR(INDEX(CountyStateRegions_21!$B:$B,MATCH('Start Here Statistics'!$U2440,CountyStateRegions_21!$D:$D,0)),"")</f>
        <v/>
      </c>
    </row>
    <row r="2441" spans="14:22" ht="15" x14ac:dyDescent="0.2">
      <c r="N2441" s="43">
        <f t="shared" si="201"/>
        <v>0</v>
      </c>
      <c r="O2441" s="180"/>
      <c r="P2441" s="214" t="str">
        <f>CountyStateRegions_21!K2439</f>
        <v/>
      </c>
      <c r="Q2441" s="304" t="str">
        <f t="shared" si="198"/>
        <v/>
      </c>
      <c r="R2441" s="305" t="str">
        <f t="shared" si="199"/>
        <v/>
      </c>
      <c r="S2441" s="305" t="str">
        <f t="shared" si="200"/>
        <v/>
      </c>
      <c r="T2441" s="186">
        <v>2437</v>
      </c>
      <c r="U2441" s="216" t="str">
        <f t="shared" si="202"/>
        <v/>
      </c>
      <c r="V2441" s="216" t="str">
        <f>IFERROR(INDEX(CountyStateRegions_21!$B:$B,MATCH('Start Here Statistics'!$U2441,CountyStateRegions_21!$D:$D,0)),"")</f>
        <v/>
      </c>
    </row>
    <row r="2442" spans="14:22" ht="15" x14ac:dyDescent="0.2">
      <c r="N2442" s="43">
        <f t="shared" si="201"/>
        <v>0</v>
      </c>
      <c r="O2442" s="180"/>
      <c r="P2442" s="214" t="str">
        <f>CountyStateRegions_21!K2440</f>
        <v/>
      </c>
      <c r="Q2442" s="304" t="str">
        <f t="shared" si="198"/>
        <v/>
      </c>
      <c r="R2442" s="305" t="str">
        <f t="shared" si="199"/>
        <v/>
      </c>
      <c r="S2442" s="305" t="str">
        <f t="shared" si="200"/>
        <v/>
      </c>
      <c r="T2442" s="186">
        <v>2438</v>
      </c>
      <c r="U2442" s="216" t="str">
        <f t="shared" si="202"/>
        <v/>
      </c>
      <c r="V2442" s="216" t="str">
        <f>IFERROR(INDEX(CountyStateRegions_21!$B:$B,MATCH('Start Here Statistics'!$U2442,CountyStateRegions_21!$D:$D,0)),"")</f>
        <v/>
      </c>
    </row>
    <row r="2443" spans="14:22" ht="15" x14ac:dyDescent="0.2">
      <c r="N2443" s="43">
        <f t="shared" si="201"/>
        <v>0</v>
      </c>
      <c r="O2443" s="180"/>
      <c r="P2443" s="214" t="str">
        <f>CountyStateRegions_21!K2441</f>
        <v/>
      </c>
      <c r="Q2443" s="304" t="str">
        <f t="shared" si="198"/>
        <v/>
      </c>
      <c r="R2443" s="305" t="str">
        <f t="shared" si="199"/>
        <v/>
      </c>
      <c r="S2443" s="305" t="str">
        <f t="shared" si="200"/>
        <v/>
      </c>
      <c r="T2443" s="186">
        <v>2439</v>
      </c>
      <c r="U2443" s="216" t="str">
        <f t="shared" si="202"/>
        <v/>
      </c>
      <c r="V2443" s="216" t="str">
        <f>IFERROR(INDEX(CountyStateRegions_21!$B:$B,MATCH('Start Here Statistics'!$U2443,CountyStateRegions_21!$D:$D,0)),"")</f>
        <v/>
      </c>
    </row>
    <row r="2444" spans="14:22" ht="15" x14ac:dyDescent="0.2">
      <c r="N2444" s="43">
        <f t="shared" si="201"/>
        <v>0</v>
      </c>
      <c r="O2444" s="180"/>
      <c r="P2444" s="214" t="str">
        <f>CountyStateRegions_21!K2442</f>
        <v/>
      </c>
      <c r="Q2444" s="304" t="str">
        <f t="shared" si="198"/>
        <v/>
      </c>
      <c r="R2444" s="305" t="str">
        <f t="shared" si="199"/>
        <v/>
      </c>
      <c r="S2444" s="305" t="str">
        <f t="shared" si="200"/>
        <v/>
      </c>
      <c r="T2444" s="186">
        <v>2440</v>
      </c>
      <c r="U2444" s="216" t="str">
        <f t="shared" si="202"/>
        <v/>
      </c>
      <c r="V2444" s="216" t="str">
        <f>IFERROR(INDEX(CountyStateRegions_21!$B:$B,MATCH('Start Here Statistics'!$U2444,CountyStateRegions_21!$D:$D,0)),"")</f>
        <v/>
      </c>
    </row>
    <row r="2445" spans="14:22" ht="15" x14ac:dyDescent="0.2">
      <c r="N2445" s="43">
        <f t="shared" si="201"/>
        <v>0</v>
      </c>
      <c r="O2445" s="180"/>
      <c r="P2445" s="214" t="str">
        <f>CountyStateRegions_21!K2443</f>
        <v/>
      </c>
      <c r="Q2445" s="304" t="str">
        <f t="shared" si="198"/>
        <v/>
      </c>
      <c r="R2445" s="305" t="str">
        <f t="shared" si="199"/>
        <v/>
      </c>
      <c r="S2445" s="305" t="str">
        <f t="shared" si="200"/>
        <v/>
      </c>
      <c r="T2445" s="186">
        <v>2441</v>
      </c>
      <c r="U2445" s="216" t="str">
        <f t="shared" si="202"/>
        <v/>
      </c>
      <c r="V2445" s="216" t="str">
        <f>IFERROR(INDEX(CountyStateRegions_21!$B:$B,MATCH('Start Here Statistics'!$U2445,CountyStateRegions_21!$D:$D,0)),"")</f>
        <v/>
      </c>
    </row>
    <row r="2446" spans="14:22" ht="15" x14ac:dyDescent="0.2">
      <c r="N2446" s="43">
        <f t="shared" si="201"/>
        <v>0</v>
      </c>
      <c r="O2446" s="180"/>
      <c r="P2446" s="214" t="str">
        <f>CountyStateRegions_21!K2444</f>
        <v/>
      </c>
      <c r="Q2446" s="304" t="str">
        <f t="shared" si="198"/>
        <v/>
      </c>
      <c r="R2446" s="305" t="str">
        <f t="shared" si="199"/>
        <v/>
      </c>
      <c r="S2446" s="305" t="str">
        <f t="shared" si="200"/>
        <v/>
      </c>
      <c r="T2446" s="186">
        <v>2442</v>
      </c>
      <c r="U2446" s="216" t="str">
        <f t="shared" si="202"/>
        <v/>
      </c>
      <c r="V2446" s="216" t="str">
        <f>IFERROR(INDEX(CountyStateRegions_21!$B:$B,MATCH('Start Here Statistics'!$U2446,CountyStateRegions_21!$D:$D,0)),"")</f>
        <v/>
      </c>
    </row>
    <row r="2447" spans="14:22" ht="15" x14ac:dyDescent="0.2">
      <c r="N2447" s="43">
        <f t="shared" si="201"/>
        <v>0</v>
      </c>
      <c r="O2447" s="180"/>
      <c r="P2447" s="214" t="str">
        <f>CountyStateRegions_21!K2445</f>
        <v/>
      </c>
      <c r="Q2447" s="304" t="str">
        <f t="shared" si="198"/>
        <v/>
      </c>
      <c r="R2447" s="305" t="str">
        <f t="shared" si="199"/>
        <v/>
      </c>
      <c r="S2447" s="305" t="str">
        <f t="shared" si="200"/>
        <v/>
      </c>
      <c r="T2447" s="186">
        <v>2443</v>
      </c>
      <c r="U2447" s="216" t="str">
        <f t="shared" si="202"/>
        <v/>
      </c>
      <c r="V2447" s="216" t="str">
        <f>IFERROR(INDEX(CountyStateRegions_21!$B:$B,MATCH('Start Here Statistics'!$U2447,CountyStateRegions_21!$D:$D,0)),"")</f>
        <v/>
      </c>
    </row>
    <row r="2448" spans="14:22" ht="15" x14ac:dyDescent="0.2">
      <c r="N2448" s="43">
        <f t="shared" si="201"/>
        <v>0</v>
      </c>
      <c r="O2448" s="180"/>
      <c r="P2448" s="214" t="str">
        <f>CountyStateRegions_21!K2446</f>
        <v/>
      </c>
      <c r="Q2448" s="304" t="str">
        <f t="shared" si="198"/>
        <v/>
      </c>
      <c r="R2448" s="305" t="str">
        <f t="shared" si="199"/>
        <v/>
      </c>
      <c r="S2448" s="305" t="str">
        <f t="shared" si="200"/>
        <v/>
      </c>
      <c r="T2448" s="186">
        <v>2444</v>
      </c>
      <c r="U2448" s="216" t="str">
        <f t="shared" si="202"/>
        <v/>
      </c>
      <c r="V2448" s="216" t="str">
        <f>IFERROR(INDEX(CountyStateRegions_21!$B:$B,MATCH('Start Here Statistics'!$U2448,CountyStateRegions_21!$D:$D,0)),"")</f>
        <v/>
      </c>
    </row>
    <row r="2449" spans="14:22" ht="15" x14ac:dyDescent="0.2">
      <c r="N2449" s="43">
        <f t="shared" si="201"/>
        <v>0</v>
      </c>
      <c r="O2449" s="180"/>
      <c r="P2449" s="214" t="str">
        <f>CountyStateRegions_21!K2447</f>
        <v/>
      </c>
      <c r="Q2449" s="304" t="str">
        <f t="shared" si="198"/>
        <v/>
      </c>
      <c r="R2449" s="305" t="str">
        <f t="shared" si="199"/>
        <v/>
      </c>
      <c r="S2449" s="305" t="str">
        <f t="shared" si="200"/>
        <v/>
      </c>
      <c r="T2449" s="186">
        <v>2445</v>
      </c>
      <c r="U2449" s="216" t="str">
        <f t="shared" si="202"/>
        <v/>
      </c>
      <c r="V2449" s="216" t="str">
        <f>IFERROR(INDEX(CountyStateRegions_21!$B:$B,MATCH('Start Here Statistics'!$U2449,CountyStateRegions_21!$D:$D,0)),"")</f>
        <v/>
      </c>
    </row>
    <row r="2450" spans="14:22" ht="15" x14ac:dyDescent="0.2">
      <c r="N2450" s="43">
        <f t="shared" si="201"/>
        <v>0</v>
      </c>
      <c r="O2450" s="180"/>
      <c r="P2450" s="214" t="str">
        <f>CountyStateRegions_21!K2448</f>
        <v/>
      </c>
      <c r="Q2450" s="304" t="str">
        <f t="shared" si="198"/>
        <v/>
      </c>
      <c r="R2450" s="305" t="str">
        <f t="shared" si="199"/>
        <v/>
      </c>
      <c r="S2450" s="305" t="str">
        <f t="shared" si="200"/>
        <v/>
      </c>
      <c r="T2450" s="186">
        <v>2446</v>
      </c>
      <c r="U2450" s="216" t="str">
        <f t="shared" si="202"/>
        <v/>
      </c>
      <c r="V2450" s="216" t="str">
        <f>IFERROR(INDEX(CountyStateRegions_21!$B:$B,MATCH('Start Here Statistics'!$U2450,CountyStateRegions_21!$D:$D,0)),"")</f>
        <v/>
      </c>
    </row>
    <row r="2451" spans="14:22" ht="15" x14ac:dyDescent="0.2">
      <c r="N2451" s="43">
        <f t="shared" si="201"/>
        <v>0</v>
      </c>
      <c r="O2451" s="180"/>
      <c r="P2451" s="214" t="str">
        <f>CountyStateRegions_21!K2449</f>
        <v/>
      </c>
      <c r="Q2451" s="304" t="str">
        <f t="shared" si="198"/>
        <v/>
      </c>
      <c r="R2451" s="305" t="str">
        <f t="shared" si="199"/>
        <v/>
      </c>
      <c r="S2451" s="305" t="str">
        <f t="shared" si="200"/>
        <v/>
      </c>
      <c r="T2451" s="186">
        <v>2447</v>
      </c>
      <c r="U2451" s="216" t="str">
        <f t="shared" si="202"/>
        <v/>
      </c>
      <c r="V2451" s="216" t="str">
        <f>IFERROR(INDEX(CountyStateRegions_21!$B:$B,MATCH('Start Here Statistics'!$U2451,CountyStateRegions_21!$D:$D,0)),"")</f>
        <v/>
      </c>
    </row>
    <row r="2452" spans="14:22" ht="15" x14ac:dyDescent="0.2">
      <c r="N2452" s="43">
        <f t="shared" si="201"/>
        <v>0</v>
      </c>
      <c r="O2452" s="180"/>
      <c r="P2452" s="214" t="str">
        <f>CountyStateRegions_21!K2450</f>
        <v/>
      </c>
      <c r="Q2452" s="304" t="str">
        <f t="shared" si="198"/>
        <v/>
      </c>
      <c r="R2452" s="305" t="str">
        <f t="shared" si="199"/>
        <v/>
      </c>
      <c r="S2452" s="305" t="str">
        <f t="shared" si="200"/>
        <v/>
      </c>
      <c r="T2452" s="186">
        <v>2448</v>
      </c>
      <c r="U2452" s="216" t="str">
        <f t="shared" si="202"/>
        <v/>
      </c>
      <c r="V2452" s="216" t="str">
        <f>IFERROR(INDEX(CountyStateRegions_21!$B:$B,MATCH('Start Here Statistics'!$U2452,CountyStateRegions_21!$D:$D,0)),"")</f>
        <v/>
      </c>
    </row>
    <row r="2453" spans="14:22" ht="15" x14ac:dyDescent="0.2">
      <c r="N2453" s="43">
        <f t="shared" si="201"/>
        <v>0</v>
      </c>
      <c r="O2453" s="180"/>
      <c r="P2453" s="214" t="str">
        <f>CountyStateRegions_21!K2451</f>
        <v/>
      </c>
      <c r="Q2453" s="304" t="str">
        <f t="shared" si="198"/>
        <v/>
      </c>
      <c r="R2453" s="305" t="str">
        <f t="shared" si="199"/>
        <v/>
      </c>
      <c r="S2453" s="305" t="str">
        <f t="shared" si="200"/>
        <v/>
      </c>
      <c r="T2453" s="186">
        <v>2449</v>
      </c>
      <c r="U2453" s="216" t="str">
        <f t="shared" si="202"/>
        <v/>
      </c>
      <c r="V2453" s="216" t="str">
        <f>IFERROR(INDEX(CountyStateRegions_21!$B:$B,MATCH('Start Here Statistics'!$U2453,CountyStateRegions_21!$D:$D,0)),"")</f>
        <v/>
      </c>
    </row>
    <row r="2454" spans="14:22" ht="15" x14ac:dyDescent="0.2">
      <c r="N2454" s="43">
        <f t="shared" si="201"/>
        <v>0</v>
      </c>
      <c r="O2454" s="180"/>
      <c r="P2454" s="214" t="str">
        <f>CountyStateRegions_21!K2452</f>
        <v/>
      </c>
      <c r="Q2454" s="304" t="str">
        <f t="shared" si="198"/>
        <v/>
      </c>
      <c r="R2454" s="305" t="str">
        <f t="shared" si="199"/>
        <v/>
      </c>
      <c r="S2454" s="305" t="str">
        <f t="shared" si="200"/>
        <v/>
      </c>
      <c r="T2454" s="186">
        <v>2450</v>
      </c>
      <c r="U2454" s="216" t="str">
        <f t="shared" si="202"/>
        <v/>
      </c>
      <c r="V2454" s="216" t="str">
        <f>IFERROR(INDEX(CountyStateRegions_21!$B:$B,MATCH('Start Here Statistics'!$U2454,CountyStateRegions_21!$D:$D,0)),"")</f>
        <v/>
      </c>
    </row>
    <row r="2455" spans="14:22" ht="15" x14ac:dyDescent="0.2">
      <c r="N2455" s="43">
        <f t="shared" si="201"/>
        <v>0</v>
      </c>
      <c r="O2455" s="180"/>
      <c r="P2455" s="214" t="str">
        <f>CountyStateRegions_21!K2453</f>
        <v/>
      </c>
      <c r="Q2455" s="304" t="str">
        <f t="shared" si="198"/>
        <v/>
      </c>
      <c r="R2455" s="305" t="str">
        <f t="shared" si="199"/>
        <v/>
      </c>
      <c r="S2455" s="305" t="str">
        <f t="shared" si="200"/>
        <v/>
      </c>
      <c r="T2455" s="186">
        <v>2451</v>
      </c>
      <c r="U2455" s="216" t="str">
        <f t="shared" si="202"/>
        <v/>
      </c>
      <c r="V2455" s="216" t="str">
        <f>IFERROR(INDEX(CountyStateRegions_21!$B:$B,MATCH('Start Here Statistics'!$U2455,CountyStateRegions_21!$D:$D,0)),"")</f>
        <v/>
      </c>
    </row>
    <row r="2456" spans="14:22" ht="15" x14ac:dyDescent="0.2">
      <c r="N2456" s="43">
        <f t="shared" si="201"/>
        <v>0</v>
      </c>
      <c r="O2456" s="180"/>
      <c r="P2456" s="214" t="str">
        <f>CountyStateRegions_21!K2454</f>
        <v/>
      </c>
      <c r="Q2456" s="304" t="str">
        <f t="shared" si="198"/>
        <v/>
      </c>
      <c r="R2456" s="305" t="str">
        <f t="shared" si="199"/>
        <v/>
      </c>
      <c r="S2456" s="305" t="str">
        <f t="shared" si="200"/>
        <v/>
      </c>
      <c r="T2456" s="186">
        <v>2452</v>
      </c>
      <c r="U2456" s="216" t="str">
        <f t="shared" si="202"/>
        <v/>
      </c>
      <c r="V2456" s="216" t="str">
        <f>IFERROR(INDEX(CountyStateRegions_21!$B:$B,MATCH('Start Here Statistics'!$U2456,CountyStateRegions_21!$D:$D,0)),"")</f>
        <v/>
      </c>
    </row>
    <row r="2457" spans="14:22" ht="15" x14ac:dyDescent="0.2">
      <c r="N2457" s="43">
        <f t="shared" si="201"/>
        <v>0</v>
      </c>
      <c r="O2457" s="180"/>
      <c r="P2457" s="214" t="str">
        <f>CountyStateRegions_21!K2455</f>
        <v/>
      </c>
      <c r="Q2457" s="304" t="str">
        <f t="shared" si="198"/>
        <v/>
      </c>
      <c r="R2457" s="305" t="str">
        <f t="shared" si="199"/>
        <v/>
      </c>
      <c r="S2457" s="305" t="str">
        <f t="shared" si="200"/>
        <v/>
      </c>
      <c r="T2457" s="186">
        <v>2453</v>
      </c>
      <c r="U2457" s="216" t="str">
        <f t="shared" si="202"/>
        <v/>
      </c>
      <c r="V2457" s="216" t="str">
        <f>IFERROR(INDEX(CountyStateRegions_21!$B:$B,MATCH('Start Here Statistics'!$U2457,CountyStateRegions_21!$D:$D,0)),"")</f>
        <v/>
      </c>
    </row>
    <row r="2458" spans="14:22" ht="15" x14ac:dyDescent="0.2">
      <c r="N2458" s="43">
        <f t="shared" si="201"/>
        <v>0</v>
      </c>
      <c r="O2458" s="180"/>
      <c r="P2458" s="214" t="str">
        <f>CountyStateRegions_21!K2456</f>
        <v/>
      </c>
      <c r="Q2458" s="304" t="str">
        <f t="shared" si="198"/>
        <v/>
      </c>
      <c r="R2458" s="305" t="str">
        <f t="shared" si="199"/>
        <v/>
      </c>
      <c r="S2458" s="305" t="str">
        <f t="shared" si="200"/>
        <v/>
      </c>
      <c r="T2458" s="186">
        <v>2454</v>
      </c>
      <c r="U2458" s="216" t="str">
        <f t="shared" si="202"/>
        <v/>
      </c>
      <c r="V2458" s="216" t="str">
        <f>IFERROR(INDEX(CountyStateRegions_21!$B:$B,MATCH('Start Here Statistics'!$U2458,CountyStateRegions_21!$D:$D,0)),"")</f>
        <v/>
      </c>
    </row>
    <row r="2459" spans="14:22" ht="15" x14ac:dyDescent="0.2">
      <c r="N2459" s="43">
        <f t="shared" si="201"/>
        <v>0</v>
      </c>
      <c r="O2459" s="180"/>
      <c r="P2459" s="214" t="str">
        <f>CountyStateRegions_21!K2457</f>
        <v/>
      </c>
      <c r="Q2459" s="304" t="str">
        <f t="shared" si="198"/>
        <v/>
      </c>
      <c r="R2459" s="305" t="str">
        <f t="shared" si="199"/>
        <v/>
      </c>
      <c r="S2459" s="305" t="str">
        <f t="shared" si="200"/>
        <v/>
      </c>
      <c r="T2459" s="186">
        <v>2455</v>
      </c>
      <c r="U2459" s="216" t="str">
        <f t="shared" si="202"/>
        <v/>
      </c>
      <c r="V2459" s="216" t="str">
        <f>IFERROR(INDEX(CountyStateRegions_21!$B:$B,MATCH('Start Here Statistics'!$U2459,CountyStateRegions_21!$D:$D,0)),"")</f>
        <v/>
      </c>
    </row>
    <row r="2460" spans="14:22" ht="15" x14ac:dyDescent="0.2">
      <c r="N2460" s="43">
        <f t="shared" si="201"/>
        <v>0</v>
      </c>
      <c r="O2460" s="180"/>
      <c r="P2460" s="214" t="str">
        <f>CountyStateRegions_21!K2458</f>
        <v/>
      </c>
      <c r="Q2460" s="304" t="str">
        <f t="shared" si="198"/>
        <v/>
      </c>
      <c r="R2460" s="305" t="str">
        <f t="shared" si="199"/>
        <v/>
      </c>
      <c r="S2460" s="305" t="str">
        <f t="shared" si="200"/>
        <v/>
      </c>
      <c r="T2460" s="186">
        <v>2456</v>
      </c>
      <c r="U2460" s="216" t="str">
        <f t="shared" si="202"/>
        <v/>
      </c>
      <c r="V2460" s="216" t="str">
        <f>IFERROR(INDEX(CountyStateRegions_21!$B:$B,MATCH('Start Here Statistics'!$U2460,CountyStateRegions_21!$D:$D,0)),"")</f>
        <v/>
      </c>
    </row>
    <row r="2461" spans="14:22" ht="15" x14ac:dyDescent="0.2">
      <c r="N2461" s="43">
        <f t="shared" si="201"/>
        <v>0</v>
      </c>
      <c r="O2461" s="180"/>
      <c r="P2461" s="214" t="str">
        <f>CountyStateRegions_21!K2459</f>
        <v/>
      </c>
      <c r="Q2461" s="304" t="str">
        <f t="shared" si="198"/>
        <v/>
      </c>
      <c r="R2461" s="305" t="str">
        <f t="shared" si="199"/>
        <v/>
      </c>
      <c r="S2461" s="305" t="str">
        <f t="shared" si="200"/>
        <v/>
      </c>
      <c r="T2461" s="186">
        <v>2457</v>
      </c>
      <c r="U2461" s="216" t="str">
        <f t="shared" si="202"/>
        <v/>
      </c>
      <c r="V2461" s="216" t="str">
        <f>IFERROR(INDEX(CountyStateRegions_21!$B:$B,MATCH('Start Here Statistics'!$U2461,CountyStateRegions_21!$D:$D,0)),"")</f>
        <v/>
      </c>
    </row>
    <row r="2462" spans="14:22" ht="15" x14ac:dyDescent="0.2">
      <c r="N2462" s="43">
        <f t="shared" si="201"/>
        <v>0</v>
      </c>
      <c r="O2462" s="180"/>
      <c r="P2462" s="214" t="str">
        <f>CountyStateRegions_21!K2460</f>
        <v/>
      </c>
      <c r="Q2462" s="304" t="str">
        <f t="shared" ref="Q2462:Q2525" si="203">IFERROR(MID(P2463, FIND(",",P2463)+1,99),"")</f>
        <v/>
      </c>
      <c r="R2462" s="305" t="str">
        <f t="shared" ref="R2462:R2525" si="204">IFERROR(LEFT(P2463, FIND(",",P2463)-1),"")</f>
        <v/>
      </c>
      <c r="S2462" s="305" t="str">
        <f t="shared" ref="S2462:S2525" si="205">IF(P2463="", "", IF(O2463&lt;&gt;"", 1, 0))</f>
        <v/>
      </c>
      <c r="T2462" s="186">
        <v>2458</v>
      </c>
      <c r="U2462" s="216" t="str">
        <f t="shared" si="202"/>
        <v/>
      </c>
      <c r="V2462" s="216" t="str">
        <f>IFERROR(INDEX(CountyStateRegions_21!$B:$B,MATCH('Start Here Statistics'!$U2462,CountyStateRegions_21!$D:$D,0)),"")</f>
        <v/>
      </c>
    </row>
    <row r="2463" spans="14:22" ht="15" x14ac:dyDescent="0.2">
      <c r="N2463" s="43">
        <f t="shared" si="201"/>
        <v>0</v>
      </c>
      <c r="O2463" s="180"/>
      <c r="P2463" s="214" t="str">
        <f>CountyStateRegions_21!K2461</f>
        <v/>
      </c>
      <c r="Q2463" s="304" t="str">
        <f t="shared" si="203"/>
        <v/>
      </c>
      <c r="R2463" s="305" t="str">
        <f t="shared" si="204"/>
        <v/>
      </c>
      <c r="S2463" s="305" t="str">
        <f t="shared" si="205"/>
        <v/>
      </c>
      <c r="T2463" s="186">
        <v>2459</v>
      </c>
      <c r="U2463" s="216" t="str">
        <f t="shared" si="202"/>
        <v/>
      </c>
      <c r="V2463" s="216" t="str">
        <f>IFERROR(INDEX(CountyStateRegions_21!$B:$B,MATCH('Start Here Statistics'!$U2463,CountyStateRegions_21!$D:$D,0)),"")</f>
        <v/>
      </c>
    </row>
    <row r="2464" spans="14:22" ht="15" x14ac:dyDescent="0.2">
      <c r="N2464" s="43">
        <f t="shared" si="201"/>
        <v>0</v>
      </c>
      <c r="O2464" s="180"/>
      <c r="P2464" s="214" t="str">
        <f>CountyStateRegions_21!K2462</f>
        <v/>
      </c>
      <c r="Q2464" s="304" t="str">
        <f t="shared" si="203"/>
        <v/>
      </c>
      <c r="R2464" s="305" t="str">
        <f t="shared" si="204"/>
        <v/>
      </c>
      <c r="S2464" s="305" t="str">
        <f t="shared" si="205"/>
        <v/>
      </c>
      <c r="T2464" s="186">
        <v>2460</v>
      </c>
      <c r="U2464" s="216" t="str">
        <f t="shared" si="202"/>
        <v/>
      </c>
      <c r="V2464" s="216" t="str">
        <f>IFERROR(INDEX(CountyStateRegions_21!$B:$B,MATCH('Start Here Statistics'!$U2464,CountyStateRegions_21!$D:$D,0)),"")</f>
        <v/>
      </c>
    </row>
    <row r="2465" spans="14:22" ht="15" x14ac:dyDescent="0.2">
      <c r="N2465" s="43">
        <f t="shared" si="201"/>
        <v>0</v>
      </c>
      <c r="O2465" s="180"/>
      <c r="P2465" s="214" t="str">
        <f>CountyStateRegions_21!K2463</f>
        <v/>
      </c>
      <c r="Q2465" s="304" t="str">
        <f t="shared" si="203"/>
        <v/>
      </c>
      <c r="R2465" s="305" t="str">
        <f t="shared" si="204"/>
        <v/>
      </c>
      <c r="S2465" s="305" t="str">
        <f t="shared" si="205"/>
        <v/>
      </c>
      <c r="T2465" s="186">
        <v>2461</v>
      </c>
      <c r="U2465" s="216" t="str">
        <f t="shared" si="202"/>
        <v/>
      </c>
      <c r="V2465" s="216" t="str">
        <f>IFERROR(INDEX(CountyStateRegions_21!$B:$B,MATCH('Start Here Statistics'!$U2465,CountyStateRegions_21!$D:$D,0)),"")</f>
        <v/>
      </c>
    </row>
    <row r="2466" spans="14:22" ht="15" x14ac:dyDescent="0.2">
      <c r="N2466" s="43">
        <f t="shared" si="201"/>
        <v>0</v>
      </c>
      <c r="O2466" s="180"/>
      <c r="P2466" s="214" t="str">
        <f>CountyStateRegions_21!K2464</f>
        <v/>
      </c>
      <c r="Q2466" s="304" t="str">
        <f t="shared" si="203"/>
        <v/>
      </c>
      <c r="R2466" s="305" t="str">
        <f t="shared" si="204"/>
        <v/>
      </c>
      <c r="S2466" s="305" t="str">
        <f t="shared" si="205"/>
        <v/>
      </c>
      <c r="T2466" s="186">
        <v>2462</v>
      </c>
      <c r="U2466" s="216" t="str">
        <f t="shared" si="202"/>
        <v/>
      </c>
      <c r="V2466" s="216" t="str">
        <f>IFERROR(INDEX(CountyStateRegions_21!$B:$B,MATCH('Start Here Statistics'!$U2466,CountyStateRegions_21!$D:$D,0)),"")</f>
        <v/>
      </c>
    </row>
    <row r="2467" spans="14:22" ht="15" x14ac:dyDescent="0.2">
      <c r="N2467" s="43">
        <f t="shared" si="201"/>
        <v>0</v>
      </c>
      <c r="O2467" s="180"/>
      <c r="P2467" s="214" t="str">
        <f>CountyStateRegions_21!K2465</f>
        <v/>
      </c>
      <c r="Q2467" s="304" t="str">
        <f t="shared" si="203"/>
        <v/>
      </c>
      <c r="R2467" s="305" t="str">
        <f t="shared" si="204"/>
        <v/>
      </c>
      <c r="S2467" s="305" t="str">
        <f t="shared" si="205"/>
        <v/>
      </c>
      <c r="T2467" s="186">
        <v>2463</v>
      </c>
      <c r="U2467" s="216" t="str">
        <f t="shared" si="202"/>
        <v/>
      </c>
      <c r="V2467" s="216" t="str">
        <f>IFERROR(INDEX(CountyStateRegions_21!$B:$B,MATCH('Start Here Statistics'!$U2467,CountyStateRegions_21!$D:$D,0)),"")</f>
        <v/>
      </c>
    </row>
    <row r="2468" spans="14:22" ht="15" x14ac:dyDescent="0.2">
      <c r="N2468" s="43">
        <f t="shared" si="201"/>
        <v>0</v>
      </c>
      <c r="O2468" s="180"/>
      <c r="P2468" s="214" t="str">
        <f>CountyStateRegions_21!K2466</f>
        <v/>
      </c>
      <c r="Q2468" s="304" t="str">
        <f t="shared" si="203"/>
        <v/>
      </c>
      <c r="R2468" s="305" t="str">
        <f t="shared" si="204"/>
        <v/>
      </c>
      <c r="S2468" s="305" t="str">
        <f t="shared" si="205"/>
        <v/>
      </c>
      <c r="T2468" s="186">
        <v>2464</v>
      </c>
      <c r="U2468" s="216" t="str">
        <f t="shared" si="202"/>
        <v/>
      </c>
      <c r="V2468" s="216" t="str">
        <f>IFERROR(INDEX(CountyStateRegions_21!$B:$B,MATCH('Start Here Statistics'!$U2468,CountyStateRegions_21!$D:$D,0)),"")</f>
        <v/>
      </c>
    </row>
    <row r="2469" spans="14:22" ht="15" x14ac:dyDescent="0.2">
      <c r="N2469" s="43">
        <f t="shared" si="201"/>
        <v>0</v>
      </c>
      <c r="O2469" s="180"/>
      <c r="P2469" s="214" t="str">
        <f>CountyStateRegions_21!K2467</f>
        <v/>
      </c>
      <c r="Q2469" s="304" t="str">
        <f t="shared" si="203"/>
        <v/>
      </c>
      <c r="R2469" s="305" t="str">
        <f t="shared" si="204"/>
        <v/>
      </c>
      <c r="S2469" s="305" t="str">
        <f t="shared" si="205"/>
        <v/>
      </c>
      <c r="T2469" s="186">
        <v>2465</v>
      </c>
      <c r="U2469" s="216" t="str">
        <f t="shared" si="202"/>
        <v/>
      </c>
      <c r="V2469" s="216" t="str">
        <f>IFERROR(INDEX(CountyStateRegions_21!$B:$B,MATCH('Start Here Statistics'!$U2469,CountyStateRegions_21!$D:$D,0)),"")</f>
        <v/>
      </c>
    </row>
    <row r="2470" spans="14:22" ht="15" x14ac:dyDescent="0.2">
      <c r="N2470" s="43">
        <f t="shared" si="201"/>
        <v>0</v>
      </c>
      <c r="O2470" s="180"/>
      <c r="P2470" s="214" t="str">
        <f>CountyStateRegions_21!K2468</f>
        <v/>
      </c>
      <c r="Q2470" s="304" t="str">
        <f t="shared" si="203"/>
        <v/>
      </c>
      <c r="R2470" s="305" t="str">
        <f t="shared" si="204"/>
        <v/>
      </c>
      <c r="S2470" s="305" t="str">
        <f t="shared" si="205"/>
        <v/>
      </c>
      <c r="T2470" s="186">
        <v>2466</v>
      </c>
      <c r="U2470" s="216" t="str">
        <f t="shared" si="202"/>
        <v/>
      </c>
      <c r="V2470" s="216" t="str">
        <f>IFERROR(INDEX(CountyStateRegions_21!$B:$B,MATCH('Start Here Statistics'!$U2470,CountyStateRegions_21!$D:$D,0)),"")</f>
        <v/>
      </c>
    </row>
    <row r="2471" spans="14:22" ht="15" x14ac:dyDescent="0.2">
      <c r="N2471" s="43">
        <f t="shared" si="201"/>
        <v>0</v>
      </c>
      <c r="O2471" s="180"/>
      <c r="P2471" s="214" t="str">
        <f>CountyStateRegions_21!K2469</f>
        <v/>
      </c>
      <c r="Q2471" s="304" t="str">
        <f t="shared" si="203"/>
        <v/>
      </c>
      <c r="R2471" s="305" t="str">
        <f t="shared" si="204"/>
        <v/>
      </c>
      <c r="S2471" s="305" t="str">
        <f t="shared" si="205"/>
        <v/>
      </c>
      <c r="T2471" s="186">
        <v>2467</v>
      </c>
      <c r="U2471" s="216" t="str">
        <f t="shared" si="202"/>
        <v/>
      </c>
      <c r="V2471" s="216" t="str">
        <f>IFERROR(INDEX(CountyStateRegions_21!$B:$B,MATCH('Start Here Statistics'!$U2471,CountyStateRegions_21!$D:$D,0)),"")</f>
        <v/>
      </c>
    </row>
    <row r="2472" spans="14:22" ht="15" x14ac:dyDescent="0.2">
      <c r="N2472" s="43">
        <f t="shared" si="201"/>
        <v>0</v>
      </c>
      <c r="O2472" s="180"/>
      <c r="P2472" s="214" t="str">
        <f>CountyStateRegions_21!K2470</f>
        <v/>
      </c>
      <c r="Q2472" s="304" t="str">
        <f t="shared" si="203"/>
        <v/>
      </c>
      <c r="R2472" s="305" t="str">
        <f t="shared" si="204"/>
        <v/>
      </c>
      <c r="S2472" s="305" t="str">
        <f t="shared" si="205"/>
        <v/>
      </c>
      <c r="T2472" s="186">
        <v>2468</v>
      </c>
      <c r="U2472" s="216" t="str">
        <f t="shared" si="202"/>
        <v/>
      </c>
      <c r="V2472" s="216" t="str">
        <f>IFERROR(INDEX(CountyStateRegions_21!$B:$B,MATCH('Start Here Statistics'!$U2472,CountyStateRegions_21!$D:$D,0)),"")</f>
        <v/>
      </c>
    </row>
    <row r="2473" spans="14:22" ht="15" x14ac:dyDescent="0.2">
      <c r="N2473" s="43">
        <f t="shared" si="201"/>
        <v>0</v>
      </c>
      <c r="O2473" s="180"/>
      <c r="P2473" s="214" t="str">
        <f>CountyStateRegions_21!K2471</f>
        <v/>
      </c>
      <c r="Q2473" s="304" t="str">
        <f t="shared" si="203"/>
        <v/>
      </c>
      <c r="R2473" s="305" t="str">
        <f t="shared" si="204"/>
        <v/>
      </c>
      <c r="S2473" s="305" t="str">
        <f t="shared" si="205"/>
        <v/>
      </c>
      <c r="T2473" s="186">
        <v>2469</v>
      </c>
      <c r="U2473" s="216" t="str">
        <f t="shared" si="202"/>
        <v/>
      </c>
      <c r="V2473" s="216" t="str">
        <f>IFERROR(INDEX(CountyStateRegions_21!$B:$B,MATCH('Start Here Statistics'!$U2473,CountyStateRegions_21!$D:$D,0)),"")</f>
        <v/>
      </c>
    </row>
    <row r="2474" spans="14:22" ht="15" x14ac:dyDescent="0.2">
      <c r="N2474" s="43">
        <f t="shared" si="201"/>
        <v>0</v>
      </c>
      <c r="O2474" s="180"/>
      <c r="P2474" s="214" t="str">
        <f>CountyStateRegions_21!K2472</f>
        <v/>
      </c>
      <c r="Q2474" s="304" t="str">
        <f t="shared" si="203"/>
        <v/>
      </c>
      <c r="R2474" s="305" t="str">
        <f t="shared" si="204"/>
        <v/>
      </c>
      <c r="S2474" s="305" t="str">
        <f t="shared" si="205"/>
        <v/>
      </c>
      <c r="T2474" s="186">
        <v>2470</v>
      </c>
      <c r="U2474" s="216" t="str">
        <f t="shared" si="202"/>
        <v/>
      </c>
      <c r="V2474" s="216" t="str">
        <f>IFERROR(INDEX(CountyStateRegions_21!$B:$B,MATCH('Start Here Statistics'!$U2474,CountyStateRegions_21!$D:$D,0)),"")</f>
        <v/>
      </c>
    </row>
    <row r="2475" spans="14:22" ht="15" x14ac:dyDescent="0.2">
      <c r="N2475" s="43">
        <f t="shared" si="201"/>
        <v>0</v>
      </c>
      <c r="O2475" s="180"/>
      <c r="P2475" s="214" t="str">
        <f>CountyStateRegions_21!K2473</f>
        <v/>
      </c>
      <c r="Q2475" s="304" t="str">
        <f t="shared" si="203"/>
        <v/>
      </c>
      <c r="R2475" s="305" t="str">
        <f t="shared" si="204"/>
        <v/>
      </c>
      <c r="S2475" s="305" t="str">
        <f t="shared" si="205"/>
        <v/>
      </c>
      <c r="T2475" s="186">
        <v>2471</v>
      </c>
      <c r="U2475" s="216" t="str">
        <f t="shared" si="202"/>
        <v/>
      </c>
      <c r="V2475" s="216" t="str">
        <f>IFERROR(INDEX(CountyStateRegions_21!$B:$B,MATCH('Start Here Statistics'!$U2475,CountyStateRegions_21!$D:$D,0)),"")</f>
        <v/>
      </c>
    </row>
    <row r="2476" spans="14:22" ht="15" x14ac:dyDescent="0.2">
      <c r="N2476" s="43">
        <f t="shared" si="201"/>
        <v>0</v>
      </c>
      <c r="O2476" s="180"/>
      <c r="P2476" s="214" t="str">
        <f>CountyStateRegions_21!K2474</f>
        <v/>
      </c>
      <c r="Q2476" s="304" t="str">
        <f t="shared" si="203"/>
        <v/>
      </c>
      <c r="R2476" s="305" t="str">
        <f t="shared" si="204"/>
        <v/>
      </c>
      <c r="S2476" s="305" t="str">
        <f t="shared" si="205"/>
        <v/>
      </c>
      <c r="T2476" s="186">
        <v>2472</v>
      </c>
      <c r="U2476" s="216" t="str">
        <f t="shared" si="202"/>
        <v/>
      </c>
      <c r="V2476" s="216" t="str">
        <f>IFERROR(INDEX(CountyStateRegions_21!$B:$B,MATCH('Start Here Statistics'!$U2476,CountyStateRegions_21!$D:$D,0)),"")</f>
        <v/>
      </c>
    </row>
    <row r="2477" spans="14:22" ht="15" x14ac:dyDescent="0.2">
      <c r="N2477" s="43">
        <f t="shared" si="201"/>
        <v>0</v>
      </c>
      <c r="O2477" s="180"/>
      <c r="P2477" s="214" t="str">
        <f>CountyStateRegions_21!K2475</f>
        <v/>
      </c>
      <c r="Q2477" s="304" t="str">
        <f t="shared" si="203"/>
        <v/>
      </c>
      <c r="R2477" s="305" t="str">
        <f t="shared" si="204"/>
        <v/>
      </c>
      <c r="S2477" s="305" t="str">
        <f t="shared" si="205"/>
        <v/>
      </c>
      <c r="T2477" s="186">
        <v>2473</v>
      </c>
      <c r="U2477" s="216" t="str">
        <f t="shared" si="202"/>
        <v/>
      </c>
      <c r="V2477" s="216" t="str">
        <f>IFERROR(INDEX(CountyStateRegions_21!$B:$B,MATCH('Start Here Statistics'!$U2477,CountyStateRegions_21!$D:$D,0)),"")</f>
        <v/>
      </c>
    </row>
    <row r="2478" spans="14:22" ht="15" x14ac:dyDescent="0.2">
      <c r="N2478" s="43">
        <f t="shared" si="201"/>
        <v>0</v>
      </c>
      <c r="O2478" s="180"/>
      <c r="P2478" s="214" t="str">
        <f>CountyStateRegions_21!K2476</f>
        <v/>
      </c>
      <c r="Q2478" s="304" t="str">
        <f t="shared" si="203"/>
        <v/>
      </c>
      <c r="R2478" s="305" t="str">
        <f t="shared" si="204"/>
        <v/>
      </c>
      <c r="S2478" s="305" t="str">
        <f t="shared" si="205"/>
        <v/>
      </c>
      <c r="T2478" s="186">
        <v>2474</v>
      </c>
      <c r="U2478" s="216" t="str">
        <f t="shared" si="202"/>
        <v/>
      </c>
      <c r="V2478" s="216" t="str">
        <f>IFERROR(INDEX(CountyStateRegions_21!$B:$B,MATCH('Start Here Statistics'!$U2478,CountyStateRegions_21!$D:$D,0)),"")</f>
        <v/>
      </c>
    </row>
    <row r="2479" spans="14:22" ht="15" x14ac:dyDescent="0.2">
      <c r="N2479" s="43">
        <f t="shared" si="201"/>
        <v>0</v>
      </c>
      <c r="O2479" s="180"/>
      <c r="P2479" s="214" t="str">
        <f>CountyStateRegions_21!K2477</f>
        <v/>
      </c>
      <c r="Q2479" s="304" t="str">
        <f t="shared" si="203"/>
        <v/>
      </c>
      <c r="R2479" s="305" t="str">
        <f t="shared" si="204"/>
        <v/>
      </c>
      <c r="S2479" s="305" t="str">
        <f t="shared" si="205"/>
        <v/>
      </c>
      <c r="T2479" s="186">
        <v>2475</v>
      </c>
      <c r="U2479" s="216" t="str">
        <f t="shared" si="202"/>
        <v/>
      </c>
      <c r="V2479" s="216" t="str">
        <f>IFERROR(INDEX(CountyStateRegions_21!$B:$B,MATCH('Start Here Statistics'!$U2479,CountyStateRegions_21!$D:$D,0)),"")</f>
        <v/>
      </c>
    </row>
    <row r="2480" spans="14:22" ht="15" x14ac:dyDescent="0.2">
      <c r="N2480" s="43">
        <f t="shared" si="201"/>
        <v>0</v>
      </c>
      <c r="O2480" s="180"/>
      <c r="P2480" s="214" t="str">
        <f>CountyStateRegions_21!K2478</f>
        <v/>
      </c>
      <c r="Q2480" s="304" t="str">
        <f t="shared" si="203"/>
        <v/>
      </c>
      <c r="R2480" s="305" t="str">
        <f t="shared" si="204"/>
        <v/>
      </c>
      <c r="S2480" s="305" t="str">
        <f t="shared" si="205"/>
        <v/>
      </c>
      <c r="T2480" s="186">
        <v>2476</v>
      </c>
      <c r="U2480" s="216" t="str">
        <f t="shared" si="202"/>
        <v/>
      </c>
      <c r="V2480" s="216" t="str">
        <f>IFERROR(INDEX(CountyStateRegions_21!$B:$B,MATCH('Start Here Statistics'!$U2480,CountyStateRegions_21!$D:$D,0)),"")</f>
        <v/>
      </c>
    </row>
    <row r="2481" spans="14:22" ht="15" x14ac:dyDescent="0.2">
      <c r="N2481" s="43">
        <f t="shared" si="201"/>
        <v>0</v>
      </c>
      <c r="O2481" s="180"/>
      <c r="P2481" s="214" t="str">
        <f>CountyStateRegions_21!K2479</f>
        <v/>
      </c>
      <c r="Q2481" s="304" t="str">
        <f t="shared" si="203"/>
        <v/>
      </c>
      <c r="R2481" s="305" t="str">
        <f t="shared" si="204"/>
        <v/>
      </c>
      <c r="S2481" s="305" t="str">
        <f t="shared" si="205"/>
        <v/>
      </c>
      <c r="T2481" s="186">
        <v>2477</v>
      </c>
      <c r="U2481" s="216" t="str">
        <f t="shared" si="202"/>
        <v/>
      </c>
      <c r="V2481" s="216" t="str">
        <f>IFERROR(INDEX(CountyStateRegions_21!$B:$B,MATCH('Start Here Statistics'!$U2481,CountyStateRegions_21!$D:$D,0)),"")</f>
        <v/>
      </c>
    </row>
    <row r="2482" spans="14:22" ht="15" x14ac:dyDescent="0.2">
      <c r="N2482" s="43">
        <f t="shared" si="201"/>
        <v>0</v>
      </c>
      <c r="O2482" s="180"/>
      <c r="P2482" s="214" t="str">
        <f>CountyStateRegions_21!K2480</f>
        <v/>
      </c>
      <c r="Q2482" s="304" t="str">
        <f t="shared" si="203"/>
        <v/>
      </c>
      <c r="R2482" s="305" t="str">
        <f t="shared" si="204"/>
        <v/>
      </c>
      <c r="S2482" s="305" t="str">
        <f t="shared" si="205"/>
        <v/>
      </c>
      <c r="T2482" s="186">
        <v>2478</v>
      </c>
      <c r="U2482" s="216" t="str">
        <f t="shared" si="202"/>
        <v/>
      </c>
      <c r="V2482" s="216" t="str">
        <f>IFERROR(INDEX(CountyStateRegions_21!$B:$B,MATCH('Start Here Statistics'!$U2482,CountyStateRegions_21!$D:$D,0)),"")</f>
        <v/>
      </c>
    </row>
    <row r="2483" spans="14:22" ht="15" x14ac:dyDescent="0.2">
      <c r="N2483" s="43">
        <f t="shared" si="201"/>
        <v>0</v>
      </c>
      <c r="O2483" s="180"/>
      <c r="P2483" s="214" t="str">
        <f>CountyStateRegions_21!K2481</f>
        <v/>
      </c>
      <c r="Q2483" s="304" t="str">
        <f t="shared" si="203"/>
        <v/>
      </c>
      <c r="R2483" s="305" t="str">
        <f t="shared" si="204"/>
        <v/>
      </c>
      <c r="S2483" s="305" t="str">
        <f t="shared" si="205"/>
        <v/>
      </c>
      <c r="T2483" s="186">
        <v>2479</v>
      </c>
      <c r="U2483" s="216" t="str">
        <f t="shared" si="202"/>
        <v/>
      </c>
      <c r="V2483" s="216" t="str">
        <f>IFERROR(INDEX(CountyStateRegions_21!$B:$B,MATCH('Start Here Statistics'!$U2483,CountyStateRegions_21!$D:$D,0)),"")</f>
        <v/>
      </c>
    </row>
    <row r="2484" spans="14:22" ht="15" x14ac:dyDescent="0.2">
      <c r="N2484" s="43">
        <f t="shared" si="201"/>
        <v>0</v>
      </c>
      <c r="O2484" s="180"/>
      <c r="P2484" s="214" t="str">
        <f>CountyStateRegions_21!K2482</f>
        <v/>
      </c>
      <c r="Q2484" s="304" t="str">
        <f t="shared" si="203"/>
        <v/>
      </c>
      <c r="R2484" s="305" t="str">
        <f t="shared" si="204"/>
        <v/>
      </c>
      <c r="S2484" s="305" t="str">
        <f t="shared" si="205"/>
        <v/>
      </c>
      <c r="T2484" s="186">
        <v>2480</v>
      </c>
      <c r="U2484" s="216" t="str">
        <f t="shared" si="202"/>
        <v/>
      </c>
      <c r="V2484" s="216" t="str">
        <f>IFERROR(INDEX(CountyStateRegions_21!$B:$B,MATCH('Start Here Statistics'!$U2484,CountyStateRegions_21!$D:$D,0)),"")</f>
        <v/>
      </c>
    </row>
    <row r="2485" spans="14:22" ht="15" x14ac:dyDescent="0.2">
      <c r="N2485" s="43">
        <f t="shared" si="201"/>
        <v>0</v>
      </c>
      <c r="O2485" s="180"/>
      <c r="P2485" s="214" t="str">
        <f>CountyStateRegions_21!K2483</f>
        <v/>
      </c>
      <c r="Q2485" s="304" t="str">
        <f t="shared" si="203"/>
        <v/>
      </c>
      <c r="R2485" s="305" t="str">
        <f t="shared" si="204"/>
        <v/>
      </c>
      <c r="S2485" s="305" t="str">
        <f t="shared" si="205"/>
        <v/>
      </c>
      <c r="T2485" s="186">
        <v>2481</v>
      </c>
      <c r="U2485" s="216" t="str">
        <f t="shared" si="202"/>
        <v/>
      </c>
      <c r="V2485" s="216" t="str">
        <f>IFERROR(INDEX(CountyStateRegions_21!$B:$B,MATCH('Start Here Statistics'!$U2485,CountyStateRegions_21!$D:$D,0)),"")</f>
        <v/>
      </c>
    </row>
    <row r="2486" spans="14:22" ht="15" x14ac:dyDescent="0.2">
      <c r="N2486" s="43">
        <f t="shared" si="201"/>
        <v>0</v>
      </c>
      <c r="O2486" s="180"/>
      <c r="P2486" s="214" t="str">
        <f>CountyStateRegions_21!K2484</f>
        <v/>
      </c>
      <c r="Q2486" s="304" t="str">
        <f t="shared" si="203"/>
        <v/>
      </c>
      <c r="R2486" s="305" t="str">
        <f t="shared" si="204"/>
        <v/>
      </c>
      <c r="S2486" s="305" t="str">
        <f t="shared" si="205"/>
        <v/>
      </c>
      <c r="T2486" s="186">
        <v>2482</v>
      </c>
      <c r="U2486" s="216" t="str">
        <f t="shared" si="202"/>
        <v/>
      </c>
      <c r="V2486" s="216" t="str">
        <f>IFERROR(INDEX(CountyStateRegions_21!$B:$B,MATCH('Start Here Statistics'!$U2486,CountyStateRegions_21!$D:$D,0)),"")</f>
        <v/>
      </c>
    </row>
    <row r="2487" spans="14:22" ht="15" x14ac:dyDescent="0.2">
      <c r="N2487" s="43">
        <f t="shared" si="201"/>
        <v>0</v>
      </c>
      <c r="O2487" s="180"/>
      <c r="P2487" s="214" t="str">
        <f>CountyStateRegions_21!K2485</f>
        <v/>
      </c>
      <c r="Q2487" s="304" t="str">
        <f t="shared" si="203"/>
        <v/>
      </c>
      <c r="R2487" s="305" t="str">
        <f t="shared" si="204"/>
        <v/>
      </c>
      <c r="S2487" s="305" t="str">
        <f t="shared" si="205"/>
        <v/>
      </c>
      <c r="T2487" s="186">
        <v>2483</v>
      </c>
      <c r="U2487" s="216" t="str">
        <f t="shared" si="202"/>
        <v/>
      </c>
      <c r="V2487" s="216" t="str">
        <f>IFERROR(INDEX(CountyStateRegions_21!$B:$B,MATCH('Start Here Statistics'!$U2487,CountyStateRegions_21!$D:$D,0)),"")</f>
        <v/>
      </c>
    </row>
    <row r="2488" spans="14:22" ht="15" x14ac:dyDescent="0.2">
      <c r="N2488" s="43">
        <f t="shared" si="201"/>
        <v>0</v>
      </c>
      <c r="O2488" s="180"/>
      <c r="P2488" s="214" t="str">
        <f>CountyStateRegions_21!K2486</f>
        <v/>
      </c>
      <c r="Q2488" s="304" t="str">
        <f t="shared" si="203"/>
        <v/>
      </c>
      <c r="R2488" s="305" t="str">
        <f t="shared" si="204"/>
        <v/>
      </c>
      <c r="S2488" s="305" t="str">
        <f t="shared" si="205"/>
        <v/>
      </c>
      <c r="T2488" s="186">
        <v>2484</v>
      </c>
      <c r="U2488" s="216" t="str">
        <f t="shared" si="202"/>
        <v/>
      </c>
      <c r="V2488" s="216" t="str">
        <f>IFERROR(INDEX(CountyStateRegions_21!$B:$B,MATCH('Start Here Statistics'!$U2488,CountyStateRegions_21!$D:$D,0)),"")</f>
        <v/>
      </c>
    </row>
    <row r="2489" spans="14:22" ht="15" x14ac:dyDescent="0.2">
      <c r="N2489" s="43">
        <f t="shared" si="201"/>
        <v>0</v>
      </c>
      <c r="O2489" s="180"/>
      <c r="P2489" s="214" t="str">
        <f>CountyStateRegions_21!K2487</f>
        <v/>
      </c>
      <c r="Q2489" s="304" t="str">
        <f t="shared" si="203"/>
        <v/>
      </c>
      <c r="R2489" s="305" t="str">
        <f t="shared" si="204"/>
        <v/>
      </c>
      <c r="S2489" s="305" t="str">
        <f t="shared" si="205"/>
        <v/>
      </c>
      <c r="T2489" s="186">
        <v>2485</v>
      </c>
      <c r="U2489" s="216" t="str">
        <f t="shared" si="202"/>
        <v/>
      </c>
      <c r="V2489" s="216" t="str">
        <f>IFERROR(INDEX(CountyStateRegions_21!$B:$B,MATCH('Start Here Statistics'!$U2489,CountyStateRegions_21!$D:$D,0)),"")</f>
        <v/>
      </c>
    </row>
    <row r="2490" spans="14:22" ht="15" x14ac:dyDescent="0.2">
      <c r="N2490" s="43">
        <f t="shared" si="201"/>
        <v>0</v>
      </c>
      <c r="O2490" s="180"/>
      <c r="P2490" s="214" t="str">
        <f>CountyStateRegions_21!K2488</f>
        <v/>
      </c>
      <c r="Q2490" s="304" t="str">
        <f t="shared" si="203"/>
        <v/>
      </c>
      <c r="R2490" s="305" t="str">
        <f t="shared" si="204"/>
        <v/>
      </c>
      <c r="S2490" s="305" t="str">
        <f t="shared" si="205"/>
        <v/>
      </c>
      <c r="T2490" s="186">
        <v>2486</v>
      </c>
      <c r="U2490" s="216" t="str">
        <f t="shared" si="202"/>
        <v/>
      </c>
      <c r="V2490" s="216" t="str">
        <f>IFERROR(INDEX(CountyStateRegions_21!$B:$B,MATCH('Start Here Statistics'!$U2490,CountyStateRegions_21!$D:$D,0)),"")</f>
        <v/>
      </c>
    </row>
    <row r="2491" spans="14:22" ht="15" x14ac:dyDescent="0.2">
      <c r="N2491" s="43">
        <f t="shared" si="201"/>
        <v>0</v>
      </c>
      <c r="O2491" s="180"/>
      <c r="P2491" s="214" t="str">
        <f>CountyStateRegions_21!K2489</f>
        <v/>
      </c>
      <c r="Q2491" s="304" t="str">
        <f t="shared" si="203"/>
        <v/>
      </c>
      <c r="R2491" s="305" t="str">
        <f t="shared" si="204"/>
        <v/>
      </c>
      <c r="S2491" s="305" t="str">
        <f t="shared" si="205"/>
        <v/>
      </c>
      <c r="T2491" s="186">
        <v>2487</v>
      </c>
      <c r="U2491" s="216" t="str">
        <f t="shared" si="202"/>
        <v/>
      </c>
      <c r="V2491" s="216" t="str">
        <f>IFERROR(INDEX(CountyStateRegions_21!$B:$B,MATCH('Start Here Statistics'!$U2491,CountyStateRegions_21!$D:$D,0)),"")</f>
        <v/>
      </c>
    </row>
    <row r="2492" spans="14:22" ht="15" x14ac:dyDescent="0.2">
      <c r="N2492" s="43">
        <f t="shared" si="201"/>
        <v>0</v>
      </c>
      <c r="O2492" s="180"/>
      <c r="P2492" s="214" t="str">
        <f>CountyStateRegions_21!K2490</f>
        <v/>
      </c>
      <c r="Q2492" s="304" t="str">
        <f t="shared" si="203"/>
        <v/>
      </c>
      <c r="R2492" s="305" t="str">
        <f t="shared" si="204"/>
        <v/>
      </c>
      <c r="S2492" s="305" t="str">
        <f t="shared" si="205"/>
        <v/>
      </c>
      <c r="T2492" s="186">
        <v>2488</v>
      </c>
      <c r="U2492" s="216" t="str">
        <f t="shared" si="202"/>
        <v/>
      </c>
      <c r="V2492" s="216" t="str">
        <f>IFERROR(INDEX(CountyStateRegions_21!$B:$B,MATCH('Start Here Statistics'!$U2492,CountyStateRegions_21!$D:$D,0)),"")</f>
        <v/>
      </c>
    </row>
    <row r="2493" spans="14:22" ht="15" x14ac:dyDescent="0.2">
      <c r="N2493" s="43">
        <f t="shared" si="201"/>
        <v>0</v>
      </c>
      <c r="O2493" s="180"/>
      <c r="P2493" s="214" t="str">
        <f>CountyStateRegions_21!K2491</f>
        <v/>
      </c>
      <c r="Q2493" s="304" t="str">
        <f t="shared" si="203"/>
        <v/>
      </c>
      <c r="R2493" s="305" t="str">
        <f t="shared" si="204"/>
        <v/>
      </c>
      <c r="S2493" s="305" t="str">
        <f t="shared" si="205"/>
        <v/>
      </c>
      <c r="T2493" s="186">
        <v>2489</v>
      </c>
      <c r="U2493" s="216" t="str">
        <f t="shared" si="202"/>
        <v/>
      </c>
      <c r="V2493" s="216" t="str">
        <f>IFERROR(INDEX(CountyStateRegions_21!$B:$B,MATCH('Start Here Statistics'!$U2493,CountyStateRegions_21!$D:$D,0)),"")</f>
        <v/>
      </c>
    </row>
    <row r="2494" spans="14:22" ht="15" x14ac:dyDescent="0.2">
      <c r="N2494" s="43">
        <f t="shared" si="201"/>
        <v>0</v>
      </c>
      <c r="O2494" s="180"/>
      <c r="P2494" s="214" t="str">
        <f>CountyStateRegions_21!K2492</f>
        <v/>
      </c>
      <c r="Q2494" s="304" t="str">
        <f t="shared" si="203"/>
        <v/>
      </c>
      <c r="R2494" s="305" t="str">
        <f t="shared" si="204"/>
        <v/>
      </c>
      <c r="S2494" s="305" t="str">
        <f t="shared" si="205"/>
        <v/>
      </c>
      <c r="T2494" s="186">
        <v>2490</v>
      </c>
      <c r="U2494" s="216" t="str">
        <f t="shared" si="202"/>
        <v/>
      </c>
      <c r="V2494" s="216" t="str">
        <f>IFERROR(INDEX(CountyStateRegions_21!$B:$B,MATCH('Start Here Statistics'!$U2494,CountyStateRegions_21!$D:$D,0)),"")</f>
        <v/>
      </c>
    </row>
    <row r="2495" spans="14:22" ht="15" x14ac:dyDescent="0.2">
      <c r="N2495" s="43">
        <f t="shared" si="201"/>
        <v>0</v>
      </c>
      <c r="O2495" s="180"/>
      <c r="P2495" s="214" t="str">
        <f>CountyStateRegions_21!K2493</f>
        <v/>
      </c>
      <c r="Q2495" s="304" t="str">
        <f t="shared" si="203"/>
        <v/>
      </c>
      <c r="R2495" s="305" t="str">
        <f t="shared" si="204"/>
        <v/>
      </c>
      <c r="S2495" s="305" t="str">
        <f t="shared" si="205"/>
        <v/>
      </c>
      <c r="T2495" s="186">
        <v>2491</v>
      </c>
      <c r="U2495" s="216" t="str">
        <f t="shared" si="202"/>
        <v/>
      </c>
      <c r="V2495" s="216" t="str">
        <f>IFERROR(INDEX(CountyStateRegions_21!$B:$B,MATCH('Start Here Statistics'!$U2495,CountyStateRegions_21!$D:$D,0)),"")</f>
        <v/>
      </c>
    </row>
    <row r="2496" spans="14:22" ht="15" x14ac:dyDescent="0.2">
      <c r="N2496" s="43">
        <f t="shared" si="201"/>
        <v>0</v>
      </c>
      <c r="O2496" s="180"/>
      <c r="P2496" s="214" t="str">
        <f>CountyStateRegions_21!K2494</f>
        <v/>
      </c>
      <c r="Q2496" s="304" t="str">
        <f t="shared" si="203"/>
        <v/>
      </c>
      <c r="R2496" s="305" t="str">
        <f t="shared" si="204"/>
        <v/>
      </c>
      <c r="S2496" s="305" t="str">
        <f t="shared" si="205"/>
        <v/>
      </c>
      <c r="T2496" s="186">
        <v>2492</v>
      </c>
      <c r="U2496" s="216" t="str">
        <f t="shared" si="202"/>
        <v/>
      </c>
      <c r="V2496" s="216" t="str">
        <f>IFERROR(INDEX(CountyStateRegions_21!$B:$B,MATCH('Start Here Statistics'!$U2496,CountyStateRegions_21!$D:$D,0)),"")</f>
        <v/>
      </c>
    </row>
    <row r="2497" spans="14:22" ht="15" x14ac:dyDescent="0.2">
      <c r="N2497" s="43">
        <f t="shared" si="201"/>
        <v>0</v>
      </c>
      <c r="O2497" s="180"/>
      <c r="P2497" s="214" t="str">
        <f>CountyStateRegions_21!K2495</f>
        <v/>
      </c>
      <c r="Q2497" s="304" t="str">
        <f t="shared" si="203"/>
        <v/>
      </c>
      <c r="R2497" s="305" t="str">
        <f t="shared" si="204"/>
        <v/>
      </c>
      <c r="S2497" s="305" t="str">
        <f t="shared" si="205"/>
        <v/>
      </c>
      <c r="T2497" s="186">
        <v>2493</v>
      </c>
      <c r="U2497" s="216" t="str">
        <f t="shared" si="202"/>
        <v/>
      </c>
      <c r="V2497" s="216" t="str">
        <f>IFERROR(INDEX(CountyStateRegions_21!$B:$B,MATCH('Start Here Statistics'!$U2497,CountyStateRegions_21!$D:$D,0)),"")</f>
        <v/>
      </c>
    </row>
    <row r="2498" spans="14:22" ht="15" x14ac:dyDescent="0.2">
      <c r="N2498" s="43">
        <f t="shared" si="201"/>
        <v>0</v>
      </c>
      <c r="O2498" s="180"/>
      <c r="P2498" s="214" t="str">
        <f>CountyStateRegions_21!K2496</f>
        <v/>
      </c>
      <c r="Q2498" s="304" t="str">
        <f t="shared" si="203"/>
        <v/>
      </c>
      <c r="R2498" s="305" t="str">
        <f t="shared" si="204"/>
        <v/>
      </c>
      <c r="S2498" s="305" t="str">
        <f t="shared" si="205"/>
        <v/>
      </c>
      <c r="T2498" s="186">
        <v>2494</v>
      </c>
      <c r="U2498" s="216" t="str">
        <f t="shared" si="202"/>
        <v/>
      </c>
      <c r="V2498" s="216" t="str">
        <f>IFERROR(INDEX(CountyStateRegions_21!$B:$B,MATCH('Start Here Statistics'!$U2498,CountyStateRegions_21!$D:$D,0)),"")</f>
        <v/>
      </c>
    </row>
    <row r="2499" spans="14:22" ht="15" x14ac:dyDescent="0.2">
      <c r="N2499" s="43">
        <f t="shared" si="201"/>
        <v>0</v>
      </c>
      <c r="O2499" s="180"/>
      <c r="P2499" s="214" t="str">
        <f>CountyStateRegions_21!K2497</f>
        <v/>
      </c>
      <c r="Q2499" s="304" t="str">
        <f t="shared" si="203"/>
        <v/>
      </c>
      <c r="R2499" s="305" t="str">
        <f t="shared" si="204"/>
        <v/>
      </c>
      <c r="S2499" s="305" t="str">
        <f t="shared" si="205"/>
        <v/>
      </c>
      <c r="T2499" s="186">
        <v>2495</v>
      </c>
      <c r="U2499" s="216" t="str">
        <f t="shared" si="202"/>
        <v/>
      </c>
      <c r="V2499" s="216" t="str">
        <f>IFERROR(INDEX(CountyStateRegions_21!$B:$B,MATCH('Start Here Statistics'!$U2499,CountyStateRegions_21!$D:$D,0)),"")</f>
        <v/>
      </c>
    </row>
    <row r="2500" spans="14:22" ht="15" x14ac:dyDescent="0.2">
      <c r="N2500" s="43">
        <f t="shared" si="201"/>
        <v>0</v>
      </c>
      <c r="O2500" s="180"/>
      <c r="P2500" s="214" t="str">
        <f>CountyStateRegions_21!K2498</f>
        <v/>
      </c>
      <c r="Q2500" s="304" t="str">
        <f t="shared" si="203"/>
        <v/>
      </c>
      <c r="R2500" s="305" t="str">
        <f t="shared" si="204"/>
        <v/>
      </c>
      <c r="S2500" s="305" t="str">
        <f t="shared" si="205"/>
        <v/>
      </c>
      <c r="T2500" s="186">
        <v>2496</v>
      </c>
      <c r="U2500" s="216" t="str">
        <f t="shared" si="202"/>
        <v/>
      </c>
      <c r="V2500" s="216" t="str">
        <f>IFERROR(INDEX(CountyStateRegions_21!$B:$B,MATCH('Start Here Statistics'!$U2500,CountyStateRegions_21!$D:$D,0)),"")</f>
        <v/>
      </c>
    </row>
    <row r="2501" spans="14:22" ht="15" x14ac:dyDescent="0.2">
      <c r="N2501" s="43">
        <f t="shared" si="201"/>
        <v>0</v>
      </c>
      <c r="O2501" s="180"/>
      <c r="P2501" s="214" t="str">
        <f>CountyStateRegions_21!K2499</f>
        <v/>
      </c>
      <c r="Q2501" s="304" t="str">
        <f t="shared" si="203"/>
        <v/>
      </c>
      <c r="R2501" s="305" t="str">
        <f t="shared" si="204"/>
        <v/>
      </c>
      <c r="S2501" s="305" t="str">
        <f t="shared" si="205"/>
        <v/>
      </c>
      <c r="T2501" s="186">
        <v>2497</v>
      </c>
      <c r="U2501" s="216" t="str">
        <f t="shared" si="202"/>
        <v/>
      </c>
      <c r="V2501" s="216" t="str">
        <f>IFERROR(INDEX(CountyStateRegions_21!$B:$B,MATCH('Start Here Statistics'!$U2501,CountyStateRegions_21!$D:$D,0)),"")</f>
        <v/>
      </c>
    </row>
    <row r="2502" spans="14:22" ht="15" x14ac:dyDescent="0.2">
      <c r="N2502" s="43">
        <f t="shared" ref="N2502:N2565" si="206">SUM(N2501,$O2502&lt;&gt;"")</f>
        <v>0</v>
      </c>
      <c r="O2502" s="180"/>
      <c r="P2502" s="214" t="str">
        <f>CountyStateRegions_21!K2500</f>
        <v/>
      </c>
      <c r="Q2502" s="304" t="str">
        <f t="shared" si="203"/>
        <v/>
      </c>
      <c r="R2502" s="305" t="str">
        <f t="shared" si="204"/>
        <v/>
      </c>
      <c r="S2502" s="305" t="str">
        <f t="shared" si="205"/>
        <v/>
      </c>
      <c r="T2502" s="186">
        <v>2498</v>
      </c>
      <c r="U2502" s="216" t="str">
        <f t="shared" ref="U2502:U2565" si="207">IFERROR(INDEX($P:$P,MATCH($T2502,$N:$N,0)),"")</f>
        <v/>
      </c>
      <c r="V2502" s="216" t="str">
        <f>IFERROR(INDEX(CountyStateRegions_21!$B:$B,MATCH('Start Here Statistics'!$U2502,CountyStateRegions_21!$D:$D,0)),"")</f>
        <v/>
      </c>
    </row>
    <row r="2503" spans="14:22" ht="15" x14ac:dyDescent="0.2">
      <c r="N2503" s="43">
        <f t="shared" si="206"/>
        <v>0</v>
      </c>
      <c r="O2503" s="180"/>
      <c r="P2503" s="214" t="str">
        <f>CountyStateRegions_21!K2501</f>
        <v/>
      </c>
      <c r="Q2503" s="304" t="str">
        <f t="shared" si="203"/>
        <v/>
      </c>
      <c r="R2503" s="305" t="str">
        <f t="shared" si="204"/>
        <v/>
      </c>
      <c r="S2503" s="305" t="str">
        <f t="shared" si="205"/>
        <v/>
      </c>
      <c r="T2503" s="186">
        <v>2499</v>
      </c>
      <c r="U2503" s="216" t="str">
        <f t="shared" si="207"/>
        <v/>
      </c>
      <c r="V2503" s="216" t="str">
        <f>IFERROR(INDEX(CountyStateRegions_21!$B:$B,MATCH('Start Here Statistics'!$U2503,CountyStateRegions_21!$D:$D,0)),"")</f>
        <v/>
      </c>
    </row>
    <row r="2504" spans="14:22" ht="15" x14ac:dyDescent="0.2">
      <c r="N2504" s="43">
        <f t="shared" si="206"/>
        <v>0</v>
      </c>
      <c r="O2504" s="180"/>
      <c r="P2504" s="214" t="str">
        <f>CountyStateRegions_21!K2502</f>
        <v/>
      </c>
      <c r="Q2504" s="304" t="str">
        <f t="shared" si="203"/>
        <v/>
      </c>
      <c r="R2504" s="305" t="str">
        <f t="shared" si="204"/>
        <v/>
      </c>
      <c r="S2504" s="305" t="str">
        <f t="shared" si="205"/>
        <v/>
      </c>
      <c r="T2504" s="186">
        <v>2500</v>
      </c>
      <c r="U2504" s="216" t="str">
        <f t="shared" si="207"/>
        <v/>
      </c>
      <c r="V2504" s="216" t="str">
        <f>IFERROR(INDEX(CountyStateRegions_21!$B:$B,MATCH('Start Here Statistics'!$U2504,CountyStateRegions_21!$D:$D,0)),"")</f>
        <v/>
      </c>
    </row>
    <row r="2505" spans="14:22" ht="15" x14ac:dyDescent="0.2">
      <c r="N2505" s="43">
        <f t="shared" si="206"/>
        <v>0</v>
      </c>
      <c r="O2505" s="180"/>
      <c r="P2505" s="214" t="str">
        <f>CountyStateRegions_21!K2503</f>
        <v/>
      </c>
      <c r="Q2505" s="304" t="str">
        <f t="shared" si="203"/>
        <v/>
      </c>
      <c r="R2505" s="305" t="str">
        <f t="shared" si="204"/>
        <v/>
      </c>
      <c r="S2505" s="305" t="str">
        <f t="shared" si="205"/>
        <v/>
      </c>
      <c r="T2505" s="186">
        <v>2501</v>
      </c>
      <c r="U2505" s="216" t="str">
        <f t="shared" si="207"/>
        <v/>
      </c>
      <c r="V2505" s="216" t="str">
        <f>IFERROR(INDEX(CountyStateRegions_21!$B:$B,MATCH('Start Here Statistics'!$U2505,CountyStateRegions_21!$D:$D,0)),"")</f>
        <v/>
      </c>
    </row>
    <row r="2506" spans="14:22" ht="15" x14ac:dyDescent="0.2">
      <c r="N2506" s="43">
        <f t="shared" si="206"/>
        <v>0</v>
      </c>
      <c r="O2506" s="180"/>
      <c r="P2506" s="214" t="str">
        <f>CountyStateRegions_21!K2504</f>
        <v/>
      </c>
      <c r="Q2506" s="304" t="str">
        <f t="shared" si="203"/>
        <v/>
      </c>
      <c r="R2506" s="305" t="str">
        <f t="shared" si="204"/>
        <v/>
      </c>
      <c r="S2506" s="305" t="str">
        <f t="shared" si="205"/>
        <v/>
      </c>
      <c r="T2506" s="186">
        <v>2502</v>
      </c>
      <c r="U2506" s="216" t="str">
        <f t="shared" si="207"/>
        <v/>
      </c>
      <c r="V2506" s="216" t="str">
        <f>IFERROR(INDEX(CountyStateRegions_21!$B:$B,MATCH('Start Here Statistics'!$U2506,CountyStateRegions_21!$D:$D,0)),"")</f>
        <v/>
      </c>
    </row>
    <row r="2507" spans="14:22" ht="15" x14ac:dyDescent="0.2">
      <c r="N2507" s="43">
        <f t="shared" si="206"/>
        <v>0</v>
      </c>
      <c r="O2507" s="180"/>
      <c r="P2507" s="214" t="str">
        <f>CountyStateRegions_21!K2505</f>
        <v/>
      </c>
      <c r="Q2507" s="304" t="str">
        <f t="shared" si="203"/>
        <v/>
      </c>
      <c r="R2507" s="305" t="str">
        <f t="shared" si="204"/>
        <v/>
      </c>
      <c r="S2507" s="305" t="str">
        <f t="shared" si="205"/>
        <v/>
      </c>
      <c r="T2507" s="186">
        <v>2503</v>
      </c>
      <c r="U2507" s="216" t="str">
        <f t="shared" si="207"/>
        <v/>
      </c>
      <c r="V2507" s="216" t="str">
        <f>IFERROR(INDEX(CountyStateRegions_21!$B:$B,MATCH('Start Here Statistics'!$U2507,CountyStateRegions_21!$D:$D,0)),"")</f>
        <v/>
      </c>
    </row>
    <row r="2508" spans="14:22" ht="15" x14ac:dyDescent="0.2">
      <c r="N2508" s="43">
        <f t="shared" si="206"/>
        <v>0</v>
      </c>
      <c r="O2508" s="180"/>
      <c r="P2508" s="214" t="str">
        <f>CountyStateRegions_21!K2506</f>
        <v/>
      </c>
      <c r="Q2508" s="304" t="str">
        <f t="shared" si="203"/>
        <v/>
      </c>
      <c r="R2508" s="305" t="str">
        <f t="shared" si="204"/>
        <v/>
      </c>
      <c r="S2508" s="305" t="str">
        <f t="shared" si="205"/>
        <v/>
      </c>
      <c r="T2508" s="186">
        <v>2504</v>
      </c>
      <c r="U2508" s="216" t="str">
        <f t="shared" si="207"/>
        <v/>
      </c>
      <c r="V2508" s="216" t="str">
        <f>IFERROR(INDEX(CountyStateRegions_21!$B:$B,MATCH('Start Here Statistics'!$U2508,CountyStateRegions_21!$D:$D,0)),"")</f>
        <v/>
      </c>
    </row>
    <row r="2509" spans="14:22" ht="15" x14ac:dyDescent="0.2">
      <c r="N2509" s="43">
        <f t="shared" si="206"/>
        <v>0</v>
      </c>
      <c r="O2509" s="180"/>
      <c r="P2509" s="214" t="str">
        <f>CountyStateRegions_21!K2507</f>
        <v/>
      </c>
      <c r="Q2509" s="304" t="str">
        <f t="shared" si="203"/>
        <v/>
      </c>
      <c r="R2509" s="305" t="str">
        <f t="shared" si="204"/>
        <v/>
      </c>
      <c r="S2509" s="305" t="str">
        <f t="shared" si="205"/>
        <v/>
      </c>
      <c r="T2509" s="186">
        <v>2505</v>
      </c>
      <c r="U2509" s="216" t="str">
        <f t="shared" si="207"/>
        <v/>
      </c>
      <c r="V2509" s="216" t="str">
        <f>IFERROR(INDEX(CountyStateRegions_21!$B:$B,MATCH('Start Here Statistics'!$U2509,CountyStateRegions_21!$D:$D,0)),"")</f>
        <v/>
      </c>
    </row>
    <row r="2510" spans="14:22" ht="15" x14ac:dyDescent="0.2">
      <c r="N2510" s="43">
        <f t="shared" si="206"/>
        <v>0</v>
      </c>
      <c r="O2510" s="180"/>
      <c r="P2510" s="214" t="str">
        <f>CountyStateRegions_21!K2508</f>
        <v/>
      </c>
      <c r="Q2510" s="304" t="str">
        <f t="shared" si="203"/>
        <v/>
      </c>
      <c r="R2510" s="305" t="str">
        <f t="shared" si="204"/>
        <v/>
      </c>
      <c r="S2510" s="305" t="str">
        <f t="shared" si="205"/>
        <v/>
      </c>
      <c r="T2510" s="186">
        <v>2506</v>
      </c>
      <c r="U2510" s="216" t="str">
        <f t="shared" si="207"/>
        <v/>
      </c>
      <c r="V2510" s="216" t="str">
        <f>IFERROR(INDEX(CountyStateRegions_21!$B:$B,MATCH('Start Here Statistics'!$U2510,CountyStateRegions_21!$D:$D,0)),"")</f>
        <v/>
      </c>
    </row>
    <row r="2511" spans="14:22" ht="15" x14ac:dyDescent="0.2">
      <c r="N2511" s="43">
        <f t="shared" si="206"/>
        <v>0</v>
      </c>
      <c r="O2511" s="180"/>
      <c r="P2511" s="214" t="str">
        <f>CountyStateRegions_21!K2509</f>
        <v/>
      </c>
      <c r="Q2511" s="304" t="str">
        <f t="shared" si="203"/>
        <v/>
      </c>
      <c r="R2511" s="305" t="str">
        <f t="shared" si="204"/>
        <v/>
      </c>
      <c r="S2511" s="305" t="str">
        <f t="shared" si="205"/>
        <v/>
      </c>
      <c r="T2511" s="186">
        <v>2507</v>
      </c>
      <c r="U2511" s="216" t="str">
        <f t="shared" si="207"/>
        <v/>
      </c>
      <c r="V2511" s="216" t="str">
        <f>IFERROR(INDEX(CountyStateRegions_21!$B:$B,MATCH('Start Here Statistics'!$U2511,CountyStateRegions_21!$D:$D,0)),"")</f>
        <v/>
      </c>
    </row>
    <row r="2512" spans="14:22" ht="15" x14ac:dyDescent="0.2">
      <c r="N2512" s="43">
        <f t="shared" si="206"/>
        <v>0</v>
      </c>
      <c r="O2512" s="180"/>
      <c r="P2512" s="214" t="str">
        <f>CountyStateRegions_21!K2510</f>
        <v/>
      </c>
      <c r="Q2512" s="304" t="str">
        <f t="shared" si="203"/>
        <v/>
      </c>
      <c r="R2512" s="305" t="str">
        <f t="shared" si="204"/>
        <v/>
      </c>
      <c r="S2512" s="305" t="str">
        <f t="shared" si="205"/>
        <v/>
      </c>
      <c r="T2512" s="186">
        <v>2508</v>
      </c>
      <c r="U2512" s="216" t="str">
        <f t="shared" si="207"/>
        <v/>
      </c>
      <c r="V2512" s="216" t="str">
        <f>IFERROR(INDEX(CountyStateRegions_21!$B:$B,MATCH('Start Here Statistics'!$U2512,CountyStateRegions_21!$D:$D,0)),"")</f>
        <v/>
      </c>
    </row>
    <row r="2513" spans="14:22" ht="15" x14ac:dyDescent="0.2">
      <c r="N2513" s="43">
        <f t="shared" si="206"/>
        <v>0</v>
      </c>
      <c r="O2513" s="180"/>
      <c r="P2513" s="214" t="str">
        <f>CountyStateRegions_21!K2511</f>
        <v/>
      </c>
      <c r="Q2513" s="304" t="str">
        <f t="shared" si="203"/>
        <v/>
      </c>
      <c r="R2513" s="305" t="str">
        <f t="shared" si="204"/>
        <v/>
      </c>
      <c r="S2513" s="305" t="str">
        <f t="shared" si="205"/>
        <v/>
      </c>
      <c r="T2513" s="186">
        <v>2509</v>
      </c>
      <c r="U2513" s="216" t="str">
        <f t="shared" si="207"/>
        <v/>
      </c>
      <c r="V2513" s="216" t="str">
        <f>IFERROR(INDEX(CountyStateRegions_21!$B:$B,MATCH('Start Here Statistics'!$U2513,CountyStateRegions_21!$D:$D,0)),"")</f>
        <v/>
      </c>
    </row>
    <row r="2514" spans="14:22" ht="15" x14ac:dyDescent="0.2">
      <c r="N2514" s="43">
        <f t="shared" si="206"/>
        <v>0</v>
      </c>
      <c r="O2514" s="180"/>
      <c r="P2514" s="214" t="str">
        <f>CountyStateRegions_21!K2512</f>
        <v/>
      </c>
      <c r="Q2514" s="304" t="str">
        <f t="shared" si="203"/>
        <v/>
      </c>
      <c r="R2514" s="305" t="str">
        <f t="shared" si="204"/>
        <v/>
      </c>
      <c r="S2514" s="305" t="str">
        <f t="shared" si="205"/>
        <v/>
      </c>
      <c r="T2514" s="186">
        <v>2510</v>
      </c>
      <c r="U2514" s="216" t="str">
        <f t="shared" si="207"/>
        <v/>
      </c>
      <c r="V2514" s="216" t="str">
        <f>IFERROR(INDEX(CountyStateRegions_21!$B:$B,MATCH('Start Here Statistics'!$U2514,CountyStateRegions_21!$D:$D,0)),"")</f>
        <v/>
      </c>
    </row>
    <row r="2515" spans="14:22" ht="15" x14ac:dyDescent="0.2">
      <c r="N2515" s="43">
        <f t="shared" si="206"/>
        <v>0</v>
      </c>
      <c r="O2515" s="180"/>
      <c r="P2515" s="214" t="str">
        <f>CountyStateRegions_21!K2513</f>
        <v/>
      </c>
      <c r="Q2515" s="304" t="str">
        <f t="shared" si="203"/>
        <v/>
      </c>
      <c r="R2515" s="305" t="str">
        <f t="shared" si="204"/>
        <v/>
      </c>
      <c r="S2515" s="305" t="str">
        <f t="shared" si="205"/>
        <v/>
      </c>
      <c r="T2515" s="186">
        <v>2511</v>
      </c>
      <c r="U2515" s="216" t="str">
        <f t="shared" si="207"/>
        <v/>
      </c>
      <c r="V2515" s="216" t="str">
        <f>IFERROR(INDEX(CountyStateRegions_21!$B:$B,MATCH('Start Here Statistics'!$U2515,CountyStateRegions_21!$D:$D,0)),"")</f>
        <v/>
      </c>
    </row>
    <row r="2516" spans="14:22" ht="15" x14ac:dyDescent="0.2">
      <c r="N2516" s="43">
        <f t="shared" si="206"/>
        <v>0</v>
      </c>
      <c r="O2516" s="180"/>
      <c r="P2516" s="214" t="str">
        <f>CountyStateRegions_21!K2514</f>
        <v/>
      </c>
      <c r="Q2516" s="304" t="str">
        <f t="shared" si="203"/>
        <v/>
      </c>
      <c r="R2516" s="305" t="str">
        <f t="shared" si="204"/>
        <v/>
      </c>
      <c r="S2516" s="305" t="str">
        <f t="shared" si="205"/>
        <v/>
      </c>
      <c r="T2516" s="186">
        <v>2512</v>
      </c>
      <c r="U2516" s="216" t="str">
        <f t="shared" si="207"/>
        <v/>
      </c>
      <c r="V2516" s="216" t="str">
        <f>IFERROR(INDEX(CountyStateRegions_21!$B:$B,MATCH('Start Here Statistics'!$U2516,CountyStateRegions_21!$D:$D,0)),"")</f>
        <v/>
      </c>
    </row>
    <row r="2517" spans="14:22" ht="15" x14ac:dyDescent="0.2">
      <c r="N2517" s="43">
        <f t="shared" si="206"/>
        <v>0</v>
      </c>
      <c r="O2517" s="180"/>
      <c r="P2517" s="214" t="str">
        <f>CountyStateRegions_21!K2515</f>
        <v/>
      </c>
      <c r="Q2517" s="304" t="str">
        <f t="shared" si="203"/>
        <v/>
      </c>
      <c r="R2517" s="305" t="str">
        <f t="shared" si="204"/>
        <v/>
      </c>
      <c r="S2517" s="305" t="str">
        <f t="shared" si="205"/>
        <v/>
      </c>
      <c r="T2517" s="186">
        <v>2513</v>
      </c>
      <c r="U2517" s="216" t="str">
        <f t="shared" si="207"/>
        <v/>
      </c>
      <c r="V2517" s="216" t="str">
        <f>IFERROR(INDEX(CountyStateRegions_21!$B:$B,MATCH('Start Here Statistics'!$U2517,CountyStateRegions_21!$D:$D,0)),"")</f>
        <v/>
      </c>
    </row>
    <row r="2518" spans="14:22" ht="15" x14ac:dyDescent="0.2">
      <c r="N2518" s="43">
        <f t="shared" si="206"/>
        <v>0</v>
      </c>
      <c r="O2518" s="180"/>
      <c r="P2518" s="214" t="str">
        <f>CountyStateRegions_21!K2516</f>
        <v/>
      </c>
      <c r="Q2518" s="304" t="str">
        <f t="shared" si="203"/>
        <v/>
      </c>
      <c r="R2518" s="305" t="str">
        <f t="shared" si="204"/>
        <v/>
      </c>
      <c r="S2518" s="305" t="str">
        <f t="shared" si="205"/>
        <v/>
      </c>
      <c r="T2518" s="186">
        <v>2514</v>
      </c>
      <c r="U2518" s="216" t="str">
        <f t="shared" si="207"/>
        <v/>
      </c>
      <c r="V2518" s="216" t="str">
        <f>IFERROR(INDEX(CountyStateRegions_21!$B:$B,MATCH('Start Here Statistics'!$U2518,CountyStateRegions_21!$D:$D,0)),"")</f>
        <v/>
      </c>
    </row>
    <row r="2519" spans="14:22" ht="15" x14ac:dyDescent="0.2">
      <c r="N2519" s="43">
        <f t="shared" si="206"/>
        <v>0</v>
      </c>
      <c r="O2519" s="180"/>
      <c r="P2519" s="214" t="str">
        <f>CountyStateRegions_21!K2517</f>
        <v/>
      </c>
      <c r="Q2519" s="304" t="str">
        <f t="shared" si="203"/>
        <v/>
      </c>
      <c r="R2519" s="305" t="str">
        <f t="shared" si="204"/>
        <v/>
      </c>
      <c r="S2519" s="305" t="str">
        <f t="shared" si="205"/>
        <v/>
      </c>
      <c r="T2519" s="186">
        <v>2515</v>
      </c>
      <c r="U2519" s="216" t="str">
        <f t="shared" si="207"/>
        <v/>
      </c>
      <c r="V2519" s="216" t="str">
        <f>IFERROR(INDEX(CountyStateRegions_21!$B:$B,MATCH('Start Here Statistics'!$U2519,CountyStateRegions_21!$D:$D,0)),"")</f>
        <v/>
      </c>
    </row>
    <row r="2520" spans="14:22" ht="15" x14ac:dyDescent="0.2">
      <c r="N2520" s="43">
        <f t="shared" si="206"/>
        <v>0</v>
      </c>
      <c r="O2520" s="180"/>
      <c r="P2520" s="214" t="str">
        <f>CountyStateRegions_21!K2518</f>
        <v/>
      </c>
      <c r="Q2520" s="304" t="str">
        <f t="shared" si="203"/>
        <v/>
      </c>
      <c r="R2520" s="305" t="str">
        <f t="shared" si="204"/>
        <v/>
      </c>
      <c r="S2520" s="305" t="str">
        <f t="shared" si="205"/>
        <v/>
      </c>
      <c r="T2520" s="186">
        <v>2516</v>
      </c>
      <c r="U2520" s="216" t="str">
        <f t="shared" si="207"/>
        <v/>
      </c>
      <c r="V2520" s="216" t="str">
        <f>IFERROR(INDEX(CountyStateRegions_21!$B:$B,MATCH('Start Here Statistics'!$U2520,CountyStateRegions_21!$D:$D,0)),"")</f>
        <v/>
      </c>
    </row>
    <row r="2521" spans="14:22" ht="15" x14ac:dyDescent="0.2">
      <c r="N2521" s="43">
        <f t="shared" si="206"/>
        <v>0</v>
      </c>
      <c r="O2521" s="180"/>
      <c r="P2521" s="214" t="str">
        <f>CountyStateRegions_21!K2519</f>
        <v/>
      </c>
      <c r="Q2521" s="304" t="str">
        <f t="shared" si="203"/>
        <v/>
      </c>
      <c r="R2521" s="305" t="str">
        <f t="shared" si="204"/>
        <v/>
      </c>
      <c r="S2521" s="305" t="str">
        <f t="shared" si="205"/>
        <v/>
      </c>
      <c r="T2521" s="186">
        <v>2517</v>
      </c>
      <c r="U2521" s="216" t="str">
        <f t="shared" si="207"/>
        <v/>
      </c>
      <c r="V2521" s="216" t="str">
        <f>IFERROR(INDEX(CountyStateRegions_21!$B:$B,MATCH('Start Here Statistics'!$U2521,CountyStateRegions_21!$D:$D,0)),"")</f>
        <v/>
      </c>
    </row>
    <row r="2522" spans="14:22" ht="15" x14ac:dyDescent="0.2">
      <c r="N2522" s="43">
        <f t="shared" si="206"/>
        <v>0</v>
      </c>
      <c r="O2522" s="180"/>
      <c r="P2522" s="214" t="str">
        <f>CountyStateRegions_21!K2520</f>
        <v/>
      </c>
      <c r="Q2522" s="304" t="str">
        <f t="shared" si="203"/>
        <v/>
      </c>
      <c r="R2522" s="305" t="str">
        <f t="shared" si="204"/>
        <v/>
      </c>
      <c r="S2522" s="305" t="str">
        <f t="shared" si="205"/>
        <v/>
      </c>
      <c r="T2522" s="186">
        <v>2518</v>
      </c>
      <c r="U2522" s="216" t="str">
        <f t="shared" si="207"/>
        <v/>
      </c>
      <c r="V2522" s="216" t="str">
        <f>IFERROR(INDEX(CountyStateRegions_21!$B:$B,MATCH('Start Here Statistics'!$U2522,CountyStateRegions_21!$D:$D,0)),"")</f>
        <v/>
      </c>
    </row>
    <row r="2523" spans="14:22" ht="15" x14ac:dyDescent="0.2">
      <c r="N2523" s="43">
        <f t="shared" si="206"/>
        <v>0</v>
      </c>
      <c r="O2523" s="180"/>
      <c r="P2523" s="214" t="str">
        <f>CountyStateRegions_21!K2521</f>
        <v/>
      </c>
      <c r="Q2523" s="304" t="str">
        <f t="shared" si="203"/>
        <v/>
      </c>
      <c r="R2523" s="305" t="str">
        <f t="shared" si="204"/>
        <v/>
      </c>
      <c r="S2523" s="305" t="str">
        <f t="shared" si="205"/>
        <v/>
      </c>
      <c r="T2523" s="186">
        <v>2519</v>
      </c>
      <c r="U2523" s="216" t="str">
        <f t="shared" si="207"/>
        <v/>
      </c>
      <c r="V2523" s="216" t="str">
        <f>IFERROR(INDEX(CountyStateRegions_21!$B:$B,MATCH('Start Here Statistics'!$U2523,CountyStateRegions_21!$D:$D,0)),"")</f>
        <v/>
      </c>
    </row>
    <row r="2524" spans="14:22" ht="15" x14ac:dyDescent="0.2">
      <c r="N2524" s="43">
        <f t="shared" si="206"/>
        <v>0</v>
      </c>
      <c r="O2524" s="180"/>
      <c r="P2524" s="214" t="str">
        <f>CountyStateRegions_21!K2522</f>
        <v/>
      </c>
      <c r="Q2524" s="304" t="str">
        <f t="shared" si="203"/>
        <v/>
      </c>
      <c r="R2524" s="305" t="str">
        <f t="shared" si="204"/>
        <v/>
      </c>
      <c r="S2524" s="305" t="str">
        <f t="shared" si="205"/>
        <v/>
      </c>
      <c r="T2524" s="186">
        <v>2520</v>
      </c>
      <c r="U2524" s="216" t="str">
        <f t="shared" si="207"/>
        <v/>
      </c>
      <c r="V2524" s="216" t="str">
        <f>IFERROR(INDEX(CountyStateRegions_21!$B:$B,MATCH('Start Here Statistics'!$U2524,CountyStateRegions_21!$D:$D,0)),"")</f>
        <v/>
      </c>
    </row>
    <row r="2525" spans="14:22" ht="15" x14ac:dyDescent="0.2">
      <c r="N2525" s="43">
        <f t="shared" si="206"/>
        <v>0</v>
      </c>
      <c r="O2525" s="180"/>
      <c r="P2525" s="214" t="str">
        <f>CountyStateRegions_21!K2523</f>
        <v/>
      </c>
      <c r="Q2525" s="304" t="str">
        <f t="shared" si="203"/>
        <v/>
      </c>
      <c r="R2525" s="305" t="str">
        <f t="shared" si="204"/>
        <v/>
      </c>
      <c r="S2525" s="305" t="str">
        <f t="shared" si="205"/>
        <v/>
      </c>
      <c r="T2525" s="186">
        <v>2521</v>
      </c>
      <c r="U2525" s="216" t="str">
        <f t="shared" si="207"/>
        <v/>
      </c>
      <c r="V2525" s="216" t="str">
        <f>IFERROR(INDEX(CountyStateRegions_21!$B:$B,MATCH('Start Here Statistics'!$U2525,CountyStateRegions_21!$D:$D,0)),"")</f>
        <v/>
      </c>
    </row>
    <row r="2526" spans="14:22" ht="15" x14ac:dyDescent="0.2">
      <c r="N2526" s="43">
        <f t="shared" si="206"/>
        <v>0</v>
      </c>
      <c r="O2526" s="180"/>
      <c r="P2526" s="214" t="str">
        <f>CountyStateRegions_21!K2524</f>
        <v/>
      </c>
      <c r="Q2526" s="304" t="str">
        <f t="shared" ref="Q2526:Q2589" si="208">IFERROR(MID(P2527, FIND(",",P2527)+1,99),"")</f>
        <v/>
      </c>
      <c r="R2526" s="305" t="str">
        <f t="shared" ref="R2526:R2589" si="209">IFERROR(LEFT(P2527, FIND(",",P2527)-1),"")</f>
        <v/>
      </c>
      <c r="S2526" s="305" t="str">
        <f t="shared" ref="S2526:S2589" si="210">IF(P2527="", "", IF(O2527&lt;&gt;"", 1, 0))</f>
        <v/>
      </c>
      <c r="T2526" s="186">
        <v>2522</v>
      </c>
      <c r="U2526" s="216" t="str">
        <f t="shared" si="207"/>
        <v/>
      </c>
      <c r="V2526" s="216" t="str">
        <f>IFERROR(INDEX(CountyStateRegions_21!$B:$B,MATCH('Start Here Statistics'!$U2526,CountyStateRegions_21!$D:$D,0)),"")</f>
        <v/>
      </c>
    </row>
    <row r="2527" spans="14:22" ht="15" x14ac:dyDescent="0.2">
      <c r="N2527" s="43">
        <f t="shared" si="206"/>
        <v>0</v>
      </c>
      <c r="O2527" s="180"/>
      <c r="P2527" s="214" t="str">
        <f>CountyStateRegions_21!K2525</f>
        <v/>
      </c>
      <c r="Q2527" s="304" t="str">
        <f t="shared" si="208"/>
        <v/>
      </c>
      <c r="R2527" s="305" t="str">
        <f t="shared" si="209"/>
        <v/>
      </c>
      <c r="S2527" s="305" t="str">
        <f t="shared" si="210"/>
        <v/>
      </c>
      <c r="T2527" s="186">
        <v>2523</v>
      </c>
      <c r="U2527" s="216" t="str">
        <f t="shared" si="207"/>
        <v/>
      </c>
      <c r="V2527" s="216" t="str">
        <f>IFERROR(INDEX(CountyStateRegions_21!$B:$B,MATCH('Start Here Statistics'!$U2527,CountyStateRegions_21!$D:$D,0)),"")</f>
        <v/>
      </c>
    </row>
    <row r="2528" spans="14:22" ht="15" x14ac:dyDescent="0.2">
      <c r="N2528" s="43">
        <f t="shared" si="206"/>
        <v>0</v>
      </c>
      <c r="O2528" s="180"/>
      <c r="P2528" s="214" t="str">
        <f>CountyStateRegions_21!K2526</f>
        <v/>
      </c>
      <c r="Q2528" s="304" t="str">
        <f t="shared" si="208"/>
        <v/>
      </c>
      <c r="R2528" s="305" t="str">
        <f t="shared" si="209"/>
        <v/>
      </c>
      <c r="S2528" s="305" t="str">
        <f t="shared" si="210"/>
        <v/>
      </c>
      <c r="T2528" s="186">
        <v>2524</v>
      </c>
      <c r="U2528" s="216" t="str">
        <f t="shared" si="207"/>
        <v/>
      </c>
      <c r="V2528" s="216" t="str">
        <f>IFERROR(INDEX(CountyStateRegions_21!$B:$B,MATCH('Start Here Statistics'!$U2528,CountyStateRegions_21!$D:$D,0)),"")</f>
        <v/>
      </c>
    </row>
    <row r="2529" spans="14:22" ht="15" x14ac:dyDescent="0.2">
      <c r="N2529" s="43">
        <f t="shared" si="206"/>
        <v>0</v>
      </c>
      <c r="O2529" s="180"/>
      <c r="P2529" s="214" t="str">
        <f>CountyStateRegions_21!K2527</f>
        <v/>
      </c>
      <c r="Q2529" s="304" t="str">
        <f t="shared" si="208"/>
        <v/>
      </c>
      <c r="R2529" s="305" t="str">
        <f t="shared" si="209"/>
        <v/>
      </c>
      <c r="S2529" s="305" t="str">
        <f t="shared" si="210"/>
        <v/>
      </c>
      <c r="T2529" s="186">
        <v>2525</v>
      </c>
      <c r="U2529" s="216" t="str">
        <f t="shared" si="207"/>
        <v/>
      </c>
      <c r="V2529" s="216" t="str">
        <f>IFERROR(INDEX(CountyStateRegions_21!$B:$B,MATCH('Start Here Statistics'!$U2529,CountyStateRegions_21!$D:$D,0)),"")</f>
        <v/>
      </c>
    </row>
    <row r="2530" spans="14:22" ht="15" x14ac:dyDescent="0.2">
      <c r="N2530" s="43">
        <f t="shared" si="206"/>
        <v>0</v>
      </c>
      <c r="O2530" s="180"/>
      <c r="P2530" s="214" t="str">
        <f>CountyStateRegions_21!K2528</f>
        <v/>
      </c>
      <c r="Q2530" s="304" t="str">
        <f t="shared" si="208"/>
        <v/>
      </c>
      <c r="R2530" s="305" t="str">
        <f t="shared" si="209"/>
        <v/>
      </c>
      <c r="S2530" s="305" t="str">
        <f t="shared" si="210"/>
        <v/>
      </c>
      <c r="T2530" s="186">
        <v>2526</v>
      </c>
      <c r="U2530" s="216" t="str">
        <f t="shared" si="207"/>
        <v/>
      </c>
      <c r="V2530" s="216" t="str">
        <f>IFERROR(INDEX(CountyStateRegions_21!$B:$B,MATCH('Start Here Statistics'!$U2530,CountyStateRegions_21!$D:$D,0)),"")</f>
        <v/>
      </c>
    </row>
    <row r="2531" spans="14:22" ht="15" x14ac:dyDescent="0.2">
      <c r="N2531" s="43">
        <f t="shared" si="206"/>
        <v>0</v>
      </c>
      <c r="O2531" s="180"/>
      <c r="P2531" s="214" t="str">
        <f>CountyStateRegions_21!K2529</f>
        <v/>
      </c>
      <c r="Q2531" s="304" t="str">
        <f t="shared" si="208"/>
        <v/>
      </c>
      <c r="R2531" s="305" t="str">
        <f t="shared" si="209"/>
        <v/>
      </c>
      <c r="S2531" s="305" t="str">
        <f t="shared" si="210"/>
        <v/>
      </c>
      <c r="T2531" s="186">
        <v>2527</v>
      </c>
      <c r="U2531" s="216" t="str">
        <f t="shared" si="207"/>
        <v/>
      </c>
      <c r="V2531" s="216" t="str">
        <f>IFERROR(INDEX(CountyStateRegions_21!$B:$B,MATCH('Start Here Statistics'!$U2531,CountyStateRegions_21!$D:$D,0)),"")</f>
        <v/>
      </c>
    </row>
    <row r="2532" spans="14:22" ht="15" x14ac:dyDescent="0.2">
      <c r="N2532" s="43">
        <f t="shared" si="206"/>
        <v>0</v>
      </c>
      <c r="O2532" s="180"/>
      <c r="P2532" s="214" t="str">
        <f>CountyStateRegions_21!K2530</f>
        <v/>
      </c>
      <c r="Q2532" s="304" t="str">
        <f t="shared" si="208"/>
        <v/>
      </c>
      <c r="R2532" s="305" t="str">
        <f t="shared" si="209"/>
        <v/>
      </c>
      <c r="S2532" s="305" t="str">
        <f t="shared" si="210"/>
        <v/>
      </c>
      <c r="T2532" s="186">
        <v>2528</v>
      </c>
      <c r="U2532" s="216" t="str">
        <f t="shared" si="207"/>
        <v/>
      </c>
      <c r="V2532" s="216" t="str">
        <f>IFERROR(INDEX(CountyStateRegions_21!$B:$B,MATCH('Start Here Statistics'!$U2532,CountyStateRegions_21!$D:$D,0)),"")</f>
        <v/>
      </c>
    </row>
    <row r="2533" spans="14:22" ht="15" x14ac:dyDescent="0.2">
      <c r="N2533" s="43">
        <f t="shared" si="206"/>
        <v>0</v>
      </c>
      <c r="O2533" s="180"/>
      <c r="P2533" s="214" t="str">
        <f>CountyStateRegions_21!K2531</f>
        <v/>
      </c>
      <c r="Q2533" s="304" t="str">
        <f t="shared" si="208"/>
        <v/>
      </c>
      <c r="R2533" s="305" t="str">
        <f t="shared" si="209"/>
        <v/>
      </c>
      <c r="S2533" s="305" t="str">
        <f t="shared" si="210"/>
        <v/>
      </c>
      <c r="T2533" s="186">
        <v>2529</v>
      </c>
      <c r="U2533" s="216" t="str">
        <f t="shared" si="207"/>
        <v/>
      </c>
      <c r="V2533" s="216" t="str">
        <f>IFERROR(INDEX(CountyStateRegions_21!$B:$B,MATCH('Start Here Statistics'!$U2533,CountyStateRegions_21!$D:$D,0)),"")</f>
        <v/>
      </c>
    </row>
    <row r="2534" spans="14:22" ht="15" x14ac:dyDescent="0.2">
      <c r="N2534" s="43">
        <f t="shared" si="206"/>
        <v>0</v>
      </c>
      <c r="O2534" s="180"/>
      <c r="P2534" s="214" t="str">
        <f>CountyStateRegions_21!K2532</f>
        <v/>
      </c>
      <c r="Q2534" s="304" t="str">
        <f t="shared" si="208"/>
        <v/>
      </c>
      <c r="R2534" s="305" t="str">
        <f t="shared" si="209"/>
        <v/>
      </c>
      <c r="S2534" s="305" t="str">
        <f t="shared" si="210"/>
        <v/>
      </c>
      <c r="T2534" s="186">
        <v>2530</v>
      </c>
      <c r="U2534" s="216" t="str">
        <f t="shared" si="207"/>
        <v/>
      </c>
      <c r="V2534" s="216" t="str">
        <f>IFERROR(INDEX(CountyStateRegions_21!$B:$B,MATCH('Start Here Statistics'!$U2534,CountyStateRegions_21!$D:$D,0)),"")</f>
        <v/>
      </c>
    </row>
    <row r="2535" spans="14:22" ht="15" x14ac:dyDescent="0.2">
      <c r="N2535" s="43">
        <f t="shared" si="206"/>
        <v>0</v>
      </c>
      <c r="O2535" s="180"/>
      <c r="P2535" s="214" t="str">
        <f>CountyStateRegions_21!K2533</f>
        <v/>
      </c>
      <c r="Q2535" s="304" t="str">
        <f t="shared" si="208"/>
        <v/>
      </c>
      <c r="R2535" s="305" t="str">
        <f t="shared" si="209"/>
        <v/>
      </c>
      <c r="S2535" s="305" t="str">
        <f t="shared" si="210"/>
        <v/>
      </c>
      <c r="T2535" s="186">
        <v>2531</v>
      </c>
      <c r="U2535" s="216" t="str">
        <f t="shared" si="207"/>
        <v/>
      </c>
      <c r="V2535" s="216" t="str">
        <f>IFERROR(INDEX(CountyStateRegions_21!$B:$B,MATCH('Start Here Statistics'!$U2535,CountyStateRegions_21!$D:$D,0)),"")</f>
        <v/>
      </c>
    </row>
    <row r="2536" spans="14:22" ht="15" x14ac:dyDescent="0.2">
      <c r="N2536" s="43">
        <f t="shared" si="206"/>
        <v>0</v>
      </c>
      <c r="O2536" s="180"/>
      <c r="P2536" s="214" t="str">
        <f>CountyStateRegions_21!K2534</f>
        <v/>
      </c>
      <c r="Q2536" s="304" t="str">
        <f t="shared" si="208"/>
        <v/>
      </c>
      <c r="R2536" s="305" t="str">
        <f t="shared" si="209"/>
        <v/>
      </c>
      <c r="S2536" s="305" t="str">
        <f t="shared" si="210"/>
        <v/>
      </c>
      <c r="T2536" s="186">
        <v>2532</v>
      </c>
      <c r="U2536" s="216" t="str">
        <f t="shared" si="207"/>
        <v/>
      </c>
      <c r="V2536" s="216" t="str">
        <f>IFERROR(INDEX(CountyStateRegions_21!$B:$B,MATCH('Start Here Statistics'!$U2536,CountyStateRegions_21!$D:$D,0)),"")</f>
        <v/>
      </c>
    </row>
    <row r="2537" spans="14:22" ht="15" x14ac:dyDescent="0.2">
      <c r="N2537" s="43">
        <f t="shared" si="206"/>
        <v>0</v>
      </c>
      <c r="O2537" s="180"/>
      <c r="P2537" s="214" t="str">
        <f>CountyStateRegions_21!K2535</f>
        <v/>
      </c>
      <c r="Q2537" s="304" t="str">
        <f t="shared" si="208"/>
        <v/>
      </c>
      <c r="R2537" s="305" t="str">
        <f t="shared" si="209"/>
        <v/>
      </c>
      <c r="S2537" s="305" t="str">
        <f t="shared" si="210"/>
        <v/>
      </c>
      <c r="T2537" s="186">
        <v>2533</v>
      </c>
      <c r="U2537" s="216" t="str">
        <f t="shared" si="207"/>
        <v/>
      </c>
      <c r="V2537" s="216" t="str">
        <f>IFERROR(INDEX(CountyStateRegions_21!$B:$B,MATCH('Start Here Statistics'!$U2537,CountyStateRegions_21!$D:$D,0)),"")</f>
        <v/>
      </c>
    </row>
    <row r="2538" spans="14:22" ht="15" x14ac:dyDescent="0.2">
      <c r="N2538" s="43">
        <f t="shared" si="206"/>
        <v>0</v>
      </c>
      <c r="O2538" s="180"/>
      <c r="P2538" s="214" t="str">
        <f>CountyStateRegions_21!K2536</f>
        <v/>
      </c>
      <c r="Q2538" s="304" t="str">
        <f t="shared" si="208"/>
        <v/>
      </c>
      <c r="R2538" s="305" t="str">
        <f t="shared" si="209"/>
        <v/>
      </c>
      <c r="S2538" s="305" t="str">
        <f t="shared" si="210"/>
        <v/>
      </c>
      <c r="T2538" s="186">
        <v>2534</v>
      </c>
      <c r="U2538" s="216" t="str">
        <f t="shared" si="207"/>
        <v/>
      </c>
      <c r="V2538" s="216" t="str">
        <f>IFERROR(INDEX(CountyStateRegions_21!$B:$B,MATCH('Start Here Statistics'!$U2538,CountyStateRegions_21!$D:$D,0)),"")</f>
        <v/>
      </c>
    </row>
    <row r="2539" spans="14:22" ht="15" x14ac:dyDescent="0.2">
      <c r="N2539" s="43">
        <f t="shared" si="206"/>
        <v>0</v>
      </c>
      <c r="O2539" s="180"/>
      <c r="P2539" s="214" t="str">
        <f>CountyStateRegions_21!K2537</f>
        <v/>
      </c>
      <c r="Q2539" s="304" t="str">
        <f t="shared" si="208"/>
        <v/>
      </c>
      <c r="R2539" s="305" t="str">
        <f t="shared" si="209"/>
        <v/>
      </c>
      <c r="S2539" s="305" t="str">
        <f t="shared" si="210"/>
        <v/>
      </c>
      <c r="T2539" s="186">
        <v>2535</v>
      </c>
      <c r="U2539" s="216" t="str">
        <f t="shared" si="207"/>
        <v/>
      </c>
      <c r="V2539" s="216" t="str">
        <f>IFERROR(INDEX(CountyStateRegions_21!$B:$B,MATCH('Start Here Statistics'!$U2539,CountyStateRegions_21!$D:$D,0)),"")</f>
        <v/>
      </c>
    </row>
    <row r="2540" spans="14:22" ht="15" x14ac:dyDescent="0.2">
      <c r="N2540" s="43">
        <f t="shared" si="206"/>
        <v>0</v>
      </c>
      <c r="O2540" s="180"/>
      <c r="P2540" s="214" t="str">
        <f>CountyStateRegions_21!K2538</f>
        <v/>
      </c>
      <c r="Q2540" s="304" t="str">
        <f t="shared" si="208"/>
        <v/>
      </c>
      <c r="R2540" s="305" t="str">
        <f t="shared" si="209"/>
        <v/>
      </c>
      <c r="S2540" s="305" t="str">
        <f t="shared" si="210"/>
        <v/>
      </c>
      <c r="T2540" s="186">
        <v>2536</v>
      </c>
      <c r="U2540" s="216" t="str">
        <f t="shared" si="207"/>
        <v/>
      </c>
      <c r="V2540" s="216" t="str">
        <f>IFERROR(INDEX(CountyStateRegions_21!$B:$B,MATCH('Start Here Statistics'!$U2540,CountyStateRegions_21!$D:$D,0)),"")</f>
        <v/>
      </c>
    </row>
    <row r="2541" spans="14:22" ht="15" x14ac:dyDescent="0.2">
      <c r="N2541" s="43">
        <f t="shared" si="206"/>
        <v>0</v>
      </c>
      <c r="O2541" s="180"/>
      <c r="P2541" s="214" t="str">
        <f>CountyStateRegions_21!K2539</f>
        <v/>
      </c>
      <c r="Q2541" s="304" t="str">
        <f t="shared" si="208"/>
        <v/>
      </c>
      <c r="R2541" s="305" t="str">
        <f t="shared" si="209"/>
        <v/>
      </c>
      <c r="S2541" s="305" t="str">
        <f t="shared" si="210"/>
        <v/>
      </c>
      <c r="T2541" s="186">
        <v>2537</v>
      </c>
      <c r="U2541" s="216" t="str">
        <f t="shared" si="207"/>
        <v/>
      </c>
      <c r="V2541" s="216" t="str">
        <f>IFERROR(INDEX(CountyStateRegions_21!$B:$B,MATCH('Start Here Statistics'!$U2541,CountyStateRegions_21!$D:$D,0)),"")</f>
        <v/>
      </c>
    </row>
    <row r="2542" spans="14:22" ht="15" x14ac:dyDescent="0.2">
      <c r="N2542" s="43">
        <f t="shared" si="206"/>
        <v>0</v>
      </c>
      <c r="O2542" s="180"/>
      <c r="P2542" s="214" t="str">
        <f>CountyStateRegions_21!K2540</f>
        <v/>
      </c>
      <c r="Q2542" s="304" t="str">
        <f t="shared" si="208"/>
        <v/>
      </c>
      <c r="R2542" s="305" t="str">
        <f t="shared" si="209"/>
        <v/>
      </c>
      <c r="S2542" s="305" t="str">
        <f t="shared" si="210"/>
        <v/>
      </c>
      <c r="T2542" s="186">
        <v>2538</v>
      </c>
      <c r="U2542" s="216" t="str">
        <f t="shared" si="207"/>
        <v/>
      </c>
      <c r="V2542" s="216" t="str">
        <f>IFERROR(INDEX(CountyStateRegions_21!$B:$B,MATCH('Start Here Statistics'!$U2542,CountyStateRegions_21!$D:$D,0)),"")</f>
        <v/>
      </c>
    </row>
    <row r="2543" spans="14:22" ht="15" x14ac:dyDescent="0.2">
      <c r="N2543" s="43">
        <f t="shared" si="206"/>
        <v>0</v>
      </c>
      <c r="O2543" s="180"/>
      <c r="P2543" s="214" t="str">
        <f>CountyStateRegions_21!K2541</f>
        <v/>
      </c>
      <c r="Q2543" s="304" t="str">
        <f t="shared" si="208"/>
        <v/>
      </c>
      <c r="R2543" s="305" t="str">
        <f t="shared" si="209"/>
        <v/>
      </c>
      <c r="S2543" s="305" t="str">
        <f t="shared" si="210"/>
        <v/>
      </c>
      <c r="T2543" s="186">
        <v>2539</v>
      </c>
      <c r="U2543" s="216" t="str">
        <f t="shared" si="207"/>
        <v/>
      </c>
      <c r="V2543" s="216" t="str">
        <f>IFERROR(INDEX(CountyStateRegions_21!$B:$B,MATCH('Start Here Statistics'!$U2543,CountyStateRegions_21!$D:$D,0)),"")</f>
        <v/>
      </c>
    </row>
    <row r="2544" spans="14:22" ht="15" x14ac:dyDescent="0.2">
      <c r="N2544" s="43">
        <f t="shared" si="206"/>
        <v>0</v>
      </c>
      <c r="O2544" s="180"/>
      <c r="P2544" s="214" t="str">
        <f>CountyStateRegions_21!K2542</f>
        <v/>
      </c>
      <c r="Q2544" s="304" t="str">
        <f t="shared" si="208"/>
        <v/>
      </c>
      <c r="R2544" s="305" t="str">
        <f t="shared" si="209"/>
        <v/>
      </c>
      <c r="S2544" s="305" t="str">
        <f t="shared" si="210"/>
        <v/>
      </c>
      <c r="T2544" s="186">
        <v>2540</v>
      </c>
      <c r="U2544" s="216" t="str">
        <f t="shared" si="207"/>
        <v/>
      </c>
      <c r="V2544" s="216" t="str">
        <f>IFERROR(INDEX(CountyStateRegions_21!$B:$B,MATCH('Start Here Statistics'!$U2544,CountyStateRegions_21!$D:$D,0)),"")</f>
        <v/>
      </c>
    </row>
    <row r="2545" spans="14:22" ht="15" x14ac:dyDescent="0.2">
      <c r="N2545" s="43">
        <f t="shared" si="206"/>
        <v>0</v>
      </c>
      <c r="O2545" s="180"/>
      <c r="P2545" s="214" t="str">
        <f>CountyStateRegions_21!K2543</f>
        <v/>
      </c>
      <c r="Q2545" s="304" t="str">
        <f t="shared" si="208"/>
        <v/>
      </c>
      <c r="R2545" s="305" t="str">
        <f t="shared" si="209"/>
        <v/>
      </c>
      <c r="S2545" s="305" t="str">
        <f t="shared" si="210"/>
        <v/>
      </c>
      <c r="T2545" s="186">
        <v>2541</v>
      </c>
      <c r="U2545" s="216" t="str">
        <f t="shared" si="207"/>
        <v/>
      </c>
      <c r="V2545" s="216" t="str">
        <f>IFERROR(INDEX(CountyStateRegions_21!$B:$B,MATCH('Start Here Statistics'!$U2545,CountyStateRegions_21!$D:$D,0)),"")</f>
        <v/>
      </c>
    </row>
    <row r="2546" spans="14:22" ht="15" x14ac:dyDescent="0.2">
      <c r="N2546" s="43">
        <f t="shared" si="206"/>
        <v>0</v>
      </c>
      <c r="O2546" s="180"/>
      <c r="P2546" s="214" t="str">
        <f>CountyStateRegions_21!K2544</f>
        <v/>
      </c>
      <c r="Q2546" s="304" t="str">
        <f t="shared" si="208"/>
        <v/>
      </c>
      <c r="R2546" s="305" t="str">
        <f t="shared" si="209"/>
        <v/>
      </c>
      <c r="S2546" s="305" t="str">
        <f t="shared" si="210"/>
        <v/>
      </c>
      <c r="T2546" s="186">
        <v>2542</v>
      </c>
      <c r="U2546" s="216" t="str">
        <f t="shared" si="207"/>
        <v/>
      </c>
      <c r="V2546" s="216" t="str">
        <f>IFERROR(INDEX(CountyStateRegions_21!$B:$B,MATCH('Start Here Statistics'!$U2546,CountyStateRegions_21!$D:$D,0)),"")</f>
        <v/>
      </c>
    </row>
    <row r="2547" spans="14:22" ht="15" x14ac:dyDescent="0.2">
      <c r="N2547" s="43">
        <f t="shared" si="206"/>
        <v>0</v>
      </c>
      <c r="O2547" s="180"/>
      <c r="P2547" s="214" t="str">
        <f>CountyStateRegions_21!K2545</f>
        <v/>
      </c>
      <c r="Q2547" s="304" t="str">
        <f t="shared" si="208"/>
        <v/>
      </c>
      <c r="R2547" s="305" t="str">
        <f t="shared" si="209"/>
        <v/>
      </c>
      <c r="S2547" s="305" t="str">
        <f t="shared" si="210"/>
        <v/>
      </c>
      <c r="T2547" s="186">
        <v>2543</v>
      </c>
      <c r="U2547" s="216" t="str">
        <f t="shared" si="207"/>
        <v/>
      </c>
      <c r="V2547" s="216" t="str">
        <f>IFERROR(INDEX(CountyStateRegions_21!$B:$B,MATCH('Start Here Statistics'!$U2547,CountyStateRegions_21!$D:$D,0)),"")</f>
        <v/>
      </c>
    </row>
    <row r="2548" spans="14:22" ht="15" x14ac:dyDescent="0.2">
      <c r="N2548" s="43">
        <f t="shared" si="206"/>
        <v>0</v>
      </c>
      <c r="O2548" s="180"/>
      <c r="P2548" s="214" t="str">
        <f>CountyStateRegions_21!K2546</f>
        <v/>
      </c>
      <c r="Q2548" s="304" t="str">
        <f t="shared" si="208"/>
        <v/>
      </c>
      <c r="R2548" s="305" t="str">
        <f t="shared" si="209"/>
        <v/>
      </c>
      <c r="S2548" s="305" t="str">
        <f t="shared" si="210"/>
        <v/>
      </c>
      <c r="T2548" s="186">
        <v>2544</v>
      </c>
      <c r="U2548" s="216" t="str">
        <f t="shared" si="207"/>
        <v/>
      </c>
      <c r="V2548" s="216" t="str">
        <f>IFERROR(INDEX(CountyStateRegions_21!$B:$B,MATCH('Start Here Statistics'!$U2548,CountyStateRegions_21!$D:$D,0)),"")</f>
        <v/>
      </c>
    </row>
    <row r="2549" spans="14:22" ht="15" x14ac:dyDescent="0.2">
      <c r="N2549" s="43">
        <f t="shared" si="206"/>
        <v>0</v>
      </c>
      <c r="O2549" s="180"/>
      <c r="P2549" s="214" t="str">
        <f>CountyStateRegions_21!K2547</f>
        <v/>
      </c>
      <c r="Q2549" s="304" t="str">
        <f t="shared" si="208"/>
        <v/>
      </c>
      <c r="R2549" s="305" t="str">
        <f t="shared" si="209"/>
        <v/>
      </c>
      <c r="S2549" s="305" t="str">
        <f t="shared" si="210"/>
        <v/>
      </c>
      <c r="T2549" s="186">
        <v>2545</v>
      </c>
      <c r="U2549" s="216" t="str">
        <f t="shared" si="207"/>
        <v/>
      </c>
      <c r="V2549" s="216" t="str">
        <f>IFERROR(INDEX(CountyStateRegions_21!$B:$B,MATCH('Start Here Statistics'!$U2549,CountyStateRegions_21!$D:$D,0)),"")</f>
        <v/>
      </c>
    </row>
    <row r="2550" spans="14:22" ht="15" x14ac:dyDescent="0.2">
      <c r="N2550" s="43">
        <f t="shared" si="206"/>
        <v>0</v>
      </c>
      <c r="O2550" s="180"/>
      <c r="P2550" s="214" t="str">
        <f>CountyStateRegions_21!K2548</f>
        <v/>
      </c>
      <c r="Q2550" s="304" t="str">
        <f t="shared" si="208"/>
        <v/>
      </c>
      <c r="R2550" s="305" t="str">
        <f t="shared" si="209"/>
        <v/>
      </c>
      <c r="S2550" s="305" t="str">
        <f t="shared" si="210"/>
        <v/>
      </c>
      <c r="T2550" s="186">
        <v>2546</v>
      </c>
      <c r="U2550" s="216" t="str">
        <f t="shared" si="207"/>
        <v/>
      </c>
      <c r="V2550" s="216" t="str">
        <f>IFERROR(INDEX(CountyStateRegions_21!$B:$B,MATCH('Start Here Statistics'!$U2550,CountyStateRegions_21!$D:$D,0)),"")</f>
        <v/>
      </c>
    </row>
    <row r="2551" spans="14:22" ht="15" x14ac:dyDescent="0.2">
      <c r="N2551" s="43">
        <f t="shared" si="206"/>
        <v>0</v>
      </c>
      <c r="O2551" s="180"/>
      <c r="P2551" s="214" t="str">
        <f>CountyStateRegions_21!K2549</f>
        <v/>
      </c>
      <c r="Q2551" s="304" t="str">
        <f t="shared" si="208"/>
        <v/>
      </c>
      <c r="R2551" s="305" t="str">
        <f t="shared" si="209"/>
        <v/>
      </c>
      <c r="S2551" s="305" t="str">
        <f t="shared" si="210"/>
        <v/>
      </c>
      <c r="T2551" s="186">
        <v>2547</v>
      </c>
      <c r="U2551" s="216" t="str">
        <f t="shared" si="207"/>
        <v/>
      </c>
      <c r="V2551" s="216" t="str">
        <f>IFERROR(INDEX(CountyStateRegions_21!$B:$B,MATCH('Start Here Statistics'!$U2551,CountyStateRegions_21!$D:$D,0)),"")</f>
        <v/>
      </c>
    </row>
    <row r="2552" spans="14:22" ht="15" x14ac:dyDescent="0.2">
      <c r="N2552" s="43">
        <f t="shared" si="206"/>
        <v>0</v>
      </c>
      <c r="O2552" s="180"/>
      <c r="P2552" s="214" t="str">
        <f>CountyStateRegions_21!K2550</f>
        <v/>
      </c>
      <c r="Q2552" s="304" t="str">
        <f t="shared" si="208"/>
        <v/>
      </c>
      <c r="R2552" s="305" t="str">
        <f t="shared" si="209"/>
        <v/>
      </c>
      <c r="S2552" s="305" t="str">
        <f t="shared" si="210"/>
        <v/>
      </c>
      <c r="T2552" s="186">
        <v>2548</v>
      </c>
      <c r="U2552" s="216" t="str">
        <f t="shared" si="207"/>
        <v/>
      </c>
      <c r="V2552" s="216" t="str">
        <f>IFERROR(INDEX(CountyStateRegions_21!$B:$B,MATCH('Start Here Statistics'!$U2552,CountyStateRegions_21!$D:$D,0)),"")</f>
        <v/>
      </c>
    </row>
    <row r="2553" spans="14:22" ht="15" x14ac:dyDescent="0.2">
      <c r="N2553" s="43">
        <f t="shared" si="206"/>
        <v>0</v>
      </c>
      <c r="O2553" s="180"/>
      <c r="P2553" s="214" t="str">
        <f>CountyStateRegions_21!K2551</f>
        <v/>
      </c>
      <c r="Q2553" s="304" t="str">
        <f t="shared" si="208"/>
        <v/>
      </c>
      <c r="R2553" s="305" t="str">
        <f t="shared" si="209"/>
        <v/>
      </c>
      <c r="S2553" s="305" t="str">
        <f t="shared" si="210"/>
        <v/>
      </c>
      <c r="T2553" s="186">
        <v>2549</v>
      </c>
      <c r="U2553" s="216" t="str">
        <f t="shared" si="207"/>
        <v/>
      </c>
      <c r="V2553" s="216" t="str">
        <f>IFERROR(INDEX(CountyStateRegions_21!$B:$B,MATCH('Start Here Statistics'!$U2553,CountyStateRegions_21!$D:$D,0)),"")</f>
        <v/>
      </c>
    </row>
    <row r="2554" spans="14:22" ht="15" x14ac:dyDescent="0.2">
      <c r="N2554" s="43">
        <f t="shared" si="206"/>
        <v>0</v>
      </c>
      <c r="O2554" s="180"/>
      <c r="P2554" s="214" t="str">
        <f>CountyStateRegions_21!K2552</f>
        <v/>
      </c>
      <c r="Q2554" s="304" t="str">
        <f t="shared" si="208"/>
        <v/>
      </c>
      <c r="R2554" s="305" t="str">
        <f t="shared" si="209"/>
        <v/>
      </c>
      <c r="S2554" s="305" t="str">
        <f t="shared" si="210"/>
        <v/>
      </c>
      <c r="T2554" s="186">
        <v>2550</v>
      </c>
      <c r="U2554" s="216" t="str">
        <f t="shared" si="207"/>
        <v/>
      </c>
      <c r="V2554" s="216" t="str">
        <f>IFERROR(INDEX(CountyStateRegions_21!$B:$B,MATCH('Start Here Statistics'!$U2554,CountyStateRegions_21!$D:$D,0)),"")</f>
        <v/>
      </c>
    </row>
    <row r="2555" spans="14:22" ht="15" x14ac:dyDescent="0.2">
      <c r="N2555" s="43">
        <f t="shared" si="206"/>
        <v>0</v>
      </c>
      <c r="O2555" s="180"/>
      <c r="P2555" s="214" t="str">
        <f>CountyStateRegions_21!K2553</f>
        <v/>
      </c>
      <c r="Q2555" s="304" t="str">
        <f t="shared" si="208"/>
        <v/>
      </c>
      <c r="R2555" s="305" t="str">
        <f t="shared" si="209"/>
        <v/>
      </c>
      <c r="S2555" s="305" t="str">
        <f t="shared" si="210"/>
        <v/>
      </c>
      <c r="T2555" s="186">
        <v>2551</v>
      </c>
      <c r="U2555" s="216" t="str">
        <f t="shared" si="207"/>
        <v/>
      </c>
      <c r="V2555" s="216" t="str">
        <f>IFERROR(INDEX(CountyStateRegions_21!$B:$B,MATCH('Start Here Statistics'!$U2555,CountyStateRegions_21!$D:$D,0)),"")</f>
        <v/>
      </c>
    </row>
    <row r="2556" spans="14:22" ht="15" x14ac:dyDescent="0.2">
      <c r="N2556" s="43">
        <f t="shared" si="206"/>
        <v>0</v>
      </c>
      <c r="O2556" s="180"/>
      <c r="P2556" s="214" t="str">
        <f>CountyStateRegions_21!K2554</f>
        <v/>
      </c>
      <c r="Q2556" s="304" t="str">
        <f t="shared" si="208"/>
        <v/>
      </c>
      <c r="R2556" s="305" t="str">
        <f t="shared" si="209"/>
        <v/>
      </c>
      <c r="S2556" s="305" t="str">
        <f t="shared" si="210"/>
        <v/>
      </c>
      <c r="T2556" s="186">
        <v>2552</v>
      </c>
      <c r="U2556" s="216" t="str">
        <f t="shared" si="207"/>
        <v/>
      </c>
      <c r="V2556" s="216" t="str">
        <f>IFERROR(INDEX(CountyStateRegions_21!$B:$B,MATCH('Start Here Statistics'!$U2556,CountyStateRegions_21!$D:$D,0)),"")</f>
        <v/>
      </c>
    </row>
    <row r="2557" spans="14:22" ht="15" x14ac:dyDescent="0.2">
      <c r="N2557" s="43">
        <f t="shared" si="206"/>
        <v>0</v>
      </c>
      <c r="O2557" s="180"/>
      <c r="P2557" s="214" t="str">
        <f>CountyStateRegions_21!K2555</f>
        <v/>
      </c>
      <c r="Q2557" s="304" t="str">
        <f t="shared" si="208"/>
        <v/>
      </c>
      <c r="R2557" s="305" t="str">
        <f t="shared" si="209"/>
        <v/>
      </c>
      <c r="S2557" s="305" t="str">
        <f t="shared" si="210"/>
        <v/>
      </c>
      <c r="T2557" s="186">
        <v>2553</v>
      </c>
      <c r="U2557" s="216" t="str">
        <f t="shared" si="207"/>
        <v/>
      </c>
      <c r="V2557" s="216" t="str">
        <f>IFERROR(INDEX(CountyStateRegions_21!$B:$B,MATCH('Start Here Statistics'!$U2557,CountyStateRegions_21!$D:$D,0)),"")</f>
        <v/>
      </c>
    </row>
    <row r="2558" spans="14:22" ht="15" x14ac:dyDescent="0.2">
      <c r="N2558" s="43">
        <f t="shared" si="206"/>
        <v>0</v>
      </c>
      <c r="O2558" s="180"/>
      <c r="P2558" s="214" t="str">
        <f>CountyStateRegions_21!K2556</f>
        <v/>
      </c>
      <c r="Q2558" s="304" t="str">
        <f t="shared" si="208"/>
        <v/>
      </c>
      <c r="R2558" s="305" t="str">
        <f t="shared" si="209"/>
        <v/>
      </c>
      <c r="S2558" s="305" t="str">
        <f t="shared" si="210"/>
        <v/>
      </c>
      <c r="T2558" s="186">
        <v>2554</v>
      </c>
      <c r="U2558" s="216" t="str">
        <f t="shared" si="207"/>
        <v/>
      </c>
      <c r="V2558" s="216" t="str">
        <f>IFERROR(INDEX(CountyStateRegions_21!$B:$B,MATCH('Start Here Statistics'!$U2558,CountyStateRegions_21!$D:$D,0)),"")</f>
        <v/>
      </c>
    </row>
    <row r="2559" spans="14:22" ht="15" x14ac:dyDescent="0.2">
      <c r="N2559" s="43">
        <f t="shared" si="206"/>
        <v>0</v>
      </c>
      <c r="O2559" s="180"/>
      <c r="P2559" s="214" t="str">
        <f>CountyStateRegions_21!K2557</f>
        <v/>
      </c>
      <c r="Q2559" s="304" t="str">
        <f t="shared" si="208"/>
        <v/>
      </c>
      <c r="R2559" s="305" t="str">
        <f t="shared" si="209"/>
        <v/>
      </c>
      <c r="S2559" s="305" t="str">
        <f t="shared" si="210"/>
        <v/>
      </c>
      <c r="T2559" s="186">
        <v>2555</v>
      </c>
      <c r="U2559" s="216" t="str">
        <f t="shared" si="207"/>
        <v/>
      </c>
      <c r="V2559" s="216" t="str">
        <f>IFERROR(INDEX(CountyStateRegions_21!$B:$B,MATCH('Start Here Statistics'!$U2559,CountyStateRegions_21!$D:$D,0)),"")</f>
        <v/>
      </c>
    </row>
    <row r="2560" spans="14:22" ht="15" x14ac:dyDescent="0.2">
      <c r="N2560" s="43">
        <f t="shared" si="206"/>
        <v>0</v>
      </c>
      <c r="O2560" s="180"/>
      <c r="P2560" s="214" t="str">
        <f>CountyStateRegions_21!K2558</f>
        <v/>
      </c>
      <c r="Q2560" s="304" t="str">
        <f t="shared" si="208"/>
        <v/>
      </c>
      <c r="R2560" s="305" t="str">
        <f t="shared" si="209"/>
        <v/>
      </c>
      <c r="S2560" s="305" t="str">
        <f t="shared" si="210"/>
        <v/>
      </c>
      <c r="T2560" s="186">
        <v>2556</v>
      </c>
      <c r="U2560" s="216" t="str">
        <f t="shared" si="207"/>
        <v/>
      </c>
      <c r="V2560" s="216" t="str">
        <f>IFERROR(INDEX(CountyStateRegions_21!$B:$B,MATCH('Start Here Statistics'!$U2560,CountyStateRegions_21!$D:$D,0)),"")</f>
        <v/>
      </c>
    </row>
    <row r="2561" spans="14:22" ht="15" x14ac:dyDescent="0.2">
      <c r="N2561" s="43">
        <f t="shared" si="206"/>
        <v>0</v>
      </c>
      <c r="O2561" s="180"/>
      <c r="P2561" s="214" t="str">
        <f>CountyStateRegions_21!K2559</f>
        <v/>
      </c>
      <c r="Q2561" s="304" t="str">
        <f t="shared" si="208"/>
        <v/>
      </c>
      <c r="R2561" s="305" t="str">
        <f t="shared" si="209"/>
        <v/>
      </c>
      <c r="S2561" s="305" t="str">
        <f t="shared" si="210"/>
        <v/>
      </c>
      <c r="T2561" s="186">
        <v>2557</v>
      </c>
      <c r="U2561" s="216" t="str">
        <f t="shared" si="207"/>
        <v/>
      </c>
      <c r="V2561" s="216" t="str">
        <f>IFERROR(INDEX(CountyStateRegions_21!$B:$B,MATCH('Start Here Statistics'!$U2561,CountyStateRegions_21!$D:$D,0)),"")</f>
        <v/>
      </c>
    </row>
    <row r="2562" spans="14:22" ht="15" x14ac:dyDescent="0.2">
      <c r="N2562" s="43">
        <f t="shared" si="206"/>
        <v>0</v>
      </c>
      <c r="O2562" s="180"/>
      <c r="P2562" s="214" t="str">
        <f>CountyStateRegions_21!K2560</f>
        <v/>
      </c>
      <c r="Q2562" s="304" t="str">
        <f t="shared" si="208"/>
        <v/>
      </c>
      <c r="R2562" s="305" t="str">
        <f t="shared" si="209"/>
        <v/>
      </c>
      <c r="S2562" s="305" t="str">
        <f t="shared" si="210"/>
        <v/>
      </c>
      <c r="T2562" s="186">
        <v>2558</v>
      </c>
      <c r="U2562" s="216" t="str">
        <f t="shared" si="207"/>
        <v/>
      </c>
      <c r="V2562" s="216" t="str">
        <f>IFERROR(INDEX(CountyStateRegions_21!$B:$B,MATCH('Start Here Statistics'!$U2562,CountyStateRegions_21!$D:$D,0)),"")</f>
        <v/>
      </c>
    </row>
    <row r="2563" spans="14:22" ht="15" x14ac:dyDescent="0.2">
      <c r="N2563" s="43">
        <f t="shared" si="206"/>
        <v>0</v>
      </c>
      <c r="O2563" s="180"/>
      <c r="P2563" s="214" t="str">
        <f>CountyStateRegions_21!K2561</f>
        <v/>
      </c>
      <c r="Q2563" s="304" t="str">
        <f t="shared" si="208"/>
        <v/>
      </c>
      <c r="R2563" s="305" t="str">
        <f t="shared" si="209"/>
        <v/>
      </c>
      <c r="S2563" s="305" t="str">
        <f t="shared" si="210"/>
        <v/>
      </c>
      <c r="T2563" s="186">
        <v>2559</v>
      </c>
      <c r="U2563" s="216" t="str">
        <f t="shared" si="207"/>
        <v/>
      </c>
      <c r="V2563" s="216" t="str">
        <f>IFERROR(INDEX(CountyStateRegions_21!$B:$B,MATCH('Start Here Statistics'!$U2563,CountyStateRegions_21!$D:$D,0)),"")</f>
        <v/>
      </c>
    </row>
    <row r="2564" spans="14:22" ht="15" x14ac:dyDescent="0.2">
      <c r="N2564" s="43">
        <f t="shared" si="206"/>
        <v>0</v>
      </c>
      <c r="O2564" s="180"/>
      <c r="P2564" s="214" t="str">
        <f>CountyStateRegions_21!K2562</f>
        <v/>
      </c>
      <c r="Q2564" s="304" t="str">
        <f t="shared" si="208"/>
        <v/>
      </c>
      <c r="R2564" s="305" t="str">
        <f t="shared" si="209"/>
        <v/>
      </c>
      <c r="S2564" s="305" t="str">
        <f t="shared" si="210"/>
        <v/>
      </c>
      <c r="T2564" s="186">
        <v>2560</v>
      </c>
      <c r="U2564" s="216" t="str">
        <f t="shared" si="207"/>
        <v/>
      </c>
      <c r="V2564" s="216" t="str">
        <f>IFERROR(INDEX(CountyStateRegions_21!$B:$B,MATCH('Start Here Statistics'!$U2564,CountyStateRegions_21!$D:$D,0)),"")</f>
        <v/>
      </c>
    </row>
    <row r="2565" spans="14:22" ht="15" x14ac:dyDescent="0.2">
      <c r="N2565" s="43">
        <f t="shared" si="206"/>
        <v>0</v>
      </c>
      <c r="O2565" s="180"/>
      <c r="P2565" s="214" t="str">
        <f>CountyStateRegions_21!K2563</f>
        <v/>
      </c>
      <c r="Q2565" s="304" t="str">
        <f t="shared" si="208"/>
        <v/>
      </c>
      <c r="R2565" s="305" t="str">
        <f t="shared" si="209"/>
        <v/>
      </c>
      <c r="S2565" s="305" t="str">
        <f t="shared" si="210"/>
        <v/>
      </c>
      <c r="T2565" s="186">
        <v>2561</v>
      </c>
      <c r="U2565" s="216" t="str">
        <f t="shared" si="207"/>
        <v/>
      </c>
      <c r="V2565" s="216" t="str">
        <f>IFERROR(INDEX(CountyStateRegions_21!$B:$B,MATCH('Start Here Statistics'!$U2565,CountyStateRegions_21!$D:$D,0)),"")</f>
        <v/>
      </c>
    </row>
    <row r="2566" spans="14:22" ht="15" x14ac:dyDescent="0.2">
      <c r="N2566" s="43">
        <f t="shared" ref="N2566:N2629" si="211">SUM(N2565,$O2566&lt;&gt;"")</f>
        <v>0</v>
      </c>
      <c r="O2566" s="180"/>
      <c r="P2566" s="214" t="str">
        <f>CountyStateRegions_21!K2564</f>
        <v/>
      </c>
      <c r="Q2566" s="304" t="str">
        <f t="shared" si="208"/>
        <v/>
      </c>
      <c r="R2566" s="305" t="str">
        <f t="shared" si="209"/>
        <v/>
      </c>
      <c r="S2566" s="305" t="str">
        <f t="shared" si="210"/>
        <v/>
      </c>
      <c r="T2566" s="186">
        <v>2562</v>
      </c>
      <c r="U2566" s="216" t="str">
        <f t="shared" ref="U2566:U2629" si="212">IFERROR(INDEX($P:$P,MATCH($T2566,$N:$N,0)),"")</f>
        <v/>
      </c>
      <c r="V2566" s="216" t="str">
        <f>IFERROR(INDEX(CountyStateRegions_21!$B:$B,MATCH('Start Here Statistics'!$U2566,CountyStateRegions_21!$D:$D,0)),"")</f>
        <v/>
      </c>
    </row>
    <row r="2567" spans="14:22" ht="15" x14ac:dyDescent="0.2">
      <c r="N2567" s="43">
        <f t="shared" si="211"/>
        <v>0</v>
      </c>
      <c r="O2567" s="180"/>
      <c r="P2567" s="214" t="str">
        <f>CountyStateRegions_21!K2565</f>
        <v/>
      </c>
      <c r="Q2567" s="304" t="str">
        <f t="shared" si="208"/>
        <v/>
      </c>
      <c r="R2567" s="305" t="str">
        <f t="shared" si="209"/>
        <v/>
      </c>
      <c r="S2567" s="305" t="str">
        <f t="shared" si="210"/>
        <v/>
      </c>
      <c r="T2567" s="186">
        <v>2563</v>
      </c>
      <c r="U2567" s="216" t="str">
        <f t="shared" si="212"/>
        <v/>
      </c>
      <c r="V2567" s="216" t="str">
        <f>IFERROR(INDEX(CountyStateRegions_21!$B:$B,MATCH('Start Here Statistics'!$U2567,CountyStateRegions_21!$D:$D,0)),"")</f>
        <v/>
      </c>
    </row>
    <row r="2568" spans="14:22" ht="15" x14ac:dyDescent="0.2">
      <c r="N2568" s="43">
        <f t="shared" si="211"/>
        <v>0</v>
      </c>
      <c r="O2568" s="180"/>
      <c r="P2568" s="214" t="str">
        <f>CountyStateRegions_21!K2566</f>
        <v/>
      </c>
      <c r="Q2568" s="304" t="str">
        <f t="shared" si="208"/>
        <v/>
      </c>
      <c r="R2568" s="305" t="str">
        <f t="shared" si="209"/>
        <v/>
      </c>
      <c r="S2568" s="305" t="str">
        <f t="shared" si="210"/>
        <v/>
      </c>
      <c r="T2568" s="186">
        <v>2564</v>
      </c>
      <c r="U2568" s="216" t="str">
        <f t="shared" si="212"/>
        <v/>
      </c>
      <c r="V2568" s="216" t="str">
        <f>IFERROR(INDEX(CountyStateRegions_21!$B:$B,MATCH('Start Here Statistics'!$U2568,CountyStateRegions_21!$D:$D,0)),"")</f>
        <v/>
      </c>
    </row>
    <row r="2569" spans="14:22" ht="15" x14ac:dyDescent="0.2">
      <c r="N2569" s="43">
        <f t="shared" si="211"/>
        <v>0</v>
      </c>
      <c r="O2569" s="180"/>
      <c r="P2569" s="214" t="str">
        <f>CountyStateRegions_21!K2567</f>
        <v/>
      </c>
      <c r="Q2569" s="304" t="str">
        <f t="shared" si="208"/>
        <v/>
      </c>
      <c r="R2569" s="305" t="str">
        <f t="shared" si="209"/>
        <v/>
      </c>
      <c r="S2569" s="305" t="str">
        <f t="shared" si="210"/>
        <v/>
      </c>
      <c r="T2569" s="186">
        <v>2565</v>
      </c>
      <c r="U2569" s="216" t="str">
        <f t="shared" si="212"/>
        <v/>
      </c>
      <c r="V2569" s="216" t="str">
        <f>IFERROR(INDEX(CountyStateRegions_21!$B:$B,MATCH('Start Here Statistics'!$U2569,CountyStateRegions_21!$D:$D,0)),"")</f>
        <v/>
      </c>
    </row>
    <row r="2570" spans="14:22" ht="15" x14ac:dyDescent="0.2">
      <c r="N2570" s="43">
        <f t="shared" si="211"/>
        <v>0</v>
      </c>
      <c r="O2570" s="180"/>
      <c r="P2570" s="214" t="str">
        <f>CountyStateRegions_21!K2568</f>
        <v/>
      </c>
      <c r="Q2570" s="304" t="str">
        <f t="shared" si="208"/>
        <v/>
      </c>
      <c r="R2570" s="305" t="str">
        <f t="shared" si="209"/>
        <v/>
      </c>
      <c r="S2570" s="305" t="str">
        <f t="shared" si="210"/>
        <v/>
      </c>
      <c r="T2570" s="186">
        <v>2566</v>
      </c>
      <c r="U2570" s="216" t="str">
        <f t="shared" si="212"/>
        <v/>
      </c>
      <c r="V2570" s="216" t="str">
        <f>IFERROR(INDEX(CountyStateRegions_21!$B:$B,MATCH('Start Here Statistics'!$U2570,CountyStateRegions_21!$D:$D,0)),"")</f>
        <v/>
      </c>
    </row>
    <row r="2571" spans="14:22" ht="15" x14ac:dyDescent="0.2">
      <c r="N2571" s="43">
        <f t="shared" si="211"/>
        <v>0</v>
      </c>
      <c r="O2571" s="180"/>
      <c r="P2571" s="214" t="str">
        <f>CountyStateRegions_21!K2569</f>
        <v/>
      </c>
      <c r="Q2571" s="304" t="str">
        <f t="shared" si="208"/>
        <v/>
      </c>
      <c r="R2571" s="305" t="str">
        <f t="shared" si="209"/>
        <v/>
      </c>
      <c r="S2571" s="305" t="str">
        <f t="shared" si="210"/>
        <v/>
      </c>
      <c r="T2571" s="186">
        <v>2567</v>
      </c>
      <c r="U2571" s="216" t="str">
        <f t="shared" si="212"/>
        <v/>
      </c>
      <c r="V2571" s="216" t="str">
        <f>IFERROR(INDEX(CountyStateRegions_21!$B:$B,MATCH('Start Here Statistics'!$U2571,CountyStateRegions_21!$D:$D,0)),"")</f>
        <v/>
      </c>
    </row>
    <row r="2572" spans="14:22" ht="15" x14ac:dyDescent="0.2">
      <c r="N2572" s="43">
        <f t="shared" si="211"/>
        <v>0</v>
      </c>
      <c r="O2572" s="180"/>
      <c r="P2572" s="214" t="str">
        <f>CountyStateRegions_21!K2570</f>
        <v/>
      </c>
      <c r="Q2572" s="304" t="str">
        <f t="shared" si="208"/>
        <v/>
      </c>
      <c r="R2572" s="305" t="str">
        <f t="shared" si="209"/>
        <v/>
      </c>
      <c r="S2572" s="305" t="str">
        <f t="shared" si="210"/>
        <v/>
      </c>
      <c r="T2572" s="186">
        <v>2568</v>
      </c>
      <c r="U2572" s="216" t="str">
        <f t="shared" si="212"/>
        <v/>
      </c>
      <c r="V2572" s="216" t="str">
        <f>IFERROR(INDEX(CountyStateRegions_21!$B:$B,MATCH('Start Here Statistics'!$U2572,CountyStateRegions_21!$D:$D,0)),"")</f>
        <v/>
      </c>
    </row>
    <row r="2573" spans="14:22" ht="15" x14ac:dyDescent="0.2">
      <c r="N2573" s="43">
        <f t="shared" si="211"/>
        <v>0</v>
      </c>
      <c r="O2573" s="180"/>
      <c r="P2573" s="214" t="str">
        <f>CountyStateRegions_21!K2571</f>
        <v/>
      </c>
      <c r="Q2573" s="304" t="str">
        <f t="shared" si="208"/>
        <v/>
      </c>
      <c r="R2573" s="305" t="str">
        <f t="shared" si="209"/>
        <v/>
      </c>
      <c r="S2573" s="305" t="str">
        <f t="shared" si="210"/>
        <v/>
      </c>
      <c r="T2573" s="186">
        <v>2569</v>
      </c>
      <c r="U2573" s="216" t="str">
        <f t="shared" si="212"/>
        <v/>
      </c>
      <c r="V2573" s="216" t="str">
        <f>IFERROR(INDEX(CountyStateRegions_21!$B:$B,MATCH('Start Here Statistics'!$U2573,CountyStateRegions_21!$D:$D,0)),"")</f>
        <v/>
      </c>
    </row>
    <row r="2574" spans="14:22" ht="15" x14ac:dyDescent="0.2">
      <c r="N2574" s="43">
        <f t="shared" si="211"/>
        <v>0</v>
      </c>
      <c r="O2574" s="180"/>
      <c r="P2574" s="214" t="str">
        <f>CountyStateRegions_21!K2572</f>
        <v/>
      </c>
      <c r="Q2574" s="304" t="str">
        <f t="shared" si="208"/>
        <v/>
      </c>
      <c r="R2574" s="305" t="str">
        <f t="shared" si="209"/>
        <v/>
      </c>
      <c r="S2574" s="305" t="str">
        <f t="shared" si="210"/>
        <v/>
      </c>
      <c r="T2574" s="186">
        <v>2570</v>
      </c>
      <c r="U2574" s="216" t="str">
        <f t="shared" si="212"/>
        <v/>
      </c>
      <c r="V2574" s="216" t="str">
        <f>IFERROR(INDEX(CountyStateRegions_21!$B:$B,MATCH('Start Here Statistics'!$U2574,CountyStateRegions_21!$D:$D,0)),"")</f>
        <v/>
      </c>
    </row>
    <row r="2575" spans="14:22" ht="15" x14ac:dyDescent="0.2">
      <c r="N2575" s="43">
        <f t="shared" si="211"/>
        <v>0</v>
      </c>
      <c r="O2575" s="180"/>
      <c r="P2575" s="214" t="str">
        <f>CountyStateRegions_21!K2573</f>
        <v/>
      </c>
      <c r="Q2575" s="304" t="str">
        <f t="shared" si="208"/>
        <v/>
      </c>
      <c r="R2575" s="305" t="str">
        <f t="shared" si="209"/>
        <v/>
      </c>
      <c r="S2575" s="305" t="str">
        <f t="shared" si="210"/>
        <v/>
      </c>
      <c r="T2575" s="186">
        <v>2571</v>
      </c>
      <c r="U2575" s="216" t="str">
        <f t="shared" si="212"/>
        <v/>
      </c>
      <c r="V2575" s="216" t="str">
        <f>IFERROR(INDEX(CountyStateRegions_21!$B:$B,MATCH('Start Here Statistics'!$U2575,CountyStateRegions_21!$D:$D,0)),"")</f>
        <v/>
      </c>
    </row>
    <row r="2576" spans="14:22" ht="15" x14ac:dyDescent="0.2">
      <c r="N2576" s="43">
        <f t="shared" si="211"/>
        <v>0</v>
      </c>
      <c r="O2576" s="180"/>
      <c r="P2576" s="214" t="str">
        <f>CountyStateRegions_21!K2574</f>
        <v/>
      </c>
      <c r="Q2576" s="304" t="str">
        <f t="shared" si="208"/>
        <v/>
      </c>
      <c r="R2576" s="305" t="str">
        <f t="shared" si="209"/>
        <v/>
      </c>
      <c r="S2576" s="305" t="str">
        <f t="shared" si="210"/>
        <v/>
      </c>
      <c r="T2576" s="186">
        <v>2572</v>
      </c>
      <c r="U2576" s="216" t="str">
        <f t="shared" si="212"/>
        <v/>
      </c>
      <c r="V2576" s="216" t="str">
        <f>IFERROR(INDEX(CountyStateRegions_21!$B:$B,MATCH('Start Here Statistics'!$U2576,CountyStateRegions_21!$D:$D,0)),"")</f>
        <v/>
      </c>
    </row>
    <row r="2577" spans="14:22" ht="15" x14ac:dyDescent="0.2">
      <c r="N2577" s="43">
        <f t="shared" si="211"/>
        <v>0</v>
      </c>
      <c r="O2577" s="180"/>
      <c r="P2577" s="214" t="str">
        <f>CountyStateRegions_21!K2575</f>
        <v/>
      </c>
      <c r="Q2577" s="304" t="str">
        <f t="shared" si="208"/>
        <v/>
      </c>
      <c r="R2577" s="305" t="str">
        <f t="shared" si="209"/>
        <v/>
      </c>
      <c r="S2577" s="305" t="str">
        <f t="shared" si="210"/>
        <v/>
      </c>
      <c r="T2577" s="186">
        <v>2573</v>
      </c>
      <c r="U2577" s="216" t="str">
        <f t="shared" si="212"/>
        <v/>
      </c>
      <c r="V2577" s="216" t="str">
        <f>IFERROR(INDEX(CountyStateRegions_21!$B:$B,MATCH('Start Here Statistics'!$U2577,CountyStateRegions_21!$D:$D,0)),"")</f>
        <v/>
      </c>
    </row>
    <row r="2578" spans="14:22" ht="15" x14ac:dyDescent="0.2">
      <c r="N2578" s="43">
        <f t="shared" si="211"/>
        <v>0</v>
      </c>
      <c r="O2578" s="180"/>
      <c r="P2578" s="214" t="str">
        <f>CountyStateRegions_21!K2576</f>
        <v/>
      </c>
      <c r="Q2578" s="304" t="str">
        <f t="shared" si="208"/>
        <v/>
      </c>
      <c r="R2578" s="305" t="str">
        <f t="shared" si="209"/>
        <v/>
      </c>
      <c r="S2578" s="305" t="str">
        <f t="shared" si="210"/>
        <v/>
      </c>
      <c r="T2578" s="186">
        <v>2574</v>
      </c>
      <c r="U2578" s="216" t="str">
        <f t="shared" si="212"/>
        <v/>
      </c>
      <c r="V2578" s="216" t="str">
        <f>IFERROR(INDEX(CountyStateRegions_21!$B:$B,MATCH('Start Here Statistics'!$U2578,CountyStateRegions_21!$D:$D,0)),"")</f>
        <v/>
      </c>
    </row>
    <row r="2579" spans="14:22" ht="15" x14ac:dyDescent="0.2">
      <c r="N2579" s="43">
        <f t="shared" si="211"/>
        <v>0</v>
      </c>
      <c r="O2579" s="180"/>
      <c r="P2579" s="214" t="str">
        <f>CountyStateRegions_21!K2577</f>
        <v/>
      </c>
      <c r="Q2579" s="304" t="str">
        <f t="shared" si="208"/>
        <v/>
      </c>
      <c r="R2579" s="305" t="str">
        <f t="shared" si="209"/>
        <v/>
      </c>
      <c r="S2579" s="305" t="str">
        <f t="shared" si="210"/>
        <v/>
      </c>
      <c r="T2579" s="186">
        <v>2575</v>
      </c>
      <c r="U2579" s="216" t="str">
        <f t="shared" si="212"/>
        <v/>
      </c>
      <c r="V2579" s="216" t="str">
        <f>IFERROR(INDEX(CountyStateRegions_21!$B:$B,MATCH('Start Here Statistics'!$U2579,CountyStateRegions_21!$D:$D,0)),"")</f>
        <v/>
      </c>
    </row>
    <row r="2580" spans="14:22" ht="15" x14ac:dyDescent="0.2">
      <c r="N2580" s="43">
        <f t="shared" si="211"/>
        <v>0</v>
      </c>
      <c r="O2580" s="180"/>
      <c r="P2580" s="214" t="str">
        <f>CountyStateRegions_21!K2578</f>
        <v/>
      </c>
      <c r="Q2580" s="304" t="str">
        <f t="shared" si="208"/>
        <v/>
      </c>
      <c r="R2580" s="305" t="str">
        <f t="shared" si="209"/>
        <v/>
      </c>
      <c r="S2580" s="305" t="str">
        <f t="shared" si="210"/>
        <v/>
      </c>
      <c r="T2580" s="186">
        <v>2576</v>
      </c>
      <c r="U2580" s="216" t="str">
        <f t="shared" si="212"/>
        <v/>
      </c>
      <c r="V2580" s="216" t="str">
        <f>IFERROR(INDEX(CountyStateRegions_21!$B:$B,MATCH('Start Here Statistics'!$U2580,CountyStateRegions_21!$D:$D,0)),"")</f>
        <v/>
      </c>
    </row>
    <row r="2581" spans="14:22" ht="15" x14ac:dyDescent="0.2">
      <c r="N2581" s="43">
        <f t="shared" si="211"/>
        <v>0</v>
      </c>
      <c r="O2581" s="180"/>
      <c r="P2581" s="214" t="str">
        <f>CountyStateRegions_21!K2579</f>
        <v/>
      </c>
      <c r="Q2581" s="304" t="str">
        <f t="shared" si="208"/>
        <v/>
      </c>
      <c r="R2581" s="305" t="str">
        <f t="shared" si="209"/>
        <v/>
      </c>
      <c r="S2581" s="305" t="str">
        <f t="shared" si="210"/>
        <v/>
      </c>
      <c r="T2581" s="186">
        <v>2577</v>
      </c>
      <c r="U2581" s="216" t="str">
        <f t="shared" si="212"/>
        <v/>
      </c>
      <c r="V2581" s="216" t="str">
        <f>IFERROR(INDEX(CountyStateRegions_21!$B:$B,MATCH('Start Here Statistics'!$U2581,CountyStateRegions_21!$D:$D,0)),"")</f>
        <v/>
      </c>
    </row>
    <row r="2582" spans="14:22" ht="15" x14ac:dyDescent="0.2">
      <c r="N2582" s="43">
        <f t="shared" si="211"/>
        <v>0</v>
      </c>
      <c r="O2582" s="180"/>
      <c r="P2582" s="214" t="str">
        <f>CountyStateRegions_21!K2580</f>
        <v/>
      </c>
      <c r="Q2582" s="304" t="str">
        <f t="shared" si="208"/>
        <v/>
      </c>
      <c r="R2582" s="305" t="str">
        <f t="shared" si="209"/>
        <v/>
      </c>
      <c r="S2582" s="305" t="str">
        <f t="shared" si="210"/>
        <v/>
      </c>
      <c r="T2582" s="186">
        <v>2578</v>
      </c>
      <c r="U2582" s="216" t="str">
        <f t="shared" si="212"/>
        <v/>
      </c>
      <c r="V2582" s="216" t="str">
        <f>IFERROR(INDEX(CountyStateRegions_21!$B:$B,MATCH('Start Here Statistics'!$U2582,CountyStateRegions_21!$D:$D,0)),"")</f>
        <v/>
      </c>
    </row>
    <row r="2583" spans="14:22" ht="15" x14ac:dyDescent="0.2">
      <c r="N2583" s="43">
        <f t="shared" si="211"/>
        <v>0</v>
      </c>
      <c r="O2583" s="180"/>
      <c r="P2583" s="214" t="str">
        <f>CountyStateRegions_21!K2581</f>
        <v/>
      </c>
      <c r="Q2583" s="304" t="str">
        <f t="shared" si="208"/>
        <v/>
      </c>
      <c r="R2583" s="305" t="str">
        <f t="shared" si="209"/>
        <v/>
      </c>
      <c r="S2583" s="305" t="str">
        <f t="shared" si="210"/>
        <v/>
      </c>
      <c r="T2583" s="186">
        <v>2579</v>
      </c>
      <c r="U2583" s="216" t="str">
        <f t="shared" si="212"/>
        <v/>
      </c>
      <c r="V2583" s="216" t="str">
        <f>IFERROR(INDEX(CountyStateRegions_21!$B:$B,MATCH('Start Here Statistics'!$U2583,CountyStateRegions_21!$D:$D,0)),"")</f>
        <v/>
      </c>
    </row>
    <row r="2584" spans="14:22" ht="15" x14ac:dyDescent="0.2">
      <c r="N2584" s="43">
        <f t="shared" si="211"/>
        <v>0</v>
      </c>
      <c r="O2584" s="180"/>
      <c r="P2584" s="214" t="str">
        <f>CountyStateRegions_21!K2582</f>
        <v/>
      </c>
      <c r="Q2584" s="304" t="str">
        <f t="shared" si="208"/>
        <v/>
      </c>
      <c r="R2584" s="305" t="str">
        <f t="shared" si="209"/>
        <v/>
      </c>
      <c r="S2584" s="305" t="str">
        <f t="shared" si="210"/>
        <v/>
      </c>
      <c r="T2584" s="186">
        <v>2580</v>
      </c>
      <c r="U2584" s="216" t="str">
        <f t="shared" si="212"/>
        <v/>
      </c>
      <c r="V2584" s="216" t="str">
        <f>IFERROR(INDEX(CountyStateRegions_21!$B:$B,MATCH('Start Here Statistics'!$U2584,CountyStateRegions_21!$D:$D,0)),"")</f>
        <v/>
      </c>
    </row>
    <row r="2585" spans="14:22" ht="15" x14ac:dyDescent="0.2">
      <c r="N2585" s="43">
        <f t="shared" si="211"/>
        <v>0</v>
      </c>
      <c r="O2585" s="180"/>
      <c r="P2585" s="214" t="str">
        <f>CountyStateRegions_21!K2583</f>
        <v/>
      </c>
      <c r="Q2585" s="304" t="str">
        <f t="shared" si="208"/>
        <v/>
      </c>
      <c r="R2585" s="305" t="str">
        <f t="shared" si="209"/>
        <v/>
      </c>
      <c r="S2585" s="305" t="str">
        <f t="shared" si="210"/>
        <v/>
      </c>
      <c r="T2585" s="186">
        <v>2581</v>
      </c>
      <c r="U2585" s="216" t="str">
        <f t="shared" si="212"/>
        <v/>
      </c>
      <c r="V2585" s="216" t="str">
        <f>IFERROR(INDEX(CountyStateRegions_21!$B:$B,MATCH('Start Here Statistics'!$U2585,CountyStateRegions_21!$D:$D,0)),"")</f>
        <v/>
      </c>
    </row>
    <row r="2586" spans="14:22" ht="15" x14ac:dyDescent="0.2">
      <c r="N2586" s="43">
        <f t="shared" si="211"/>
        <v>0</v>
      </c>
      <c r="O2586" s="180"/>
      <c r="P2586" s="214" t="str">
        <f>CountyStateRegions_21!K2584</f>
        <v/>
      </c>
      <c r="Q2586" s="304" t="str">
        <f t="shared" si="208"/>
        <v/>
      </c>
      <c r="R2586" s="305" t="str">
        <f t="shared" si="209"/>
        <v/>
      </c>
      <c r="S2586" s="305" t="str">
        <f t="shared" si="210"/>
        <v/>
      </c>
      <c r="T2586" s="186">
        <v>2582</v>
      </c>
      <c r="U2586" s="216" t="str">
        <f t="shared" si="212"/>
        <v/>
      </c>
      <c r="V2586" s="216" t="str">
        <f>IFERROR(INDEX(CountyStateRegions_21!$B:$B,MATCH('Start Here Statistics'!$U2586,CountyStateRegions_21!$D:$D,0)),"")</f>
        <v/>
      </c>
    </row>
    <row r="2587" spans="14:22" ht="15" x14ac:dyDescent="0.2">
      <c r="N2587" s="43">
        <f t="shared" si="211"/>
        <v>0</v>
      </c>
      <c r="O2587" s="180"/>
      <c r="P2587" s="214" t="str">
        <f>CountyStateRegions_21!K2585</f>
        <v/>
      </c>
      <c r="Q2587" s="304" t="str">
        <f t="shared" si="208"/>
        <v/>
      </c>
      <c r="R2587" s="305" t="str">
        <f t="shared" si="209"/>
        <v/>
      </c>
      <c r="S2587" s="305" t="str">
        <f t="shared" si="210"/>
        <v/>
      </c>
      <c r="T2587" s="186">
        <v>2583</v>
      </c>
      <c r="U2587" s="216" t="str">
        <f t="shared" si="212"/>
        <v/>
      </c>
      <c r="V2587" s="216" t="str">
        <f>IFERROR(INDEX(CountyStateRegions_21!$B:$B,MATCH('Start Here Statistics'!$U2587,CountyStateRegions_21!$D:$D,0)),"")</f>
        <v/>
      </c>
    </row>
    <row r="2588" spans="14:22" ht="15" x14ac:dyDescent="0.2">
      <c r="N2588" s="43">
        <f t="shared" si="211"/>
        <v>0</v>
      </c>
      <c r="O2588" s="180"/>
      <c r="P2588" s="214" t="str">
        <f>CountyStateRegions_21!K2586</f>
        <v/>
      </c>
      <c r="Q2588" s="304" t="str">
        <f t="shared" si="208"/>
        <v/>
      </c>
      <c r="R2588" s="305" t="str">
        <f t="shared" si="209"/>
        <v/>
      </c>
      <c r="S2588" s="305" t="str">
        <f t="shared" si="210"/>
        <v/>
      </c>
      <c r="T2588" s="186">
        <v>2584</v>
      </c>
      <c r="U2588" s="216" t="str">
        <f t="shared" si="212"/>
        <v/>
      </c>
      <c r="V2588" s="216" t="str">
        <f>IFERROR(INDEX(CountyStateRegions_21!$B:$B,MATCH('Start Here Statistics'!$U2588,CountyStateRegions_21!$D:$D,0)),"")</f>
        <v/>
      </c>
    </row>
    <row r="2589" spans="14:22" ht="15" x14ac:dyDescent="0.2">
      <c r="N2589" s="43">
        <f t="shared" si="211"/>
        <v>0</v>
      </c>
      <c r="O2589" s="180"/>
      <c r="P2589" s="214" t="str">
        <f>CountyStateRegions_21!K2587</f>
        <v/>
      </c>
      <c r="Q2589" s="304" t="str">
        <f t="shared" si="208"/>
        <v/>
      </c>
      <c r="R2589" s="305" t="str">
        <f t="shared" si="209"/>
        <v/>
      </c>
      <c r="S2589" s="305" t="str">
        <f t="shared" si="210"/>
        <v/>
      </c>
      <c r="T2589" s="186">
        <v>2585</v>
      </c>
      <c r="U2589" s="216" t="str">
        <f t="shared" si="212"/>
        <v/>
      </c>
      <c r="V2589" s="216" t="str">
        <f>IFERROR(INDEX(CountyStateRegions_21!$B:$B,MATCH('Start Here Statistics'!$U2589,CountyStateRegions_21!$D:$D,0)),"")</f>
        <v/>
      </c>
    </row>
    <row r="2590" spans="14:22" ht="15" x14ac:dyDescent="0.2">
      <c r="N2590" s="43">
        <f t="shared" si="211"/>
        <v>0</v>
      </c>
      <c r="O2590" s="180"/>
      <c r="P2590" s="214" t="str">
        <f>CountyStateRegions_21!K2588</f>
        <v/>
      </c>
      <c r="Q2590" s="304" t="str">
        <f t="shared" ref="Q2590:Q2653" si="213">IFERROR(MID(P2591, FIND(",",P2591)+1,99),"")</f>
        <v/>
      </c>
      <c r="R2590" s="305" t="str">
        <f t="shared" ref="R2590:R2653" si="214">IFERROR(LEFT(P2591, FIND(",",P2591)-1),"")</f>
        <v/>
      </c>
      <c r="S2590" s="305" t="str">
        <f t="shared" ref="S2590:S2653" si="215">IF(P2591="", "", IF(O2591&lt;&gt;"", 1, 0))</f>
        <v/>
      </c>
      <c r="T2590" s="186">
        <v>2586</v>
      </c>
      <c r="U2590" s="216" t="str">
        <f t="shared" si="212"/>
        <v/>
      </c>
      <c r="V2590" s="216" t="str">
        <f>IFERROR(INDEX(CountyStateRegions_21!$B:$B,MATCH('Start Here Statistics'!$U2590,CountyStateRegions_21!$D:$D,0)),"")</f>
        <v/>
      </c>
    </row>
    <row r="2591" spans="14:22" ht="15" x14ac:dyDescent="0.2">
      <c r="N2591" s="43">
        <f t="shared" si="211"/>
        <v>0</v>
      </c>
      <c r="O2591" s="180"/>
      <c r="P2591" s="214" t="str">
        <f>CountyStateRegions_21!K2589</f>
        <v/>
      </c>
      <c r="Q2591" s="304" t="str">
        <f t="shared" si="213"/>
        <v/>
      </c>
      <c r="R2591" s="305" t="str">
        <f t="shared" si="214"/>
        <v/>
      </c>
      <c r="S2591" s="305" t="str">
        <f t="shared" si="215"/>
        <v/>
      </c>
      <c r="T2591" s="186">
        <v>2587</v>
      </c>
      <c r="U2591" s="216" t="str">
        <f t="shared" si="212"/>
        <v/>
      </c>
      <c r="V2591" s="216" t="str">
        <f>IFERROR(INDEX(CountyStateRegions_21!$B:$B,MATCH('Start Here Statistics'!$U2591,CountyStateRegions_21!$D:$D,0)),"")</f>
        <v/>
      </c>
    </row>
    <row r="2592" spans="14:22" ht="15" x14ac:dyDescent="0.2">
      <c r="N2592" s="43">
        <f t="shared" si="211"/>
        <v>0</v>
      </c>
      <c r="O2592" s="180"/>
      <c r="P2592" s="214" t="str">
        <f>CountyStateRegions_21!K2590</f>
        <v/>
      </c>
      <c r="Q2592" s="304" t="str">
        <f t="shared" si="213"/>
        <v/>
      </c>
      <c r="R2592" s="305" t="str">
        <f t="shared" si="214"/>
        <v/>
      </c>
      <c r="S2592" s="305" t="str">
        <f t="shared" si="215"/>
        <v/>
      </c>
      <c r="T2592" s="186">
        <v>2588</v>
      </c>
      <c r="U2592" s="216" t="str">
        <f t="shared" si="212"/>
        <v/>
      </c>
      <c r="V2592" s="216" t="str">
        <f>IFERROR(INDEX(CountyStateRegions_21!$B:$B,MATCH('Start Here Statistics'!$U2592,CountyStateRegions_21!$D:$D,0)),"")</f>
        <v/>
      </c>
    </row>
    <row r="2593" spans="14:22" ht="15" x14ac:dyDescent="0.2">
      <c r="N2593" s="43">
        <f t="shared" si="211"/>
        <v>0</v>
      </c>
      <c r="O2593" s="180"/>
      <c r="P2593" s="214" t="str">
        <f>CountyStateRegions_21!K2591</f>
        <v/>
      </c>
      <c r="Q2593" s="304" t="str">
        <f t="shared" si="213"/>
        <v/>
      </c>
      <c r="R2593" s="305" t="str">
        <f t="shared" si="214"/>
        <v/>
      </c>
      <c r="S2593" s="305" t="str">
        <f t="shared" si="215"/>
        <v/>
      </c>
      <c r="T2593" s="186">
        <v>2589</v>
      </c>
      <c r="U2593" s="216" t="str">
        <f t="shared" si="212"/>
        <v/>
      </c>
      <c r="V2593" s="216" t="str">
        <f>IFERROR(INDEX(CountyStateRegions_21!$B:$B,MATCH('Start Here Statistics'!$U2593,CountyStateRegions_21!$D:$D,0)),"")</f>
        <v/>
      </c>
    </row>
    <row r="2594" spans="14:22" ht="15" x14ac:dyDescent="0.2">
      <c r="N2594" s="43">
        <f t="shared" si="211"/>
        <v>0</v>
      </c>
      <c r="O2594" s="180"/>
      <c r="P2594" s="214" t="str">
        <f>CountyStateRegions_21!K2592</f>
        <v/>
      </c>
      <c r="Q2594" s="304" t="str">
        <f t="shared" si="213"/>
        <v/>
      </c>
      <c r="R2594" s="305" t="str">
        <f t="shared" si="214"/>
        <v/>
      </c>
      <c r="S2594" s="305" t="str">
        <f t="shared" si="215"/>
        <v/>
      </c>
      <c r="T2594" s="186">
        <v>2590</v>
      </c>
      <c r="U2594" s="216" t="str">
        <f t="shared" si="212"/>
        <v/>
      </c>
      <c r="V2594" s="216" t="str">
        <f>IFERROR(INDEX(CountyStateRegions_21!$B:$B,MATCH('Start Here Statistics'!$U2594,CountyStateRegions_21!$D:$D,0)),"")</f>
        <v/>
      </c>
    </row>
    <row r="2595" spans="14:22" ht="15" x14ac:dyDescent="0.2">
      <c r="N2595" s="43">
        <f t="shared" si="211"/>
        <v>0</v>
      </c>
      <c r="O2595" s="180"/>
      <c r="P2595" s="214" t="str">
        <f>CountyStateRegions_21!K2593</f>
        <v/>
      </c>
      <c r="Q2595" s="304" t="str">
        <f t="shared" si="213"/>
        <v/>
      </c>
      <c r="R2595" s="305" t="str">
        <f t="shared" si="214"/>
        <v/>
      </c>
      <c r="S2595" s="305" t="str">
        <f t="shared" si="215"/>
        <v/>
      </c>
      <c r="T2595" s="186">
        <v>2591</v>
      </c>
      <c r="U2595" s="216" t="str">
        <f t="shared" si="212"/>
        <v/>
      </c>
      <c r="V2595" s="216" t="str">
        <f>IFERROR(INDEX(CountyStateRegions_21!$B:$B,MATCH('Start Here Statistics'!$U2595,CountyStateRegions_21!$D:$D,0)),"")</f>
        <v/>
      </c>
    </row>
    <row r="2596" spans="14:22" ht="15" x14ac:dyDescent="0.2">
      <c r="N2596" s="43">
        <f t="shared" si="211"/>
        <v>0</v>
      </c>
      <c r="O2596" s="180"/>
      <c r="P2596" s="214" t="str">
        <f>CountyStateRegions_21!K2594</f>
        <v/>
      </c>
      <c r="Q2596" s="304" t="str">
        <f t="shared" si="213"/>
        <v/>
      </c>
      <c r="R2596" s="305" t="str">
        <f t="shared" si="214"/>
        <v/>
      </c>
      <c r="S2596" s="305" t="str">
        <f t="shared" si="215"/>
        <v/>
      </c>
      <c r="T2596" s="186">
        <v>2592</v>
      </c>
      <c r="U2596" s="216" t="str">
        <f t="shared" si="212"/>
        <v/>
      </c>
      <c r="V2596" s="216" t="str">
        <f>IFERROR(INDEX(CountyStateRegions_21!$B:$B,MATCH('Start Here Statistics'!$U2596,CountyStateRegions_21!$D:$D,0)),"")</f>
        <v/>
      </c>
    </row>
    <row r="2597" spans="14:22" ht="15" x14ac:dyDescent="0.2">
      <c r="N2597" s="43">
        <f t="shared" si="211"/>
        <v>0</v>
      </c>
      <c r="O2597" s="180"/>
      <c r="P2597" s="214" t="str">
        <f>CountyStateRegions_21!K2595</f>
        <v/>
      </c>
      <c r="Q2597" s="304" t="str">
        <f t="shared" si="213"/>
        <v/>
      </c>
      <c r="R2597" s="305" t="str">
        <f t="shared" si="214"/>
        <v/>
      </c>
      <c r="S2597" s="305" t="str">
        <f t="shared" si="215"/>
        <v/>
      </c>
      <c r="T2597" s="186">
        <v>2593</v>
      </c>
      <c r="U2597" s="216" t="str">
        <f t="shared" si="212"/>
        <v/>
      </c>
      <c r="V2597" s="216" t="str">
        <f>IFERROR(INDEX(CountyStateRegions_21!$B:$B,MATCH('Start Here Statistics'!$U2597,CountyStateRegions_21!$D:$D,0)),"")</f>
        <v/>
      </c>
    </row>
    <row r="2598" spans="14:22" ht="15" x14ac:dyDescent="0.2">
      <c r="N2598" s="43">
        <f t="shared" si="211"/>
        <v>0</v>
      </c>
      <c r="O2598" s="180"/>
      <c r="P2598" s="214" t="str">
        <f>CountyStateRegions_21!K2596</f>
        <v/>
      </c>
      <c r="Q2598" s="304" t="str">
        <f t="shared" si="213"/>
        <v/>
      </c>
      <c r="R2598" s="305" t="str">
        <f t="shared" si="214"/>
        <v/>
      </c>
      <c r="S2598" s="305" t="str">
        <f t="shared" si="215"/>
        <v/>
      </c>
      <c r="T2598" s="186">
        <v>2594</v>
      </c>
      <c r="U2598" s="216" t="str">
        <f t="shared" si="212"/>
        <v/>
      </c>
      <c r="V2598" s="216" t="str">
        <f>IFERROR(INDEX(CountyStateRegions_21!$B:$B,MATCH('Start Here Statistics'!$U2598,CountyStateRegions_21!$D:$D,0)),"")</f>
        <v/>
      </c>
    </row>
    <row r="2599" spans="14:22" ht="15" x14ac:dyDescent="0.2">
      <c r="N2599" s="43">
        <f t="shared" si="211"/>
        <v>0</v>
      </c>
      <c r="O2599" s="180"/>
      <c r="P2599" s="214" t="str">
        <f>CountyStateRegions_21!K2597</f>
        <v/>
      </c>
      <c r="Q2599" s="304" t="str">
        <f t="shared" si="213"/>
        <v/>
      </c>
      <c r="R2599" s="305" t="str">
        <f t="shared" si="214"/>
        <v/>
      </c>
      <c r="S2599" s="305" t="str">
        <f t="shared" si="215"/>
        <v/>
      </c>
      <c r="T2599" s="186">
        <v>2595</v>
      </c>
      <c r="U2599" s="216" t="str">
        <f t="shared" si="212"/>
        <v/>
      </c>
      <c r="V2599" s="216" t="str">
        <f>IFERROR(INDEX(CountyStateRegions_21!$B:$B,MATCH('Start Here Statistics'!$U2599,CountyStateRegions_21!$D:$D,0)),"")</f>
        <v/>
      </c>
    </row>
    <row r="2600" spans="14:22" ht="15" x14ac:dyDescent="0.2">
      <c r="N2600" s="43">
        <f t="shared" si="211"/>
        <v>0</v>
      </c>
      <c r="O2600" s="180"/>
      <c r="P2600" s="214" t="str">
        <f>CountyStateRegions_21!K2598</f>
        <v/>
      </c>
      <c r="Q2600" s="304" t="str">
        <f t="shared" si="213"/>
        <v/>
      </c>
      <c r="R2600" s="305" t="str">
        <f t="shared" si="214"/>
        <v/>
      </c>
      <c r="S2600" s="305" t="str">
        <f t="shared" si="215"/>
        <v/>
      </c>
      <c r="T2600" s="186">
        <v>2596</v>
      </c>
      <c r="U2600" s="216" t="str">
        <f t="shared" si="212"/>
        <v/>
      </c>
      <c r="V2600" s="216" t="str">
        <f>IFERROR(INDEX(CountyStateRegions_21!$B:$B,MATCH('Start Here Statistics'!$U2600,CountyStateRegions_21!$D:$D,0)),"")</f>
        <v/>
      </c>
    </row>
    <row r="2601" spans="14:22" ht="15" x14ac:dyDescent="0.2">
      <c r="N2601" s="43">
        <f t="shared" si="211"/>
        <v>0</v>
      </c>
      <c r="O2601" s="180"/>
      <c r="P2601" s="214" t="str">
        <f>CountyStateRegions_21!K2599</f>
        <v/>
      </c>
      <c r="Q2601" s="304" t="str">
        <f t="shared" si="213"/>
        <v/>
      </c>
      <c r="R2601" s="305" t="str">
        <f t="shared" si="214"/>
        <v/>
      </c>
      <c r="S2601" s="305" t="str">
        <f t="shared" si="215"/>
        <v/>
      </c>
      <c r="T2601" s="186">
        <v>2597</v>
      </c>
      <c r="U2601" s="216" t="str">
        <f t="shared" si="212"/>
        <v/>
      </c>
      <c r="V2601" s="216" t="str">
        <f>IFERROR(INDEX(CountyStateRegions_21!$B:$B,MATCH('Start Here Statistics'!$U2601,CountyStateRegions_21!$D:$D,0)),"")</f>
        <v/>
      </c>
    </row>
    <row r="2602" spans="14:22" ht="15" x14ac:dyDescent="0.2">
      <c r="N2602" s="43">
        <f t="shared" si="211"/>
        <v>0</v>
      </c>
      <c r="O2602" s="180"/>
      <c r="P2602" s="214" t="str">
        <f>CountyStateRegions_21!K2600</f>
        <v/>
      </c>
      <c r="Q2602" s="304" t="str">
        <f t="shared" si="213"/>
        <v/>
      </c>
      <c r="R2602" s="305" t="str">
        <f t="shared" si="214"/>
        <v/>
      </c>
      <c r="S2602" s="305" t="str">
        <f t="shared" si="215"/>
        <v/>
      </c>
      <c r="T2602" s="186">
        <v>2598</v>
      </c>
      <c r="U2602" s="216" t="str">
        <f t="shared" si="212"/>
        <v/>
      </c>
      <c r="V2602" s="216" t="str">
        <f>IFERROR(INDEX(CountyStateRegions_21!$B:$B,MATCH('Start Here Statistics'!$U2602,CountyStateRegions_21!$D:$D,0)),"")</f>
        <v/>
      </c>
    </row>
    <row r="2603" spans="14:22" ht="15" x14ac:dyDescent="0.2">
      <c r="N2603" s="43">
        <f t="shared" si="211"/>
        <v>0</v>
      </c>
      <c r="O2603" s="180"/>
      <c r="P2603" s="214" t="str">
        <f>CountyStateRegions_21!K2601</f>
        <v/>
      </c>
      <c r="Q2603" s="304" t="str">
        <f t="shared" si="213"/>
        <v/>
      </c>
      <c r="R2603" s="305" t="str">
        <f t="shared" si="214"/>
        <v/>
      </c>
      <c r="S2603" s="305" t="str">
        <f t="shared" si="215"/>
        <v/>
      </c>
      <c r="T2603" s="186">
        <v>2599</v>
      </c>
      <c r="U2603" s="216" t="str">
        <f t="shared" si="212"/>
        <v/>
      </c>
      <c r="V2603" s="216" t="str">
        <f>IFERROR(INDEX(CountyStateRegions_21!$B:$B,MATCH('Start Here Statistics'!$U2603,CountyStateRegions_21!$D:$D,0)),"")</f>
        <v/>
      </c>
    </row>
    <row r="2604" spans="14:22" ht="15" x14ac:dyDescent="0.2">
      <c r="N2604" s="43">
        <f t="shared" si="211"/>
        <v>0</v>
      </c>
      <c r="O2604" s="180"/>
      <c r="P2604" s="214" t="str">
        <f>CountyStateRegions_21!K2602</f>
        <v/>
      </c>
      <c r="Q2604" s="304" t="str">
        <f t="shared" si="213"/>
        <v/>
      </c>
      <c r="R2604" s="305" t="str">
        <f t="shared" si="214"/>
        <v/>
      </c>
      <c r="S2604" s="305" t="str">
        <f t="shared" si="215"/>
        <v/>
      </c>
      <c r="T2604" s="186">
        <v>2600</v>
      </c>
      <c r="U2604" s="216" t="str">
        <f t="shared" si="212"/>
        <v/>
      </c>
      <c r="V2604" s="216" t="str">
        <f>IFERROR(INDEX(CountyStateRegions_21!$B:$B,MATCH('Start Here Statistics'!$U2604,CountyStateRegions_21!$D:$D,0)),"")</f>
        <v/>
      </c>
    </row>
    <row r="2605" spans="14:22" ht="15" x14ac:dyDescent="0.2">
      <c r="N2605" s="43">
        <f t="shared" si="211"/>
        <v>0</v>
      </c>
      <c r="O2605" s="180"/>
      <c r="P2605" s="214" t="str">
        <f>CountyStateRegions_21!K2603</f>
        <v/>
      </c>
      <c r="Q2605" s="304" t="str">
        <f t="shared" si="213"/>
        <v/>
      </c>
      <c r="R2605" s="305" t="str">
        <f t="shared" si="214"/>
        <v/>
      </c>
      <c r="S2605" s="305" t="str">
        <f t="shared" si="215"/>
        <v/>
      </c>
      <c r="T2605" s="186">
        <v>2601</v>
      </c>
      <c r="U2605" s="216" t="str">
        <f t="shared" si="212"/>
        <v/>
      </c>
      <c r="V2605" s="216" t="str">
        <f>IFERROR(INDEX(CountyStateRegions_21!$B:$B,MATCH('Start Here Statistics'!$U2605,CountyStateRegions_21!$D:$D,0)),"")</f>
        <v/>
      </c>
    </row>
    <row r="2606" spans="14:22" ht="15" x14ac:dyDescent="0.2">
      <c r="N2606" s="43">
        <f t="shared" si="211"/>
        <v>0</v>
      </c>
      <c r="O2606" s="180"/>
      <c r="P2606" s="214" t="str">
        <f>CountyStateRegions_21!K2604</f>
        <v/>
      </c>
      <c r="Q2606" s="304" t="str">
        <f t="shared" si="213"/>
        <v/>
      </c>
      <c r="R2606" s="305" t="str">
        <f t="shared" si="214"/>
        <v/>
      </c>
      <c r="S2606" s="305" t="str">
        <f t="shared" si="215"/>
        <v/>
      </c>
      <c r="T2606" s="186">
        <v>2602</v>
      </c>
      <c r="U2606" s="216" t="str">
        <f t="shared" si="212"/>
        <v/>
      </c>
      <c r="V2606" s="216" t="str">
        <f>IFERROR(INDEX(CountyStateRegions_21!$B:$B,MATCH('Start Here Statistics'!$U2606,CountyStateRegions_21!$D:$D,0)),"")</f>
        <v/>
      </c>
    </row>
    <row r="2607" spans="14:22" ht="15" x14ac:dyDescent="0.2">
      <c r="N2607" s="43">
        <f t="shared" si="211"/>
        <v>0</v>
      </c>
      <c r="O2607" s="180"/>
      <c r="P2607" s="214" t="str">
        <f>CountyStateRegions_21!K2605</f>
        <v/>
      </c>
      <c r="Q2607" s="304" t="str">
        <f t="shared" si="213"/>
        <v/>
      </c>
      <c r="R2607" s="305" t="str">
        <f t="shared" si="214"/>
        <v/>
      </c>
      <c r="S2607" s="305" t="str">
        <f t="shared" si="215"/>
        <v/>
      </c>
      <c r="T2607" s="186">
        <v>2603</v>
      </c>
      <c r="U2607" s="216" t="str">
        <f t="shared" si="212"/>
        <v/>
      </c>
      <c r="V2607" s="216" t="str">
        <f>IFERROR(INDEX(CountyStateRegions_21!$B:$B,MATCH('Start Here Statistics'!$U2607,CountyStateRegions_21!$D:$D,0)),"")</f>
        <v/>
      </c>
    </row>
    <row r="2608" spans="14:22" ht="15" x14ac:dyDescent="0.2">
      <c r="N2608" s="43">
        <f t="shared" si="211"/>
        <v>0</v>
      </c>
      <c r="O2608" s="180"/>
      <c r="P2608" s="214" t="str">
        <f>CountyStateRegions_21!K2606</f>
        <v/>
      </c>
      <c r="Q2608" s="304" t="str">
        <f t="shared" si="213"/>
        <v/>
      </c>
      <c r="R2608" s="305" t="str">
        <f t="shared" si="214"/>
        <v/>
      </c>
      <c r="S2608" s="305" t="str">
        <f t="shared" si="215"/>
        <v/>
      </c>
      <c r="T2608" s="186">
        <v>2604</v>
      </c>
      <c r="U2608" s="216" t="str">
        <f t="shared" si="212"/>
        <v/>
      </c>
      <c r="V2608" s="216" t="str">
        <f>IFERROR(INDEX(CountyStateRegions_21!$B:$B,MATCH('Start Here Statistics'!$U2608,CountyStateRegions_21!$D:$D,0)),"")</f>
        <v/>
      </c>
    </row>
    <row r="2609" spans="14:22" ht="15" x14ac:dyDescent="0.2">
      <c r="N2609" s="43">
        <f t="shared" si="211"/>
        <v>0</v>
      </c>
      <c r="O2609" s="180"/>
      <c r="P2609" s="214" t="str">
        <f>CountyStateRegions_21!K2607</f>
        <v/>
      </c>
      <c r="Q2609" s="304" t="str">
        <f t="shared" si="213"/>
        <v/>
      </c>
      <c r="R2609" s="305" t="str">
        <f t="shared" si="214"/>
        <v/>
      </c>
      <c r="S2609" s="305" t="str">
        <f t="shared" si="215"/>
        <v/>
      </c>
      <c r="T2609" s="186">
        <v>2605</v>
      </c>
      <c r="U2609" s="216" t="str">
        <f t="shared" si="212"/>
        <v/>
      </c>
      <c r="V2609" s="216" t="str">
        <f>IFERROR(INDEX(CountyStateRegions_21!$B:$B,MATCH('Start Here Statistics'!$U2609,CountyStateRegions_21!$D:$D,0)),"")</f>
        <v/>
      </c>
    </row>
    <row r="2610" spans="14:22" ht="15" x14ac:dyDescent="0.2">
      <c r="N2610" s="43">
        <f t="shared" si="211"/>
        <v>0</v>
      </c>
      <c r="O2610" s="180"/>
      <c r="P2610" s="214" t="str">
        <f>CountyStateRegions_21!K2608</f>
        <v/>
      </c>
      <c r="Q2610" s="304" t="str">
        <f t="shared" si="213"/>
        <v/>
      </c>
      <c r="R2610" s="305" t="str">
        <f t="shared" si="214"/>
        <v/>
      </c>
      <c r="S2610" s="305" t="str">
        <f t="shared" si="215"/>
        <v/>
      </c>
      <c r="T2610" s="186">
        <v>2606</v>
      </c>
      <c r="U2610" s="216" t="str">
        <f t="shared" si="212"/>
        <v/>
      </c>
      <c r="V2610" s="216" t="str">
        <f>IFERROR(INDEX(CountyStateRegions_21!$B:$B,MATCH('Start Here Statistics'!$U2610,CountyStateRegions_21!$D:$D,0)),"")</f>
        <v/>
      </c>
    </row>
    <row r="2611" spans="14:22" ht="15" x14ac:dyDescent="0.2">
      <c r="N2611" s="43">
        <f t="shared" si="211"/>
        <v>0</v>
      </c>
      <c r="O2611" s="180"/>
      <c r="P2611" s="214" t="str">
        <f>CountyStateRegions_21!K2609</f>
        <v/>
      </c>
      <c r="Q2611" s="304" t="str">
        <f t="shared" si="213"/>
        <v/>
      </c>
      <c r="R2611" s="305" t="str">
        <f t="shared" si="214"/>
        <v/>
      </c>
      <c r="S2611" s="305" t="str">
        <f t="shared" si="215"/>
        <v/>
      </c>
      <c r="T2611" s="186">
        <v>2607</v>
      </c>
      <c r="U2611" s="216" t="str">
        <f t="shared" si="212"/>
        <v/>
      </c>
      <c r="V2611" s="216" t="str">
        <f>IFERROR(INDEX(CountyStateRegions_21!$B:$B,MATCH('Start Here Statistics'!$U2611,CountyStateRegions_21!$D:$D,0)),"")</f>
        <v/>
      </c>
    </row>
    <row r="2612" spans="14:22" ht="15" x14ac:dyDescent="0.2">
      <c r="N2612" s="43">
        <f t="shared" si="211"/>
        <v>0</v>
      </c>
      <c r="O2612" s="180"/>
      <c r="P2612" s="214" t="str">
        <f>CountyStateRegions_21!K2610</f>
        <v/>
      </c>
      <c r="Q2612" s="304" t="str">
        <f t="shared" si="213"/>
        <v/>
      </c>
      <c r="R2612" s="305" t="str">
        <f t="shared" si="214"/>
        <v/>
      </c>
      <c r="S2612" s="305" t="str">
        <f t="shared" si="215"/>
        <v/>
      </c>
      <c r="T2612" s="186">
        <v>2608</v>
      </c>
      <c r="U2612" s="216" t="str">
        <f t="shared" si="212"/>
        <v/>
      </c>
      <c r="V2612" s="216" t="str">
        <f>IFERROR(INDEX(CountyStateRegions_21!$B:$B,MATCH('Start Here Statistics'!$U2612,CountyStateRegions_21!$D:$D,0)),"")</f>
        <v/>
      </c>
    </row>
    <row r="2613" spans="14:22" ht="15" x14ac:dyDescent="0.2">
      <c r="N2613" s="43">
        <f t="shared" si="211"/>
        <v>0</v>
      </c>
      <c r="O2613" s="180"/>
      <c r="P2613" s="214" t="str">
        <f>CountyStateRegions_21!K2611</f>
        <v/>
      </c>
      <c r="Q2613" s="304" t="str">
        <f t="shared" si="213"/>
        <v/>
      </c>
      <c r="R2613" s="305" t="str">
        <f t="shared" si="214"/>
        <v/>
      </c>
      <c r="S2613" s="305" t="str">
        <f t="shared" si="215"/>
        <v/>
      </c>
      <c r="T2613" s="186">
        <v>2609</v>
      </c>
      <c r="U2613" s="216" t="str">
        <f t="shared" si="212"/>
        <v/>
      </c>
      <c r="V2613" s="216" t="str">
        <f>IFERROR(INDEX(CountyStateRegions_21!$B:$B,MATCH('Start Here Statistics'!$U2613,CountyStateRegions_21!$D:$D,0)),"")</f>
        <v/>
      </c>
    </row>
    <row r="2614" spans="14:22" ht="15" x14ac:dyDescent="0.2">
      <c r="N2614" s="43">
        <f t="shared" si="211"/>
        <v>0</v>
      </c>
      <c r="O2614" s="180"/>
      <c r="P2614" s="214" t="str">
        <f>CountyStateRegions_21!K2612</f>
        <v/>
      </c>
      <c r="Q2614" s="304" t="str">
        <f t="shared" si="213"/>
        <v/>
      </c>
      <c r="R2614" s="305" t="str">
        <f t="shared" si="214"/>
        <v/>
      </c>
      <c r="S2614" s="305" t="str">
        <f t="shared" si="215"/>
        <v/>
      </c>
      <c r="T2614" s="186">
        <v>2610</v>
      </c>
      <c r="U2614" s="216" t="str">
        <f t="shared" si="212"/>
        <v/>
      </c>
      <c r="V2614" s="216" t="str">
        <f>IFERROR(INDEX(CountyStateRegions_21!$B:$B,MATCH('Start Here Statistics'!$U2614,CountyStateRegions_21!$D:$D,0)),"")</f>
        <v/>
      </c>
    </row>
    <row r="2615" spans="14:22" ht="15" x14ac:dyDescent="0.2">
      <c r="N2615" s="43">
        <f t="shared" si="211"/>
        <v>0</v>
      </c>
      <c r="O2615" s="180"/>
      <c r="P2615" s="214" t="str">
        <f>CountyStateRegions_21!K2613</f>
        <v/>
      </c>
      <c r="Q2615" s="304" t="str">
        <f t="shared" si="213"/>
        <v/>
      </c>
      <c r="R2615" s="305" t="str">
        <f t="shared" si="214"/>
        <v/>
      </c>
      <c r="S2615" s="305" t="str">
        <f t="shared" si="215"/>
        <v/>
      </c>
      <c r="T2615" s="186">
        <v>2611</v>
      </c>
      <c r="U2615" s="216" t="str">
        <f t="shared" si="212"/>
        <v/>
      </c>
      <c r="V2615" s="216" t="str">
        <f>IFERROR(INDEX(CountyStateRegions_21!$B:$B,MATCH('Start Here Statistics'!$U2615,CountyStateRegions_21!$D:$D,0)),"")</f>
        <v/>
      </c>
    </row>
    <row r="2616" spans="14:22" ht="15" x14ac:dyDescent="0.2">
      <c r="N2616" s="43">
        <f t="shared" si="211"/>
        <v>0</v>
      </c>
      <c r="O2616" s="180"/>
      <c r="P2616" s="214" t="str">
        <f>CountyStateRegions_21!K2614</f>
        <v/>
      </c>
      <c r="Q2616" s="304" t="str">
        <f t="shared" si="213"/>
        <v/>
      </c>
      <c r="R2616" s="305" t="str">
        <f t="shared" si="214"/>
        <v/>
      </c>
      <c r="S2616" s="305" t="str">
        <f t="shared" si="215"/>
        <v/>
      </c>
      <c r="T2616" s="186">
        <v>2612</v>
      </c>
      <c r="U2616" s="216" t="str">
        <f t="shared" si="212"/>
        <v/>
      </c>
      <c r="V2616" s="216" t="str">
        <f>IFERROR(INDEX(CountyStateRegions_21!$B:$B,MATCH('Start Here Statistics'!$U2616,CountyStateRegions_21!$D:$D,0)),"")</f>
        <v/>
      </c>
    </row>
    <row r="2617" spans="14:22" ht="15" x14ac:dyDescent="0.2">
      <c r="N2617" s="43">
        <f t="shared" si="211"/>
        <v>0</v>
      </c>
      <c r="O2617" s="180"/>
      <c r="P2617" s="214" t="str">
        <f>CountyStateRegions_21!K2615</f>
        <v/>
      </c>
      <c r="Q2617" s="304" t="str">
        <f t="shared" si="213"/>
        <v/>
      </c>
      <c r="R2617" s="305" t="str">
        <f t="shared" si="214"/>
        <v/>
      </c>
      <c r="S2617" s="305" t="str">
        <f t="shared" si="215"/>
        <v/>
      </c>
      <c r="T2617" s="186">
        <v>2613</v>
      </c>
      <c r="U2617" s="216" t="str">
        <f t="shared" si="212"/>
        <v/>
      </c>
      <c r="V2617" s="216" t="str">
        <f>IFERROR(INDEX(CountyStateRegions_21!$B:$B,MATCH('Start Here Statistics'!$U2617,CountyStateRegions_21!$D:$D,0)),"")</f>
        <v/>
      </c>
    </row>
    <row r="2618" spans="14:22" ht="15" x14ac:dyDescent="0.2">
      <c r="N2618" s="43">
        <f t="shared" si="211"/>
        <v>0</v>
      </c>
      <c r="O2618" s="180"/>
      <c r="P2618" s="214" t="str">
        <f>CountyStateRegions_21!K2616</f>
        <v/>
      </c>
      <c r="Q2618" s="304" t="str">
        <f t="shared" si="213"/>
        <v/>
      </c>
      <c r="R2618" s="305" t="str">
        <f t="shared" si="214"/>
        <v/>
      </c>
      <c r="S2618" s="305" t="str">
        <f t="shared" si="215"/>
        <v/>
      </c>
      <c r="T2618" s="186">
        <v>2614</v>
      </c>
      <c r="U2618" s="216" t="str">
        <f t="shared" si="212"/>
        <v/>
      </c>
      <c r="V2618" s="216" t="str">
        <f>IFERROR(INDEX(CountyStateRegions_21!$B:$B,MATCH('Start Here Statistics'!$U2618,CountyStateRegions_21!$D:$D,0)),"")</f>
        <v/>
      </c>
    </row>
    <row r="2619" spans="14:22" ht="15" x14ac:dyDescent="0.2">
      <c r="N2619" s="43">
        <f t="shared" si="211"/>
        <v>0</v>
      </c>
      <c r="O2619" s="180"/>
      <c r="P2619" s="214" t="str">
        <f>CountyStateRegions_21!K2617</f>
        <v/>
      </c>
      <c r="Q2619" s="304" t="str">
        <f t="shared" si="213"/>
        <v/>
      </c>
      <c r="R2619" s="305" t="str">
        <f t="shared" si="214"/>
        <v/>
      </c>
      <c r="S2619" s="305" t="str">
        <f t="shared" si="215"/>
        <v/>
      </c>
      <c r="T2619" s="186">
        <v>2615</v>
      </c>
      <c r="U2619" s="216" t="str">
        <f t="shared" si="212"/>
        <v/>
      </c>
      <c r="V2619" s="216" t="str">
        <f>IFERROR(INDEX(CountyStateRegions_21!$B:$B,MATCH('Start Here Statistics'!$U2619,CountyStateRegions_21!$D:$D,0)),"")</f>
        <v/>
      </c>
    </row>
    <row r="2620" spans="14:22" ht="15" x14ac:dyDescent="0.2">
      <c r="N2620" s="43">
        <f t="shared" si="211"/>
        <v>0</v>
      </c>
      <c r="O2620" s="180"/>
      <c r="P2620" s="214" t="str">
        <f>CountyStateRegions_21!K2618</f>
        <v/>
      </c>
      <c r="Q2620" s="304" t="str">
        <f t="shared" si="213"/>
        <v/>
      </c>
      <c r="R2620" s="305" t="str">
        <f t="shared" si="214"/>
        <v/>
      </c>
      <c r="S2620" s="305" t="str">
        <f t="shared" si="215"/>
        <v/>
      </c>
      <c r="T2620" s="186">
        <v>2616</v>
      </c>
      <c r="U2620" s="216" t="str">
        <f t="shared" si="212"/>
        <v/>
      </c>
      <c r="V2620" s="216" t="str">
        <f>IFERROR(INDEX(CountyStateRegions_21!$B:$B,MATCH('Start Here Statistics'!$U2620,CountyStateRegions_21!$D:$D,0)),"")</f>
        <v/>
      </c>
    </row>
    <row r="2621" spans="14:22" ht="15" x14ac:dyDescent="0.2">
      <c r="N2621" s="43">
        <f t="shared" si="211"/>
        <v>0</v>
      </c>
      <c r="O2621" s="180"/>
      <c r="P2621" s="214" t="str">
        <f>CountyStateRegions_21!K2619</f>
        <v/>
      </c>
      <c r="Q2621" s="304" t="str">
        <f t="shared" si="213"/>
        <v/>
      </c>
      <c r="R2621" s="305" t="str">
        <f t="shared" si="214"/>
        <v/>
      </c>
      <c r="S2621" s="305" t="str">
        <f t="shared" si="215"/>
        <v/>
      </c>
      <c r="T2621" s="186">
        <v>2617</v>
      </c>
      <c r="U2621" s="216" t="str">
        <f t="shared" si="212"/>
        <v/>
      </c>
      <c r="V2621" s="216" t="str">
        <f>IFERROR(INDEX(CountyStateRegions_21!$B:$B,MATCH('Start Here Statistics'!$U2621,CountyStateRegions_21!$D:$D,0)),"")</f>
        <v/>
      </c>
    </row>
    <row r="2622" spans="14:22" ht="15" x14ac:dyDescent="0.2">
      <c r="N2622" s="43">
        <f t="shared" si="211"/>
        <v>0</v>
      </c>
      <c r="O2622" s="180"/>
      <c r="P2622" s="214" t="str">
        <f>CountyStateRegions_21!K2620</f>
        <v/>
      </c>
      <c r="Q2622" s="304" t="str">
        <f t="shared" si="213"/>
        <v/>
      </c>
      <c r="R2622" s="305" t="str">
        <f t="shared" si="214"/>
        <v/>
      </c>
      <c r="S2622" s="305" t="str">
        <f t="shared" si="215"/>
        <v/>
      </c>
      <c r="T2622" s="186">
        <v>2618</v>
      </c>
      <c r="U2622" s="216" t="str">
        <f t="shared" si="212"/>
        <v/>
      </c>
      <c r="V2622" s="216" t="str">
        <f>IFERROR(INDEX(CountyStateRegions_21!$B:$B,MATCH('Start Here Statistics'!$U2622,CountyStateRegions_21!$D:$D,0)),"")</f>
        <v/>
      </c>
    </row>
    <row r="2623" spans="14:22" ht="15" x14ac:dyDescent="0.2">
      <c r="N2623" s="43">
        <f t="shared" si="211"/>
        <v>0</v>
      </c>
      <c r="O2623" s="180"/>
      <c r="P2623" s="214" t="str">
        <f>CountyStateRegions_21!K2621</f>
        <v/>
      </c>
      <c r="Q2623" s="304" t="str">
        <f t="shared" si="213"/>
        <v/>
      </c>
      <c r="R2623" s="305" t="str">
        <f t="shared" si="214"/>
        <v/>
      </c>
      <c r="S2623" s="305" t="str">
        <f t="shared" si="215"/>
        <v/>
      </c>
      <c r="T2623" s="186">
        <v>2619</v>
      </c>
      <c r="U2623" s="216" t="str">
        <f t="shared" si="212"/>
        <v/>
      </c>
      <c r="V2623" s="216" t="str">
        <f>IFERROR(INDEX(CountyStateRegions_21!$B:$B,MATCH('Start Here Statistics'!$U2623,CountyStateRegions_21!$D:$D,0)),"")</f>
        <v/>
      </c>
    </row>
    <row r="2624" spans="14:22" ht="15" x14ac:dyDescent="0.2">
      <c r="N2624" s="43">
        <f t="shared" si="211"/>
        <v>0</v>
      </c>
      <c r="O2624" s="180"/>
      <c r="P2624" s="214" t="str">
        <f>CountyStateRegions_21!K2622</f>
        <v/>
      </c>
      <c r="Q2624" s="304" t="str">
        <f t="shared" si="213"/>
        <v/>
      </c>
      <c r="R2624" s="305" t="str">
        <f t="shared" si="214"/>
        <v/>
      </c>
      <c r="S2624" s="305" t="str">
        <f t="shared" si="215"/>
        <v/>
      </c>
      <c r="T2624" s="186">
        <v>2620</v>
      </c>
      <c r="U2624" s="216" t="str">
        <f t="shared" si="212"/>
        <v/>
      </c>
      <c r="V2624" s="216" t="str">
        <f>IFERROR(INDEX(CountyStateRegions_21!$B:$B,MATCH('Start Here Statistics'!$U2624,CountyStateRegions_21!$D:$D,0)),"")</f>
        <v/>
      </c>
    </row>
    <row r="2625" spans="14:22" ht="15" x14ac:dyDescent="0.2">
      <c r="N2625" s="43">
        <f t="shared" si="211"/>
        <v>0</v>
      </c>
      <c r="O2625" s="180"/>
      <c r="P2625" s="214" t="str">
        <f>CountyStateRegions_21!K2623</f>
        <v/>
      </c>
      <c r="Q2625" s="304" t="str">
        <f t="shared" si="213"/>
        <v/>
      </c>
      <c r="R2625" s="305" t="str">
        <f t="shared" si="214"/>
        <v/>
      </c>
      <c r="S2625" s="305" t="str">
        <f t="shared" si="215"/>
        <v/>
      </c>
      <c r="T2625" s="186">
        <v>2621</v>
      </c>
      <c r="U2625" s="216" t="str">
        <f t="shared" si="212"/>
        <v/>
      </c>
      <c r="V2625" s="216" t="str">
        <f>IFERROR(INDEX(CountyStateRegions_21!$B:$B,MATCH('Start Here Statistics'!$U2625,CountyStateRegions_21!$D:$D,0)),"")</f>
        <v/>
      </c>
    </row>
    <row r="2626" spans="14:22" ht="15" x14ac:dyDescent="0.2">
      <c r="N2626" s="43">
        <f t="shared" si="211"/>
        <v>0</v>
      </c>
      <c r="O2626" s="180"/>
      <c r="P2626" s="214" t="str">
        <f>CountyStateRegions_21!K2624</f>
        <v/>
      </c>
      <c r="Q2626" s="304" t="str">
        <f t="shared" si="213"/>
        <v/>
      </c>
      <c r="R2626" s="305" t="str">
        <f t="shared" si="214"/>
        <v/>
      </c>
      <c r="S2626" s="305" t="str">
        <f t="shared" si="215"/>
        <v/>
      </c>
      <c r="T2626" s="186">
        <v>2622</v>
      </c>
      <c r="U2626" s="216" t="str">
        <f t="shared" si="212"/>
        <v/>
      </c>
      <c r="V2626" s="216" t="str">
        <f>IFERROR(INDEX(CountyStateRegions_21!$B:$B,MATCH('Start Here Statistics'!$U2626,CountyStateRegions_21!$D:$D,0)),"")</f>
        <v/>
      </c>
    </row>
    <row r="2627" spans="14:22" ht="15" x14ac:dyDescent="0.2">
      <c r="N2627" s="43">
        <f t="shared" si="211"/>
        <v>0</v>
      </c>
      <c r="O2627" s="180"/>
      <c r="P2627" s="214" t="str">
        <f>CountyStateRegions_21!K2625</f>
        <v/>
      </c>
      <c r="Q2627" s="304" t="str">
        <f t="shared" si="213"/>
        <v/>
      </c>
      <c r="R2627" s="305" t="str">
        <f t="shared" si="214"/>
        <v/>
      </c>
      <c r="S2627" s="305" t="str">
        <f t="shared" si="215"/>
        <v/>
      </c>
      <c r="T2627" s="186">
        <v>2623</v>
      </c>
      <c r="U2627" s="216" t="str">
        <f t="shared" si="212"/>
        <v/>
      </c>
      <c r="V2627" s="216" t="str">
        <f>IFERROR(INDEX(CountyStateRegions_21!$B:$B,MATCH('Start Here Statistics'!$U2627,CountyStateRegions_21!$D:$D,0)),"")</f>
        <v/>
      </c>
    </row>
    <row r="2628" spans="14:22" ht="15" x14ac:dyDescent="0.2">
      <c r="N2628" s="43">
        <f t="shared" si="211"/>
        <v>0</v>
      </c>
      <c r="O2628" s="180"/>
      <c r="P2628" s="214" t="str">
        <f>CountyStateRegions_21!K2626</f>
        <v/>
      </c>
      <c r="Q2628" s="304" t="str">
        <f t="shared" si="213"/>
        <v/>
      </c>
      <c r="R2628" s="305" t="str">
        <f t="shared" si="214"/>
        <v/>
      </c>
      <c r="S2628" s="305" t="str">
        <f t="shared" si="215"/>
        <v/>
      </c>
      <c r="T2628" s="186">
        <v>2624</v>
      </c>
      <c r="U2628" s="216" t="str">
        <f t="shared" si="212"/>
        <v/>
      </c>
      <c r="V2628" s="216" t="str">
        <f>IFERROR(INDEX(CountyStateRegions_21!$B:$B,MATCH('Start Here Statistics'!$U2628,CountyStateRegions_21!$D:$D,0)),"")</f>
        <v/>
      </c>
    </row>
    <row r="2629" spans="14:22" ht="15" x14ac:dyDescent="0.2">
      <c r="N2629" s="43">
        <f t="shared" si="211"/>
        <v>0</v>
      </c>
      <c r="O2629" s="180"/>
      <c r="P2629" s="214" t="str">
        <f>CountyStateRegions_21!K2627</f>
        <v/>
      </c>
      <c r="Q2629" s="304" t="str">
        <f t="shared" si="213"/>
        <v/>
      </c>
      <c r="R2629" s="305" t="str">
        <f t="shared" si="214"/>
        <v/>
      </c>
      <c r="S2629" s="305" t="str">
        <f t="shared" si="215"/>
        <v/>
      </c>
      <c r="T2629" s="186">
        <v>2625</v>
      </c>
      <c r="U2629" s="216" t="str">
        <f t="shared" si="212"/>
        <v/>
      </c>
      <c r="V2629" s="216" t="str">
        <f>IFERROR(INDEX(CountyStateRegions_21!$B:$B,MATCH('Start Here Statistics'!$U2629,CountyStateRegions_21!$D:$D,0)),"")</f>
        <v/>
      </c>
    </row>
    <row r="2630" spans="14:22" ht="15" x14ac:dyDescent="0.2">
      <c r="N2630" s="43">
        <f t="shared" ref="N2630:N2693" si="216">SUM(N2629,$O2630&lt;&gt;"")</f>
        <v>0</v>
      </c>
      <c r="O2630" s="180"/>
      <c r="P2630" s="214" t="str">
        <f>CountyStateRegions_21!K2628</f>
        <v/>
      </c>
      <c r="Q2630" s="304" t="str">
        <f t="shared" si="213"/>
        <v/>
      </c>
      <c r="R2630" s="305" t="str">
        <f t="shared" si="214"/>
        <v/>
      </c>
      <c r="S2630" s="305" t="str">
        <f t="shared" si="215"/>
        <v/>
      </c>
      <c r="T2630" s="186">
        <v>2626</v>
      </c>
      <c r="U2630" s="216" t="str">
        <f t="shared" ref="U2630:U2693" si="217">IFERROR(INDEX($P:$P,MATCH($T2630,$N:$N,0)),"")</f>
        <v/>
      </c>
      <c r="V2630" s="216" t="str">
        <f>IFERROR(INDEX(CountyStateRegions_21!$B:$B,MATCH('Start Here Statistics'!$U2630,CountyStateRegions_21!$D:$D,0)),"")</f>
        <v/>
      </c>
    </row>
    <row r="2631" spans="14:22" ht="15" x14ac:dyDescent="0.2">
      <c r="N2631" s="43">
        <f t="shared" si="216"/>
        <v>0</v>
      </c>
      <c r="O2631" s="180"/>
      <c r="P2631" s="214" t="str">
        <f>CountyStateRegions_21!K2629</f>
        <v/>
      </c>
      <c r="Q2631" s="304" t="str">
        <f t="shared" si="213"/>
        <v/>
      </c>
      <c r="R2631" s="305" t="str">
        <f t="shared" si="214"/>
        <v/>
      </c>
      <c r="S2631" s="305" t="str">
        <f t="shared" si="215"/>
        <v/>
      </c>
      <c r="T2631" s="186">
        <v>2627</v>
      </c>
      <c r="U2631" s="216" t="str">
        <f t="shared" si="217"/>
        <v/>
      </c>
      <c r="V2631" s="216" t="str">
        <f>IFERROR(INDEX(CountyStateRegions_21!$B:$B,MATCH('Start Here Statistics'!$U2631,CountyStateRegions_21!$D:$D,0)),"")</f>
        <v/>
      </c>
    </row>
    <row r="2632" spans="14:22" ht="15" x14ac:dyDescent="0.2">
      <c r="N2632" s="43">
        <f t="shared" si="216"/>
        <v>0</v>
      </c>
      <c r="O2632" s="180"/>
      <c r="P2632" s="214" t="str">
        <f>CountyStateRegions_21!K2630</f>
        <v/>
      </c>
      <c r="Q2632" s="304" t="str">
        <f t="shared" si="213"/>
        <v/>
      </c>
      <c r="R2632" s="305" t="str">
        <f t="shared" si="214"/>
        <v/>
      </c>
      <c r="S2632" s="305" t="str">
        <f t="shared" si="215"/>
        <v/>
      </c>
      <c r="T2632" s="186">
        <v>2628</v>
      </c>
      <c r="U2632" s="216" t="str">
        <f t="shared" si="217"/>
        <v/>
      </c>
      <c r="V2632" s="216" t="str">
        <f>IFERROR(INDEX(CountyStateRegions_21!$B:$B,MATCH('Start Here Statistics'!$U2632,CountyStateRegions_21!$D:$D,0)),"")</f>
        <v/>
      </c>
    </row>
    <row r="2633" spans="14:22" ht="15" x14ac:dyDescent="0.2">
      <c r="N2633" s="43">
        <f t="shared" si="216"/>
        <v>0</v>
      </c>
      <c r="O2633" s="180"/>
      <c r="P2633" s="214" t="str">
        <f>CountyStateRegions_21!K2631</f>
        <v/>
      </c>
      <c r="Q2633" s="304" t="str">
        <f t="shared" si="213"/>
        <v/>
      </c>
      <c r="R2633" s="305" t="str">
        <f t="shared" si="214"/>
        <v/>
      </c>
      <c r="S2633" s="305" t="str">
        <f t="shared" si="215"/>
        <v/>
      </c>
      <c r="T2633" s="186">
        <v>2629</v>
      </c>
      <c r="U2633" s="216" t="str">
        <f t="shared" si="217"/>
        <v/>
      </c>
      <c r="V2633" s="216" t="str">
        <f>IFERROR(INDEX(CountyStateRegions_21!$B:$B,MATCH('Start Here Statistics'!$U2633,CountyStateRegions_21!$D:$D,0)),"")</f>
        <v/>
      </c>
    </row>
    <row r="2634" spans="14:22" ht="15" x14ac:dyDescent="0.2">
      <c r="N2634" s="43">
        <f t="shared" si="216"/>
        <v>0</v>
      </c>
      <c r="O2634" s="180"/>
      <c r="P2634" s="214" t="str">
        <f>CountyStateRegions_21!K2632</f>
        <v/>
      </c>
      <c r="Q2634" s="304" t="str">
        <f t="shared" si="213"/>
        <v/>
      </c>
      <c r="R2634" s="305" t="str">
        <f t="shared" si="214"/>
        <v/>
      </c>
      <c r="S2634" s="305" t="str">
        <f t="shared" si="215"/>
        <v/>
      </c>
      <c r="T2634" s="186">
        <v>2630</v>
      </c>
      <c r="U2634" s="216" t="str">
        <f t="shared" si="217"/>
        <v/>
      </c>
      <c r="V2634" s="216" t="str">
        <f>IFERROR(INDEX(CountyStateRegions_21!$B:$B,MATCH('Start Here Statistics'!$U2634,CountyStateRegions_21!$D:$D,0)),"")</f>
        <v/>
      </c>
    </row>
    <row r="2635" spans="14:22" ht="15" x14ac:dyDescent="0.2">
      <c r="N2635" s="43">
        <f t="shared" si="216"/>
        <v>0</v>
      </c>
      <c r="O2635" s="180"/>
      <c r="P2635" s="214" t="str">
        <f>CountyStateRegions_21!K2633</f>
        <v/>
      </c>
      <c r="Q2635" s="304" t="str">
        <f t="shared" si="213"/>
        <v/>
      </c>
      <c r="R2635" s="305" t="str">
        <f t="shared" si="214"/>
        <v/>
      </c>
      <c r="S2635" s="305" t="str">
        <f t="shared" si="215"/>
        <v/>
      </c>
      <c r="T2635" s="186">
        <v>2631</v>
      </c>
      <c r="U2635" s="216" t="str">
        <f t="shared" si="217"/>
        <v/>
      </c>
      <c r="V2635" s="216" t="str">
        <f>IFERROR(INDEX(CountyStateRegions_21!$B:$B,MATCH('Start Here Statistics'!$U2635,CountyStateRegions_21!$D:$D,0)),"")</f>
        <v/>
      </c>
    </row>
    <row r="2636" spans="14:22" ht="15" x14ac:dyDescent="0.2">
      <c r="N2636" s="43">
        <f t="shared" si="216"/>
        <v>0</v>
      </c>
      <c r="O2636" s="180"/>
      <c r="P2636" s="214" t="str">
        <f>CountyStateRegions_21!K2634</f>
        <v/>
      </c>
      <c r="Q2636" s="304" t="str">
        <f t="shared" si="213"/>
        <v/>
      </c>
      <c r="R2636" s="305" t="str">
        <f t="shared" si="214"/>
        <v/>
      </c>
      <c r="S2636" s="305" t="str">
        <f t="shared" si="215"/>
        <v/>
      </c>
      <c r="T2636" s="186">
        <v>2632</v>
      </c>
      <c r="U2636" s="216" t="str">
        <f t="shared" si="217"/>
        <v/>
      </c>
      <c r="V2636" s="216" t="str">
        <f>IFERROR(INDEX(CountyStateRegions_21!$B:$B,MATCH('Start Here Statistics'!$U2636,CountyStateRegions_21!$D:$D,0)),"")</f>
        <v/>
      </c>
    </row>
    <row r="2637" spans="14:22" ht="15" x14ac:dyDescent="0.2">
      <c r="N2637" s="43">
        <f t="shared" si="216"/>
        <v>0</v>
      </c>
      <c r="O2637" s="180"/>
      <c r="P2637" s="214" t="str">
        <f>CountyStateRegions_21!K2635</f>
        <v/>
      </c>
      <c r="Q2637" s="304" t="str">
        <f t="shared" si="213"/>
        <v/>
      </c>
      <c r="R2637" s="305" t="str">
        <f t="shared" si="214"/>
        <v/>
      </c>
      <c r="S2637" s="305" t="str">
        <f t="shared" si="215"/>
        <v/>
      </c>
      <c r="T2637" s="186">
        <v>2633</v>
      </c>
      <c r="U2637" s="216" t="str">
        <f t="shared" si="217"/>
        <v/>
      </c>
      <c r="V2637" s="216" t="str">
        <f>IFERROR(INDEX(CountyStateRegions_21!$B:$B,MATCH('Start Here Statistics'!$U2637,CountyStateRegions_21!$D:$D,0)),"")</f>
        <v/>
      </c>
    </row>
    <row r="2638" spans="14:22" ht="15" x14ac:dyDescent="0.2">
      <c r="N2638" s="43">
        <f t="shared" si="216"/>
        <v>0</v>
      </c>
      <c r="O2638" s="180"/>
      <c r="P2638" s="214" t="str">
        <f>CountyStateRegions_21!K2636</f>
        <v/>
      </c>
      <c r="Q2638" s="304" t="str">
        <f t="shared" si="213"/>
        <v/>
      </c>
      <c r="R2638" s="305" t="str">
        <f t="shared" si="214"/>
        <v/>
      </c>
      <c r="S2638" s="305" t="str">
        <f t="shared" si="215"/>
        <v/>
      </c>
      <c r="T2638" s="186">
        <v>2634</v>
      </c>
      <c r="U2638" s="216" t="str">
        <f t="shared" si="217"/>
        <v/>
      </c>
      <c r="V2638" s="216" t="str">
        <f>IFERROR(INDEX(CountyStateRegions_21!$B:$B,MATCH('Start Here Statistics'!$U2638,CountyStateRegions_21!$D:$D,0)),"")</f>
        <v/>
      </c>
    </row>
    <row r="2639" spans="14:22" ht="15" x14ac:dyDescent="0.2">
      <c r="N2639" s="43">
        <f t="shared" si="216"/>
        <v>0</v>
      </c>
      <c r="O2639" s="180"/>
      <c r="P2639" s="214" t="str">
        <f>CountyStateRegions_21!K2637</f>
        <v/>
      </c>
      <c r="Q2639" s="304" t="str">
        <f t="shared" si="213"/>
        <v/>
      </c>
      <c r="R2639" s="305" t="str">
        <f t="shared" si="214"/>
        <v/>
      </c>
      <c r="S2639" s="305" t="str">
        <f t="shared" si="215"/>
        <v/>
      </c>
      <c r="T2639" s="186">
        <v>2635</v>
      </c>
      <c r="U2639" s="216" t="str">
        <f t="shared" si="217"/>
        <v/>
      </c>
      <c r="V2639" s="216" t="str">
        <f>IFERROR(INDEX(CountyStateRegions_21!$B:$B,MATCH('Start Here Statistics'!$U2639,CountyStateRegions_21!$D:$D,0)),"")</f>
        <v/>
      </c>
    </row>
    <row r="2640" spans="14:22" ht="15" x14ac:dyDescent="0.2">
      <c r="N2640" s="43">
        <f t="shared" si="216"/>
        <v>0</v>
      </c>
      <c r="O2640" s="180"/>
      <c r="P2640" s="214" t="str">
        <f>CountyStateRegions_21!K2638</f>
        <v/>
      </c>
      <c r="Q2640" s="304" t="str">
        <f t="shared" si="213"/>
        <v/>
      </c>
      <c r="R2640" s="305" t="str">
        <f t="shared" si="214"/>
        <v/>
      </c>
      <c r="S2640" s="305" t="str">
        <f t="shared" si="215"/>
        <v/>
      </c>
      <c r="T2640" s="186">
        <v>2636</v>
      </c>
      <c r="U2640" s="216" t="str">
        <f t="shared" si="217"/>
        <v/>
      </c>
      <c r="V2640" s="216" t="str">
        <f>IFERROR(INDEX(CountyStateRegions_21!$B:$B,MATCH('Start Here Statistics'!$U2640,CountyStateRegions_21!$D:$D,0)),"")</f>
        <v/>
      </c>
    </row>
    <row r="2641" spans="14:22" ht="15" x14ac:dyDescent="0.2">
      <c r="N2641" s="43">
        <f t="shared" si="216"/>
        <v>0</v>
      </c>
      <c r="O2641" s="180"/>
      <c r="P2641" s="214" t="str">
        <f>CountyStateRegions_21!K2639</f>
        <v/>
      </c>
      <c r="Q2641" s="304" t="str">
        <f t="shared" si="213"/>
        <v/>
      </c>
      <c r="R2641" s="305" t="str">
        <f t="shared" si="214"/>
        <v/>
      </c>
      <c r="S2641" s="305" t="str">
        <f t="shared" si="215"/>
        <v/>
      </c>
      <c r="T2641" s="186">
        <v>2637</v>
      </c>
      <c r="U2641" s="216" t="str">
        <f t="shared" si="217"/>
        <v/>
      </c>
      <c r="V2641" s="216" t="str">
        <f>IFERROR(INDEX(CountyStateRegions_21!$B:$B,MATCH('Start Here Statistics'!$U2641,CountyStateRegions_21!$D:$D,0)),"")</f>
        <v/>
      </c>
    </row>
    <row r="2642" spans="14:22" ht="15" x14ac:dyDescent="0.2">
      <c r="N2642" s="43">
        <f t="shared" si="216"/>
        <v>0</v>
      </c>
      <c r="O2642" s="180"/>
      <c r="P2642" s="214" t="str">
        <f>CountyStateRegions_21!K2640</f>
        <v/>
      </c>
      <c r="Q2642" s="304" t="str">
        <f t="shared" si="213"/>
        <v/>
      </c>
      <c r="R2642" s="305" t="str">
        <f t="shared" si="214"/>
        <v/>
      </c>
      <c r="S2642" s="305" t="str">
        <f t="shared" si="215"/>
        <v/>
      </c>
      <c r="T2642" s="186">
        <v>2638</v>
      </c>
      <c r="U2642" s="216" t="str">
        <f t="shared" si="217"/>
        <v/>
      </c>
      <c r="V2642" s="216" t="str">
        <f>IFERROR(INDEX(CountyStateRegions_21!$B:$B,MATCH('Start Here Statistics'!$U2642,CountyStateRegions_21!$D:$D,0)),"")</f>
        <v/>
      </c>
    </row>
    <row r="2643" spans="14:22" ht="15" x14ac:dyDescent="0.2">
      <c r="N2643" s="43">
        <f t="shared" si="216"/>
        <v>0</v>
      </c>
      <c r="O2643" s="180"/>
      <c r="P2643" s="214" t="str">
        <f>CountyStateRegions_21!K2641</f>
        <v/>
      </c>
      <c r="Q2643" s="304" t="str">
        <f t="shared" si="213"/>
        <v/>
      </c>
      <c r="R2643" s="305" t="str">
        <f t="shared" si="214"/>
        <v/>
      </c>
      <c r="S2643" s="305" t="str">
        <f t="shared" si="215"/>
        <v/>
      </c>
      <c r="T2643" s="186">
        <v>2639</v>
      </c>
      <c r="U2643" s="216" t="str">
        <f t="shared" si="217"/>
        <v/>
      </c>
      <c r="V2643" s="216" t="str">
        <f>IFERROR(INDEX(CountyStateRegions_21!$B:$B,MATCH('Start Here Statistics'!$U2643,CountyStateRegions_21!$D:$D,0)),"")</f>
        <v/>
      </c>
    </row>
    <row r="2644" spans="14:22" ht="15" x14ac:dyDescent="0.2">
      <c r="N2644" s="43">
        <f t="shared" si="216"/>
        <v>0</v>
      </c>
      <c r="O2644" s="180"/>
      <c r="P2644" s="214" t="str">
        <f>CountyStateRegions_21!K2642</f>
        <v/>
      </c>
      <c r="Q2644" s="304" t="str">
        <f t="shared" si="213"/>
        <v/>
      </c>
      <c r="R2644" s="305" t="str">
        <f t="shared" si="214"/>
        <v/>
      </c>
      <c r="S2644" s="305" t="str">
        <f t="shared" si="215"/>
        <v/>
      </c>
      <c r="T2644" s="186">
        <v>2640</v>
      </c>
      <c r="U2644" s="216" t="str">
        <f t="shared" si="217"/>
        <v/>
      </c>
      <c r="V2644" s="216" t="str">
        <f>IFERROR(INDEX(CountyStateRegions_21!$B:$B,MATCH('Start Here Statistics'!$U2644,CountyStateRegions_21!$D:$D,0)),"")</f>
        <v/>
      </c>
    </row>
    <row r="2645" spans="14:22" ht="15" x14ac:dyDescent="0.2">
      <c r="N2645" s="43">
        <f t="shared" si="216"/>
        <v>0</v>
      </c>
      <c r="O2645" s="180"/>
      <c r="P2645" s="214" t="str">
        <f>CountyStateRegions_21!K2643</f>
        <v/>
      </c>
      <c r="Q2645" s="304" t="str">
        <f t="shared" si="213"/>
        <v/>
      </c>
      <c r="R2645" s="305" t="str">
        <f t="shared" si="214"/>
        <v/>
      </c>
      <c r="S2645" s="305" t="str">
        <f t="shared" si="215"/>
        <v/>
      </c>
      <c r="T2645" s="186">
        <v>2641</v>
      </c>
      <c r="U2645" s="216" t="str">
        <f t="shared" si="217"/>
        <v/>
      </c>
      <c r="V2645" s="216" t="str">
        <f>IFERROR(INDEX(CountyStateRegions_21!$B:$B,MATCH('Start Here Statistics'!$U2645,CountyStateRegions_21!$D:$D,0)),"")</f>
        <v/>
      </c>
    </row>
    <row r="2646" spans="14:22" ht="15" x14ac:dyDescent="0.2">
      <c r="N2646" s="43">
        <f t="shared" si="216"/>
        <v>0</v>
      </c>
      <c r="O2646" s="180"/>
      <c r="P2646" s="214" t="str">
        <f>CountyStateRegions_21!K2644</f>
        <v/>
      </c>
      <c r="Q2646" s="304" t="str">
        <f t="shared" si="213"/>
        <v/>
      </c>
      <c r="R2646" s="305" t="str">
        <f t="shared" si="214"/>
        <v/>
      </c>
      <c r="S2646" s="305" t="str">
        <f t="shared" si="215"/>
        <v/>
      </c>
      <c r="T2646" s="186">
        <v>2642</v>
      </c>
      <c r="U2646" s="216" t="str">
        <f t="shared" si="217"/>
        <v/>
      </c>
      <c r="V2646" s="216" t="str">
        <f>IFERROR(INDEX(CountyStateRegions_21!$B:$B,MATCH('Start Here Statistics'!$U2646,CountyStateRegions_21!$D:$D,0)),"")</f>
        <v/>
      </c>
    </row>
    <row r="2647" spans="14:22" ht="15" x14ac:dyDescent="0.2">
      <c r="N2647" s="43">
        <f t="shared" si="216"/>
        <v>0</v>
      </c>
      <c r="O2647" s="180"/>
      <c r="P2647" s="214" t="str">
        <f>CountyStateRegions_21!K2645</f>
        <v/>
      </c>
      <c r="Q2647" s="304" t="str">
        <f t="shared" si="213"/>
        <v/>
      </c>
      <c r="R2647" s="305" t="str">
        <f t="shared" si="214"/>
        <v/>
      </c>
      <c r="S2647" s="305" t="str">
        <f t="shared" si="215"/>
        <v/>
      </c>
      <c r="T2647" s="186">
        <v>2643</v>
      </c>
      <c r="U2647" s="216" t="str">
        <f t="shared" si="217"/>
        <v/>
      </c>
      <c r="V2647" s="216" t="str">
        <f>IFERROR(INDEX(CountyStateRegions_21!$B:$B,MATCH('Start Here Statistics'!$U2647,CountyStateRegions_21!$D:$D,0)),"")</f>
        <v/>
      </c>
    </row>
    <row r="2648" spans="14:22" ht="15" x14ac:dyDescent="0.2">
      <c r="N2648" s="43">
        <f t="shared" si="216"/>
        <v>0</v>
      </c>
      <c r="O2648" s="180"/>
      <c r="P2648" s="214" t="str">
        <f>CountyStateRegions_21!K2646</f>
        <v/>
      </c>
      <c r="Q2648" s="304" t="str">
        <f t="shared" si="213"/>
        <v/>
      </c>
      <c r="R2648" s="305" t="str">
        <f t="shared" si="214"/>
        <v/>
      </c>
      <c r="S2648" s="305" t="str">
        <f t="shared" si="215"/>
        <v/>
      </c>
      <c r="T2648" s="186">
        <v>2644</v>
      </c>
      <c r="U2648" s="216" t="str">
        <f t="shared" si="217"/>
        <v/>
      </c>
      <c r="V2648" s="216" t="str">
        <f>IFERROR(INDEX(CountyStateRegions_21!$B:$B,MATCH('Start Here Statistics'!$U2648,CountyStateRegions_21!$D:$D,0)),"")</f>
        <v/>
      </c>
    </row>
    <row r="2649" spans="14:22" ht="15" x14ac:dyDescent="0.2">
      <c r="N2649" s="43">
        <f t="shared" si="216"/>
        <v>0</v>
      </c>
      <c r="O2649" s="180"/>
      <c r="P2649" s="214" t="str">
        <f>CountyStateRegions_21!K2647</f>
        <v/>
      </c>
      <c r="Q2649" s="304" t="str">
        <f t="shared" si="213"/>
        <v/>
      </c>
      <c r="R2649" s="305" t="str">
        <f t="shared" si="214"/>
        <v/>
      </c>
      <c r="S2649" s="305" t="str">
        <f t="shared" si="215"/>
        <v/>
      </c>
      <c r="T2649" s="186">
        <v>2645</v>
      </c>
      <c r="U2649" s="216" t="str">
        <f t="shared" si="217"/>
        <v/>
      </c>
      <c r="V2649" s="216" t="str">
        <f>IFERROR(INDEX(CountyStateRegions_21!$B:$B,MATCH('Start Here Statistics'!$U2649,CountyStateRegions_21!$D:$D,0)),"")</f>
        <v/>
      </c>
    </row>
    <row r="2650" spans="14:22" ht="15" x14ac:dyDescent="0.2">
      <c r="N2650" s="43">
        <f t="shared" si="216"/>
        <v>0</v>
      </c>
      <c r="O2650" s="180"/>
      <c r="P2650" s="214" t="str">
        <f>CountyStateRegions_21!K2648</f>
        <v/>
      </c>
      <c r="Q2650" s="304" t="str">
        <f t="shared" si="213"/>
        <v/>
      </c>
      <c r="R2650" s="305" t="str">
        <f t="shared" si="214"/>
        <v/>
      </c>
      <c r="S2650" s="305" t="str">
        <f t="shared" si="215"/>
        <v/>
      </c>
      <c r="T2650" s="186">
        <v>2646</v>
      </c>
      <c r="U2650" s="216" t="str">
        <f t="shared" si="217"/>
        <v/>
      </c>
      <c r="V2650" s="216" t="str">
        <f>IFERROR(INDEX(CountyStateRegions_21!$B:$B,MATCH('Start Here Statistics'!$U2650,CountyStateRegions_21!$D:$D,0)),"")</f>
        <v/>
      </c>
    </row>
    <row r="2651" spans="14:22" ht="15" x14ac:dyDescent="0.2">
      <c r="N2651" s="43">
        <f t="shared" si="216"/>
        <v>0</v>
      </c>
      <c r="O2651" s="180"/>
      <c r="P2651" s="214" t="str">
        <f>CountyStateRegions_21!K2649</f>
        <v/>
      </c>
      <c r="Q2651" s="304" t="str">
        <f t="shared" si="213"/>
        <v/>
      </c>
      <c r="R2651" s="305" t="str">
        <f t="shared" si="214"/>
        <v/>
      </c>
      <c r="S2651" s="305" t="str">
        <f t="shared" si="215"/>
        <v/>
      </c>
      <c r="T2651" s="186">
        <v>2647</v>
      </c>
      <c r="U2651" s="216" t="str">
        <f t="shared" si="217"/>
        <v/>
      </c>
      <c r="V2651" s="216" t="str">
        <f>IFERROR(INDEX(CountyStateRegions_21!$B:$B,MATCH('Start Here Statistics'!$U2651,CountyStateRegions_21!$D:$D,0)),"")</f>
        <v/>
      </c>
    </row>
    <row r="2652" spans="14:22" ht="15" x14ac:dyDescent="0.2">
      <c r="N2652" s="43">
        <f t="shared" si="216"/>
        <v>0</v>
      </c>
      <c r="O2652" s="180"/>
      <c r="P2652" s="214" t="str">
        <f>CountyStateRegions_21!K2650</f>
        <v/>
      </c>
      <c r="Q2652" s="304" t="str">
        <f t="shared" si="213"/>
        <v/>
      </c>
      <c r="R2652" s="305" t="str">
        <f t="shared" si="214"/>
        <v/>
      </c>
      <c r="S2652" s="305" t="str">
        <f t="shared" si="215"/>
        <v/>
      </c>
      <c r="T2652" s="186">
        <v>2648</v>
      </c>
      <c r="U2652" s="216" t="str">
        <f t="shared" si="217"/>
        <v/>
      </c>
      <c r="V2652" s="216" t="str">
        <f>IFERROR(INDEX(CountyStateRegions_21!$B:$B,MATCH('Start Here Statistics'!$U2652,CountyStateRegions_21!$D:$D,0)),"")</f>
        <v/>
      </c>
    </row>
    <row r="2653" spans="14:22" ht="15" x14ac:dyDescent="0.2">
      <c r="N2653" s="43">
        <f t="shared" si="216"/>
        <v>0</v>
      </c>
      <c r="O2653" s="180"/>
      <c r="P2653" s="214" t="str">
        <f>CountyStateRegions_21!K2651</f>
        <v/>
      </c>
      <c r="Q2653" s="304" t="str">
        <f t="shared" si="213"/>
        <v/>
      </c>
      <c r="R2653" s="305" t="str">
        <f t="shared" si="214"/>
        <v/>
      </c>
      <c r="S2653" s="305" t="str">
        <f t="shared" si="215"/>
        <v/>
      </c>
      <c r="T2653" s="186">
        <v>2649</v>
      </c>
      <c r="U2653" s="216" t="str">
        <f t="shared" si="217"/>
        <v/>
      </c>
      <c r="V2653" s="216" t="str">
        <f>IFERROR(INDEX(CountyStateRegions_21!$B:$B,MATCH('Start Here Statistics'!$U2653,CountyStateRegions_21!$D:$D,0)),"")</f>
        <v/>
      </c>
    </row>
    <row r="2654" spans="14:22" ht="15" x14ac:dyDescent="0.2">
      <c r="N2654" s="43">
        <f t="shared" si="216"/>
        <v>0</v>
      </c>
      <c r="O2654" s="180"/>
      <c r="P2654" s="214" t="str">
        <f>CountyStateRegions_21!K2652</f>
        <v/>
      </c>
      <c r="Q2654" s="304" t="str">
        <f t="shared" ref="Q2654:Q2717" si="218">IFERROR(MID(P2655, FIND(",",P2655)+1,99),"")</f>
        <v/>
      </c>
      <c r="R2654" s="305" t="str">
        <f t="shared" ref="R2654:R2717" si="219">IFERROR(LEFT(P2655, FIND(",",P2655)-1),"")</f>
        <v/>
      </c>
      <c r="S2654" s="305" t="str">
        <f t="shared" ref="S2654:S2717" si="220">IF(P2655="", "", IF(O2655&lt;&gt;"", 1, 0))</f>
        <v/>
      </c>
      <c r="T2654" s="186">
        <v>2650</v>
      </c>
      <c r="U2654" s="216" t="str">
        <f t="shared" si="217"/>
        <v/>
      </c>
      <c r="V2654" s="216" t="str">
        <f>IFERROR(INDEX(CountyStateRegions_21!$B:$B,MATCH('Start Here Statistics'!$U2654,CountyStateRegions_21!$D:$D,0)),"")</f>
        <v/>
      </c>
    </row>
    <row r="2655" spans="14:22" ht="15" x14ac:dyDescent="0.2">
      <c r="N2655" s="43">
        <f t="shared" si="216"/>
        <v>0</v>
      </c>
      <c r="O2655" s="180"/>
      <c r="P2655" s="214" t="str">
        <f>CountyStateRegions_21!K2653</f>
        <v/>
      </c>
      <c r="Q2655" s="304" t="str">
        <f t="shared" si="218"/>
        <v/>
      </c>
      <c r="R2655" s="305" t="str">
        <f t="shared" si="219"/>
        <v/>
      </c>
      <c r="S2655" s="305" t="str">
        <f t="shared" si="220"/>
        <v/>
      </c>
      <c r="T2655" s="186">
        <v>2651</v>
      </c>
      <c r="U2655" s="216" t="str">
        <f t="shared" si="217"/>
        <v/>
      </c>
      <c r="V2655" s="216" t="str">
        <f>IFERROR(INDEX(CountyStateRegions_21!$B:$B,MATCH('Start Here Statistics'!$U2655,CountyStateRegions_21!$D:$D,0)),"")</f>
        <v/>
      </c>
    </row>
    <row r="2656" spans="14:22" ht="15" x14ac:dyDescent="0.2">
      <c r="N2656" s="43">
        <f t="shared" si="216"/>
        <v>0</v>
      </c>
      <c r="O2656" s="180"/>
      <c r="P2656" s="214" t="str">
        <f>CountyStateRegions_21!K2654</f>
        <v/>
      </c>
      <c r="Q2656" s="304" t="str">
        <f t="shared" si="218"/>
        <v/>
      </c>
      <c r="R2656" s="305" t="str">
        <f t="shared" si="219"/>
        <v/>
      </c>
      <c r="S2656" s="305" t="str">
        <f t="shared" si="220"/>
        <v/>
      </c>
      <c r="T2656" s="186">
        <v>2652</v>
      </c>
      <c r="U2656" s="216" t="str">
        <f t="shared" si="217"/>
        <v/>
      </c>
      <c r="V2656" s="216" t="str">
        <f>IFERROR(INDEX(CountyStateRegions_21!$B:$B,MATCH('Start Here Statistics'!$U2656,CountyStateRegions_21!$D:$D,0)),"")</f>
        <v/>
      </c>
    </row>
    <row r="2657" spans="14:22" ht="15" x14ac:dyDescent="0.2">
      <c r="N2657" s="43">
        <f t="shared" si="216"/>
        <v>0</v>
      </c>
      <c r="O2657" s="180"/>
      <c r="P2657" s="214" t="str">
        <f>CountyStateRegions_21!K2655</f>
        <v/>
      </c>
      <c r="Q2657" s="304" t="str">
        <f t="shared" si="218"/>
        <v/>
      </c>
      <c r="R2657" s="305" t="str">
        <f t="shared" si="219"/>
        <v/>
      </c>
      <c r="S2657" s="305" t="str">
        <f t="shared" si="220"/>
        <v/>
      </c>
      <c r="T2657" s="186">
        <v>2653</v>
      </c>
      <c r="U2657" s="216" t="str">
        <f t="shared" si="217"/>
        <v/>
      </c>
      <c r="V2657" s="216" t="str">
        <f>IFERROR(INDEX(CountyStateRegions_21!$B:$B,MATCH('Start Here Statistics'!$U2657,CountyStateRegions_21!$D:$D,0)),"")</f>
        <v/>
      </c>
    </row>
    <row r="2658" spans="14:22" ht="15" x14ac:dyDescent="0.2">
      <c r="N2658" s="43">
        <f t="shared" si="216"/>
        <v>0</v>
      </c>
      <c r="O2658" s="180"/>
      <c r="P2658" s="214" t="str">
        <f>CountyStateRegions_21!K2656</f>
        <v/>
      </c>
      <c r="Q2658" s="304" t="str">
        <f t="shared" si="218"/>
        <v/>
      </c>
      <c r="R2658" s="305" t="str">
        <f t="shared" si="219"/>
        <v/>
      </c>
      <c r="S2658" s="305" t="str">
        <f t="shared" si="220"/>
        <v/>
      </c>
      <c r="T2658" s="186">
        <v>2654</v>
      </c>
      <c r="U2658" s="216" t="str">
        <f t="shared" si="217"/>
        <v/>
      </c>
      <c r="V2658" s="216" t="str">
        <f>IFERROR(INDEX(CountyStateRegions_21!$B:$B,MATCH('Start Here Statistics'!$U2658,CountyStateRegions_21!$D:$D,0)),"")</f>
        <v/>
      </c>
    </row>
    <row r="2659" spans="14:22" ht="15" x14ac:dyDescent="0.2">
      <c r="N2659" s="43">
        <f t="shared" si="216"/>
        <v>0</v>
      </c>
      <c r="O2659" s="180"/>
      <c r="P2659" s="214" t="str">
        <f>CountyStateRegions_21!K2657</f>
        <v/>
      </c>
      <c r="Q2659" s="304" t="str">
        <f t="shared" si="218"/>
        <v/>
      </c>
      <c r="R2659" s="305" t="str">
        <f t="shared" si="219"/>
        <v/>
      </c>
      <c r="S2659" s="305" t="str">
        <f t="shared" si="220"/>
        <v/>
      </c>
      <c r="T2659" s="186">
        <v>2655</v>
      </c>
      <c r="U2659" s="216" t="str">
        <f t="shared" si="217"/>
        <v/>
      </c>
      <c r="V2659" s="216" t="str">
        <f>IFERROR(INDEX(CountyStateRegions_21!$B:$B,MATCH('Start Here Statistics'!$U2659,CountyStateRegions_21!$D:$D,0)),"")</f>
        <v/>
      </c>
    </row>
    <row r="2660" spans="14:22" ht="15" x14ac:dyDescent="0.2">
      <c r="N2660" s="43">
        <f t="shared" si="216"/>
        <v>0</v>
      </c>
      <c r="O2660" s="180"/>
      <c r="P2660" s="214" t="str">
        <f>CountyStateRegions_21!K2658</f>
        <v/>
      </c>
      <c r="Q2660" s="304" t="str">
        <f t="shared" si="218"/>
        <v/>
      </c>
      <c r="R2660" s="305" t="str">
        <f t="shared" si="219"/>
        <v/>
      </c>
      <c r="S2660" s="305" t="str">
        <f t="shared" si="220"/>
        <v/>
      </c>
      <c r="T2660" s="186">
        <v>2656</v>
      </c>
      <c r="U2660" s="216" t="str">
        <f t="shared" si="217"/>
        <v/>
      </c>
      <c r="V2660" s="216" t="str">
        <f>IFERROR(INDEX(CountyStateRegions_21!$B:$B,MATCH('Start Here Statistics'!$U2660,CountyStateRegions_21!$D:$D,0)),"")</f>
        <v/>
      </c>
    </row>
    <row r="2661" spans="14:22" ht="15" x14ac:dyDescent="0.2">
      <c r="N2661" s="43">
        <f t="shared" si="216"/>
        <v>0</v>
      </c>
      <c r="O2661" s="180"/>
      <c r="P2661" s="214" t="str">
        <f>CountyStateRegions_21!K2659</f>
        <v/>
      </c>
      <c r="Q2661" s="304" t="str">
        <f t="shared" si="218"/>
        <v/>
      </c>
      <c r="R2661" s="305" t="str">
        <f t="shared" si="219"/>
        <v/>
      </c>
      <c r="S2661" s="305" t="str">
        <f t="shared" si="220"/>
        <v/>
      </c>
      <c r="T2661" s="186">
        <v>2657</v>
      </c>
      <c r="U2661" s="216" t="str">
        <f t="shared" si="217"/>
        <v/>
      </c>
      <c r="V2661" s="216" t="str">
        <f>IFERROR(INDEX(CountyStateRegions_21!$B:$B,MATCH('Start Here Statistics'!$U2661,CountyStateRegions_21!$D:$D,0)),"")</f>
        <v/>
      </c>
    </row>
    <row r="2662" spans="14:22" ht="15" x14ac:dyDescent="0.2">
      <c r="N2662" s="43">
        <f t="shared" si="216"/>
        <v>0</v>
      </c>
      <c r="O2662" s="180"/>
      <c r="P2662" s="214" t="str">
        <f>CountyStateRegions_21!K2660</f>
        <v/>
      </c>
      <c r="Q2662" s="304" t="str">
        <f t="shared" si="218"/>
        <v/>
      </c>
      <c r="R2662" s="305" t="str">
        <f t="shared" si="219"/>
        <v/>
      </c>
      <c r="S2662" s="305" t="str">
        <f t="shared" si="220"/>
        <v/>
      </c>
      <c r="T2662" s="186">
        <v>2658</v>
      </c>
      <c r="U2662" s="216" t="str">
        <f t="shared" si="217"/>
        <v/>
      </c>
      <c r="V2662" s="216" t="str">
        <f>IFERROR(INDEX(CountyStateRegions_21!$B:$B,MATCH('Start Here Statistics'!$U2662,CountyStateRegions_21!$D:$D,0)),"")</f>
        <v/>
      </c>
    </row>
    <row r="2663" spans="14:22" ht="15" x14ac:dyDescent="0.2">
      <c r="N2663" s="43">
        <f t="shared" si="216"/>
        <v>0</v>
      </c>
      <c r="O2663" s="180"/>
      <c r="P2663" s="214" t="str">
        <f>CountyStateRegions_21!K2661</f>
        <v/>
      </c>
      <c r="Q2663" s="304" t="str">
        <f t="shared" si="218"/>
        <v/>
      </c>
      <c r="R2663" s="305" t="str">
        <f t="shared" si="219"/>
        <v/>
      </c>
      <c r="S2663" s="305" t="str">
        <f t="shared" si="220"/>
        <v/>
      </c>
      <c r="T2663" s="186">
        <v>2659</v>
      </c>
      <c r="U2663" s="216" t="str">
        <f t="shared" si="217"/>
        <v/>
      </c>
      <c r="V2663" s="216" t="str">
        <f>IFERROR(INDEX(CountyStateRegions_21!$B:$B,MATCH('Start Here Statistics'!$U2663,CountyStateRegions_21!$D:$D,0)),"")</f>
        <v/>
      </c>
    </row>
    <row r="2664" spans="14:22" ht="15" x14ac:dyDescent="0.2">
      <c r="N2664" s="43">
        <f t="shared" si="216"/>
        <v>0</v>
      </c>
      <c r="O2664" s="180"/>
      <c r="P2664" s="214" t="str">
        <f>CountyStateRegions_21!K2662</f>
        <v/>
      </c>
      <c r="Q2664" s="304" t="str">
        <f t="shared" si="218"/>
        <v/>
      </c>
      <c r="R2664" s="305" t="str">
        <f t="shared" si="219"/>
        <v/>
      </c>
      <c r="S2664" s="305" t="str">
        <f t="shared" si="220"/>
        <v/>
      </c>
      <c r="T2664" s="186">
        <v>2660</v>
      </c>
      <c r="U2664" s="216" t="str">
        <f t="shared" si="217"/>
        <v/>
      </c>
      <c r="V2664" s="216" t="str">
        <f>IFERROR(INDEX(CountyStateRegions_21!$B:$B,MATCH('Start Here Statistics'!$U2664,CountyStateRegions_21!$D:$D,0)),"")</f>
        <v/>
      </c>
    </row>
    <row r="2665" spans="14:22" ht="15" x14ac:dyDescent="0.2">
      <c r="N2665" s="43">
        <f t="shared" si="216"/>
        <v>0</v>
      </c>
      <c r="O2665" s="180"/>
      <c r="P2665" s="214" t="str">
        <f>CountyStateRegions_21!K2663</f>
        <v/>
      </c>
      <c r="Q2665" s="304" t="str">
        <f t="shared" si="218"/>
        <v/>
      </c>
      <c r="R2665" s="305" t="str">
        <f t="shared" si="219"/>
        <v/>
      </c>
      <c r="S2665" s="305" t="str">
        <f t="shared" si="220"/>
        <v/>
      </c>
      <c r="T2665" s="186">
        <v>2661</v>
      </c>
      <c r="U2665" s="216" t="str">
        <f t="shared" si="217"/>
        <v/>
      </c>
      <c r="V2665" s="216" t="str">
        <f>IFERROR(INDEX(CountyStateRegions_21!$B:$B,MATCH('Start Here Statistics'!$U2665,CountyStateRegions_21!$D:$D,0)),"")</f>
        <v/>
      </c>
    </row>
    <row r="2666" spans="14:22" ht="15" x14ac:dyDescent="0.2">
      <c r="N2666" s="43">
        <f t="shared" si="216"/>
        <v>0</v>
      </c>
      <c r="O2666" s="180"/>
      <c r="P2666" s="214" t="str">
        <f>CountyStateRegions_21!K2664</f>
        <v/>
      </c>
      <c r="Q2666" s="304" t="str">
        <f t="shared" si="218"/>
        <v/>
      </c>
      <c r="R2666" s="305" t="str">
        <f t="shared" si="219"/>
        <v/>
      </c>
      <c r="S2666" s="305" t="str">
        <f t="shared" si="220"/>
        <v/>
      </c>
      <c r="T2666" s="186">
        <v>2662</v>
      </c>
      <c r="U2666" s="216" t="str">
        <f t="shared" si="217"/>
        <v/>
      </c>
      <c r="V2666" s="216" t="str">
        <f>IFERROR(INDEX(CountyStateRegions_21!$B:$B,MATCH('Start Here Statistics'!$U2666,CountyStateRegions_21!$D:$D,0)),"")</f>
        <v/>
      </c>
    </row>
    <row r="2667" spans="14:22" ht="15" x14ac:dyDescent="0.2">
      <c r="N2667" s="43">
        <f t="shared" si="216"/>
        <v>0</v>
      </c>
      <c r="O2667" s="180"/>
      <c r="P2667" s="214" t="str">
        <f>CountyStateRegions_21!K2665</f>
        <v/>
      </c>
      <c r="Q2667" s="304" t="str">
        <f t="shared" si="218"/>
        <v/>
      </c>
      <c r="R2667" s="305" t="str">
        <f t="shared" si="219"/>
        <v/>
      </c>
      <c r="S2667" s="305" t="str">
        <f t="shared" si="220"/>
        <v/>
      </c>
      <c r="T2667" s="186">
        <v>2663</v>
      </c>
      <c r="U2667" s="216" t="str">
        <f t="shared" si="217"/>
        <v/>
      </c>
      <c r="V2667" s="216" t="str">
        <f>IFERROR(INDEX(CountyStateRegions_21!$B:$B,MATCH('Start Here Statistics'!$U2667,CountyStateRegions_21!$D:$D,0)),"")</f>
        <v/>
      </c>
    </row>
    <row r="2668" spans="14:22" ht="15" x14ac:dyDescent="0.2">
      <c r="N2668" s="43">
        <f t="shared" si="216"/>
        <v>0</v>
      </c>
      <c r="O2668" s="180"/>
      <c r="P2668" s="214" t="str">
        <f>CountyStateRegions_21!K2666</f>
        <v/>
      </c>
      <c r="Q2668" s="304" t="str">
        <f t="shared" si="218"/>
        <v/>
      </c>
      <c r="R2668" s="305" t="str">
        <f t="shared" si="219"/>
        <v/>
      </c>
      <c r="S2668" s="305" t="str">
        <f t="shared" si="220"/>
        <v/>
      </c>
      <c r="T2668" s="186">
        <v>2664</v>
      </c>
      <c r="U2668" s="216" t="str">
        <f t="shared" si="217"/>
        <v/>
      </c>
      <c r="V2668" s="216" t="str">
        <f>IFERROR(INDEX(CountyStateRegions_21!$B:$B,MATCH('Start Here Statistics'!$U2668,CountyStateRegions_21!$D:$D,0)),"")</f>
        <v/>
      </c>
    </row>
    <row r="2669" spans="14:22" ht="15" x14ac:dyDescent="0.2">
      <c r="N2669" s="43">
        <f t="shared" si="216"/>
        <v>0</v>
      </c>
      <c r="O2669" s="180"/>
      <c r="P2669" s="214" t="str">
        <f>CountyStateRegions_21!K2667</f>
        <v/>
      </c>
      <c r="Q2669" s="304" t="str">
        <f t="shared" si="218"/>
        <v/>
      </c>
      <c r="R2669" s="305" t="str">
        <f t="shared" si="219"/>
        <v/>
      </c>
      <c r="S2669" s="305" t="str">
        <f t="shared" si="220"/>
        <v/>
      </c>
      <c r="T2669" s="186">
        <v>2665</v>
      </c>
      <c r="U2669" s="216" t="str">
        <f t="shared" si="217"/>
        <v/>
      </c>
      <c r="V2669" s="216" t="str">
        <f>IFERROR(INDEX(CountyStateRegions_21!$B:$B,MATCH('Start Here Statistics'!$U2669,CountyStateRegions_21!$D:$D,0)),"")</f>
        <v/>
      </c>
    </row>
    <row r="2670" spans="14:22" ht="15" x14ac:dyDescent="0.2">
      <c r="N2670" s="43">
        <f t="shared" si="216"/>
        <v>0</v>
      </c>
      <c r="O2670" s="180"/>
      <c r="P2670" s="214" t="str">
        <f>CountyStateRegions_21!K2668</f>
        <v/>
      </c>
      <c r="Q2670" s="304" t="str">
        <f t="shared" si="218"/>
        <v/>
      </c>
      <c r="R2670" s="305" t="str">
        <f t="shared" si="219"/>
        <v/>
      </c>
      <c r="S2670" s="305" t="str">
        <f t="shared" si="220"/>
        <v/>
      </c>
      <c r="T2670" s="186">
        <v>2666</v>
      </c>
      <c r="U2670" s="216" t="str">
        <f t="shared" si="217"/>
        <v/>
      </c>
      <c r="V2670" s="216" t="str">
        <f>IFERROR(INDEX(CountyStateRegions_21!$B:$B,MATCH('Start Here Statistics'!$U2670,CountyStateRegions_21!$D:$D,0)),"")</f>
        <v/>
      </c>
    </row>
    <row r="2671" spans="14:22" ht="15" x14ac:dyDescent="0.2">
      <c r="N2671" s="43">
        <f t="shared" si="216"/>
        <v>0</v>
      </c>
      <c r="O2671" s="180"/>
      <c r="P2671" s="214" t="str">
        <f>CountyStateRegions_21!K2669</f>
        <v/>
      </c>
      <c r="Q2671" s="304" t="str">
        <f t="shared" si="218"/>
        <v/>
      </c>
      <c r="R2671" s="305" t="str">
        <f t="shared" si="219"/>
        <v/>
      </c>
      <c r="S2671" s="305" t="str">
        <f t="shared" si="220"/>
        <v/>
      </c>
      <c r="T2671" s="186">
        <v>2667</v>
      </c>
      <c r="U2671" s="216" t="str">
        <f t="shared" si="217"/>
        <v/>
      </c>
      <c r="V2671" s="216" t="str">
        <f>IFERROR(INDEX(CountyStateRegions_21!$B:$B,MATCH('Start Here Statistics'!$U2671,CountyStateRegions_21!$D:$D,0)),"")</f>
        <v/>
      </c>
    </row>
    <row r="2672" spans="14:22" ht="15" x14ac:dyDescent="0.2">
      <c r="N2672" s="43">
        <f t="shared" si="216"/>
        <v>0</v>
      </c>
      <c r="O2672" s="180"/>
      <c r="P2672" s="214" t="str">
        <f>CountyStateRegions_21!K2670</f>
        <v/>
      </c>
      <c r="Q2672" s="304" t="str">
        <f t="shared" si="218"/>
        <v/>
      </c>
      <c r="R2672" s="305" t="str">
        <f t="shared" si="219"/>
        <v/>
      </c>
      <c r="S2672" s="305" t="str">
        <f t="shared" si="220"/>
        <v/>
      </c>
      <c r="T2672" s="186">
        <v>2668</v>
      </c>
      <c r="U2672" s="216" t="str">
        <f t="shared" si="217"/>
        <v/>
      </c>
      <c r="V2672" s="216" t="str">
        <f>IFERROR(INDEX(CountyStateRegions_21!$B:$B,MATCH('Start Here Statistics'!$U2672,CountyStateRegions_21!$D:$D,0)),"")</f>
        <v/>
      </c>
    </row>
    <row r="2673" spans="14:22" ht="15" x14ac:dyDescent="0.2">
      <c r="N2673" s="43">
        <f t="shared" si="216"/>
        <v>0</v>
      </c>
      <c r="O2673" s="180"/>
      <c r="P2673" s="214" t="str">
        <f>CountyStateRegions_21!K2671</f>
        <v/>
      </c>
      <c r="Q2673" s="304" t="str">
        <f t="shared" si="218"/>
        <v/>
      </c>
      <c r="R2673" s="305" t="str">
        <f t="shared" si="219"/>
        <v/>
      </c>
      <c r="S2673" s="305" t="str">
        <f t="shared" si="220"/>
        <v/>
      </c>
      <c r="T2673" s="186">
        <v>2669</v>
      </c>
      <c r="U2673" s="216" t="str">
        <f t="shared" si="217"/>
        <v/>
      </c>
      <c r="V2673" s="216" t="str">
        <f>IFERROR(INDEX(CountyStateRegions_21!$B:$B,MATCH('Start Here Statistics'!$U2673,CountyStateRegions_21!$D:$D,0)),"")</f>
        <v/>
      </c>
    </row>
    <row r="2674" spans="14:22" ht="15" x14ac:dyDescent="0.2">
      <c r="N2674" s="43">
        <f t="shared" si="216"/>
        <v>0</v>
      </c>
      <c r="O2674" s="180"/>
      <c r="P2674" s="214" t="str">
        <f>CountyStateRegions_21!K2672</f>
        <v/>
      </c>
      <c r="Q2674" s="304" t="str">
        <f t="shared" si="218"/>
        <v/>
      </c>
      <c r="R2674" s="305" t="str">
        <f t="shared" si="219"/>
        <v/>
      </c>
      <c r="S2674" s="305" t="str">
        <f t="shared" si="220"/>
        <v/>
      </c>
      <c r="T2674" s="186">
        <v>2670</v>
      </c>
      <c r="U2674" s="216" t="str">
        <f t="shared" si="217"/>
        <v/>
      </c>
      <c r="V2674" s="216" t="str">
        <f>IFERROR(INDEX(CountyStateRegions_21!$B:$B,MATCH('Start Here Statistics'!$U2674,CountyStateRegions_21!$D:$D,0)),"")</f>
        <v/>
      </c>
    </row>
    <row r="2675" spans="14:22" ht="15" x14ac:dyDescent="0.2">
      <c r="N2675" s="43">
        <f t="shared" si="216"/>
        <v>0</v>
      </c>
      <c r="O2675" s="180"/>
      <c r="P2675" s="214" t="str">
        <f>CountyStateRegions_21!K2673</f>
        <v/>
      </c>
      <c r="Q2675" s="304" t="str">
        <f t="shared" si="218"/>
        <v/>
      </c>
      <c r="R2675" s="305" t="str">
        <f t="shared" si="219"/>
        <v/>
      </c>
      <c r="S2675" s="305" t="str">
        <f t="shared" si="220"/>
        <v/>
      </c>
      <c r="T2675" s="186">
        <v>2671</v>
      </c>
      <c r="U2675" s="216" t="str">
        <f t="shared" si="217"/>
        <v/>
      </c>
      <c r="V2675" s="216" t="str">
        <f>IFERROR(INDEX(CountyStateRegions_21!$B:$B,MATCH('Start Here Statistics'!$U2675,CountyStateRegions_21!$D:$D,0)),"")</f>
        <v/>
      </c>
    </row>
    <row r="2676" spans="14:22" ht="15" x14ac:dyDescent="0.2">
      <c r="N2676" s="43">
        <f t="shared" si="216"/>
        <v>0</v>
      </c>
      <c r="O2676" s="180"/>
      <c r="P2676" s="214" t="str">
        <f>CountyStateRegions_21!K2674</f>
        <v/>
      </c>
      <c r="Q2676" s="304" t="str">
        <f t="shared" si="218"/>
        <v/>
      </c>
      <c r="R2676" s="305" t="str">
        <f t="shared" si="219"/>
        <v/>
      </c>
      <c r="S2676" s="305" t="str">
        <f t="shared" si="220"/>
        <v/>
      </c>
      <c r="T2676" s="186">
        <v>2672</v>
      </c>
      <c r="U2676" s="216" t="str">
        <f t="shared" si="217"/>
        <v/>
      </c>
      <c r="V2676" s="216" t="str">
        <f>IFERROR(INDEX(CountyStateRegions_21!$B:$B,MATCH('Start Here Statistics'!$U2676,CountyStateRegions_21!$D:$D,0)),"")</f>
        <v/>
      </c>
    </row>
    <row r="2677" spans="14:22" ht="15" x14ac:dyDescent="0.2">
      <c r="N2677" s="43">
        <f t="shared" si="216"/>
        <v>0</v>
      </c>
      <c r="O2677" s="180"/>
      <c r="P2677" s="214" t="str">
        <f>CountyStateRegions_21!K2675</f>
        <v/>
      </c>
      <c r="Q2677" s="304" t="str">
        <f t="shared" si="218"/>
        <v/>
      </c>
      <c r="R2677" s="305" t="str">
        <f t="shared" si="219"/>
        <v/>
      </c>
      <c r="S2677" s="305" t="str">
        <f t="shared" si="220"/>
        <v/>
      </c>
      <c r="T2677" s="186">
        <v>2673</v>
      </c>
      <c r="U2677" s="216" t="str">
        <f t="shared" si="217"/>
        <v/>
      </c>
      <c r="V2677" s="216" t="str">
        <f>IFERROR(INDEX(CountyStateRegions_21!$B:$B,MATCH('Start Here Statistics'!$U2677,CountyStateRegions_21!$D:$D,0)),"")</f>
        <v/>
      </c>
    </row>
    <row r="2678" spans="14:22" ht="15" x14ac:dyDescent="0.2">
      <c r="N2678" s="43">
        <f t="shared" si="216"/>
        <v>0</v>
      </c>
      <c r="O2678" s="180"/>
      <c r="P2678" s="214" t="str">
        <f>CountyStateRegions_21!K2676</f>
        <v/>
      </c>
      <c r="Q2678" s="304" t="str">
        <f t="shared" si="218"/>
        <v/>
      </c>
      <c r="R2678" s="305" t="str">
        <f t="shared" si="219"/>
        <v/>
      </c>
      <c r="S2678" s="305" t="str">
        <f t="shared" si="220"/>
        <v/>
      </c>
      <c r="T2678" s="186">
        <v>2674</v>
      </c>
      <c r="U2678" s="216" t="str">
        <f t="shared" si="217"/>
        <v/>
      </c>
      <c r="V2678" s="216" t="str">
        <f>IFERROR(INDEX(CountyStateRegions_21!$B:$B,MATCH('Start Here Statistics'!$U2678,CountyStateRegions_21!$D:$D,0)),"")</f>
        <v/>
      </c>
    </row>
    <row r="2679" spans="14:22" ht="15" x14ac:dyDescent="0.2">
      <c r="N2679" s="43">
        <f t="shared" si="216"/>
        <v>0</v>
      </c>
      <c r="O2679" s="180"/>
      <c r="P2679" s="214" t="str">
        <f>CountyStateRegions_21!K2677</f>
        <v/>
      </c>
      <c r="Q2679" s="304" t="str">
        <f t="shared" si="218"/>
        <v/>
      </c>
      <c r="R2679" s="305" t="str">
        <f t="shared" si="219"/>
        <v/>
      </c>
      <c r="S2679" s="305" t="str">
        <f t="shared" si="220"/>
        <v/>
      </c>
      <c r="T2679" s="186">
        <v>2675</v>
      </c>
      <c r="U2679" s="216" t="str">
        <f t="shared" si="217"/>
        <v/>
      </c>
      <c r="V2679" s="216" t="str">
        <f>IFERROR(INDEX(CountyStateRegions_21!$B:$B,MATCH('Start Here Statistics'!$U2679,CountyStateRegions_21!$D:$D,0)),"")</f>
        <v/>
      </c>
    </row>
    <row r="2680" spans="14:22" ht="15" x14ac:dyDescent="0.2">
      <c r="N2680" s="43">
        <f t="shared" si="216"/>
        <v>0</v>
      </c>
      <c r="O2680" s="180"/>
      <c r="P2680" s="214" t="str">
        <f>CountyStateRegions_21!K2678</f>
        <v/>
      </c>
      <c r="Q2680" s="304" t="str">
        <f t="shared" si="218"/>
        <v/>
      </c>
      <c r="R2680" s="305" t="str">
        <f t="shared" si="219"/>
        <v/>
      </c>
      <c r="S2680" s="305" t="str">
        <f t="shared" si="220"/>
        <v/>
      </c>
      <c r="T2680" s="186">
        <v>2676</v>
      </c>
      <c r="U2680" s="216" t="str">
        <f t="shared" si="217"/>
        <v/>
      </c>
      <c r="V2680" s="216" t="str">
        <f>IFERROR(INDEX(CountyStateRegions_21!$B:$B,MATCH('Start Here Statistics'!$U2680,CountyStateRegions_21!$D:$D,0)),"")</f>
        <v/>
      </c>
    </row>
    <row r="2681" spans="14:22" ht="15" x14ac:dyDescent="0.2">
      <c r="N2681" s="43">
        <f t="shared" si="216"/>
        <v>0</v>
      </c>
      <c r="O2681" s="180"/>
      <c r="P2681" s="214" t="str">
        <f>CountyStateRegions_21!K2679</f>
        <v/>
      </c>
      <c r="Q2681" s="304" t="str">
        <f t="shared" si="218"/>
        <v/>
      </c>
      <c r="R2681" s="305" t="str">
        <f t="shared" si="219"/>
        <v/>
      </c>
      <c r="S2681" s="305" t="str">
        <f t="shared" si="220"/>
        <v/>
      </c>
      <c r="T2681" s="186">
        <v>2677</v>
      </c>
      <c r="U2681" s="216" t="str">
        <f t="shared" si="217"/>
        <v/>
      </c>
      <c r="V2681" s="216" t="str">
        <f>IFERROR(INDEX(CountyStateRegions_21!$B:$B,MATCH('Start Here Statistics'!$U2681,CountyStateRegions_21!$D:$D,0)),"")</f>
        <v/>
      </c>
    </row>
    <row r="2682" spans="14:22" ht="15" x14ac:dyDescent="0.2">
      <c r="N2682" s="43">
        <f t="shared" si="216"/>
        <v>0</v>
      </c>
      <c r="O2682" s="180"/>
      <c r="P2682" s="214" t="str">
        <f>CountyStateRegions_21!K2680</f>
        <v/>
      </c>
      <c r="Q2682" s="304" t="str">
        <f t="shared" si="218"/>
        <v/>
      </c>
      <c r="R2682" s="305" t="str">
        <f t="shared" si="219"/>
        <v/>
      </c>
      <c r="S2682" s="305" t="str">
        <f t="shared" si="220"/>
        <v/>
      </c>
      <c r="T2682" s="186">
        <v>2678</v>
      </c>
      <c r="U2682" s="216" t="str">
        <f t="shared" si="217"/>
        <v/>
      </c>
      <c r="V2682" s="216" t="str">
        <f>IFERROR(INDEX(CountyStateRegions_21!$B:$B,MATCH('Start Here Statistics'!$U2682,CountyStateRegions_21!$D:$D,0)),"")</f>
        <v/>
      </c>
    </row>
    <row r="2683" spans="14:22" ht="15" x14ac:dyDescent="0.2">
      <c r="N2683" s="43">
        <f t="shared" si="216"/>
        <v>0</v>
      </c>
      <c r="O2683" s="180"/>
      <c r="P2683" s="214" t="str">
        <f>CountyStateRegions_21!K2681</f>
        <v/>
      </c>
      <c r="Q2683" s="304" t="str">
        <f t="shared" si="218"/>
        <v/>
      </c>
      <c r="R2683" s="305" t="str">
        <f t="shared" si="219"/>
        <v/>
      </c>
      <c r="S2683" s="305" t="str">
        <f t="shared" si="220"/>
        <v/>
      </c>
      <c r="T2683" s="186">
        <v>2679</v>
      </c>
      <c r="U2683" s="216" t="str">
        <f t="shared" si="217"/>
        <v/>
      </c>
      <c r="V2683" s="216" t="str">
        <f>IFERROR(INDEX(CountyStateRegions_21!$B:$B,MATCH('Start Here Statistics'!$U2683,CountyStateRegions_21!$D:$D,0)),"")</f>
        <v/>
      </c>
    </row>
    <row r="2684" spans="14:22" ht="15" x14ac:dyDescent="0.2">
      <c r="N2684" s="43">
        <f t="shared" si="216"/>
        <v>0</v>
      </c>
      <c r="O2684" s="180"/>
      <c r="P2684" s="214" t="str">
        <f>CountyStateRegions_21!K2682</f>
        <v/>
      </c>
      <c r="Q2684" s="304" t="str">
        <f t="shared" si="218"/>
        <v/>
      </c>
      <c r="R2684" s="305" t="str">
        <f t="shared" si="219"/>
        <v/>
      </c>
      <c r="S2684" s="305" t="str">
        <f t="shared" si="220"/>
        <v/>
      </c>
      <c r="T2684" s="186">
        <v>2680</v>
      </c>
      <c r="U2684" s="216" t="str">
        <f t="shared" si="217"/>
        <v/>
      </c>
      <c r="V2684" s="216" t="str">
        <f>IFERROR(INDEX(CountyStateRegions_21!$B:$B,MATCH('Start Here Statistics'!$U2684,CountyStateRegions_21!$D:$D,0)),"")</f>
        <v/>
      </c>
    </row>
    <row r="2685" spans="14:22" ht="15" x14ac:dyDescent="0.2">
      <c r="N2685" s="43">
        <f t="shared" si="216"/>
        <v>0</v>
      </c>
      <c r="O2685" s="180"/>
      <c r="P2685" s="214" t="str">
        <f>CountyStateRegions_21!K2683</f>
        <v/>
      </c>
      <c r="Q2685" s="304" t="str">
        <f t="shared" si="218"/>
        <v/>
      </c>
      <c r="R2685" s="305" t="str">
        <f t="shared" si="219"/>
        <v/>
      </c>
      <c r="S2685" s="305" t="str">
        <f t="shared" si="220"/>
        <v/>
      </c>
      <c r="T2685" s="186">
        <v>2681</v>
      </c>
      <c r="U2685" s="216" t="str">
        <f t="shared" si="217"/>
        <v/>
      </c>
      <c r="V2685" s="216" t="str">
        <f>IFERROR(INDEX(CountyStateRegions_21!$B:$B,MATCH('Start Here Statistics'!$U2685,CountyStateRegions_21!$D:$D,0)),"")</f>
        <v/>
      </c>
    </row>
    <row r="2686" spans="14:22" ht="15" x14ac:dyDescent="0.2">
      <c r="N2686" s="43">
        <f t="shared" si="216"/>
        <v>0</v>
      </c>
      <c r="O2686" s="180"/>
      <c r="P2686" s="214" t="str">
        <f>CountyStateRegions_21!K2684</f>
        <v/>
      </c>
      <c r="Q2686" s="304" t="str">
        <f t="shared" si="218"/>
        <v/>
      </c>
      <c r="R2686" s="305" t="str">
        <f t="shared" si="219"/>
        <v/>
      </c>
      <c r="S2686" s="305" t="str">
        <f t="shared" si="220"/>
        <v/>
      </c>
      <c r="T2686" s="186">
        <v>2682</v>
      </c>
      <c r="U2686" s="216" t="str">
        <f t="shared" si="217"/>
        <v/>
      </c>
      <c r="V2686" s="216" t="str">
        <f>IFERROR(INDEX(CountyStateRegions_21!$B:$B,MATCH('Start Here Statistics'!$U2686,CountyStateRegions_21!$D:$D,0)),"")</f>
        <v/>
      </c>
    </row>
    <row r="2687" spans="14:22" ht="15" x14ac:dyDescent="0.2">
      <c r="N2687" s="43">
        <f t="shared" si="216"/>
        <v>0</v>
      </c>
      <c r="O2687" s="180"/>
      <c r="P2687" s="214" t="str">
        <f>CountyStateRegions_21!K2685</f>
        <v/>
      </c>
      <c r="Q2687" s="304" t="str">
        <f t="shared" si="218"/>
        <v/>
      </c>
      <c r="R2687" s="305" t="str">
        <f t="shared" si="219"/>
        <v/>
      </c>
      <c r="S2687" s="305" t="str">
        <f t="shared" si="220"/>
        <v/>
      </c>
      <c r="T2687" s="186">
        <v>2683</v>
      </c>
      <c r="U2687" s="216" t="str">
        <f t="shared" si="217"/>
        <v/>
      </c>
      <c r="V2687" s="216" t="str">
        <f>IFERROR(INDEX(CountyStateRegions_21!$B:$B,MATCH('Start Here Statistics'!$U2687,CountyStateRegions_21!$D:$D,0)),"")</f>
        <v/>
      </c>
    </row>
    <row r="2688" spans="14:22" ht="15" x14ac:dyDescent="0.2">
      <c r="N2688" s="43">
        <f t="shared" si="216"/>
        <v>0</v>
      </c>
      <c r="O2688" s="180"/>
      <c r="P2688" s="214" t="str">
        <f>CountyStateRegions_21!K2686</f>
        <v/>
      </c>
      <c r="Q2688" s="304" t="str">
        <f t="shared" si="218"/>
        <v/>
      </c>
      <c r="R2688" s="305" t="str">
        <f t="shared" si="219"/>
        <v/>
      </c>
      <c r="S2688" s="305" t="str">
        <f t="shared" si="220"/>
        <v/>
      </c>
      <c r="T2688" s="186">
        <v>2684</v>
      </c>
      <c r="U2688" s="216" t="str">
        <f t="shared" si="217"/>
        <v/>
      </c>
      <c r="V2688" s="216" t="str">
        <f>IFERROR(INDEX(CountyStateRegions_21!$B:$B,MATCH('Start Here Statistics'!$U2688,CountyStateRegions_21!$D:$D,0)),"")</f>
        <v/>
      </c>
    </row>
    <row r="2689" spans="14:22" ht="15" x14ac:dyDescent="0.2">
      <c r="N2689" s="43">
        <f t="shared" si="216"/>
        <v>0</v>
      </c>
      <c r="O2689" s="180"/>
      <c r="P2689" s="214" t="str">
        <f>CountyStateRegions_21!K2687</f>
        <v/>
      </c>
      <c r="Q2689" s="304" t="str">
        <f t="shared" si="218"/>
        <v/>
      </c>
      <c r="R2689" s="305" t="str">
        <f t="shared" si="219"/>
        <v/>
      </c>
      <c r="S2689" s="305" t="str">
        <f t="shared" si="220"/>
        <v/>
      </c>
      <c r="T2689" s="186">
        <v>2685</v>
      </c>
      <c r="U2689" s="216" t="str">
        <f t="shared" si="217"/>
        <v/>
      </c>
      <c r="V2689" s="216" t="str">
        <f>IFERROR(INDEX(CountyStateRegions_21!$B:$B,MATCH('Start Here Statistics'!$U2689,CountyStateRegions_21!$D:$D,0)),"")</f>
        <v/>
      </c>
    </row>
    <row r="2690" spans="14:22" ht="15" x14ac:dyDescent="0.2">
      <c r="N2690" s="43">
        <f t="shared" si="216"/>
        <v>0</v>
      </c>
      <c r="O2690" s="180"/>
      <c r="P2690" s="214" t="str">
        <f>CountyStateRegions_21!K2688</f>
        <v/>
      </c>
      <c r="Q2690" s="304" t="str">
        <f t="shared" si="218"/>
        <v/>
      </c>
      <c r="R2690" s="305" t="str">
        <f t="shared" si="219"/>
        <v/>
      </c>
      <c r="S2690" s="305" t="str">
        <f t="shared" si="220"/>
        <v/>
      </c>
      <c r="T2690" s="186">
        <v>2686</v>
      </c>
      <c r="U2690" s="216" t="str">
        <f t="shared" si="217"/>
        <v/>
      </c>
      <c r="V2690" s="216" t="str">
        <f>IFERROR(INDEX(CountyStateRegions_21!$B:$B,MATCH('Start Here Statistics'!$U2690,CountyStateRegions_21!$D:$D,0)),"")</f>
        <v/>
      </c>
    </row>
    <row r="2691" spans="14:22" ht="15" x14ac:dyDescent="0.2">
      <c r="N2691" s="43">
        <f t="shared" si="216"/>
        <v>0</v>
      </c>
      <c r="O2691" s="180"/>
      <c r="P2691" s="214" t="str">
        <f>CountyStateRegions_21!K2689</f>
        <v/>
      </c>
      <c r="Q2691" s="304" t="str">
        <f t="shared" si="218"/>
        <v/>
      </c>
      <c r="R2691" s="305" t="str">
        <f t="shared" si="219"/>
        <v/>
      </c>
      <c r="S2691" s="305" t="str">
        <f t="shared" si="220"/>
        <v/>
      </c>
      <c r="T2691" s="186">
        <v>2687</v>
      </c>
      <c r="U2691" s="216" t="str">
        <f t="shared" si="217"/>
        <v/>
      </c>
      <c r="V2691" s="216" t="str">
        <f>IFERROR(INDEX(CountyStateRegions_21!$B:$B,MATCH('Start Here Statistics'!$U2691,CountyStateRegions_21!$D:$D,0)),"")</f>
        <v/>
      </c>
    </row>
    <row r="2692" spans="14:22" ht="15" x14ac:dyDescent="0.2">
      <c r="N2692" s="43">
        <f t="shared" si="216"/>
        <v>0</v>
      </c>
      <c r="O2692" s="180"/>
      <c r="P2692" s="214" t="str">
        <f>CountyStateRegions_21!K2690</f>
        <v/>
      </c>
      <c r="Q2692" s="304" t="str">
        <f t="shared" si="218"/>
        <v/>
      </c>
      <c r="R2692" s="305" t="str">
        <f t="shared" si="219"/>
        <v/>
      </c>
      <c r="S2692" s="305" t="str">
        <f t="shared" si="220"/>
        <v/>
      </c>
      <c r="T2692" s="186">
        <v>2688</v>
      </c>
      <c r="U2692" s="216" t="str">
        <f t="shared" si="217"/>
        <v/>
      </c>
      <c r="V2692" s="216" t="str">
        <f>IFERROR(INDEX(CountyStateRegions_21!$B:$B,MATCH('Start Here Statistics'!$U2692,CountyStateRegions_21!$D:$D,0)),"")</f>
        <v/>
      </c>
    </row>
    <row r="2693" spans="14:22" ht="15" x14ac:dyDescent="0.2">
      <c r="N2693" s="43">
        <f t="shared" si="216"/>
        <v>0</v>
      </c>
      <c r="O2693" s="180"/>
      <c r="P2693" s="214" t="str">
        <f>CountyStateRegions_21!K2691</f>
        <v/>
      </c>
      <c r="Q2693" s="304" t="str">
        <f t="shared" si="218"/>
        <v/>
      </c>
      <c r="R2693" s="305" t="str">
        <f t="shared" si="219"/>
        <v/>
      </c>
      <c r="S2693" s="305" t="str">
        <f t="shared" si="220"/>
        <v/>
      </c>
      <c r="T2693" s="186">
        <v>2689</v>
      </c>
      <c r="U2693" s="216" t="str">
        <f t="shared" si="217"/>
        <v/>
      </c>
      <c r="V2693" s="216" t="str">
        <f>IFERROR(INDEX(CountyStateRegions_21!$B:$B,MATCH('Start Here Statistics'!$U2693,CountyStateRegions_21!$D:$D,0)),"")</f>
        <v/>
      </c>
    </row>
    <row r="2694" spans="14:22" ht="15" x14ac:dyDescent="0.2">
      <c r="N2694" s="43">
        <f t="shared" ref="N2694:N2757" si="221">SUM(N2693,$O2694&lt;&gt;"")</f>
        <v>0</v>
      </c>
      <c r="O2694" s="180"/>
      <c r="P2694" s="214" t="str">
        <f>CountyStateRegions_21!K2692</f>
        <v/>
      </c>
      <c r="Q2694" s="304" t="str">
        <f t="shared" si="218"/>
        <v/>
      </c>
      <c r="R2694" s="305" t="str">
        <f t="shared" si="219"/>
        <v/>
      </c>
      <c r="S2694" s="305" t="str">
        <f t="shared" si="220"/>
        <v/>
      </c>
      <c r="T2694" s="186">
        <v>2690</v>
      </c>
      <c r="U2694" s="216" t="str">
        <f t="shared" ref="U2694:U2757" si="222">IFERROR(INDEX($P:$P,MATCH($T2694,$N:$N,0)),"")</f>
        <v/>
      </c>
      <c r="V2694" s="216" t="str">
        <f>IFERROR(INDEX(CountyStateRegions_21!$B:$B,MATCH('Start Here Statistics'!$U2694,CountyStateRegions_21!$D:$D,0)),"")</f>
        <v/>
      </c>
    </row>
    <row r="2695" spans="14:22" ht="15" x14ac:dyDescent="0.2">
      <c r="N2695" s="43">
        <f t="shared" si="221"/>
        <v>0</v>
      </c>
      <c r="O2695" s="180"/>
      <c r="P2695" s="214" t="str">
        <f>CountyStateRegions_21!K2693</f>
        <v/>
      </c>
      <c r="Q2695" s="304" t="str">
        <f t="shared" si="218"/>
        <v/>
      </c>
      <c r="R2695" s="305" t="str">
        <f t="shared" si="219"/>
        <v/>
      </c>
      <c r="S2695" s="305" t="str">
        <f t="shared" si="220"/>
        <v/>
      </c>
      <c r="T2695" s="186">
        <v>2691</v>
      </c>
      <c r="U2695" s="216" t="str">
        <f t="shared" si="222"/>
        <v/>
      </c>
      <c r="V2695" s="216" t="str">
        <f>IFERROR(INDEX(CountyStateRegions_21!$B:$B,MATCH('Start Here Statistics'!$U2695,CountyStateRegions_21!$D:$D,0)),"")</f>
        <v/>
      </c>
    </row>
    <row r="2696" spans="14:22" ht="15" x14ac:dyDescent="0.2">
      <c r="N2696" s="43">
        <f t="shared" si="221"/>
        <v>0</v>
      </c>
      <c r="O2696" s="180"/>
      <c r="P2696" s="214" t="str">
        <f>CountyStateRegions_21!K2694</f>
        <v/>
      </c>
      <c r="Q2696" s="304" t="str">
        <f t="shared" si="218"/>
        <v/>
      </c>
      <c r="R2696" s="305" t="str">
        <f t="shared" si="219"/>
        <v/>
      </c>
      <c r="S2696" s="305" t="str">
        <f t="shared" si="220"/>
        <v/>
      </c>
      <c r="T2696" s="186">
        <v>2692</v>
      </c>
      <c r="U2696" s="216" t="str">
        <f t="shared" si="222"/>
        <v/>
      </c>
      <c r="V2696" s="216" t="str">
        <f>IFERROR(INDEX(CountyStateRegions_21!$B:$B,MATCH('Start Here Statistics'!$U2696,CountyStateRegions_21!$D:$D,0)),"")</f>
        <v/>
      </c>
    </row>
    <row r="2697" spans="14:22" ht="15" x14ac:dyDescent="0.2">
      <c r="N2697" s="43">
        <f t="shared" si="221"/>
        <v>0</v>
      </c>
      <c r="O2697" s="180"/>
      <c r="P2697" s="214" t="str">
        <f>CountyStateRegions_21!K2695</f>
        <v/>
      </c>
      <c r="Q2697" s="304" t="str">
        <f t="shared" si="218"/>
        <v/>
      </c>
      <c r="R2697" s="305" t="str">
        <f t="shared" si="219"/>
        <v/>
      </c>
      <c r="S2697" s="305" t="str">
        <f t="shared" si="220"/>
        <v/>
      </c>
      <c r="T2697" s="186">
        <v>2693</v>
      </c>
      <c r="U2697" s="216" t="str">
        <f t="shared" si="222"/>
        <v/>
      </c>
      <c r="V2697" s="216" t="str">
        <f>IFERROR(INDEX(CountyStateRegions_21!$B:$B,MATCH('Start Here Statistics'!$U2697,CountyStateRegions_21!$D:$D,0)),"")</f>
        <v/>
      </c>
    </row>
    <row r="2698" spans="14:22" ht="15" x14ac:dyDescent="0.2">
      <c r="N2698" s="43">
        <f t="shared" si="221"/>
        <v>0</v>
      </c>
      <c r="O2698" s="180"/>
      <c r="P2698" s="214" t="str">
        <f>CountyStateRegions_21!K2696</f>
        <v/>
      </c>
      <c r="Q2698" s="304" t="str">
        <f t="shared" si="218"/>
        <v/>
      </c>
      <c r="R2698" s="305" t="str">
        <f t="shared" si="219"/>
        <v/>
      </c>
      <c r="S2698" s="305" t="str">
        <f t="shared" si="220"/>
        <v/>
      </c>
      <c r="T2698" s="186">
        <v>2694</v>
      </c>
      <c r="U2698" s="216" t="str">
        <f t="shared" si="222"/>
        <v/>
      </c>
      <c r="V2698" s="216" t="str">
        <f>IFERROR(INDEX(CountyStateRegions_21!$B:$B,MATCH('Start Here Statistics'!$U2698,CountyStateRegions_21!$D:$D,0)),"")</f>
        <v/>
      </c>
    </row>
    <row r="2699" spans="14:22" ht="15" x14ac:dyDescent="0.2">
      <c r="N2699" s="43">
        <f t="shared" si="221"/>
        <v>0</v>
      </c>
      <c r="O2699" s="180"/>
      <c r="P2699" s="214" t="str">
        <f>CountyStateRegions_21!K2697</f>
        <v/>
      </c>
      <c r="Q2699" s="304" t="str">
        <f t="shared" si="218"/>
        <v/>
      </c>
      <c r="R2699" s="305" t="str">
        <f t="shared" si="219"/>
        <v/>
      </c>
      <c r="S2699" s="305" t="str">
        <f t="shared" si="220"/>
        <v/>
      </c>
      <c r="T2699" s="186">
        <v>2695</v>
      </c>
      <c r="U2699" s="216" t="str">
        <f t="shared" si="222"/>
        <v/>
      </c>
      <c r="V2699" s="216" t="str">
        <f>IFERROR(INDEX(CountyStateRegions_21!$B:$B,MATCH('Start Here Statistics'!$U2699,CountyStateRegions_21!$D:$D,0)),"")</f>
        <v/>
      </c>
    </row>
    <row r="2700" spans="14:22" ht="15" x14ac:dyDescent="0.2">
      <c r="N2700" s="43">
        <f t="shared" si="221"/>
        <v>0</v>
      </c>
      <c r="O2700" s="180"/>
      <c r="P2700" s="214" t="str">
        <f>CountyStateRegions_21!K2698</f>
        <v/>
      </c>
      <c r="Q2700" s="304" t="str">
        <f t="shared" si="218"/>
        <v/>
      </c>
      <c r="R2700" s="305" t="str">
        <f t="shared" si="219"/>
        <v/>
      </c>
      <c r="S2700" s="305" t="str">
        <f t="shared" si="220"/>
        <v/>
      </c>
      <c r="T2700" s="186">
        <v>2696</v>
      </c>
      <c r="U2700" s="216" t="str">
        <f t="shared" si="222"/>
        <v/>
      </c>
      <c r="V2700" s="216" t="str">
        <f>IFERROR(INDEX(CountyStateRegions_21!$B:$B,MATCH('Start Here Statistics'!$U2700,CountyStateRegions_21!$D:$D,0)),"")</f>
        <v/>
      </c>
    </row>
    <row r="2701" spans="14:22" ht="15" x14ac:dyDescent="0.2">
      <c r="N2701" s="43">
        <f t="shared" si="221"/>
        <v>0</v>
      </c>
      <c r="O2701" s="180"/>
      <c r="P2701" s="214" t="str">
        <f>CountyStateRegions_21!K2699</f>
        <v/>
      </c>
      <c r="Q2701" s="304" t="str">
        <f t="shared" si="218"/>
        <v/>
      </c>
      <c r="R2701" s="305" t="str">
        <f t="shared" si="219"/>
        <v/>
      </c>
      <c r="S2701" s="305" t="str">
        <f t="shared" si="220"/>
        <v/>
      </c>
      <c r="T2701" s="186">
        <v>2697</v>
      </c>
      <c r="U2701" s="216" t="str">
        <f t="shared" si="222"/>
        <v/>
      </c>
      <c r="V2701" s="216" t="str">
        <f>IFERROR(INDEX(CountyStateRegions_21!$B:$B,MATCH('Start Here Statistics'!$U2701,CountyStateRegions_21!$D:$D,0)),"")</f>
        <v/>
      </c>
    </row>
    <row r="2702" spans="14:22" ht="15" x14ac:dyDescent="0.2">
      <c r="N2702" s="43">
        <f t="shared" si="221"/>
        <v>0</v>
      </c>
      <c r="O2702" s="180"/>
      <c r="P2702" s="214" t="str">
        <f>CountyStateRegions_21!K2700</f>
        <v/>
      </c>
      <c r="Q2702" s="304" t="str">
        <f t="shared" si="218"/>
        <v/>
      </c>
      <c r="R2702" s="305" t="str">
        <f t="shared" si="219"/>
        <v/>
      </c>
      <c r="S2702" s="305" t="str">
        <f t="shared" si="220"/>
        <v/>
      </c>
      <c r="T2702" s="186">
        <v>2698</v>
      </c>
      <c r="U2702" s="216" t="str">
        <f t="shared" si="222"/>
        <v/>
      </c>
      <c r="V2702" s="216" t="str">
        <f>IFERROR(INDEX(CountyStateRegions_21!$B:$B,MATCH('Start Here Statistics'!$U2702,CountyStateRegions_21!$D:$D,0)),"")</f>
        <v/>
      </c>
    </row>
    <row r="2703" spans="14:22" ht="15" x14ac:dyDescent="0.2">
      <c r="N2703" s="43">
        <f t="shared" si="221"/>
        <v>0</v>
      </c>
      <c r="O2703" s="180"/>
      <c r="P2703" s="214" t="str">
        <f>CountyStateRegions_21!K2701</f>
        <v/>
      </c>
      <c r="Q2703" s="304" t="str">
        <f t="shared" si="218"/>
        <v/>
      </c>
      <c r="R2703" s="305" t="str">
        <f t="shared" si="219"/>
        <v/>
      </c>
      <c r="S2703" s="305" t="str">
        <f t="shared" si="220"/>
        <v/>
      </c>
      <c r="T2703" s="186">
        <v>2699</v>
      </c>
      <c r="U2703" s="216" t="str">
        <f t="shared" si="222"/>
        <v/>
      </c>
      <c r="V2703" s="216" t="str">
        <f>IFERROR(INDEX(CountyStateRegions_21!$B:$B,MATCH('Start Here Statistics'!$U2703,CountyStateRegions_21!$D:$D,0)),"")</f>
        <v/>
      </c>
    </row>
    <row r="2704" spans="14:22" ht="15" x14ac:dyDescent="0.2">
      <c r="N2704" s="43">
        <f t="shared" si="221"/>
        <v>0</v>
      </c>
      <c r="O2704" s="180"/>
      <c r="P2704" s="214" t="str">
        <f>CountyStateRegions_21!K2702</f>
        <v/>
      </c>
      <c r="Q2704" s="304" t="str">
        <f t="shared" si="218"/>
        <v/>
      </c>
      <c r="R2704" s="305" t="str">
        <f t="shared" si="219"/>
        <v/>
      </c>
      <c r="S2704" s="305" t="str">
        <f t="shared" si="220"/>
        <v/>
      </c>
      <c r="T2704" s="186">
        <v>2700</v>
      </c>
      <c r="U2704" s="216" t="str">
        <f t="shared" si="222"/>
        <v/>
      </c>
      <c r="V2704" s="216" t="str">
        <f>IFERROR(INDEX(CountyStateRegions_21!$B:$B,MATCH('Start Here Statistics'!$U2704,CountyStateRegions_21!$D:$D,0)),"")</f>
        <v/>
      </c>
    </row>
    <row r="2705" spans="14:22" ht="15" x14ac:dyDescent="0.2">
      <c r="N2705" s="43">
        <f t="shared" si="221"/>
        <v>0</v>
      </c>
      <c r="O2705" s="180"/>
      <c r="P2705" s="214" t="str">
        <f>CountyStateRegions_21!K2703</f>
        <v/>
      </c>
      <c r="Q2705" s="304" t="str">
        <f t="shared" si="218"/>
        <v/>
      </c>
      <c r="R2705" s="305" t="str">
        <f t="shared" si="219"/>
        <v/>
      </c>
      <c r="S2705" s="305" t="str">
        <f t="shared" si="220"/>
        <v/>
      </c>
      <c r="T2705" s="186">
        <v>2701</v>
      </c>
      <c r="U2705" s="216" t="str">
        <f t="shared" si="222"/>
        <v/>
      </c>
      <c r="V2705" s="216" t="str">
        <f>IFERROR(INDEX(CountyStateRegions_21!$B:$B,MATCH('Start Here Statistics'!$U2705,CountyStateRegions_21!$D:$D,0)),"")</f>
        <v/>
      </c>
    </row>
    <row r="2706" spans="14:22" ht="15" x14ac:dyDescent="0.2">
      <c r="N2706" s="43">
        <f t="shared" si="221"/>
        <v>0</v>
      </c>
      <c r="O2706" s="180"/>
      <c r="P2706" s="214" t="str">
        <f>CountyStateRegions_21!K2704</f>
        <v/>
      </c>
      <c r="Q2706" s="304" t="str">
        <f t="shared" si="218"/>
        <v/>
      </c>
      <c r="R2706" s="305" t="str">
        <f t="shared" si="219"/>
        <v/>
      </c>
      <c r="S2706" s="305" t="str">
        <f t="shared" si="220"/>
        <v/>
      </c>
      <c r="T2706" s="186">
        <v>2702</v>
      </c>
      <c r="U2706" s="216" t="str">
        <f t="shared" si="222"/>
        <v/>
      </c>
      <c r="V2706" s="216" t="str">
        <f>IFERROR(INDEX(CountyStateRegions_21!$B:$B,MATCH('Start Here Statistics'!$U2706,CountyStateRegions_21!$D:$D,0)),"")</f>
        <v/>
      </c>
    </row>
    <row r="2707" spans="14:22" ht="15" x14ac:dyDescent="0.2">
      <c r="N2707" s="43">
        <f t="shared" si="221"/>
        <v>0</v>
      </c>
      <c r="O2707" s="180"/>
      <c r="P2707" s="214" t="str">
        <f>CountyStateRegions_21!K2705</f>
        <v/>
      </c>
      <c r="Q2707" s="304" t="str">
        <f t="shared" si="218"/>
        <v/>
      </c>
      <c r="R2707" s="305" t="str">
        <f t="shared" si="219"/>
        <v/>
      </c>
      <c r="S2707" s="305" t="str">
        <f t="shared" si="220"/>
        <v/>
      </c>
      <c r="T2707" s="186">
        <v>2703</v>
      </c>
      <c r="U2707" s="216" t="str">
        <f t="shared" si="222"/>
        <v/>
      </c>
      <c r="V2707" s="216" t="str">
        <f>IFERROR(INDEX(CountyStateRegions_21!$B:$B,MATCH('Start Here Statistics'!$U2707,CountyStateRegions_21!$D:$D,0)),"")</f>
        <v/>
      </c>
    </row>
    <row r="2708" spans="14:22" ht="15" x14ac:dyDescent="0.2">
      <c r="N2708" s="43">
        <f t="shared" si="221"/>
        <v>0</v>
      </c>
      <c r="O2708" s="180"/>
      <c r="P2708" s="214" t="str">
        <f>CountyStateRegions_21!K2706</f>
        <v/>
      </c>
      <c r="Q2708" s="304" t="str">
        <f t="shared" si="218"/>
        <v/>
      </c>
      <c r="R2708" s="305" t="str">
        <f t="shared" si="219"/>
        <v/>
      </c>
      <c r="S2708" s="305" t="str">
        <f t="shared" si="220"/>
        <v/>
      </c>
      <c r="T2708" s="186">
        <v>2704</v>
      </c>
      <c r="U2708" s="216" t="str">
        <f t="shared" si="222"/>
        <v/>
      </c>
      <c r="V2708" s="216" t="str">
        <f>IFERROR(INDEX(CountyStateRegions_21!$B:$B,MATCH('Start Here Statistics'!$U2708,CountyStateRegions_21!$D:$D,0)),"")</f>
        <v/>
      </c>
    </row>
    <row r="2709" spans="14:22" ht="15" x14ac:dyDescent="0.2">
      <c r="N2709" s="43">
        <f t="shared" si="221"/>
        <v>0</v>
      </c>
      <c r="O2709" s="180"/>
      <c r="P2709" s="214" t="str">
        <f>CountyStateRegions_21!K2707</f>
        <v/>
      </c>
      <c r="Q2709" s="304" t="str">
        <f t="shared" si="218"/>
        <v/>
      </c>
      <c r="R2709" s="305" t="str">
        <f t="shared" si="219"/>
        <v/>
      </c>
      <c r="S2709" s="305" t="str">
        <f t="shared" si="220"/>
        <v/>
      </c>
      <c r="T2709" s="186">
        <v>2705</v>
      </c>
      <c r="U2709" s="216" t="str">
        <f t="shared" si="222"/>
        <v/>
      </c>
      <c r="V2709" s="216" t="str">
        <f>IFERROR(INDEX(CountyStateRegions_21!$B:$B,MATCH('Start Here Statistics'!$U2709,CountyStateRegions_21!$D:$D,0)),"")</f>
        <v/>
      </c>
    </row>
    <row r="2710" spans="14:22" ht="15" x14ac:dyDescent="0.2">
      <c r="N2710" s="43">
        <f t="shared" si="221"/>
        <v>0</v>
      </c>
      <c r="O2710" s="180"/>
      <c r="P2710" s="214" t="str">
        <f>CountyStateRegions_21!K2708</f>
        <v/>
      </c>
      <c r="Q2710" s="304" t="str">
        <f t="shared" si="218"/>
        <v/>
      </c>
      <c r="R2710" s="305" t="str">
        <f t="shared" si="219"/>
        <v/>
      </c>
      <c r="S2710" s="305" t="str">
        <f t="shared" si="220"/>
        <v/>
      </c>
      <c r="T2710" s="186">
        <v>2706</v>
      </c>
      <c r="U2710" s="216" t="str">
        <f t="shared" si="222"/>
        <v/>
      </c>
      <c r="V2710" s="216" t="str">
        <f>IFERROR(INDEX(CountyStateRegions_21!$B:$B,MATCH('Start Here Statistics'!$U2710,CountyStateRegions_21!$D:$D,0)),"")</f>
        <v/>
      </c>
    </row>
    <row r="2711" spans="14:22" ht="15" x14ac:dyDescent="0.2">
      <c r="N2711" s="43">
        <f t="shared" si="221"/>
        <v>0</v>
      </c>
      <c r="O2711" s="180"/>
      <c r="P2711" s="214" t="str">
        <f>CountyStateRegions_21!K2709</f>
        <v/>
      </c>
      <c r="Q2711" s="304" t="str">
        <f t="shared" si="218"/>
        <v/>
      </c>
      <c r="R2711" s="305" t="str">
        <f t="shared" si="219"/>
        <v/>
      </c>
      <c r="S2711" s="305" t="str">
        <f t="shared" si="220"/>
        <v/>
      </c>
      <c r="T2711" s="186">
        <v>2707</v>
      </c>
      <c r="U2711" s="216" t="str">
        <f t="shared" si="222"/>
        <v/>
      </c>
      <c r="V2711" s="216" t="str">
        <f>IFERROR(INDEX(CountyStateRegions_21!$B:$B,MATCH('Start Here Statistics'!$U2711,CountyStateRegions_21!$D:$D,0)),"")</f>
        <v/>
      </c>
    </row>
    <row r="2712" spans="14:22" ht="15" x14ac:dyDescent="0.2">
      <c r="N2712" s="43">
        <f t="shared" si="221"/>
        <v>0</v>
      </c>
      <c r="O2712" s="180"/>
      <c r="P2712" s="214" t="str">
        <f>CountyStateRegions_21!K2710</f>
        <v/>
      </c>
      <c r="Q2712" s="304" t="str">
        <f t="shared" si="218"/>
        <v/>
      </c>
      <c r="R2712" s="305" t="str">
        <f t="shared" si="219"/>
        <v/>
      </c>
      <c r="S2712" s="305" t="str">
        <f t="shared" si="220"/>
        <v/>
      </c>
      <c r="T2712" s="186">
        <v>2708</v>
      </c>
      <c r="U2712" s="216" t="str">
        <f t="shared" si="222"/>
        <v/>
      </c>
      <c r="V2712" s="216" t="str">
        <f>IFERROR(INDEX(CountyStateRegions_21!$B:$B,MATCH('Start Here Statistics'!$U2712,CountyStateRegions_21!$D:$D,0)),"")</f>
        <v/>
      </c>
    </row>
    <row r="2713" spans="14:22" ht="15" x14ac:dyDescent="0.2">
      <c r="N2713" s="43">
        <f t="shared" si="221"/>
        <v>0</v>
      </c>
      <c r="O2713" s="180"/>
      <c r="P2713" s="214" t="str">
        <f>CountyStateRegions_21!K2711</f>
        <v/>
      </c>
      <c r="Q2713" s="304" t="str">
        <f t="shared" si="218"/>
        <v/>
      </c>
      <c r="R2713" s="305" t="str">
        <f t="shared" si="219"/>
        <v/>
      </c>
      <c r="S2713" s="305" t="str">
        <f t="shared" si="220"/>
        <v/>
      </c>
      <c r="T2713" s="186">
        <v>2709</v>
      </c>
      <c r="U2713" s="216" t="str">
        <f t="shared" si="222"/>
        <v/>
      </c>
      <c r="V2713" s="216" t="str">
        <f>IFERROR(INDEX(CountyStateRegions_21!$B:$B,MATCH('Start Here Statistics'!$U2713,CountyStateRegions_21!$D:$D,0)),"")</f>
        <v/>
      </c>
    </row>
    <row r="2714" spans="14:22" ht="15" x14ac:dyDescent="0.2">
      <c r="N2714" s="43">
        <f t="shared" si="221"/>
        <v>0</v>
      </c>
      <c r="O2714" s="180"/>
      <c r="P2714" s="214" t="str">
        <f>CountyStateRegions_21!K2712</f>
        <v/>
      </c>
      <c r="Q2714" s="304" t="str">
        <f t="shared" si="218"/>
        <v/>
      </c>
      <c r="R2714" s="305" t="str">
        <f t="shared" si="219"/>
        <v/>
      </c>
      <c r="S2714" s="305" t="str">
        <f t="shared" si="220"/>
        <v/>
      </c>
      <c r="T2714" s="186">
        <v>2710</v>
      </c>
      <c r="U2714" s="216" t="str">
        <f t="shared" si="222"/>
        <v/>
      </c>
      <c r="V2714" s="216" t="str">
        <f>IFERROR(INDEX(CountyStateRegions_21!$B:$B,MATCH('Start Here Statistics'!$U2714,CountyStateRegions_21!$D:$D,0)),"")</f>
        <v/>
      </c>
    </row>
    <row r="2715" spans="14:22" ht="15" x14ac:dyDescent="0.2">
      <c r="N2715" s="43">
        <f t="shared" si="221"/>
        <v>0</v>
      </c>
      <c r="O2715" s="180"/>
      <c r="P2715" s="214" t="str">
        <f>CountyStateRegions_21!K2713</f>
        <v/>
      </c>
      <c r="Q2715" s="304" t="str">
        <f t="shared" si="218"/>
        <v/>
      </c>
      <c r="R2715" s="305" t="str">
        <f t="shared" si="219"/>
        <v/>
      </c>
      <c r="S2715" s="305" t="str">
        <f t="shared" si="220"/>
        <v/>
      </c>
      <c r="T2715" s="186">
        <v>2711</v>
      </c>
      <c r="U2715" s="216" t="str">
        <f t="shared" si="222"/>
        <v/>
      </c>
      <c r="V2715" s="216" t="str">
        <f>IFERROR(INDEX(CountyStateRegions_21!$B:$B,MATCH('Start Here Statistics'!$U2715,CountyStateRegions_21!$D:$D,0)),"")</f>
        <v/>
      </c>
    </row>
    <row r="2716" spans="14:22" ht="15" x14ac:dyDescent="0.2">
      <c r="N2716" s="43">
        <f t="shared" si="221"/>
        <v>0</v>
      </c>
      <c r="O2716" s="180"/>
      <c r="P2716" s="214" t="str">
        <f>CountyStateRegions_21!K2714</f>
        <v/>
      </c>
      <c r="Q2716" s="304" t="str">
        <f t="shared" si="218"/>
        <v/>
      </c>
      <c r="R2716" s="305" t="str">
        <f t="shared" si="219"/>
        <v/>
      </c>
      <c r="S2716" s="305" t="str">
        <f t="shared" si="220"/>
        <v/>
      </c>
      <c r="T2716" s="186">
        <v>2712</v>
      </c>
      <c r="U2716" s="216" t="str">
        <f t="shared" si="222"/>
        <v/>
      </c>
      <c r="V2716" s="216" t="str">
        <f>IFERROR(INDEX(CountyStateRegions_21!$B:$B,MATCH('Start Here Statistics'!$U2716,CountyStateRegions_21!$D:$D,0)),"")</f>
        <v/>
      </c>
    </row>
    <row r="2717" spans="14:22" ht="15" x14ac:dyDescent="0.2">
      <c r="N2717" s="43">
        <f t="shared" si="221"/>
        <v>0</v>
      </c>
      <c r="O2717" s="180"/>
      <c r="P2717" s="214" t="str">
        <f>CountyStateRegions_21!K2715</f>
        <v/>
      </c>
      <c r="Q2717" s="304" t="str">
        <f t="shared" si="218"/>
        <v/>
      </c>
      <c r="R2717" s="305" t="str">
        <f t="shared" si="219"/>
        <v/>
      </c>
      <c r="S2717" s="305" t="str">
        <f t="shared" si="220"/>
        <v/>
      </c>
      <c r="T2717" s="186">
        <v>2713</v>
      </c>
      <c r="U2717" s="216" t="str">
        <f t="shared" si="222"/>
        <v/>
      </c>
      <c r="V2717" s="216" t="str">
        <f>IFERROR(INDEX(CountyStateRegions_21!$B:$B,MATCH('Start Here Statistics'!$U2717,CountyStateRegions_21!$D:$D,0)),"")</f>
        <v/>
      </c>
    </row>
    <row r="2718" spans="14:22" ht="15" x14ac:dyDescent="0.2">
      <c r="N2718" s="43">
        <f t="shared" si="221"/>
        <v>0</v>
      </c>
      <c r="O2718" s="180"/>
      <c r="P2718" s="214" t="str">
        <f>CountyStateRegions_21!K2716</f>
        <v/>
      </c>
      <c r="Q2718" s="304" t="str">
        <f t="shared" ref="Q2718:Q2781" si="223">IFERROR(MID(P2719, FIND(",",P2719)+1,99),"")</f>
        <v/>
      </c>
      <c r="R2718" s="305" t="str">
        <f t="shared" ref="R2718:R2781" si="224">IFERROR(LEFT(P2719, FIND(",",P2719)-1),"")</f>
        <v/>
      </c>
      <c r="S2718" s="305" t="str">
        <f t="shared" ref="S2718:S2781" si="225">IF(P2719="", "", IF(O2719&lt;&gt;"", 1, 0))</f>
        <v/>
      </c>
      <c r="T2718" s="186">
        <v>2714</v>
      </c>
      <c r="U2718" s="216" t="str">
        <f t="shared" si="222"/>
        <v/>
      </c>
      <c r="V2718" s="216" t="str">
        <f>IFERROR(INDEX(CountyStateRegions_21!$B:$B,MATCH('Start Here Statistics'!$U2718,CountyStateRegions_21!$D:$D,0)),"")</f>
        <v/>
      </c>
    </row>
    <row r="2719" spans="14:22" ht="15" x14ac:dyDescent="0.2">
      <c r="N2719" s="43">
        <f t="shared" si="221"/>
        <v>0</v>
      </c>
      <c r="O2719" s="180"/>
      <c r="P2719" s="214" t="str">
        <f>CountyStateRegions_21!K2717</f>
        <v/>
      </c>
      <c r="Q2719" s="304" t="str">
        <f t="shared" si="223"/>
        <v/>
      </c>
      <c r="R2719" s="305" t="str">
        <f t="shared" si="224"/>
        <v/>
      </c>
      <c r="S2719" s="305" t="str">
        <f t="shared" si="225"/>
        <v/>
      </c>
      <c r="T2719" s="186">
        <v>2715</v>
      </c>
      <c r="U2719" s="216" t="str">
        <f t="shared" si="222"/>
        <v/>
      </c>
      <c r="V2719" s="216" t="str">
        <f>IFERROR(INDEX(CountyStateRegions_21!$B:$B,MATCH('Start Here Statistics'!$U2719,CountyStateRegions_21!$D:$D,0)),"")</f>
        <v/>
      </c>
    </row>
    <row r="2720" spans="14:22" ht="15" x14ac:dyDescent="0.2">
      <c r="N2720" s="43">
        <f t="shared" si="221"/>
        <v>0</v>
      </c>
      <c r="O2720" s="180"/>
      <c r="P2720" s="214" t="str">
        <f>CountyStateRegions_21!K2718</f>
        <v/>
      </c>
      <c r="Q2720" s="304" t="str">
        <f t="shared" si="223"/>
        <v/>
      </c>
      <c r="R2720" s="305" t="str">
        <f t="shared" si="224"/>
        <v/>
      </c>
      <c r="S2720" s="305" t="str">
        <f t="shared" si="225"/>
        <v/>
      </c>
      <c r="T2720" s="186">
        <v>2716</v>
      </c>
      <c r="U2720" s="216" t="str">
        <f t="shared" si="222"/>
        <v/>
      </c>
      <c r="V2720" s="216" t="str">
        <f>IFERROR(INDEX(CountyStateRegions_21!$B:$B,MATCH('Start Here Statistics'!$U2720,CountyStateRegions_21!$D:$D,0)),"")</f>
        <v/>
      </c>
    </row>
    <row r="2721" spans="14:22" ht="15" x14ac:dyDescent="0.2">
      <c r="N2721" s="43">
        <f t="shared" si="221"/>
        <v>0</v>
      </c>
      <c r="O2721" s="180"/>
      <c r="P2721" s="214" t="str">
        <f>CountyStateRegions_21!K2719</f>
        <v/>
      </c>
      <c r="Q2721" s="304" t="str">
        <f t="shared" si="223"/>
        <v/>
      </c>
      <c r="R2721" s="305" t="str">
        <f t="shared" si="224"/>
        <v/>
      </c>
      <c r="S2721" s="305" t="str">
        <f t="shared" si="225"/>
        <v/>
      </c>
      <c r="T2721" s="186">
        <v>2717</v>
      </c>
      <c r="U2721" s="216" t="str">
        <f t="shared" si="222"/>
        <v/>
      </c>
      <c r="V2721" s="216" t="str">
        <f>IFERROR(INDEX(CountyStateRegions_21!$B:$B,MATCH('Start Here Statistics'!$U2721,CountyStateRegions_21!$D:$D,0)),"")</f>
        <v/>
      </c>
    </row>
    <row r="2722" spans="14:22" ht="15" x14ac:dyDescent="0.2">
      <c r="N2722" s="43">
        <f t="shared" si="221"/>
        <v>0</v>
      </c>
      <c r="O2722" s="180"/>
      <c r="P2722" s="214" t="str">
        <f>CountyStateRegions_21!K2720</f>
        <v/>
      </c>
      <c r="Q2722" s="304" t="str">
        <f t="shared" si="223"/>
        <v/>
      </c>
      <c r="R2722" s="305" t="str">
        <f t="shared" si="224"/>
        <v/>
      </c>
      <c r="S2722" s="305" t="str">
        <f t="shared" si="225"/>
        <v/>
      </c>
      <c r="T2722" s="186">
        <v>2718</v>
      </c>
      <c r="U2722" s="216" t="str">
        <f t="shared" si="222"/>
        <v/>
      </c>
      <c r="V2722" s="216" t="str">
        <f>IFERROR(INDEX(CountyStateRegions_21!$B:$B,MATCH('Start Here Statistics'!$U2722,CountyStateRegions_21!$D:$D,0)),"")</f>
        <v/>
      </c>
    </row>
    <row r="2723" spans="14:22" ht="15" x14ac:dyDescent="0.2">
      <c r="N2723" s="43">
        <f t="shared" si="221"/>
        <v>0</v>
      </c>
      <c r="O2723" s="180"/>
      <c r="P2723" s="214" t="str">
        <f>CountyStateRegions_21!K2721</f>
        <v/>
      </c>
      <c r="Q2723" s="304" t="str">
        <f t="shared" si="223"/>
        <v/>
      </c>
      <c r="R2723" s="305" t="str">
        <f t="shared" si="224"/>
        <v/>
      </c>
      <c r="S2723" s="305" t="str">
        <f t="shared" si="225"/>
        <v/>
      </c>
      <c r="T2723" s="186">
        <v>2719</v>
      </c>
      <c r="U2723" s="216" t="str">
        <f t="shared" si="222"/>
        <v/>
      </c>
      <c r="V2723" s="216" t="str">
        <f>IFERROR(INDEX(CountyStateRegions_21!$B:$B,MATCH('Start Here Statistics'!$U2723,CountyStateRegions_21!$D:$D,0)),"")</f>
        <v/>
      </c>
    </row>
    <row r="2724" spans="14:22" ht="15" x14ac:dyDescent="0.2">
      <c r="N2724" s="43">
        <f t="shared" si="221"/>
        <v>0</v>
      </c>
      <c r="O2724" s="180"/>
      <c r="P2724" s="214" t="str">
        <f>CountyStateRegions_21!K2722</f>
        <v/>
      </c>
      <c r="Q2724" s="304" t="str">
        <f t="shared" si="223"/>
        <v/>
      </c>
      <c r="R2724" s="305" t="str">
        <f t="shared" si="224"/>
        <v/>
      </c>
      <c r="S2724" s="305" t="str">
        <f t="shared" si="225"/>
        <v/>
      </c>
      <c r="T2724" s="186">
        <v>2720</v>
      </c>
      <c r="U2724" s="216" t="str">
        <f t="shared" si="222"/>
        <v/>
      </c>
      <c r="V2724" s="216" t="str">
        <f>IFERROR(INDEX(CountyStateRegions_21!$B:$B,MATCH('Start Here Statistics'!$U2724,CountyStateRegions_21!$D:$D,0)),"")</f>
        <v/>
      </c>
    </row>
    <row r="2725" spans="14:22" ht="15" x14ac:dyDescent="0.2">
      <c r="N2725" s="43">
        <f t="shared" si="221"/>
        <v>0</v>
      </c>
      <c r="O2725" s="180"/>
      <c r="P2725" s="214" t="str">
        <f>CountyStateRegions_21!K2723</f>
        <v/>
      </c>
      <c r="Q2725" s="304" t="str">
        <f t="shared" si="223"/>
        <v/>
      </c>
      <c r="R2725" s="305" t="str">
        <f t="shared" si="224"/>
        <v/>
      </c>
      <c r="S2725" s="305" t="str">
        <f t="shared" si="225"/>
        <v/>
      </c>
      <c r="T2725" s="186">
        <v>2721</v>
      </c>
      <c r="U2725" s="216" t="str">
        <f t="shared" si="222"/>
        <v/>
      </c>
      <c r="V2725" s="216" t="str">
        <f>IFERROR(INDEX(CountyStateRegions_21!$B:$B,MATCH('Start Here Statistics'!$U2725,CountyStateRegions_21!$D:$D,0)),"")</f>
        <v/>
      </c>
    </row>
    <row r="2726" spans="14:22" ht="15" x14ac:dyDescent="0.2">
      <c r="N2726" s="43">
        <f t="shared" si="221"/>
        <v>0</v>
      </c>
      <c r="O2726" s="180"/>
      <c r="P2726" s="214" t="str">
        <f>CountyStateRegions_21!K2724</f>
        <v/>
      </c>
      <c r="Q2726" s="304" t="str">
        <f t="shared" si="223"/>
        <v/>
      </c>
      <c r="R2726" s="305" t="str">
        <f t="shared" si="224"/>
        <v/>
      </c>
      <c r="S2726" s="305" t="str">
        <f t="shared" si="225"/>
        <v/>
      </c>
      <c r="T2726" s="186">
        <v>2722</v>
      </c>
      <c r="U2726" s="216" t="str">
        <f t="shared" si="222"/>
        <v/>
      </c>
      <c r="V2726" s="216" t="str">
        <f>IFERROR(INDEX(CountyStateRegions_21!$B:$B,MATCH('Start Here Statistics'!$U2726,CountyStateRegions_21!$D:$D,0)),"")</f>
        <v/>
      </c>
    </row>
    <row r="2727" spans="14:22" ht="15" x14ac:dyDescent="0.2">
      <c r="N2727" s="43">
        <f t="shared" si="221"/>
        <v>0</v>
      </c>
      <c r="O2727" s="180"/>
      <c r="P2727" s="214" t="str">
        <f>CountyStateRegions_21!K2725</f>
        <v/>
      </c>
      <c r="Q2727" s="304" t="str">
        <f t="shared" si="223"/>
        <v/>
      </c>
      <c r="R2727" s="305" t="str">
        <f t="shared" si="224"/>
        <v/>
      </c>
      <c r="S2727" s="305" t="str">
        <f t="shared" si="225"/>
        <v/>
      </c>
      <c r="T2727" s="186">
        <v>2723</v>
      </c>
      <c r="U2727" s="216" t="str">
        <f t="shared" si="222"/>
        <v/>
      </c>
      <c r="V2727" s="216" t="str">
        <f>IFERROR(INDEX(CountyStateRegions_21!$B:$B,MATCH('Start Here Statistics'!$U2727,CountyStateRegions_21!$D:$D,0)),"")</f>
        <v/>
      </c>
    </row>
    <row r="2728" spans="14:22" ht="15" x14ac:dyDescent="0.2">
      <c r="N2728" s="43">
        <f t="shared" si="221"/>
        <v>0</v>
      </c>
      <c r="O2728" s="180"/>
      <c r="P2728" s="214" t="str">
        <f>CountyStateRegions_21!K2726</f>
        <v/>
      </c>
      <c r="Q2728" s="304" t="str">
        <f t="shared" si="223"/>
        <v/>
      </c>
      <c r="R2728" s="305" t="str">
        <f t="shared" si="224"/>
        <v/>
      </c>
      <c r="S2728" s="305" t="str">
        <f t="shared" si="225"/>
        <v/>
      </c>
      <c r="T2728" s="186">
        <v>2724</v>
      </c>
      <c r="U2728" s="216" t="str">
        <f t="shared" si="222"/>
        <v/>
      </c>
      <c r="V2728" s="216" t="str">
        <f>IFERROR(INDEX(CountyStateRegions_21!$B:$B,MATCH('Start Here Statistics'!$U2728,CountyStateRegions_21!$D:$D,0)),"")</f>
        <v/>
      </c>
    </row>
    <row r="2729" spans="14:22" ht="15" x14ac:dyDescent="0.2">
      <c r="N2729" s="43">
        <f t="shared" si="221"/>
        <v>0</v>
      </c>
      <c r="O2729" s="180"/>
      <c r="P2729" s="214" t="str">
        <f>CountyStateRegions_21!K2727</f>
        <v/>
      </c>
      <c r="Q2729" s="304" t="str">
        <f t="shared" si="223"/>
        <v/>
      </c>
      <c r="R2729" s="305" t="str">
        <f t="shared" si="224"/>
        <v/>
      </c>
      <c r="S2729" s="305" t="str">
        <f t="shared" si="225"/>
        <v/>
      </c>
      <c r="T2729" s="186">
        <v>2725</v>
      </c>
      <c r="U2729" s="216" t="str">
        <f t="shared" si="222"/>
        <v/>
      </c>
      <c r="V2729" s="216" t="str">
        <f>IFERROR(INDEX(CountyStateRegions_21!$B:$B,MATCH('Start Here Statistics'!$U2729,CountyStateRegions_21!$D:$D,0)),"")</f>
        <v/>
      </c>
    </row>
    <row r="2730" spans="14:22" ht="15" x14ac:dyDescent="0.2">
      <c r="N2730" s="43">
        <f t="shared" si="221"/>
        <v>0</v>
      </c>
      <c r="O2730" s="180"/>
      <c r="P2730" s="214" t="str">
        <f>CountyStateRegions_21!K2728</f>
        <v/>
      </c>
      <c r="Q2730" s="304" t="str">
        <f t="shared" si="223"/>
        <v/>
      </c>
      <c r="R2730" s="305" t="str">
        <f t="shared" si="224"/>
        <v/>
      </c>
      <c r="S2730" s="305" t="str">
        <f t="shared" si="225"/>
        <v/>
      </c>
      <c r="T2730" s="186">
        <v>2726</v>
      </c>
      <c r="U2730" s="216" t="str">
        <f t="shared" si="222"/>
        <v/>
      </c>
      <c r="V2730" s="216" t="str">
        <f>IFERROR(INDEX(CountyStateRegions_21!$B:$B,MATCH('Start Here Statistics'!$U2730,CountyStateRegions_21!$D:$D,0)),"")</f>
        <v/>
      </c>
    </row>
    <row r="2731" spans="14:22" ht="15" x14ac:dyDescent="0.2">
      <c r="N2731" s="43">
        <f t="shared" si="221"/>
        <v>0</v>
      </c>
      <c r="O2731" s="180"/>
      <c r="P2731" s="214" t="str">
        <f>CountyStateRegions_21!K2729</f>
        <v/>
      </c>
      <c r="Q2731" s="304" t="str">
        <f t="shared" si="223"/>
        <v/>
      </c>
      <c r="R2731" s="305" t="str">
        <f t="shared" si="224"/>
        <v/>
      </c>
      <c r="S2731" s="305" t="str">
        <f t="shared" si="225"/>
        <v/>
      </c>
      <c r="T2731" s="186">
        <v>2727</v>
      </c>
      <c r="U2731" s="216" t="str">
        <f t="shared" si="222"/>
        <v/>
      </c>
      <c r="V2731" s="216" t="str">
        <f>IFERROR(INDEX(CountyStateRegions_21!$B:$B,MATCH('Start Here Statistics'!$U2731,CountyStateRegions_21!$D:$D,0)),"")</f>
        <v/>
      </c>
    </row>
    <row r="2732" spans="14:22" ht="15" x14ac:dyDescent="0.2">
      <c r="N2732" s="43">
        <f t="shared" si="221"/>
        <v>0</v>
      </c>
      <c r="O2732" s="180"/>
      <c r="P2732" s="214" t="str">
        <f>CountyStateRegions_21!K2730</f>
        <v/>
      </c>
      <c r="Q2732" s="304" t="str">
        <f t="shared" si="223"/>
        <v/>
      </c>
      <c r="R2732" s="305" t="str">
        <f t="shared" si="224"/>
        <v/>
      </c>
      <c r="S2732" s="305" t="str">
        <f t="shared" si="225"/>
        <v/>
      </c>
      <c r="T2732" s="186">
        <v>2728</v>
      </c>
      <c r="U2732" s="216" t="str">
        <f t="shared" si="222"/>
        <v/>
      </c>
      <c r="V2732" s="216" t="str">
        <f>IFERROR(INDEX(CountyStateRegions_21!$B:$B,MATCH('Start Here Statistics'!$U2732,CountyStateRegions_21!$D:$D,0)),"")</f>
        <v/>
      </c>
    </row>
    <row r="2733" spans="14:22" ht="15" x14ac:dyDescent="0.2">
      <c r="N2733" s="43">
        <f t="shared" si="221"/>
        <v>0</v>
      </c>
      <c r="O2733" s="180"/>
      <c r="P2733" s="214" t="str">
        <f>CountyStateRegions_21!K2731</f>
        <v/>
      </c>
      <c r="Q2733" s="304" t="str">
        <f t="shared" si="223"/>
        <v/>
      </c>
      <c r="R2733" s="305" t="str">
        <f t="shared" si="224"/>
        <v/>
      </c>
      <c r="S2733" s="305" t="str">
        <f t="shared" si="225"/>
        <v/>
      </c>
      <c r="T2733" s="186">
        <v>2729</v>
      </c>
      <c r="U2733" s="216" t="str">
        <f t="shared" si="222"/>
        <v/>
      </c>
      <c r="V2733" s="216" t="str">
        <f>IFERROR(INDEX(CountyStateRegions_21!$B:$B,MATCH('Start Here Statistics'!$U2733,CountyStateRegions_21!$D:$D,0)),"")</f>
        <v/>
      </c>
    </row>
    <row r="2734" spans="14:22" ht="15" x14ac:dyDescent="0.2">
      <c r="N2734" s="43">
        <f t="shared" si="221"/>
        <v>0</v>
      </c>
      <c r="O2734" s="180"/>
      <c r="P2734" s="214" t="str">
        <f>CountyStateRegions_21!K2732</f>
        <v/>
      </c>
      <c r="Q2734" s="304" t="str">
        <f t="shared" si="223"/>
        <v/>
      </c>
      <c r="R2734" s="305" t="str">
        <f t="shared" si="224"/>
        <v/>
      </c>
      <c r="S2734" s="305" t="str">
        <f t="shared" si="225"/>
        <v/>
      </c>
      <c r="T2734" s="186">
        <v>2730</v>
      </c>
      <c r="U2734" s="216" t="str">
        <f t="shared" si="222"/>
        <v/>
      </c>
      <c r="V2734" s="216" t="str">
        <f>IFERROR(INDEX(CountyStateRegions_21!$B:$B,MATCH('Start Here Statistics'!$U2734,CountyStateRegions_21!$D:$D,0)),"")</f>
        <v/>
      </c>
    </row>
    <row r="2735" spans="14:22" ht="15" x14ac:dyDescent="0.2">
      <c r="N2735" s="43">
        <f t="shared" si="221"/>
        <v>0</v>
      </c>
      <c r="O2735" s="180"/>
      <c r="P2735" s="214" t="str">
        <f>CountyStateRegions_21!K2733</f>
        <v/>
      </c>
      <c r="Q2735" s="304" t="str">
        <f t="shared" si="223"/>
        <v/>
      </c>
      <c r="R2735" s="305" t="str">
        <f t="shared" si="224"/>
        <v/>
      </c>
      <c r="S2735" s="305" t="str">
        <f t="shared" si="225"/>
        <v/>
      </c>
      <c r="T2735" s="186">
        <v>2731</v>
      </c>
      <c r="U2735" s="216" t="str">
        <f t="shared" si="222"/>
        <v/>
      </c>
      <c r="V2735" s="216" t="str">
        <f>IFERROR(INDEX(CountyStateRegions_21!$B:$B,MATCH('Start Here Statistics'!$U2735,CountyStateRegions_21!$D:$D,0)),"")</f>
        <v/>
      </c>
    </row>
    <row r="2736" spans="14:22" ht="15" x14ac:dyDescent="0.2">
      <c r="N2736" s="43">
        <f t="shared" si="221"/>
        <v>0</v>
      </c>
      <c r="O2736" s="180"/>
      <c r="P2736" s="214" t="str">
        <f>CountyStateRegions_21!K2734</f>
        <v/>
      </c>
      <c r="Q2736" s="304" t="str">
        <f t="shared" si="223"/>
        <v/>
      </c>
      <c r="R2736" s="305" t="str">
        <f t="shared" si="224"/>
        <v/>
      </c>
      <c r="S2736" s="305" t="str">
        <f t="shared" si="225"/>
        <v/>
      </c>
      <c r="T2736" s="186">
        <v>2732</v>
      </c>
      <c r="U2736" s="216" t="str">
        <f t="shared" si="222"/>
        <v/>
      </c>
      <c r="V2736" s="216" t="str">
        <f>IFERROR(INDEX(CountyStateRegions_21!$B:$B,MATCH('Start Here Statistics'!$U2736,CountyStateRegions_21!$D:$D,0)),"")</f>
        <v/>
      </c>
    </row>
    <row r="2737" spans="14:22" ht="15" x14ac:dyDescent="0.2">
      <c r="N2737" s="43">
        <f t="shared" si="221"/>
        <v>0</v>
      </c>
      <c r="O2737" s="180"/>
      <c r="P2737" s="214" t="str">
        <f>CountyStateRegions_21!K2735</f>
        <v/>
      </c>
      <c r="Q2737" s="304" t="str">
        <f t="shared" si="223"/>
        <v/>
      </c>
      <c r="R2737" s="305" t="str">
        <f t="shared" si="224"/>
        <v/>
      </c>
      <c r="S2737" s="305" t="str">
        <f t="shared" si="225"/>
        <v/>
      </c>
      <c r="T2737" s="186">
        <v>2733</v>
      </c>
      <c r="U2737" s="216" t="str">
        <f t="shared" si="222"/>
        <v/>
      </c>
      <c r="V2737" s="216" t="str">
        <f>IFERROR(INDEX(CountyStateRegions_21!$B:$B,MATCH('Start Here Statistics'!$U2737,CountyStateRegions_21!$D:$D,0)),"")</f>
        <v/>
      </c>
    </row>
    <row r="2738" spans="14:22" ht="15" x14ac:dyDescent="0.2">
      <c r="N2738" s="43">
        <f t="shared" si="221"/>
        <v>0</v>
      </c>
      <c r="O2738" s="180"/>
      <c r="P2738" s="214" t="str">
        <f>CountyStateRegions_21!K2736</f>
        <v/>
      </c>
      <c r="Q2738" s="304" t="str">
        <f t="shared" si="223"/>
        <v/>
      </c>
      <c r="R2738" s="305" t="str">
        <f t="shared" si="224"/>
        <v/>
      </c>
      <c r="S2738" s="305" t="str">
        <f t="shared" si="225"/>
        <v/>
      </c>
      <c r="T2738" s="186">
        <v>2734</v>
      </c>
      <c r="U2738" s="216" t="str">
        <f t="shared" si="222"/>
        <v/>
      </c>
      <c r="V2738" s="216" t="str">
        <f>IFERROR(INDEX(CountyStateRegions_21!$B:$B,MATCH('Start Here Statistics'!$U2738,CountyStateRegions_21!$D:$D,0)),"")</f>
        <v/>
      </c>
    </row>
    <row r="2739" spans="14:22" ht="15" x14ac:dyDescent="0.2">
      <c r="N2739" s="43">
        <f t="shared" si="221"/>
        <v>0</v>
      </c>
      <c r="O2739" s="180"/>
      <c r="P2739" s="214" t="str">
        <f>CountyStateRegions_21!K2737</f>
        <v/>
      </c>
      <c r="Q2739" s="304" t="str">
        <f t="shared" si="223"/>
        <v/>
      </c>
      <c r="R2739" s="305" t="str">
        <f t="shared" si="224"/>
        <v/>
      </c>
      <c r="S2739" s="305" t="str">
        <f t="shared" si="225"/>
        <v/>
      </c>
      <c r="T2739" s="186">
        <v>2735</v>
      </c>
      <c r="U2739" s="216" t="str">
        <f t="shared" si="222"/>
        <v/>
      </c>
      <c r="V2739" s="216" t="str">
        <f>IFERROR(INDEX(CountyStateRegions_21!$B:$B,MATCH('Start Here Statistics'!$U2739,CountyStateRegions_21!$D:$D,0)),"")</f>
        <v/>
      </c>
    </row>
    <row r="2740" spans="14:22" ht="15" x14ac:dyDescent="0.2">
      <c r="N2740" s="43">
        <f t="shared" si="221"/>
        <v>0</v>
      </c>
      <c r="O2740" s="180"/>
      <c r="P2740" s="214" t="str">
        <f>CountyStateRegions_21!K2738</f>
        <v/>
      </c>
      <c r="Q2740" s="304" t="str">
        <f t="shared" si="223"/>
        <v/>
      </c>
      <c r="R2740" s="305" t="str">
        <f t="shared" si="224"/>
        <v/>
      </c>
      <c r="S2740" s="305" t="str">
        <f t="shared" si="225"/>
        <v/>
      </c>
      <c r="T2740" s="186">
        <v>2736</v>
      </c>
      <c r="U2740" s="216" t="str">
        <f t="shared" si="222"/>
        <v/>
      </c>
      <c r="V2740" s="216" t="str">
        <f>IFERROR(INDEX(CountyStateRegions_21!$B:$B,MATCH('Start Here Statistics'!$U2740,CountyStateRegions_21!$D:$D,0)),"")</f>
        <v/>
      </c>
    </row>
    <row r="2741" spans="14:22" ht="15" x14ac:dyDescent="0.2">
      <c r="N2741" s="43">
        <f t="shared" si="221"/>
        <v>0</v>
      </c>
      <c r="O2741" s="180"/>
      <c r="P2741" s="214" t="str">
        <f>CountyStateRegions_21!K2739</f>
        <v/>
      </c>
      <c r="Q2741" s="304" t="str">
        <f t="shared" si="223"/>
        <v/>
      </c>
      <c r="R2741" s="305" t="str">
        <f t="shared" si="224"/>
        <v/>
      </c>
      <c r="S2741" s="305" t="str">
        <f t="shared" si="225"/>
        <v/>
      </c>
      <c r="T2741" s="186">
        <v>2737</v>
      </c>
      <c r="U2741" s="216" t="str">
        <f t="shared" si="222"/>
        <v/>
      </c>
      <c r="V2741" s="216" t="str">
        <f>IFERROR(INDEX(CountyStateRegions_21!$B:$B,MATCH('Start Here Statistics'!$U2741,CountyStateRegions_21!$D:$D,0)),"")</f>
        <v/>
      </c>
    </row>
    <row r="2742" spans="14:22" ht="15" x14ac:dyDescent="0.2">
      <c r="N2742" s="43">
        <f t="shared" si="221"/>
        <v>0</v>
      </c>
      <c r="O2742" s="180"/>
      <c r="P2742" s="214" t="str">
        <f>CountyStateRegions_21!K2740</f>
        <v/>
      </c>
      <c r="Q2742" s="304" t="str">
        <f t="shared" si="223"/>
        <v/>
      </c>
      <c r="R2742" s="305" t="str">
        <f t="shared" si="224"/>
        <v/>
      </c>
      <c r="S2742" s="305" t="str">
        <f t="shared" si="225"/>
        <v/>
      </c>
      <c r="T2742" s="186">
        <v>2738</v>
      </c>
      <c r="U2742" s="216" t="str">
        <f t="shared" si="222"/>
        <v/>
      </c>
      <c r="V2742" s="216" t="str">
        <f>IFERROR(INDEX(CountyStateRegions_21!$B:$B,MATCH('Start Here Statistics'!$U2742,CountyStateRegions_21!$D:$D,0)),"")</f>
        <v/>
      </c>
    </row>
    <row r="2743" spans="14:22" ht="15" x14ac:dyDescent="0.2">
      <c r="N2743" s="43">
        <f t="shared" si="221"/>
        <v>0</v>
      </c>
      <c r="O2743" s="180"/>
      <c r="P2743" s="214" t="str">
        <f>CountyStateRegions_21!K2741</f>
        <v/>
      </c>
      <c r="Q2743" s="304" t="str">
        <f t="shared" si="223"/>
        <v/>
      </c>
      <c r="R2743" s="305" t="str">
        <f t="shared" si="224"/>
        <v/>
      </c>
      <c r="S2743" s="305" t="str">
        <f t="shared" si="225"/>
        <v/>
      </c>
      <c r="T2743" s="186">
        <v>2739</v>
      </c>
      <c r="U2743" s="216" t="str">
        <f t="shared" si="222"/>
        <v/>
      </c>
      <c r="V2743" s="216" t="str">
        <f>IFERROR(INDEX(CountyStateRegions_21!$B:$B,MATCH('Start Here Statistics'!$U2743,CountyStateRegions_21!$D:$D,0)),"")</f>
        <v/>
      </c>
    </row>
    <row r="2744" spans="14:22" ht="15" x14ac:dyDescent="0.2">
      <c r="N2744" s="43">
        <f t="shared" si="221"/>
        <v>0</v>
      </c>
      <c r="O2744" s="180"/>
      <c r="P2744" s="214" t="str">
        <f>CountyStateRegions_21!K2742</f>
        <v/>
      </c>
      <c r="Q2744" s="304" t="str">
        <f t="shared" si="223"/>
        <v/>
      </c>
      <c r="R2744" s="305" t="str">
        <f t="shared" si="224"/>
        <v/>
      </c>
      <c r="S2744" s="305" t="str">
        <f t="shared" si="225"/>
        <v/>
      </c>
      <c r="T2744" s="186">
        <v>2740</v>
      </c>
      <c r="U2744" s="216" t="str">
        <f t="shared" si="222"/>
        <v/>
      </c>
      <c r="V2744" s="216" t="str">
        <f>IFERROR(INDEX(CountyStateRegions_21!$B:$B,MATCH('Start Here Statistics'!$U2744,CountyStateRegions_21!$D:$D,0)),"")</f>
        <v/>
      </c>
    </row>
    <row r="2745" spans="14:22" ht="15" x14ac:dyDescent="0.2">
      <c r="N2745" s="43">
        <f t="shared" si="221"/>
        <v>0</v>
      </c>
      <c r="O2745" s="180"/>
      <c r="P2745" s="214" t="str">
        <f>CountyStateRegions_21!K2743</f>
        <v/>
      </c>
      <c r="Q2745" s="304" t="str">
        <f t="shared" si="223"/>
        <v/>
      </c>
      <c r="R2745" s="305" t="str">
        <f t="shared" si="224"/>
        <v/>
      </c>
      <c r="S2745" s="305" t="str">
        <f t="shared" si="225"/>
        <v/>
      </c>
      <c r="T2745" s="186">
        <v>2741</v>
      </c>
      <c r="U2745" s="216" t="str">
        <f t="shared" si="222"/>
        <v/>
      </c>
      <c r="V2745" s="216" t="str">
        <f>IFERROR(INDEX(CountyStateRegions_21!$B:$B,MATCH('Start Here Statistics'!$U2745,CountyStateRegions_21!$D:$D,0)),"")</f>
        <v/>
      </c>
    </row>
    <row r="2746" spans="14:22" ht="15" x14ac:dyDescent="0.2">
      <c r="N2746" s="43">
        <f t="shared" si="221"/>
        <v>0</v>
      </c>
      <c r="O2746" s="180"/>
      <c r="P2746" s="214" t="str">
        <f>CountyStateRegions_21!K2744</f>
        <v/>
      </c>
      <c r="Q2746" s="304" t="str">
        <f t="shared" si="223"/>
        <v/>
      </c>
      <c r="R2746" s="305" t="str">
        <f t="shared" si="224"/>
        <v/>
      </c>
      <c r="S2746" s="305" t="str">
        <f t="shared" si="225"/>
        <v/>
      </c>
      <c r="T2746" s="186">
        <v>2742</v>
      </c>
      <c r="U2746" s="216" t="str">
        <f t="shared" si="222"/>
        <v/>
      </c>
      <c r="V2746" s="216" t="str">
        <f>IFERROR(INDEX(CountyStateRegions_21!$B:$B,MATCH('Start Here Statistics'!$U2746,CountyStateRegions_21!$D:$D,0)),"")</f>
        <v/>
      </c>
    </row>
    <row r="2747" spans="14:22" ht="15" x14ac:dyDescent="0.2">
      <c r="N2747" s="43">
        <f t="shared" si="221"/>
        <v>0</v>
      </c>
      <c r="O2747" s="180"/>
      <c r="P2747" s="214" t="str">
        <f>CountyStateRegions_21!K2745</f>
        <v/>
      </c>
      <c r="Q2747" s="304" t="str">
        <f t="shared" si="223"/>
        <v/>
      </c>
      <c r="R2747" s="305" t="str">
        <f t="shared" si="224"/>
        <v/>
      </c>
      <c r="S2747" s="305" t="str">
        <f t="shared" si="225"/>
        <v/>
      </c>
      <c r="T2747" s="186">
        <v>2743</v>
      </c>
      <c r="U2747" s="216" t="str">
        <f t="shared" si="222"/>
        <v/>
      </c>
      <c r="V2747" s="216" t="str">
        <f>IFERROR(INDEX(CountyStateRegions_21!$B:$B,MATCH('Start Here Statistics'!$U2747,CountyStateRegions_21!$D:$D,0)),"")</f>
        <v/>
      </c>
    </row>
    <row r="2748" spans="14:22" ht="15" x14ac:dyDescent="0.2">
      <c r="N2748" s="43">
        <f t="shared" si="221"/>
        <v>0</v>
      </c>
      <c r="O2748" s="180"/>
      <c r="P2748" s="214" t="str">
        <f>CountyStateRegions_21!K2746</f>
        <v/>
      </c>
      <c r="Q2748" s="304" t="str">
        <f t="shared" si="223"/>
        <v/>
      </c>
      <c r="R2748" s="305" t="str">
        <f t="shared" si="224"/>
        <v/>
      </c>
      <c r="S2748" s="305" t="str">
        <f t="shared" si="225"/>
        <v/>
      </c>
      <c r="T2748" s="186">
        <v>2744</v>
      </c>
      <c r="U2748" s="216" t="str">
        <f t="shared" si="222"/>
        <v/>
      </c>
      <c r="V2748" s="216" t="str">
        <f>IFERROR(INDEX(CountyStateRegions_21!$B:$B,MATCH('Start Here Statistics'!$U2748,CountyStateRegions_21!$D:$D,0)),"")</f>
        <v/>
      </c>
    </row>
    <row r="2749" spans="14:22" ht="15" x14ac:dyDescent="0.2">
      <c r="N2749" s="43">
        <f t="shared" si="221"/>
        <v>0</v>
      </c>
      <c r="O2749" s="180"/>
      <c r="P2749" s="214" t="str">
        <f>CountyStateRegions_21!K2747</f>
        <v/>
      </c>
      <c r="Q2749" s="304" t="str">
        <f t="shared" si="223"/>
        <v/>
      </c>
      <c r="R2749" s="305" t="str">
        <f t="shared" si="224"/>
        <v/>
      </c>
      <c r="S2749" s="305" t="str">
        <f t="shared" si="225"/>
        <v/>
      </c>
      <c r="T2749" s="186">
        <v>2745</v>
      </c>
      <c r="U2749" s="216" t="str">
        <f t="shared" si="222"/>
        <v/>
      </c>
      <c r="V2749" s="216" t="str">
        <f>IFERROR(INDEX(CountyStateRegions_21!$B:$B,MATCH('Start Here Statistics'!$U2749,CountyStateRegions_21!$D:$D,0)),"")</f>
        <v/>
      </c>
    </row>
    <row r="2750" spans="14:22" ht="15" x14ac:dyDescent="0.2">
      <c r="N2750" s="43">
        <f t="shared" si="221"/>
        <v>0</v>
      </c>
      <c r="O2750" s="180"/>
      <c r="P2750" s="214" t="str">
        <f>CountyStateRegions_21!K2748</f>
        <v/>
      </c>
      <c r="Q2750" s="304" t="str">
        <f t="shared" si="223"/>
        <v/>
      </c>
      <c r="R2750" s="305" t="str">
        <f t="shared" si="224"/>
        <v/>
      </c>
      <c r="S2750" s="305" t="str">
        <f t="shared" si="225"/>
        <v/>
      </c>
      <c r="T2750" s="186">
        <v>2746</v>
      </c>
      <c r="U2750" s="216" t="str">
        <f t="shared" si="222"/>
        <v/>
      </c>
      <c r="V2750" s="216" t="str">
        <f>IFERROR(INDEX(CountyStateRegions_21!$B:$B,MATCH('Start Here Statistics'!$U2750,CountyStateRegions_21!$D:$D,0)),"")</f>
        <v/>
      </c>
    </row>
    <row r="2751" spans="14:22" ht="15" x14ac:dyDescent="0.2">
      <c r="N2751" s="43">
        <f t="shared" si="221"/>
        <v>0</v>
      </c>
      <c r="O2751" s="180"/>
      <c r="P2751" s="214" t="str">
        <f>CountyStateRegions_21!K2749</f>
        <v/>
      </c>
      <c r="Q2751" s="304" t="str">
        <f t="shared" si="223"/>
        <v/>
      </c>
      <c r="R2751" s="305" t="str">
        <f t="shared" si="224"/>
        <v/>
      </c>
      <c r="S2751" s="305" t="str">
        <f t="shared" si="225"/>
        <v/>
      </c>
      <c r="T2751" s="186">
        <v>2747</v>
      </c>
      <c r="U2751" s="216" t="str">
        <f t="shared" si="222"/>
        <v/>
      </c>
      <c r="V2751" s="216" t="str">
        <f>IFERROR(INDEX(CountyStateRegions_21!$B:$B,MATCH('Start Here Statistics'!$U2751,CountyStateRegions_21!$D:$D,0)),"")</f>
        <v/>
      </c>
    </row>
    <row r="2752" spans="14:22" ht="15" x14ac:dyDescent="0.2">
      <c r="N2752" s="43">
        <f t="shared" si="221"/>
        <v>0</v>
      </c>
      <c r="O2752" s="180"/>
      <c r="P2752" s="214" t="str">
        <f>CountyStateRegions_21!K2750</f>
        <v/>
      </c>
      <c r="Q2752" s="304" t="str">
        <f t="shared" si="223"/>
        <v/>
      </c>
      <c r="R2752" s="305" t="str">
        <f t="shared" si="224"/>
        <v/>
      </c>
      <c r="S2752" s="305" t="str">
        <f t="shared" si="225"/>
        <v/>
      </c>
      <c r="T2752" s="186">
        <v>2748</v>
      </c>
      <c r="U2752" s="216" t="str">
        <f t="shared" si="222"/>
        <v/>
      </c>
      <c r="V2752" s="216" t="str">
        <f>IFERROR(INDEX(CountyStateRegions_21!$B:$B,MATCH('Start Here Statistics'!$U2752,CountyStateRegions_21!$D:$D,0)),"")</f>
        <v/>
      </c>
    </row>
    <row r="2753" spans="14:22" ht="15" x14ac:dyDescent="0.2">
      <c r="N2753" s="43">
        <f t="shared" si="221"/>
        <v>0</v>
      </c>
      <c r="O2753" s="180"/>
      <c r="P2753" s="214" t="str">
        <f>CountyStateRegions_21!K2751</f>
        <v/>
      </c>
      <c r="Q2753" s="304" t="str">
        <f t="shared" si="223"/>
        <v/>
      </c>
      <c r="R2753" s="305" t="str">
        <f t="shared" si="224"/>
        <v/>
      </c>
      <c r="S2753" s="305" t="str">
        <f t="shared" si="225"/>
        <v/>
      </c>
      <c r="T2753" s="186">
        <v>2749</v>
      </c>
      <c r="U2753" s="216" t="str">
        <f t="shared" si="222"/>
        <v/>
      </c>
      <c r="V2753" s="216" t="str">
        <f>IFERROR(INDEX(CountyStateRegions_21!$B:$B,MATCH('Start Here Statistics'!$U2753,CountyStateRegions_21!$D:$D,0)),"")</f>
        <v/>
      </c>
    </row>
    <row r="2754" spans="14:22" ht="15" x14ac:dyDescent="0.2">
      <c r="N2754" s="43">
        <f t="shared" si="221"/>
        <v>0</v>
      </c>
      <c r="O2754" s="180"/>
      <c r="P2754" s="214" t="str">
        <f>CountyStateRegions_21!K2752</f>
        <v/>
      </c>
      <c r="Q2754" s="304" t="str">
        <f t="shared" si="223"/>
        <v/>
      </c>
      <c r="R2754" s="305" t="str">
        <f t="shared" si="224"/>
        <v/>
      </c>
      <c r="S2754" s="305" t="str">
        <f t="shared" si="225"/>
        <v/>
      </c>
      <c r="T2754" s="186">
        <v>2750</v>
      </c>
      <c r="U2754" s="216" t="str">
        <f t="shared" si="222"/>
        <v/>
      </c>
      <c r="V2754" s="216" t="str">
        <f>IFERROR(INDEX(CountyStateRegions_21!$B:$B,MATCH('Start Here Statistics'!$U2754,CountyStateRegions_21!$D:$D,0)),"")</f>
        <v/>
      </c>
    </row>
    <row r="2755" spans="14:22" ht="15" x14ac:dyDescent="0.2">
      <c r="N2755" s="43">
        <f t="shared" si="221"/>
        <v>0</v>
      </c>
      <c r="O2755" s="180"/>
      <c r="P2755" s="214" t="str">
        <f>CountyStateRegions_21!K2753</f>
        <v/>
      </c>
      <c r="Q2755" s="304" t="str">
        <f t="shared" si="223"/>
        <v/>
      </c>
      <c r="R2755" s="305" t="str">
        <f t="shared" si="224"/>
        <v/>
      </c>
      <c r="S2755" s="305" t="str">
        <f t="shared" si="225"/>
        <v/>
      </c>
      <c r="T2755" s="186">
        <v>2751</v>
      </c>
      <c r="U2755" s="216" t="str">
        <f t="shared" si="222"/>
        <v/>
      </c>
      <c r="V2755" s="216" t="str">
        <f>IFERROR(INDEX(CountyStateRegions_21!$B:$B,MATCH('Start Here Statistics'!$U2755,CountyStateRegions_21!$D:$D,0)),"")</f>
        <v/>
      </c>
    </row>
    <row r="2756" spans="14:22" ht="15" x14ac:dyDescent="0.2">
      <c r="N2756" s="43">
        <f t="shared" si="221"/>
        <v>0</v>
      </c>
      <c r="O2756" s="180"/>
      <c r="P2756" s="214" t="str">
        <f>CountyStateRegions_21!K2754</f>
        <v/>
      </c>
      <c r="Q2756" s="304" t="str">
        <f t="shared" si="223"/>
        <v/>
      </c>
      <c r="R2756" s="305" t="str">
        <f t="shared" si="224"/>
        <v/>
      </c>
      <c r="S2756" s="305" t="str">
        <f t="shared" si="225"/>
        <v/>
      </c>
      <c r="T2756" s="186">
        <v>2752</v>
      </c>
      <c r="U2756" s="216" t="str">
        <f t="shared" si="222"/>
        <v/>
      </c>
      <c r="V2756" s="216" t="str">
        <f>IFERROR(INDEX(CountyStateRegions_21!$B:$B,MATCH('Start Here Statistics'!$U2756,CountyStateRegions_21!$D:$D,0)),"")</f>
        <v/>
      </c>
    </row>
    <row r="2757" spans="14:22" ht="15" x14ac:dyDescent="0.2">
      <c r="N2757" s="43">
        <f t="shared" si="221"/>
        <v>0</v>
      </c>
      <c r="O2757" s="180"/>
      <c r="P2757" s="214" t="str">
        <f>CountyStateRegions_21!K2755</f>
        <v/>
      </c>
      <c r="Q2757" s="304" t="str">
        <f t="shared" si="223"/>
        <v/>
      </c>
      <c r="R2757" s="305" t="str">
        <f t="shared" si="224"/>
        <v/>
      </c>
      <c r="S2757" s="305" t="str">
        <f t="shared" si="225"/>
        <v/>
      </c>
      <c r="T2757" s="186">
        <v>2753</v>
      </c>
      <c r="U2757" s="216" t="str">
        <f t="shared" si="222"/>
        <v/>
      </c>
      <c r="V2757" s="216" t="str">
        <f>IFERROR(INDEX(CountyStateRegions_21!$B:$B,MATCH('Start Here Statistics'!$U2757,CountyStateRegions_21!$D:$D,0)),"")</f>
        <v/>
      </c>
    </row>
    <row r="2758" spans="14:22" ht="15" x14ac:dyDescent="0.2">
      <c r="N2758" s="43">
        <f t="shared" ref="N2758:N2821" si="226">SUM(N2757,$O2758&lt;&gt;"")</f>
        <v>0</v>
      </c>
      <c r="O2758" s="180"/>
      <c r="P2758" s="214" t="str">
        <f>CountyStateRegions_21!K2756</f>
        <v/>
      </c>
      <c r="Q2758" s="304" t="str">
        <f t="shared" si="223"/>
        <v/>
      </c>
      <c r="R2758" s="305" t="str">
        <f t="shared" si="224"/>
        <v/>
      </c>
      <c r="S2758" s="305" t="str">
        <f t="shared" si="225"/>
        <v/>
      </c>
      <c r="T2758" s="186">
        <v>2754</v>
      </c>
      <c r="U2758" s="216" t="str">
        <f t="shared" ref="U2758:U2821" si="227">IFERROR(INDEX($P:$P,MATCH($T2758,$N:$N,0)),"")</f>
        <v/>
      </c>
      <c r="V2758" s="216" t="str">
        <f>IFERROR(INDEX(CountyStateRegions_21!$B:$B,MATCH('Start Here Statistics'!$U2758,CountyStateRegions_21!$D:$D,0)),"")</f>
        <v/>
      </c>
    </row>
    <row r="2759" spans="14:22" ht="15" x14ac:dyDescent="0.2">
      <c r="N2759" s="43">
        <f t="shared" si="226"/>
        <v>0</v>
      </c>
      <c r="O2759" s="180"/>
      <c r="P2759" s="214" t="str">
        <f>CountyStateRegions_21!K2757</f>
        <v/>
      </c>
      <c r="Q2759" s="304" t="str">
        <f t="shared" si="223"/>
        <v/>
      </c>
      <c r="R2759" s="305" t="str">
        <f t="shared" si="224"/>
        <v/>
      </c>
      <c r="S2759" s="305" t="str">
        <f t="shared" si="225"/>
        <v/>
      </c>
      <c r="T2759" s="186">
        <v>2755</v>
      </c>
      <c r="U2759" s="216" t="str">
        <f t="shared" si="227"/>
        <v/>
      </c>
      <c r="V2759" s="216" t="str">
        <f>IFERROR(INDEX(CountyStateRegions_21!$B:$B,MATCH('Start Here Statistics'!$U2759,CountyStateRegions_21!$D:$D,0)),"")</f>
        <v/>
      </c>
    </row>
    <row r="2760" spans="14:22" ht="15" x14ac:dyDescent="0.2">
      <c r="N2760" s="43">
        <f t="shared" si="226"/>
        <v>0</v>
      </c>
      <c r="O2760" s="180"/>
      <c r="P2760" s="214" t="str">
        <f>CountyStateRegions_21!K2758</f>
        <v/>
      </c>
      <c r="Q2760" s="304" t="str">
        <f t="shared" si="223"/>
        <v/>
      </c>
      <c r="R2760" s="305" t="str">
        <f t="shared" si="224"/>
        <v/>
      </c>
      <c r="S2760" s="305" t="str">
        <f t="shared" si="225"/>
        <v/>
      </c>
      <c r="T2760" s="186">
        <v>2756</v>
      </c>
      <c r="U2760" s="216" t="str">
        <f t="shared" si="227"/>
        <v/>
      </c>
      <c r="V2760" s="216" t="str">
        <f>IFERROR(INDEX(CountyStateRegions_21!$B:$B,MATCH('Start Here Statistics'!$U2760,CountyStateRegions_21!$D:$D,0)),"")</f>
        <v/>
      </c>
    </row>
    <row r="2761" spans="14:22" ht="15" x14ac:dyDescent="0.2">
      <c r="N2761" s="43">
        <f t="shared" si="226"/>
        <v>0</v>
      </c>
      <c r="O2761" s="180"/>
      <c r="P2761" s="214" t="str">
        <f>CountyStateRegions_21!K2759</f>
        <v/>
      </c>
      <c r="Q2761" s="304" t="str">
        <f t="shared" si="223"/>
        <v/>
      </c>
      <c r="R2761" s="305" t="str">
        <f t="shared" si="224"/>
        <v/>
      </c>
      <c r="S2761" s="305" t="str">
        <f t="shared" si="225"/>
        <v/>
      </c>
      <c r="T2761" s="186">
        <v>2757</v>
      </c>
      <c r="U2761" s="216" t="str">
        <f t="shared" si="227"/>
        <v/>
      </c>
      <c r="V2761" s="216" t="str">
        <f>IFERROR(INDEX(CountyStateRegions_21!$B:$B,MATCH('Start Here Statistics'!$U2761,CountyStateRegions_21!$D:$D,0)),"")</f>
        <v/>
      </c>
    </row>
    <row r="2762" spans="14:22" ht="15" x14ac:dyDescent="0.2">
      <c r="N2762" s="43">
        <f t="shared" si="226"/>
        <v>0</v>
      </c>
      <c r="O2762" s="180"/>
      <c r="P2762" s="214" t="str">
        <f>CountyStateRegions_21!K2760</f>
        <v/>
      </c>
      <c r="Q2762" s="304" t="str">
        <f t="shared" si="223"/>
        <v/>
      </c>
      <c r="R2762" s="305" t="str">
        <f t="shared" si="224"/>
        <v/>
      </c>
      <c r="S2762" s="305" t="str">
        <f t="shared" si="225"/>
        <v/>
      </c>
      <c r="T2762" s="186">
        <v>2758</v>
      </c>
      <c r="U2762" s="216" t="str">
        <f t="shared" si="227"/>
        <v/>
      </c>
      <c r="V2762" s="216" t="str">
        <f>IFERROR(INDEX(CountyStateRegions_21!$B:$B,MATCH('Start Here Statistics'!$U2762,CountyStateRegions_21!$D:$D,0)),"")</f>
        <v/>
      </c>
    </row>
    <row r="2763" spans="14:22" ht="15" x14ac:dyDescent="0.2">
      <c r="N2763" s="43">
        <f t="shared" si="226"/>
        <v>0</v>
      </c>
      <c r="O2763" s="180"/>
      <c r="P2763" s="214" t="str">
        <f>CountyStateRegions_21!K2761</f>
        <v/>
      </c>
      <c r="Q2763" s="304" t="str">
        <f t="shared" si="223"/>
        <v/>
      </c>
      <c r="R2763" s="305" t="str">
        <f t="shared" si="224"/>
        <v/>
      </c>
      <c r="S2763" s="305" t="str">
        <f t="shared" si="225"/>
        <v/>
      </c>
      <c r="T2763" s="186">
        <v>2759</v>
      </c>
      <c r="U2763" s="216" t="str">
        <f t="shared" si="227"/>
        <v/>
      </c>
      <c r="V2763" s="216" t="str">
        <f>IFERROR(INDEX(CountyStateRegions_21!$B:$B,MATCH('Start Here Statistics'!$U2763,CountyStateRegions_21!$D:$D,0)),"")</f>
        <v/>
      </c>
    </row>
    <row r="2764" spans="14:22" ht="15" x14ac:dyDescent="0.2">
      <c r="N2764" s="43">
        <f t="shared" si="226"/>
        <v>0</v>
      </c>
      <c r="O2764" s="180"/>
      <c r="P2764" s="214" t="str">
        <f>CountyStateRegions_21!K2762</f>
        <v/>
      </c>
      <c r="Q2764" s="304" t="str">
        <f t="shared" si="223"/>
        <v/>
      </c>
      <c r="R2764" s="305" t="str">
        <f t="shared" si="224"/>
        <v/>
      </c>
      <c r="S2764" s="305" t="str">
        <f t="shared" si="225"/>
        <v/>
      </c>
      <c r="T2764" s="186">
        <v>2760</v>
      </c>
      <c r="U2764" s="216" t="str">
        <f t="shared" si="227"/>
        <v/>
      </c>
      <c r="V2764" s="216" t="str">
        <f>IFERROR(INDEX(CountyStateRegions_21!$B:$B,MATCH('Start Here Statistics'!$U2764,CountyStateRegions_21!$D:$D,0)),"")</f>
        <v/>
      </c>
    </row>
    <row r="2765" spans="14:22" ht="15" x14ac:dyDescent="0.2">
      <c r="N2765" s="43">
        <f t="shared" si="226"/>
        <v>0</v>
      </c>
      <c r="O2765" s="180"/>
      <c r="P2765" s="214" t="str">
        <f>CountyStateRegions_21!K2763</f>
        <v/>
      </c>
      <c r="Q2765" s="304" t="str">
        <f t="shared" si="223"/>
        <v/>
      </c>
      <c r="R2765" s="305" t="str">
        <f t="shared" si="224"/>
        <v/>
      </c>
      <c r="S2765" s="305" t="str">
        <f t="shared" si="225"/>
        <v/>
      </c>
      <c r="T2765" s="186">
        <v>2761</v>
      </c>
      <c r="U2765" s="216" t="str">
        <f t="shared" si="227"/>
        <v/>
      </c>
      <c r="V2765" s="216" t="str">
        <f>IFERROR(INDEX(CountyStateRegions_21!$B:$B,MATCH('Start Here Statistics'!$U2765,CountyStateRegions_21!$D:$D,0)),"")</f>
        <v/>
      </c>
    </row>
    <row r="2766" spans="14:22" ht="15" x14ac:dyDescent="0.2">
      <c r="N2766" s="43">
        <f t="shared" si="226"/>
        <v>0</v>
      </c>
      <c r="O2766" s="180"/>
      <c r="P2766" s="214" t="str">
        <f>CountyStateRegions_21!K2764</f>
        <v/>
      </c>
      <c r="Q2766" s="304" t="str">
        <f t="shared" si="223"/>
        <v/>
      </c>
      <c r="R2766" s="305" t="str">
        <f t="shared" si="224"/>
        <v/>
      </c>
      <c r="S2766" s="305" t="str">
        <f t="shared" si="225"/>
        <v/>
      </c>
      <c r="T2766" s="186">
        <v>2762</v>
      </c>
      <c r="U2766" s="216" t="str">
        <f t="shared" si="227"/>
        <v/>
      </c>
      <c r="V2766" s="216" t="str">
        <f>IFERROR(INDEX(CountyStateRegions_21!$B:$B,MATCH('Start Here Statistics'!$U2766,CountyStateRegions_21!$D:$D,0)),"")</f>
        <v/>
      </c>
    </row>
    <row r="2767" spans="14:22" ht="15" x14ac:dyDescent="0.2">
      <c r="N2767" s="43">
        <f t="shared" si="226"/>
        <v>0</v>
      </c>
      <c r="O2767" s="180"/>
      <c r="P2767" s="214" t="str">
        <f>CountyStateRegions_21!K2765</f>
        <v/>
      </c>
      <c r="Q2767" s="304" t="str">
        <f t="shared" si="223"/>
        <v/>
      </c>
      <c r="R2767" s="305" t="str">
        <f t="shared" si="224"/>
        <v/>
      </c>
      <c r="S2767" s="305" t="str">
        <f t="shared" si="225"/>
        <v/>
      </c>
      <c r="T2767" s="186">
        <v>2763</v>
      </c>
      <c r="U2767" s="216" t="str">
        <f t="shared" si="227"/>
        <v/>
      </c>
      <c r="V2767" s="216" t="str">
        <f>IFERROR(INDEX(CountyStateRegions_21!$B:$B,MATCH('Start Here Statistics'!$U2767,CountyStateRegions_21!$D:$D,0)),"")</f>
        <v/>
      </c>
    </row>
    <row r="2768" spans="14:22" ht="15" x14ac:dyDescent="0.2">
      <c r="N2768" s="43">
        <f t="shared" si="226"/>
        <v>0</v>
      </c>
      <c r="O2768" s="180"/>
      <c r="P2768" s="214" t="str">
        <f>CountyStateRegions_21!K2766</f>
        <v/>
      </c>
      <c r="Q2768" s="304" t="str">
        <f t="shared" si="223"/>
        <v/>
      </c>
      <c r="R2768" s="305" t="str">
        <f t="shared" si="224"/>
        <v/>
      </c>
      <c r="S2768" s="305" t="str">
        <f t="shared" si="225"/>
        <v/>
      </c>
      <c r="T2768" s="186">
        <v>2764</v>
      </c>
      <c r="U2768" s="216" t="str">
        <f t="shared" si="227"/>
        <v/>
      </c>
      <c r="V2768" s="216" t="str">
        <f>IFERROR(INDEX(CountyStateRegions_21!$B:$B,MATCH('Start Here Statistics'!$U2768,CountyStateRegions_21!$D:$D,0)),"")</f>
        <v/>
      </c>
    </row>
    <row r="2769" spans="14:22" ht="15" x14ac:dyDescent="0.2">
      <c r="N2769" s="43">
        <f t="shared" si="226"/>
        <v>0</v>
      </c>
      <c r="O2769" s="180"/>
      <c r="P2769" s="214" t="str">
        <f>CountyStateRegions_21!K2767</f>
        <v/>
      </c>
      <c r="Q2769" s="304" t="str">
        <f t="shared" si="223"/>
        <v/>
      </c>
      <c r="R2769" s="305" t="str">
        <f t="shared" si="224"/>
        <v/>
      </c>
      <c r="S2769" s="305" t="str">
        <f t="shared" si="225"/>
        <v/>
      </c>
      <c r="T2769" s="186">
        <v>2765</v>
      </c>
      <c r="U2769" s="216" t="str">
        <f t="shared" si="227"/>
        <v/>
      </c>
      <c r="V2769" s="216" t="str">
        <f>IFERROR(INDEX(CountyStateRegions_21!$B:$B,MATCH('Start Here Statistics'!$U2769,CountyStateRegions_21!$D:$D,0)),"")</f>
        <v/>
      </c>
    </row>
    <row r="2770" spans="14:22" ht="15" x14ac:dyDescent="0.2">
      <c r="N2770" s="43">
        <f t="shared" si="226"/>
        <v>0</v>
      </c>
      <c r="O2770" s="180"/>
      <c r="P2770" s="214" t="str">
        <f>CountyStateRegions_21!K2768</f>
        <v/>
      </c>
      <c r="Q2770" s="304" t="str">
        <f t="shared" si="223"/>
        <v/>
      </c>
      <c r="R2770" s="305" t="str">
        <f t="shared" si="224"/>
        <v/>
      </c>
      <c r="S2770" s="305" t="str">
        <f t="shared" si="225"/>
        <v/>
      </c>
      <c r="T2770" s="186">
        <v>2766</v>
      </c>
      <c r="U2770" s="216" t="str">
        <f t="shared" si="227"/>
        <v/>
      </c>
      <c r="V2770" s="216" t="str">
        <f>IFERROR(INDEX(CountyStateRegions_21!$B:$B,MATCH('Start Here Statistics'!$U2770,CountyStateRegions_21!$D:$D,0)),"")</f>
        <v/>
      </c>
    </row>
    <row r="2771" spans="14:22" ht="15" x14ac:dyDescent="0.2">
      <c r="N2771" s="43">
        <f t="shared" si="226"/>
        <v>0</v>
      </c>
      <c r="O2771" s="180"/>
      <c r="P2771" s="214" t="str">
        <f>CountyStateRegions_21!K2769</f>
        <v/>
      </c>
      <c r="Q2771" s="304" t="str">
        <f t="shared" si="223"/>
        <v/>
      </c>
      <c r="R2771" s="305" t="str">
        <f t="shared" si="224"/>
        <v/>
      </c>
      <c r="S2771" s="305" t="str">
        <f t="shared" si="225"/>
        <v/>
      </c>
      <c r="T2771" s="186">
        <v>2767</v>
      </c>
      <c r="U2771" s="216" t="str">
        <f t="shared" si="227"/>
        <v/>
      </c>
      <c r="V2771" s="216" t="str">
        <f>IFERROR(INDEX(CountyStateRegions_21!$B:$B,MATCH('Start Here Statistics'!$U2771,CountyStateRegions_21!$D:$D,0)),"")</f>
        <v/>
      </c>
    </row>
    <row r="2772" spans="14:22" ht="15" x14ac:dyDescent="0.2">
      <c r="N2772" s="43">
        <f t="shared" si="226"/>
        <v>0</v>
      </c>
      <c r="O2772" s="180"/>
      <c r="P2772" s="214" t="str">
        <f>CountyStateRegions_21!K2770</f>
        <v/>
      </c>
      <c r="Q2772" s="304" t="str">
        <f t="shared" si="223"/>
        <v/>
      </c>
      <c r="R2772" s="305" t="str">
        <f t="shared" si="224"/>
        <v/>
      </c>
      <c r="S2772" s="305" t="str">
        <f t="shared" si="225"/>
        <v/>
      </c>
      <c r="T2772" s="186">
        <v>2768</v>
      </c>
      <c r="U2772" s="216" t="str">
        <f t="shared" si="227"/>
        <v/>
      </c>
      <c r="V2772" s="216" t="str">
        <f>IFERROR(INDEX(CountyStateRegions_21!$B:$B,MATCH('Start Here Statistics'!$U2772,CountyStateRegions_21!$D:$D,0)),"")</f>
        <v/>
      </c>
    </row>
    <row r="2773" spans="14:22" ht="15" x14ac:dyDescent="0.2">
      <c r="N2773" s="43">
        <f t="shared" si="226"/>
        <v>0</v>
      </c>
      <c r="O2773" s="180"/>
      <c r="P2773" s="214" t="str">
        <f>CountyStateRegions_21!K2771</f>
        <v/>
      </c>
      <c r="Q2773" s="304" t="str">
        <f t="shared" si="223"/>
        <v/>
      </c>
      <c r="R2773" s="305" t="str">
        <f t="shared" si="224"/>
        <v/>
      </c>
      <c r="S2773" s="305" t="str">
        <f t="shared" si="225"/>
        <v/>
      </c>
      <c r="T2773" s="186">
        <v>2769</v>
      </c>
      <c r="U2773" s="216" t="str">
        <f t="shared" si="227"/>
        <v/>
      </c>
      <c r="V2773" s="216" t="str">
        <f>IFERROR(INDEX(CountyStateRegions_21!$B:$B,MATCH('Start Here Statistics'!$U2773,CountyStateRegions_21!$D:$D,0)),"")</f>
        <v/>
      </c>
    </row>
    <row r="2774" spans="14:22" ht="15" x14ac:dyDescent="0.2">
      <c r="N2774" s="43">
        <f t="shared" si="226"/>
        <v>0</v>
      </c>
      <c r="O2774" s="180"/>
      <c r="P2774" s="214" t="str">
        <f>CountyStateRegions_21!K2772</f>
        <v/>
      </c>
      <c r="Q2774" s="304" t="str">
        <f t="shared" si="223"/>
        <v/>
      </c>
      <c r="R2774" s="305" t="str">
        <f t="shared" si="224"/>
        <v/>
      </c>
      <c r="S2774" s="305" t="str">
        <f t="shared" si="225"/>
        <v/>
      </c>
      <c r="T2774" s="186">
        <v>2770</v>
      </c>
      <c r="U2774" s="216" t="str">
        <f t="shared" si="227"/>
        <v/>
      </c>
      <c r="V2774" s="216" t="str">
        <f>IFERROR(INDEX(CountyStateRegions_21!$B:$B,MATCH('Start Here Statistics'!$U2774,CountyStateRegions_21!$D:$D,0)),"")</f>
        <v/>
      </c>
    </row>
    <row r="2775" spans="14:22" ht="15" x14ac:dyDescent="0.2">
      <c r="N2775" s="43">
        <f t="shared" si="226"/>
        <v>0</v>
      </c>
      <c r="O2775" s="180"/>
      <c r="P2775" s="214" t="str">
        <f>CountyStateRegions_21!K2773</f>
        <v/>
      </c>
      <c r="Q2775" s="304" t="str">
        <f t="shared" si="223"/>
        <v/>
      </c>
      <c r="R2775" s="305" t="str">
        <f t="shared" si="224"/>
        <v/>
      </c>
      <c r="S2775" s="305" t="str">
        <f t="shared" si="225"/>
        <v/>
      </c>
      <c r="T2775" s="186">
        <v>2771</v>
      </c>
      <c r="U2775" s="216" t="str">
        <f t="shared" si="227"/>
        <v/>
      </c>
      <c r="V2775" s="216" t="str">
        <f>IFERROR(INDEX(CountyStateRegions_21!$B:$B,MATCH('Start Here Statistics'!$U2775,CountyStateRegions_21!$D:$D,0)),"")</f>
        <v/>
      </c>
    </row>
    <row r="2776" spans="14:22" ht="15" x14ac:dyDescent="0.2">
      <c r="N2776" s="43">
        <f t="shared" si="226"/>
        <v>0</v>
      </c>
      <c r="O2776" s="180"/>
      <c r="P2776" s="214" t="str">
        <f>CountyStateRegions_21!K2774</f>
        <v/>
      </c>
      <c r="Q2776" s="304" t="str">
        <f t="shared" si="223"/>
        <v/>
      </c>
      <c r="R2776" s="305" t="str">
        <f t="shared" si="224"/>
        <v/>
      </c>
      <c r="S2776" s="305" t="str">
        <f t="shared" si="225"/>
        <v/>
      </c>
      <c r="T2776" s="186">
        <v>2772</v>
      </c>
      <c r="U2776" s="216" t="str">
        <f t="shared" si="227"/>
        <v/>
      </c>
      <c r="V2776" s="216" t="str">
        <f>IFERROR(INDEX(CountyStateRegions_21!$B:$B,MATCH('Start Here Statistics'!$U2776,CountyStateRegions_21!$D:$D,0)),"")</f>
        <v/>
      </c>
    </row>
    <row r="2777" spans="14:22" ht="15" x14ac:dyDescent="0.2">
      <c r="N2777" s="43">
        <f t="shared" si="226"/>
        <v>0</v>
      </c>
      <c r="O2777" s="180"/>
      <c r="P2777" s="214" t="str">
        <f>CountyStateRegions_21!K2775</f>
        <v/>
      </c>
      <c r="Q2777" s="304" t="str">
        <f t="shared" si="223"/>
        <v/>
      </c>
      <c r="R2777" s="305" t="str">
        <f t="shared" si="224"/>
        <v/>
      </c>
      <c r="S2777" s="305" t="str">
        <f t="shared" si="225"/>
        <v/>
      </c>
      <c r="T2777" s="186">
        <v>2773</v>
      </c>
      <c r="U2777" s="216" t="str">
        <f t="shared" si="227"/>
        <v/>
      </c>
      <c r="V2777" s="216" t="str">
        <f>IFERROR(INDEX(CountyStateRegions_21!$B:$B,MATCH('Start Here Statistics'!$U2777,CountyStateRegions_21!$D:$D,0)),"")</f>
        <v/>
      </c>
    </row>
    <row r="2778" spans="14:22" ht="15" x14ac:dyDescent="0.2">
      <c r="N2778" s="43">
        <f t="shared" si="226"/>
        <v>0</v>
      </c>
      <c r="O2778" s="180"/>
      <c r="P2778" s="214" t="str">
        <f>CountyStateRegions_21!K2776</f>
        <v/>
      </c>
      <c r="Q2778" s="304" t="str">
        <f t="shared" si="223"/>
        <v/>
      </c>
      <c r="R2778" s="305" t="str">
        <f t="shared" si="224"/>
        <v/>
      </c>
      <c r="S2778" s="305" t="str">
        <f t="shared" si="225"/>
        <v/>
      </c>
      <c r="T2778" s="186">
        <v>2774</v>
      </c>
      <c r="U2778" s="216" t="str">
        <f t="shared" si="227"/>
        <v/>
      </c>
      <c r="V2778" s="216" t="str">
        <f>IFERROR(INDEX(CountyStateRegions_21!$B:$B,MATCH('Start Here Statistics'!$U2778,CountyStateRegions_21!$D:$D,0)),"")</f>
        <v/>
      </c>
    </row>
    <row r="2779" spans="14:22" ht="15" x14ac:dyDescent="0.2">
      <c r="N2779" s="43">
        <f t="shared" si="226"/>
        <v>0</v>
      </c>
      <c r="O2779" s="180"/>
      <c r="P2779" s="214" t="str">
        <f>CountyStateRegions_21!K2777</f>
        <v/>
      </c>
      <c r="Q2779" s="304" t="str">
        <f t="shared" si="223"/>
        <v/>
      </c>
      <c r="R2779" s="305" t="str">
        <f t="shared" si="224"/>
        <v/>
      </c>
      <c r="S2779" s="305" t="str">
        <f t="shared" si="225"/>
        <v/>
      </c>
      <c r="T2779" s="186">
        <v>2775</v>
      </c>
      <c r="U2779" s="216" t="str">
        <f t="shared" si="227"/>
        <v/>
      </c>
      <c r="V2779" s="216" t="str">
        <f>IFERROR(INDEX(CountyStateRegions_21!$B:$B,MATCH('Start Here Statistics'!$U2779,CountyStateRegions_21!$D:$D,0)),"")</f>
        <v/>
      </c>
    </row>
    <row r="2780" spans="14:22" ht="15" x14ac:dyDescent="0.2">
      <c r="N2780" s="43">
        <f t="shared" si="226"/>
        <v>0</v>
      </c>
      <c r="O2780" s="180"/>
      <c r="P2780" s="214" t="str">
        <f>CountyStateRegions_21!K2778</f>
        <v/>
      </c>
      <c r="Q2780" s="304" t="str">
        <f t="shared" si="223"/>
        <v/>
      </c>
      <c r="R2780" s="305" t="str">
        <f t="shared" si="224"/>
        <v/>
      </c>
      <c r="S2780" s="305" t="str">
        <f t="shared" si="225"/>
        <v/>
      </c>
      <c r="T2780" s="186">
        <v>2776</v>
      </c>
      <c r="U2780" s="216" t="str">
        <f t="shared" si="227"/>
        <v/>
      </c>
      <c r="V2780" s="216" t="str">
        <f>IFERROR(INDEX(CountyStateRegions_21!$B:$B,MATCH('Start Here Statistics'!$U2780,CountyStateRegions_21!$D:$D,0)),"")</f>
        <v/>
      </c>
    </row>
    <row r="2781" spans="14:22" ht="15" x14ac:dyDescent="0.2">
      <c r="N2781" s="43">
        <f t="shared" si="226"/>
        <v>0</v>
      </c>
      <c r="O2781" s="180"/>
      <c r="P2781" s="214" t="str">
        <f>CountyStateRegions_21!K2779</f>
        <v/>
      </c>
      <c r="Q2781" s="304" t="str">
        <f t="shared" si="223"/>
        <v/>
      </c>
      <c r="R2781" s="305" t="str">
        <f t="shared" si="224"/>
        <v/>
      </c>
      <c r="S2781" s="305" t="str">
        <f t="shared" si="225"/>
        <v/>
      </c>
      <c r="T2781" s="186">
        <v>2777</v>
      </c>
      <c r="U2781" s="216" t="str">
        <f t="shared" si="227"/>
        <v/>
      </c>
      <c r="V2781" s="216" t="str">
        <f>IFERROR(INDEX(CountyStateRegions_21!$B:$B,MATCH('Start Here Statistics'!$U2781,CountyStateRegions_21!$D:$D,0)),"")</f>
        <v/>
      </c>
    </row>
    <row r="2782" spans="14:22" ht="15" x14ac:dyDescent="0.2">
      <c r="N2782" s="43">
        <f t="shared" si="226"/>
        <v>0</v>
      </c>
      <c r="O2782" s="180"/>
      <c r="P2782" s="214" t="str">
        <f>CountyStateRegions_21!K2780</f>
        <v/>
      </c>
      <c r="Q2782" s="304" t="str">
        <f t="shared" ref="Q2782:Q2845" si="228">IFERROR(MID(P2783, FIND(",",P2783)+1,99),"")</f>
        <v/>
      </c>
      <c r="R2782" s="305" t="str">
        <f t="shared" ref="R2782:R2845" si="229">IFERROR(LEFT(P2783, FIND(",",P2783)-1),"")</f>
        <v/>
      </c>
      <c r="S2782" s="305" t="str">
        <f t="shared" ref="S2782:S2845" si="230">IF(P2783="", "", IF(O2783&lt;&gt;"", 1, 0))</f>
        <v/>
      </c>
      <c r="T2782" s="186">
        <v>2778</v>
      </c>
      <c r="U2782" s="216" t="str">
        <f t="shared" si="227"/>
        <v/>
      </c>
      <c r="V2782" s="216" t="str">
        <f>IFERROR(INDEX(CountyStateRegions_21!$B:$B,MATCH('Start Here Statistics'!$U2782,CountyStateRegions_21!$D:$D,0)),"")</f>
        <v/>
      </c>
    </row>
    <row r="2783" spans="14:22" ht="15" x14ac:dyDescent="0.2">
      <c r="N2783" s="43">
        <f t="shared" si="226"/>
        <v>0</v>
      </c>
      <c r="O2783" s="180"/>
      <c r="P2783" s="214" t="str">
        <f>CountyStateRegions_21!K2781</f>
        <v/>
      </c>
      <c r="Q2783" s="304" t="str">
        <f t="shared" si="228"/>
        <v/>
      </c>
      <c r="R2783" s="305" t="str">
        <f t="shared" si="229"/>
        <v/>
      </c>
      <c r="S2783" s="305" t="str">
        <f t="shared" si="230"/>
        <v/>
      </c>
      <c r="T2783" s="186">
        <v>2779</v>
      </c>
      <c r="U2783" s="216" t="str">
        <f t="shared" si="227"/>
        <v/>
      </c>
      <c r="V2783" s="216" t="str">
        <f>IFERROR(INDEX(CountyStateRegions_21!$B:$B,MATCH('Start Here Statistics'!$U2783,CountyStateRegions_21!$D:$D,0)),"")</f>
        <v/>
      </c>
    </row>
    <row r="2784" spans="14:22" ht="15" x14ac:dyDescent="0.2">
      <c r="N2784" s="43">
        <f t="shared" si="226"/>
        <v>0</v>
      </c>
      <c r="O2784" s="180"/>
      <c r="P2784" s="214" t="str">
        <f>CountyStateRegions_21!K2782</f>
        <v/>
      </c>
      <c r="Q2784" s="304" t="str">
        <f t="shared" si="228"/>
        <v/>
      </c>
      <c r="R2784" s="305" t="str">
        <f t="shared" si="229"/>
        <v/>
      </c>
      <c r="S2784" s="305" t="str">
        <f t="shared" si="230"/>
        <v/>
      </c>
      <c r="T2784" s="186">
        <v>2780</v>
      </c>
      <c r="U2784" s="216" t="str">
        <f t="shared" si="227"/>
        <v/>
      </c>
      <c r="V2784" s="216" t="str">
        <f>IFERROR(INDEX(CountyStateRegions_21!$B:$B,MATCH('Start Here Statistics'!$U2784,CountyStateRegions_21!$D:$D,0)),"")</f>
        <v/>
      </c>
    </row>
    <row r="2785" spans="14:22" ht="15" x14ac:dyDescent="0.2">
      <c r="N2785" s="43">
        <f t="shared" si="226"/>
        <v>0</v>
      </c>
      <c r="O2785" s="180"/>
      <c r="P2785" s="214" t="str">
        <f>CountyStateRegions_21!K2783</f>
        <v/>
      </c>
      <c r="Q2785" s="304" t="str">
        <f t="shared" si="228"/>
        <v/>
      </c>
      <c r="R2785" s="305" t="str">
        <f t="shared" si="229"/>
        <v/>
      </c>
      <c r="S2785" s="305" t="str">
        <f t="shared" si="230"/>
        <v/>
      </c>
      <c r="T2785" s="186">
        <v>2781</v>
      </c>
      <c r="U2785" s="216" t="str">
        <f t="shared" si="227"/>
        <v/>
      </c>
      <c r="V2785" s="216" t="str">
        <f>IFERROR(INDEX(CountyStateRegions_21!$B:$B,MATCH('Start Here Statistics'!$U2785,CountyStateRegions_21!$D:$D,0)),"")</f>
        <v/>
      </c>
    </row>
    <row r="2786" spans="14:22" ht="15" x14ac:dyDescent="0.2">
      <c r="N2786" s="43">
        <f t="shared" si="226"/>
        <v>0</v>
      </c>
      <c r="O2786" s="180"/>
      <c r="P2786" s="214" t="str">
        <f>CountyStateRegions_21!K2784</f>
        <v/>
      </c>
      <c r="Q2786" s="304" t="str">
        <f t="shared" si="228"/>
        <v/>
      </c>
      <c r="R2786" s="305" t="str">
        <f t="shared" si="229"/>
        <v/>
      </c>
      <c r="S2786" s="305" t="str">
        <f t="shared" si="230"/>
        <v/>
      </c>
      <c r="T2786" s="186">
        <v>2782</v>
      </c>
      <c r="U2786" s="216" t="str">
        <f t="shared" si="227"/>
        <v/>
      </c>
      <c r="V2786" s="216" t="str">
        <f>IFERROR(INDEX(CountyStateRegions_21!$B:$B,MATCH('Start Here Statistics'!$U2786,CountyStateRegions_21!$D:$D,0)),"")</f>
        <v/>
      </c>
    </row>
    <row r="2787" spans="14:22" ht="15" x14ac:dyDescent="0.2">
      <c r="N2787" s="43">
        <f t="shared" si="226"/>
        <v>0</v>
      </c>
      <c r="O2787" s="180"/>
      <c r="P2787" s="214" t="str">
        <f>CountyStateRegions_21!K2785</f>
        <v/>
      </c>
      <c r="Q2787" s="304" t="str">
        <f t="shared" si="228"/>
        <v/>
      </c>
      <c r="R2787" s="305" t="str">
        <f t="shared" si="229"/>
        <v/>
      </c>
      <c r="S2787" s="305" t="str">
        <f t="shared" si="230"/>
        <v/>
      </c>
      <c r="T2787" s="186">
        <v>2783</v>
      </c>
      <c r="U2787" s="216" t="str">
        <f t="shared" si="227"/>
        <v/>
      </c>
      <c r="V2787" s="216" t="str">
        <f>IFERROR(INDEX(CountyStateRegions_21!$B:$B,MATCH('Start Here Statistics'!$U2787,CountyStateRegions_21!$D:$D,0)),"")</f>
        <v/>
      </c>
    </row>
    <row r="2788" spans="14:22" ht="15" x14ac:dyDescent="0.2">
      <c r="N2788" s="43">
        <f t="shared" si="226"/>
        <v>0</v>
      </c>
      <c r="O2788" s="180"/>
      <c r="P2788" s="214" t="str">
        <f>CountyStateRegions_21!K2786</f>
        <v/>
      </c>
      <c r="Q2788" s="304" t="str">
        <f t="shared" si="228"/>
        <v/>
      </c>
      <c r="R2788" s="305" t="str">
        <f t="shared" si="229"/>
        <v/>
      </c>
      <c r="S2788" s="305" t="str">
        <f t="shared" si="230"/>
        <v/>
      </c>
      <c r="T2788" s="186">
        <v>2784</v>
      </c>
      <c r="U2788" s="216" t="str">
        <f t="shared" si="227"/>
        <v/>
      </c>
      <c r="V2788" s="216" t="str">
        <f>IFERROR(INDEX(CountyStateRegions_21!$B:$B,MATCH('Start Here Statistics'!$U2788,CountyStateRegions_21!$D:$D,0)),"")</f>
        <v/>
      </c>
    </row>
    <row r="2789" spans="14:22" ht="15" x14ac:dyDescent="0.2">
      <c r="N2789" s="43">
        <f t="shared" si="226"/>
        <v>0</v>
      </c>
      <c r="O2789" s="180"/>
      <c r="P2789" s="214" t="str">
        <f>CountyStateRegions_21!K2787</f>
        <v/>
      </c>
      <c r="Q2789" s="304" t="str">
        <f t="shared" si="228"/>
        <v/>
      </c>
      <c r="R2789" s="305" t="str">
        <f t="shared" si="229"/>
        <v/>
      </c>
      <c r="S2789" s="305" t="str">
        <f t="shared" si="230"/>
        <v/>
      </c>
      <c r="T2789" s="186">
        <v>2785</v>
      </c>
      <c r="U2789" s="216" t="str">
        <f t="shared" si="227"/>
        <v/>
      </c>
      <c r="V2789" s="216" t="str">
        <f>IFERROR(INDEX(CountyStateRegions_21!$B:$B,MATCH('Start Here Statistics'!$U2789,CountyStateRegions_21!$D:$D,0)),"")</f>
        <v/>
      </c>
    </row>
    <row r="2790" spans="14:22" ht="15" x14ac:dyDescent="0.2">
      <c r="N2790" s="43">
        <f t="shared" si="226"/>
        <v>0</v>
      </c>
      <c r="O2790" s="180"/>
      <c r="P2790" s="214" t="str">
        <f>CountyStateRegions_21!K2788</f>
        <v/>
      </c>
      <c r="Q2790" s="304" t="str">
        <f t="shared" si="228"/>
        <v/>
      </c>
      <c r="R2790" s="305" t="str">
        <f t="shared" si="229"/>
        <v/>
      </c>
      <c r="S2790" s="305" t="str">
        <f t="shared" si="230"/>
        <v/>
      </c>
      <c r="T2790" s="186">
        <v>2786</v>
      </c>
      <c r="U2790" s="216" t="str">
        <f t="shared" si="227"/>
        <v/>
      </c>
      <c r="V2790" s="216" t="str">
        <f>IFERROR(INDEX(CountyStateRegions_21!$B:$B,MATCH('Start Here Statistics'!$U2790,CountyStateRegions_21!$D:$D,0)),"")</f>
        <v/>
      </c>
    </row>
    <row r="2791" spans="14:22" ht="15" x14ac:dyDescent="0.2">
      <c r="N2791" s="43">
        <f t="shared" si="226"/>
        <v>0</v>
      </c>
      <c r="O2791" s="180"/>
      <c r="P2791" s="214" t="str">
        <f>CountyStateRegions_21!K2789</f>
        <v/>
      </c>
      <c r="Q2791" s="304" t="str">
        <f t="shared" si="228"/>
        <v/>
      </c>
      <c r="R2791" s="305" t="str">
        <f t="shared" si="229"/>
        <v/>
      </c>
      <c r="S2791" s="305" t="str">
        <f t="shared" si="230"/>
        <v/>
      </c>
      <c r="T2791" s="186">
        <v>2787</v>
      </c>
      <c r="U2791" s="216" t="str">
        <f t="shared" si="227"/>
        <v/>
      </c>
      <c r="V2791" s="216" t="str">
        <f>IFERROR(INDEX(CountyStateRegions_21!$B:$B,MATCH('Start Here Statistics'!$U2791,CountyStateRegions_21!$D:$D,0)),"")</f>
        <v/>
      </c>
    </row>
    <row r="2792" spans="14:22" ht="15" x14ac:dyDescent="0.2">
      <c r="N2792" s="43">
        <f t="shared" si="226"/>
        <v>0</v>
      </c>
      <c r="O2792" s="180"/>
      <c r="P2792" s="214" t="str">
        <f>CountyStateRegions_21!K2790</f>
        <v/>
      </c>
      <c r="Q2792" s="304" t="str">
        <f t="shared" si="228"/>
        <v/>
      </c>
      <c r="R2792" s="305" t="str">
        <f t="shared" si="229"/>
        <v/>
      </c>
      <c r="S2792" s="305" t="str">
        <f t="shared" si="230"/>
        <v/>
      </c>
      <c r="T2792" s="186">
        <v>2788</v>
      </c>
      <c r="U2792" s="216" t="str">
        <f t="shared" si="227"/>
        <v/>
      </c>
      <c r="V2792" s="216" t="str">
        <f>IFERROR(INDEX(CountyStateRegions_21!$B:$B,MATCH('Start Here Statistics'!$U2792,CountyStateRegions_21!$D:$D,0)),"")</f>
        <v/>
      </c>
    </row>
    <row r="2793" spans="14:22" ht="15" x14ac:dyDescent="0.2">
      <c r="N2793" s="43">
        <f t="shared" si="226"/>
        <v>0</v>
      </c>
      <c r="O2793" s="180"/>
      <c r="P2793" s="214" t="str">
        <f>CountyStateRegions_21!K2791</f>
        <v/>
      </c>
      <c r="Q2793" s="304" t="str">
        <f t="shared" si="228"/>
        <v/>
      </c>
      <c r="R2793" s="305" t="str">
        <f t="shared" si="229"/>
        <v/>
      </c>
      <c r="S2793" s="305" t="str">
        <f t="shared" si="230"/>
        <v/>
      </c>
      <c r="T2793" s="186">
        <v>2789</v>
      </c>
      <c r="U2793" s="216" t="str">
        <f t="shared" si="227"/>
        <v/>
      </c>
      <c r="V2793" s="216" t="str">
        <f>IFERROR(INDEX(CountyStateRegions_21!$B:$B,MATCH('Start Here Statistics'!$U2793,CountyStateRegions_21!$D:$D,0)),"")</f>
        <v/>
      </c>
    </row>
    <row r="2794" spans="14:22" ht="15" x14ac:dyDescent="0.2">
      <c r="N2794" s="43">
        <f t="shared" si="226"/>
        <v>0</v>
      </c>
      <c r="O2794" s="180"/>
      <c r="P2794" s="214" t="str">
        <f>CountyStateRegions_21!K2792</f>
        <v/>
      </c>
      <c r="Q2794" s="304" t="str">
        <f t="shared" si="228"/>
        <v/>
      </c>
      <c r="R2794" s="305" t="str">
        <f t="shared" si="229"/>
        <v/>
      </c>
      <c r="S2794" s="305" t="str">
        <f t="shared" si="230"/>
        <v/>
      </c>
      <c r="T2794" s="186">
        <v>2790</v>
      </c>
      <c r="U2794" s="216" t="str">
        <f t="shared" si="227"/>
        <v/>
      </c>
      <c r="V2794" s="216" t="str">
        <f>IFERROR(INDEX(CountyStateRegions_21!$B:$B,MATCH('Start Here Statistics'!$U2794,CountyStateRegions_21!$D:$D,0)),"")</f>
        <v/>
      </c>
    </row>
    <row r="2795" spans="14:22" ht="15" x14ac:dyDescent="0.2">
      <c r="N2795" s="43">
        <f t="shared" si="226"/>
        <v>0</v>
      </c>
      <c r="O2795" s="180"/>
      <c r="P2795" s="214" t="str">
        <f>CountyStateRegions_21!K2793</f>
        <v/>
      </c>
      <c r="Q2795" s="304" t="str">
        <f t="shared" si="228"/>
        <v/>
      </c>
      <c r="R2795" s="305" t="str">
        <f t="shared" si="229"/>
        <v/>
      </c>
      <c r="S2795" s="305" t="str">
        <f t="shared" si="230"/>
        <v/>
      </c>
      <c r="T2795" s="186">
        <v>2791</v>
      </c>
      <c r="U2795" s="216" t="str">
        <f t="shared" si="227"/>
        <v/>
      </c>
      <c r="V2795" s="216" t="str">
        <f>IFERROR(INDEX(CountyStateRegions_21!$B:$B,MATCH('Start Here Statistics'!$U2795,CountyStateRegions_21!$D:$D,0)),"")</f>
        <v/>
      </c>
    </row>
    <row r="2796" spans="14:22" ht="15" x14ac:dyDescent="0.2">
      <c r="N2796" s="43">
        <f t="shared" si="226"/>
        <v>0</v>
      </c>
      <c r="O2796" s="180"/>
      <c r="P2796" s="214" t="str">
        <f>CountyStateRegions_21!K2794</f>
        <v/>
      </c>
      <c r="Q2796" s="304" t="str">
        <f t="shared" si="228"/>
        <v/>
      </c>
      <c r="R2796" s="305" t="str">
        <f t="shared" si="229"/>
        <v/>
      </c>
      <c r="S2796" s="305" t="str">
        <f t="shared" si="230"/>
        <v/>
      </c>
      <c r="T2796" s="186">
        <v>2792</v>
      </c>
      <c r="U2796" s="216" t="str">
        <f t="shared" si="227"/>
        <v/>
      </c>
      <c r="V2796" s="216" t="str">
        <f>IFERROR(INDEX(CountyStateRegions_21!$B:$B,MATCH('Start Here Statistics'!$U2796,CountyStateRegions_21!$D:$D,0)),"")</f>
        <v/>
      </c>
    </row>
    <row r="2797" spans="14:22" ht="15" x14ac:dyDescent="0.2">
      <c r="N2797" s="43">
        <f t="shared" si="226"/>
        <v>0</v>
      </c>
      <c r="O2797" s="180"/>
      <c r="P2797" s="214" t="str">
        <f>CountyStateRegions_21!K2795</f>
        <v/>
      </c>
      <c r="Q2797" s="304" t="str">
        <f t="shared" si="228"/>
        <v/>
      </c>
      <c r="R2797" s="305" t="str">
        <f t="shared" si="229"/>
        <v/>
      </c>
      <c r="S2797" s="305" t="str">
        <f t="shared" si="230"/>
        <v/>
      </c>
      <c r="T2797" s="186">
        <v>2793</v>
      </c>
      <c r="U2797" s="216" t="str">
        <f t="shared" si="227"/>
        <v/>
      </c>
      <c r="V2797" s="216" t="str">
        <f>IFERROR(INDEX(CountyStateRegions_21!$B:$B,MATCH('Start Here Statistics'!$U2797,CountyStateRegions_21!$D:$D,0)),"")</f>
        <v/>
      </c>
    </row>
    <row r="2798" spans="14:22" ht="15" x14ac:dyDescent="0.2">
      <c r="N2798" s="43">
        <f t="shared" si="226"/>
        <v>0</v>
      </c>
      <c r="O2798" s="180"/>
      <c r="P2798" s="214" t="str">
        <f>CountyStateRegions_21!K2796</f>
        <v/>
      </c>
      <c r="Q2798" s="304" t="str">
        <f t="shared" si="228"/>
        <v/>
      </c>
      <c r="R2798" s="305" t="str">
        <f t="shared" si="229"/>
        <v/>
      </c>
      <c r="S2798" s="305" t="str">
        <f t="shared" si="230"/>
        <v/>
      </c>
      <c r="T2798" s="186">
        <v>2794</v>
      </c>
      <c r="U2798" s="216" t="str">
        <f t="shared" si="227"/>
        <v/>
      </c>
      <c r="V2798" s="216" t="str">
        <f>IFERROR(INDEX(CountyStateRegions_21!$B:$B,MATCH('Start Here Statistics'!$U2798,CountyStateRegions_21!$D:$D,0)),"")</f>
        <v/>
      </c>
    </row>
    <row r="2799" spans="14:22" ht="15" x14ac:dyDescent="0.2">
      <c r="N2799" s="43">
        <f t="shared" si="226"/>
        <v>0</v>
      </c>
      <c r="O2799" s="180"/>
      <c r="P2799" s="214" t="str">
        <f>CountyStateRegions_21!K2797</f>
        <v/>
      </c>
      <c r="Q2799" s="304" t="str">
        <f t="shared" si="228"/>
        <v/>
      </c>
      <c r="R2799" s="305" t="str">
        <f t="shared" si="229"/>
        <v/>
      </c>
      <c r="S2799" s="305" t="str">
        <f t="shared" si="230"/>
        <v/>
      </c>
      <c r="T2799" s="186">
        <v>2795</v>
      </c>
      <c r="U2799" s="216" t="str">
        <f t="shared" si="227"/>
        <v/>
      </c>
      <c r="V2799" s="216" t="str">
        <f>IFERROR(INDEX(CountyStateRegions_21!$B:$B,MATCH('Start Here Statistics'!$U2799,CountyStateRegions_21!$D:$D,0)),"")</f>
        <v/>
      </c>
    </row>
    <row r="2800" spans="14:22" ht="15" x14ac:dyDescent="0.2">
      <c r="N2800" s="43">
        <f t="shared" si="226"/>
        <v>0</v>
      </c>
      <c r="O2800" s="180"/>
      <c r="P2800" s="214" t="str">
        <f>CountyStateRegions_21!K2798</f>
        <v/>
      </c>
      <c r="Q2800" s="304" t="str">
        <f t="shared" si="228"/>
        <v/>
      </c>
      <c r="R2800" s="305" t="str">
        <f t="shared" si="229"/>
        <v/>
      </c>
      <c r="S2800" s="305" t="str">
        <f t="shared" si="230"/>
        <v/>
      </c>
      <c r="T2800" s="186">
        <v>2796</v>
      </c>
      <c r="U2800" s="216" t="str">
        <f t="shared" si="227"/>
        <v/>
      </c>
      <c r="V2800" s="216" t="str">
        <f>IFERROR(INDEX(CountyStateRegions_21!$B:$B,MATCH('Start Here Statistics'!$U2800,CountyStateRegions_21!$D:$D,0)),"")</f>
        <v/>
      </c>
    </row>
    <row r="2801" spans="14:22" ht="15" x14ac:dyDescent="0.2">
      <c r="N2801" s="43">
        <f t="shared" si="226"/>
        <v>0</v>
      </c>
      <c r="O2801" s="180"/>
      <c r="P2801" s="214" t="str">
        <f>CountyStateRegions_21!K2799</f>
        <v/>
      </c>
      <c r="Q2801" s="304" t="str">
        <f t="shared" si="228"/>
        <v/>
      </c>
      <c r="R2801" s="305" t="str">
        <f t="shared" si="229"/>
        <v/>
      </c>
      <c r="S2801" s="305" t="str">
        <f t="shared" si="230"/>
        <v/>
      </c>
      <c r="T2801" s="186">
        <v>2797</v>
      </c>
      <c r="U2801" s="216" t="str">
        <f t="shared" si="227"/>
        <v/>
      </c>
      <c r="V2801" s="216" t="str">
        <f>IFERROR(INDEX(CountyStateRegions_21!$B:$B,MATCH('Start Here Statistics'!$U2801,CountyStateRegions_21!$D:$D,0)),"")</f>
        <v/>
      </c>
    </row>
    <row r="2802" spans="14:22" ht="15" x14ac:dyDescent="0.2">
      <c r="N2802" s="43">
        <f t="shared" si="226"/>
        <v>0</v>
      </c>
      <c r="O2802" s="180"/>
      <c r="P2802" s="214" t="str">
        <f>CountyStateRegions_21!K2800</f>
        <v/>
      </c>
      <c r="Q2802" s="304" t="str">
        <f t="shared" si="228"/>
        <v/>
      </c>
      <c r="R2802" s="305" t="str">
        <f t="shared" si="229"/>
        <v/>
      </c>
      <c r="S2802" s="305" t="str">
        <f t="shared" si="230"/>
        <v/>
      </c>
      <c r="T2802" s="186">
        <v>2798</v>
      </c>
      <c r="U2802" s="216" t="str">
        <f t="shared" si="227"/>
        <v/>
      </c>
      <c r="V2802" s="216" t="str">
        <f>IFERROR(INDEX(CountyStateRegions_21!$B:$B,MATCH('Start Here Statistics'!$U2802,CountyStateRegions_21!$D:$D,0)),"")</f>
        <v/>
      </c>
    </row>
    <row r="2803" spans="14:22" ht="15" x14ac:dyDescent="0.2">
      <c r="N2803" s="43">
        <f t="shared" si="226"/>
        <v>0</v>
      </c>
      <c r="O2803" s="180"/>
      <c r="P2803" s="214" t="str">
        <f>CountyStateRegions_21!K2801</f>
        <v/>
      </c>
      <c r="Q2803" s="304" t="str">
        <f t="shared" si="228"/>
        <v/>
      </c>
      <c r="R2803" s="305" t="str">
        <f t="shared" si="229"/>
        <v/>
      </c>
      <c r="S2803" s="305" t="str">
        <f t="shared" si="230"/>
        <v/>
      </c>
      <c r="T2803" s="186">
        <v>2799</v>
      </c>
      <c r="U2803" s="216" t="str">
        <f t="shared" si="227"/>
        <v/>
      </c>
      <c r="V2803" s="216" t="str">
        <f>IFERROR(INDEX(CountyStateRegions_21!$B:$B,MATCH('Start Here Statistics'!$U2803,CountyStateRegions_21!$D:$D,0)),"")</f>
        <v/>
      </c>
    </row>
    <row r="2804" spans="14:22" ht="15" x14ac:dyDescent="0.2">
      <c r="N2804" s="43">
        <f t="shared" si="226"/>
        <v>0</v>
      </c>
      <c r="O2804" s="180"/>
      <c r="P2804" s="214" t="str">
        <f>CountyStateRegions_21!K2802</f>
        <v/>
      </c>
      <c r="Q2804" s="304" t="str">
        <f t="shared" si="228"/>
        <v/>
      </c>
      <c r="R2804" s="305" t="str">
        <f t="shared" si="229"/>
        <v/>
      </c>
      <c r="S2804" s="305" t="str">
        <f t="shared" si="230"/>
        <v/>
      </c>
      <c r="T2804" s="186">
        <v>2800</v>
      </c>
      <c r="U2804" s="216" t="str">
        <f t="shared" si="227"/>
        <v/>
      </c>
      <c r="V2804" s="216" t="str">
        <f>IFERROR(INDEX(CountyStateRegions_21!$B:$B,MATCH('Start Here Statistics'!$U2804,CountyStateRegions_21!$D:$D,0)),"")</f>
        <v/>
      </c>
    </row>
    <row r="2805" spans="14:22" ht="15" x14ac:dyDescent="0.2">
      <c r="N2805" s="43">
        <f t="shared" si="226"/>
        <v>0</v>
      </c>
      <c r="O2805" s="180"/>
      <c r="P2805" s="214" t="str">
        <f>CountyStateRegions_21!K2803</f>
        <v/>
      </c>
      <c r="Q2805" s="304" t="str">
        <f t="shared" si="228"/>
        <v/>
      </c>
      <c r="R2805" s="305" t="str">
        <f t="shared" si="229"/>
        <v/>
      </c>
      <c r="S2805" s="305" t="str">
        <f t="shared" si="230"/>
        <v/>
      </c>
      <c r="T2805" s="186">
        <v>2801</v>
      </c>
      <c r="U2805" s="216" t="str">
        <f t="shared" si="227"/>
        <v/>
      </c>
      <c r="V2805" s="216" t="str">
        <f>IFERROR(INDEX(CountyStateRegions_21!$B:$B,MATCH('Start Here Statistics'!$U2805,CountyStateRegions_21!$D:$D,0)),"")</f>
        <v/>
      </c>
    </row>
    <row r="2806" spans="14:22" ht="15" x14ac:dyDescent="0.2">
      <c r="N2806" s="43">
        <f t="shared" si="226"/>
        <v>0</v>
      </c>
      <c r="O2806" s="180"/>
      <c r="P2806" s="214" t="str">
        <f>CountyStateRegions_21!K2804</f>
        <v/>
      </c>
      <c r="Q2806" s="304" t="str">
        <f t="shared" si="228"/>
        <v/>
      </c>
      <c r="R2806" s="305" t="str">
        <f t="shared" si="229"/>
        <v/>
      </c>
      <c r="S2806" s="305" t="str">
        <f t="shared" si="230"/>
        <v/>
      </c>
      <c r="T2806" s="186">
        <v>2802</v>
      </c>
      <c r="U2806" s="216" t="str">
        <f t="shared" si="227"/>
        <v/>
      </c>
      <c r="V2806" s="216" t="str">
        <f>IFERROR(INDEX(CountyStateRegions_21!$B:$B,MATCH('Start Here Statistics'!$U2806,CountyStateRegions_21!$D:$D,0)),"")</f>
        <v/>
      </c>
    </row>
    <row r="2807" spans="14:22" ht="15" x14ac:dyDescent="0.2">
      <c r="N2807" s="43">
        <f t="shared" si="226"/>
        <v>0</v>
      </c>
      <c r="O2807" s="180"/>
      <c r="P2807" s="214" t="str">
        <f>CountyStateRegions_21!K2805</f>
        <v/>
      </c>
      <c r="Q2807" s="304" t="str">
        <f t="shared" si="228"/>
        <v/>
      </c>
      <c r="R2807" s="305" t="str">
        <f t="shared" si="229"/>
        <v/>
      </c>
      <c r="S2807" s="305" t="str">
        <f t="shared" si="230"/>
        <v/>
      </c>
      <c r="T2807" s="186">
        <v>2803</v>
      </c>
      <c r="U2807" s="216" t="str">
        <f t="shared" si="227"/>
        <v/>
      </c>
      <c r="V2807" s="216" t="str">
        <f>IFERROR(INDEX(CountyStateRegions_21!$B:$B,MATCH('Start Here Statistics'!$U2807,CountyStateRegions_21!$D:$D,0)),"")</f>
        <v/>
      </c>
    </row>
    <row r="2808" spans="14:22" ht="15" x14ac:dyDescent="0.2">
      <c r="N2808" s="43">
        <f t="shared" si="226"/>
        <v>0</v>
      </c>
      <c r="O2808" s="180"/>
      <c r="P2808" s="214" t="str">
        <f>CountyStateRegions_21!K2806</f>
        <v/>
      </c>
      <c r="Q2808" s="304" t="str">
        <f t="shared" si="228"/>
        <v/>
      </c>
      <c r="R2808" s="305" t="str">
        <f t="shared" si="229"/>
        <v/>
      </c>
      <c r="S2808" s="305" t="str">
        <f t="shared" si="230"/>
        <v/>
      </c>
      <c r="T2808" s="186">
        <v>2804</v>
      </c>
      <c r="U2808" s="216" t="str">
        <f t="shared" si="227"/>
        <v/>
      </c>
      <c r="V2808" s="216" t="str">
        <f>IFERROR(INDEX(CountyStateRegions_21!$B:$B,MATCH('Start Here Statistics'!$U2808,CountyStateRegions_21!$D:$D,0)),"")</f>
        <v/>
      </c>
    </row>
    <row r="2809" spans="14:22" ht="15" x14ac:dyDescent="0.2">
      <c r="N2809" s="43">
        <f t="shared" si="226"/>
        <v>0</v>
      </c>
      <c r="O2809" s="180"/>
      <c r="P2809" s="214" t="str">
        <f>CountyStateRegions_21!K2807</f>
        <v/>
      </c>
      <c r="Q2809" s="304" t="str">
        <f t="shared" si="228"/>
        <v/>
      </c>
      <c r="R2809" s="305" t="str">
        <f t="shared" si="229"/>
        <v/>
      </c>
      <c r="S2809" s="305" t="str">
        <f t="shared" si="230"/>
        <v/>
      </c>
      <c r="T2809" s="186">
        <v>2805</v>
      </c>
      <c r="U2809" s="216" t="str">
        <f t="shared" si="227"/>
        <v/>
      </c>
      <c r="V2809" s="216" t="str">
        <f>IFERROR(INDEX(CountyStateRegions_21!$B:$B,MATCH('Start Here Statistics'!$U2809,CountyStateRegions_21!$D:$D,0)),"")</f>
        <v/>
      </c>
    </row>
    <row r="2810" spans="14:22" ht="15" x14ac:dyDescent="0.2">
      <c r="N2810" s="43">
        <f t="shared" si="226"/>
        <v>0</v>
      </c>
      <c r="O2810" s="180"/>
      <c r="P2810" s="214" t="str">
        <f>CountyStateRegions_21!K2808</f>
        <v/>
      </c>
      <c r="Q2810" s="304" t="str">
        <f t="shared" si="228"/>
        <v/>
      </c>
      <c r="R2810" s="305" t="str">
        <f t="shared" si="229"/>
        <v/>
      </c>
      <c r="S2810" s="305" t="str">
        <f t="shared" si="230"/>
        <v/>
      </c>
      <c r="T2810" s="186">
        <v>2806</v>
      </c>
      <c r="U2810" s="216" t="str">
        <f t="shared" si="227"/>
        <v/>
      </c>
      <c r="V2810" s="216" t="str">
        <f>IFERROR(INDEX(CountyStateRegions_21!$B:$B,MATCH('Start Here Statistics'!$U2810,CountyStateRegions_21!$D:$D,0)),"")</f>
        <v/>
      </c>
    </row>
    <row r="2811" spans="14:22" ht="15" x14ac:dyDescent="0.2">
      <c r="N2811" s="43">
        <f t="shared" si="226"/>
        <v>0</v>
      </c>
      <c r="O2811" s="180"/>
      <c r="P2811" s="214" t="str">
        <f>CountyStateRegions_21!K2809</f>
        <v/>
      </c>
      <c r="Q2811" s="304" t="str">
        <f t="shared" si="228"/>
        <v/>
      </c>
      <c r="R2811" s="305" t="str">
        <f t="shared" si="229"/>
        <v/>
      </c>
      <c r="S2811" s="305" t="str">
        <f t="shared" si="230"/>
        <v/>
      </c>
      <c r="T2811" s="186">
        <v>2807</v>
      </c>
      <c r="U2811" s="216" t="str">
        <f t="shared" si="227"/>
        <v/>
      </c>
      <c r="V2811" s="216" t="str">
        <f>IFERROR(INDEX(CountyStateRegions_21!$B:$B,MATCH('Start Here Statistics'!$U2811,CountyStateRegions_21!$D:$D,0)),"")</f>
        <v/>
      </c>
    </row>
    <row r="2812" spans="14:22" ht="15" x14ac:dyDescent="0.2">
      <c r="N2812" s="43">
        <f t="shared" si="226"/>
        <v>0</v>
      </c>
      <c r="O2812" s="180"/>
      <c r="P2812" s="214" t="str">
        <f>CountyStateRegions_21!K2810</f>
        <v/>
      </c>
      <c r="Q2812" s="304" t="str">
        <f t="shared" si="228"/>
        <v/>
      </c>
      <c r="R2812" s="305" t="str">
        <f t="shared" si="229"/>
        <v/>
      </c>
      <c r="S2812" s="305" t="str">
        <f t="shared" si="230"/>
        <v/>
      </c>
      <c r="T2812" s="186">
        <v>2808</v>
      </c>
      <c r="U2812" s="216" t="str">
        <f t="shared" si="227"/>
        <v/>
      </c>
      <c r="V2812" s="216" t="str">
        <f>IFERROR(INDEX(CountyStateRegions_21!$B:$B,MATCH('Start Here Statistics'!$U2812,CountyStateRegions_21!$D:$D,0)),"")</f>
        <v/>
      </c>
    </row>
    <row r="2813" spans="14:22" ht="15" x14ac:dyDescent="0.2">
      <c r="N2813" s="43">
        <f t="shared" si="226"/>
        <v>0</v>
      </c>
      <c r="O2813" s="180"/>
      <c r="P2813" s="214" t="str">
        <f>CountyStateRegions_21!K2811</f>
        <v/>
      </c>
      <c r="Q2813" s="304" t="str">
        <f t="shared" si="228"/>
        <v/>
      </c>
      <c r="R2813" s="305" t="str">
        <f t="shared" si="229"/>
        <v/>
      </c>
      <c r="S2813" s="305" t="str">
        <f t="shared" si="230"/>
        <v/>
      </c>
      <c r="T2813" s="186">
        <v>2809</v>
      </c>
      <c r="U2813" s="216" t="str">
        <f t="shared" si="227"/>
        <v/>
      </c>
      <c r="V2813" s="216" t="str">
        <f>IFERROR(INDEX(CountyStateRegions_21!$B:$B,MATCH('Start Here Statistics'!$U2813,CountyStateRegions_21!$D:$D,0)),"")</f>
        <v/>
      </c>
    </row>
    <row r="2814" spans="14:22" ht="15" x14ac:dyDescent="0.2">
      <c r="N2814" s="43">
        <f t="shared" si="226"/>
        <v>0</v>
      </c>
      <c r="O2814" s="180"/>
      <c r="P2814" s="214" t="str">
        <f>CountyStateRegions_21!K2812</f>
        <v/>
      </c>
      <c r="Q2814" s="304" t="str">
        <f t="shared" si="228"/>
        <v/>
      </c>
      <c r="R2814" s="305" t="str">
        <f t="shared" si="229"/>
        <v/>
      </c>
      <c r="S2814" s="305" t="str">
        <f t="shared" si="230"/>
        <v/>
      </c>
      <c r="T2814" s="186">
        <v>2810</v>
      </c>
      <c r="U2814" s="216" t="str">
        <f t="shared" si="227"/>
        <v/>
      </c>
      <c r="V2814" s="216" t="str">
        <f>IFERROR(INDEX(CountyStateRegions_21!$B:$B,MATCH('Start Here Statistics'!$U2814,CountyStateRegions_21!$D:$D,0)),"")</f>
        <v/>
      </c>
    </row>
    <row r="2815" spans="14:22" ht="15" x14ac:dyDescent="0.2">
      <c r="N2815" s="43">
        <f t="shared" si="226"/>
        <v>0</v>
      </c>
      <c r="O2815" s="180"/>
      <c r="P2815" s="214" t="str">
        <f>CountyStateRegions_21!K2813</f>
        <v/>
      </c>
      <c r="Q2815" s="304" t="str">
        <f t="shared" si="228"/>
        <v/>
      </c>
      <c r="R2815" s="305" t="str">
        <f t="shared" si="229"/>
        <v/>
      </c>
      <c r="S2815" s="305" t="str">
        <f t="shared" si="230"/>
        <v/>
      </c>
      <c r="T2815" s="186">
        <v>2811</v>
      </c>
      <c r="U2815" s="216" t="str">
        <f t="shared" si="227"/>
        <v/>
      </c>
      <c r="V2815" s="216" t="str">
        <f>IFERROR(INDEX(CountyStateRegions_21!$B:$B,MATCH('Start Here Statistics'!$U2815,CountyStateRegions_21!$D:$D,0)),"")</f>
        <v/>
      </c>
    </row>
    <row r="2816" spans="14:22" ht="15" x14ac:dyDescent="0.2">
      <c r="N2816" s="43">
        <f t="shared" si="226"/>
        <v>0</v>
      </c>
      <c r="O2816" s="180"/>
      <c r="P2816" s="214" t="str">
        <f>CountyStateRegions_21!K2814</f>
        <v/>
      </c>
      <c r="Q2816" s="304" t="str">
        <f t="shared" si="228"/>
        <v/>
      </c>
      <c r="R2816" s="305" t="str">
        <f t="shared" si="229"/>
        <v/>
      </c>
      <c r="S2816" s="305" t="str">
        <f t="shared" si="230"/>
        <v/>
      </c>
      <c r="T2816" s="186">
        <v>2812</v>
      </c>
      <c r="U2816" s="216" t="str">
        <f t="shared" si="227"/>
        <v/>
      </c>
      <c r="V2816" s="216" t="str">
        <f>IFERROR(INDEX(CountyStateRegions_21!$B:$B,MATCH('Start Here Statistics'!$U2816,CountyStateRegions_21!$D:$D,0)),"")</f>
        <v/>
      </c>
    </row>
    <row r="2817" spans="14:22" ht="15" x14ac:dyDescent="0.2">
      <c r="N2817" s="43">
        <f t="shared" si="226"/>
        <v>0</v>
      </c>
      <c r="O2817" s="180"/>
      <c r="P2817" s="214" t="str">
        <f>CountyStateRegions_21!K2815</f>
        <v/>
      </c>
      <c r="Q2817" s="304" t="str">
        <f t="shared" si="228"/>
        <v/>
      </c>
      <c r="R2817" s="305" t="str">
        <f t="shared" si="229"/>
        <v/>
      </c>
      <c r="S2817" s="305" t="str">
        <f t="shared" si="230"/>
        <v/>
      </c>
      <c r="T2817" s="186">
        <v>2813</v>
      </c>
      <c r="U2817" s="216" t="str">
        <f t="shared" si="227"/>
        <v/>
      </c>
      <c r="V2817" s="216" t="str">
        <f>IFERROR(INDEX(CountyStateRegions_21!$B:$B,MATCH('Start Here Statistics'!$U2817,CountyStateRegions_21!$D:$D,0)),"")</f>
        <v/>
      </c>
    </row>
    <row r="2818" spans="14:22" ht="15" x14ac:dyDescent="0.2">
      <c r="N2818" s="43">
        <f t="shared" si="226"/>
        <v>0</v>
      </c>
      <c r="O2818" s="180"/>
      <c r="P2818" s="214" t="str">
        <f>CountyStateRegions_21!K2816</f>
        <v/>
      </c>
      <c r="Q2818" s="304" t="str">
        <f t="shared" si="228"/>
        <v/>
      </c>
      <c r="R2818" s="305" t="str">
        <f t="shared" si="229"/>
        <v/>
      </c>
      <c r="S2818" s="305" t="str">
        <f t="shared" si="230"/>
        <v/>
      </c>
      <c r="T2818" s="186">
        <v>2814</v>
      </c>
      <c r="U2818" s="216" t="str">
        <f t="shared" si="227"/>
        <v/>
      </c>
      <c r="V2818" s="216" t="str">
        <f>IFERROR(INDEX(CountyStateRegions_21!$B:$B,MATCH('Start Here Statistics'!$U2818,CountyStateRegions_21!$D:$D,0)),"")</f>
        <v/>
      </c>
    </row>
    <row r="2819" spans="14:22" ht="15" x14ac:dyDescent="0.2">
      <c r="N2819" s="43">
        <f t="shared" si="226"/>
        <v>0</v>
      </c>
      <c r="O2819" s="180"/>
      <c r="P2819" s="214" t="str">
        <f>CountyStateRegions_21!K2817</f>
        <v/>
      </c>
      <c r="Q2819" s="304" t="str">
        <f t="shared" si="228"/>
        <v/>
      </c>
      <c r="R2819" s="305" t="str">
        <f t="shared" si="229"/>
        <v/>
      </c>
      <c r="S2819" s="305" t="str">
        <f t="shared" si="230"/>
        <v/>
      </c>
      <c r="T2819" s="186">
        <v>2815</v>
      </c>
      <c r="U2819" s="216" t="str">
        <f t="shared" si="227"/>
        <v/>
      </c>
      <c r="V2819" s="216" t="str">
        <f>IFERROR(INDEX(CountyStateRegions_21!$B:$B,MATCH('Start Here Statistics'!$U2819,CountyStateRegions_21!$D:$D,0)),"")</f>
        <v/>
      </c>
    </row>
    <row r="2820" spans="14:22" ht="15" x14ac:dyDescent="0.2">
      <c r="N2820" s="43">
        <f t="shared" si="226"/>
        <v>0</v>
      </c>
      <c r="O2820" s="180"/>
      <c r="P2820" s="214" t="str">
        <f>CountyStateRegions_21!K2818</f>
        <v/>
      </c>
      <c r="Q2820" s="304" t="str">
        <f t="shared" si="228"/>
        <v/>
      </c>
      <c r="R2820" s="305" t="str">
        <f t="shared" si="229"/>
        <v/>
      </c>
      <c r="S2820" s="305" t="str">
        <f t="shared" si="230"/>
        <v/>
      </c>
      <c r="T2820" s="186">
        <v>2816</v>
      </c>
      <c r="U2820" s="216" t="str">
        <f t="shared" si="227"/>
        <v/>
      </c>
      <c r="V2820" s="216" t="str">
        <f>IFERROR(INDEX(CountyStateRegions_21!$B:$B,MATCH('Start Here Statistics'!$U2820,CountyStateRegions_21!$D:$D,0)),"")</f>
        <v/>
      </c>
    </row>
    <row r="2821" spans="14:22" ht="15" x14ac:dyDescent="0.2">
      <c r="N2821" s="43">
        <f t="shared" si="226"/>
        <v>0</v>
      </c>
      <c r="O2821" s="180"/>
      <c r="P2821" s="214" t="str">
        <f>CountyStateRegions_21!K2819</f>
        <v/>
      </c>
      <c r="Q2821" s="304" t="str">
        <f t="shared" si="228"/>
        <v/>
      </c>
      <c r="R2821" s="305" t="str">
        <f t="shared" si="229"/>
        <v/>
      </c>
      <c r="S2821" s="305" t="str">
        <f t="shared" si="230"/>
        <v/>
      </c>
      <c r="T2821" s="186">
        <v>2817</v>
      </c>
      <c r="U2821" s="216" t="str">
        <f t="shared" si="227"/>
        <v/>
      </c>
      <c r="V2821" s="216" t="str">
        <f>IFERROR(INDEX(CountyStateRegions_21!$B:$B,MATCH('Start Here Statistics'!$U2821,CountyStateRegions_21!$D:$D,0)),"")</f>
        <v/>
      </c>
    </row>
    <row r="2822" spans="14:22" ht="15" x14ac:dyDescent="0.2">
      <c r="N2822" s="43">
        <f t="shared" ref="N2822:N2885" si="231">SUM(N2821,$O2822&lt;&gt;"")</f>
        <v>0</v>
      </c>
      <c r="O2822" s="180"/>
      <c r="P2822" s="214" t="str">
        <f>CountyStateRegions_21!K2820</f>
        <v/>
      </c>
      <c r="Q2822" s="304" t="str">
        <f t="shared" si="228"/>
        <v/>
      </c>
      <c r="R2822" s="305" t="str">
        <f t="shared" si="229"/>
        <v/>
      </c>
      <c r="S2822" s="305" t="str">
        <f t="shared" si="230"/>
        <v/>
      </c>
      <c r="T2822" s="186">
        <v>2818</v>
      </c>
      <c r="U2822" s="216" t="str">
        <f t="shared" ref="U2822:U2885" si="232">IFERROR(INDEX($P:$P,MATCH($T2822,$N:$N,0)),"")</f>
        <v/>
      </c>
      <c r="V2822" s="216" t="str">
        <f>IFERROR(INDEX(CountyStateRegions_21!$B:$B,MATCH('Start Here Statistics'!$U2822,CountyStateRegions_21!$D:$D,0)),"")</f>
        <v/>
      </c>
    </row>
    <row r="2823" spans="14:22" ht="15" x14ac:dyDescent="0.2">
      <c r="N2823" s="43">
        <f t="shared" si="231"/>
        <v>0</v>
      </c>
      <c r="O2823" s="180"/>
      <c r="P2823" s="214" t="str">
        <f>CountyStateRegions_21!K2821</f>
        <v/>
      </c>
      <c r="Q2823" s="304" t="str">
        <f t="shared" si="228"/>
        <v/>
      </c>
      <c r="R2823" s="305" t="str">
        <f t="shared" si="229"/>
        <v/>
      </c>
      <c r="S2823" s="305" t="str">
        <f t="shared" si="230"/>
        <v/>
      </c>
      <c r="T2823" s="186">
        <v>2819</v>
      </c>
      <c r="U2823" s="216" t="str">
        <f t="shared" si="232"/>
        <v/>
      </c>
      <c r="V2823" s="216" t="str">
        <f>IFERROR(INDEX(CountyStateRegions_21!$B:$B,MATCH('Start Here Statistics'!$U2823,CountyStateRegions_21!$D:$D,0)),"")</f>
        <v/>
      </c>
    </row>
    <row r="2824" spans="14:22" ht="15" x14ac:dyDescent="0.2">
      <c r="N2824" s="43">
        <f t="shared" si="231"/>
        <v>0</v>
      </c>
      <c r="O2824" s="180"/>
      <c r="P2824" s="214" t="str">
        <f>CountyStateRegions_21!K2822</f>
        <v/>
      </c>
      <c r="Q2824" s="304" t="str">
        <f t="shared" si="228"/>
        <v/>
      </c>
      <c r="R2824" s="305" t="str">
        <f t="shared" si="229"/>
        <v/>
      </c>
      <c r="S2824" s="305" t="str">
        <f t="shared" si="230"/>
        <v/>
      </c>
      <c r="T2824" s="186">
        <v>2820</v>
      </c>
      <c r="U2824" s="216" t="str">
        <f t="shared" si="232"/>
        <v/>
      </c>
      <c r="V2824" s="216" t="str">
        <f>IFERROR(INDEX(CountyStateRegions_21!$B:$B,MATCH('Start Here Statistics'!$U2824,CountyStateRegions_21!$D:$D,0)),"")</f>
        <v/>
      </c>
    </row>
    <row r="2825" spans="14:22" ht="15" x14ac:dyDescent="0.2">
      <c r="N2825" s="43">
        <f t="shared" si="231"/>
        <v>0</v>
      </c>
      <c r="O2825" s="180"/>
      <c r="P2825" s="214" t="str">
        <f>CountyStateRegions_21!K2823</f>
        <v/>
      </c>
      <c r="Q2825" s="304" t="str">
        <f t="shared" si="228"/>
        <v/>
      </c>
      <c r="R2825" s="305" t="str">
        <f t="shared" si="229"/>
        <v/>
      </c>
      <c r="S2825" s="305" t="str">
        <f t="shared" si="230"/>
        <v/>
      </c>
      <c r="T2825" s="186">
        <v>2821</v>
      </c>
      <c r="U2825" s="216" t="str">
        <f t="shared" si="232"/>
        <v/>
      </c>
      <c r="V2825" s="216" t="str">
        <f>IFERROR(INDEX(CountyStateRegions_21!$B:$B,MATCH('Start Here Statistics'!$U2825,CountyStateRegions_21!$D:$D,0)),"")</f>
        <v/>
      </c>
    </row>
    <row r="2826" spans="14:22" ht="15" x14ac:dyDescent="0.2">
      <c r="N2826" s="43">
        <f t="shared" si="231"/>
        <v>0</v>
      </c>
      <c r="O2826" s="180"/>
      <c r="P2826" s="214" t="str">
        <f>CountyStateRegions_21!K2824</f>
        <v/>
      </c>
      <c r="Q2826" s="304" t="str">
        <f t="shared" si="228"/>
        <v/>
      </c>
      <c r="R2826" s="305" t="str">
        <f t="shared" si="229"/>
        <v/>
      </c>
      <c r="S2826" s="305" t="str">
        <f t="shared" si="230"/>
        <v/>
      </c>
      <c r="T2826" s="186">
        <v>2822</v>
      </c>
      <c r="U2826" s="216" t="str">
        <f t="shared" si="232"/>
        <v/>
      </c>
      <c r="V2826" s="216" t="str">
        <f>IFERROR(INDEX(CountyStateRegions_21!$B:$B,MATCH('Start Here Statistics'!$U2826,CountyStateRegions_21!$D:$D,0)),"")</f>
        <v/>
      </c>
    </row>
    <row r="2827" spans="14:22" ht="15" x14ac:dyDescent="0.2">
      <c r="N2827" s="43">
        <f t="shared" si="231"/>
        <v>0</v>
      </c>
      <c r="O2827" s="180"/>
      <c r="P2827" s="214" t="str">
        <f>CountyStateRegions_21!K2825</f>
        <v/>
      </c>
      <c r="Q2827" s="304" t="str">
        <f t="shared" si="228"/>
        <v/>
      </c>
      <c r="R2827" s="305" t="str">
        <f t="shared" si="229"/>
        <v/>
      </c>
      <c r="S2827" s="305" t="str">
        <f t="shared" si="230"/>
        <v/>
      </c>
      <c r="T2827" s="186">
        <v>2823</v>
      </c>
      <c r="U2827" s="216" t="str">
        <f t="shared" si="232"/>
        <v/>
      </c>
      <c r="V2827" s="216" t="str">
        <f>IFERROR(INDEX(CountyStateRegions_21!$B:$B,MATCH('Start Here Statistics'!$U2827,CountyStateRegions_21!$D:$D,0)),"")</f>
        <v/>
      </c>
    </row>
    <row r="2828" spans="14:22" ht="15" x14ac:dyDescent="0.2">
      <c r="N2828" s="43">
        <f t="shared" si="231"/>
        <v>0</v>
      </c>
      <c r="O2828" s="180"/>
      <c r="P2828" s="214" t="str">
        <f>CountyStateRegions_21!K2826</f>
        <v/>
      </c>
      <c r="Q2828" s="304" t="str">
        <f t="shared" si="228"/>
        <v/>
      </c>
      <c r="R2828" s="305" t="str">
        <f t="shared" si="229"/>
        <v/>
      </c>
      <c r="S2828" s="305" t="str">
        <f t="shared" si="230"/>
        <v/>
      </c>
      <c r="T2828" s="186">
        <v>2824</v>
      </c>
      <c r="U2828" s="216" t="str">
        <f t="shared" si="232"/>
        <v/>
      </c>
      <c r="V2828" s="216" t="str">
        <f>IFERROR(INDEX(CountyStateRegions_21!$B:$B,MATCH('Start Here Statistics'!$U2828,CountyStateRegions_21!$D:$D,0)),"")</f>
        <v/>
      </c>
    </row>
    <row r="2829" spans="14:22" ht="15" x14ac:dyDescent="0.2">
      <c r="N2829" s="43">
        <f t="shared" si="231"/>
        <v>0</v>
      </c>
      <c r="O2829" s="180"/>
      <c r="P2829" s="214" t="str">
        <f>CountyStateRegions_21!K2827</f>
        <v/>
      </c>
      <c r="Q2829" s="304" t="str">
        <f t="shared" si="228"/>
        <v/>
      </c>
      <c r="R2829" s="305" t="str">
        <f t="shared" si="229"/>
        <v/>
      </c>
      <c r="S2829" s="305" t="str">
        <f t="shared" si="230"/>
        <v/>
      </c>
      <c r="T2829" s="186">
        <v>2825</v>
      </c>
      <c r="U2829" s="216" t="str">
        <f t="shared" si="232"/>
        <v/>
      </c>
      <c r="V2829" s="216" t="str">
        <f>IFERROR(INDEX(CountyStateRegions_21!$B:$B,MATCH('Start Here Statistics'!$U2829,CountyStateRegions_21!$D:$D,0)),"")</f>
        <v/>
      </c>
    </row>
    <row r="2830" spans="14:22" ht="15" x14ac:dyDescent="0.2">
      <c r="N2830" s="43">
        <f t="shared" si="231"/>
        <v>0</v>
      </c>
      <c r="O2830" s="180"/>
      <c r="P2830" s="214" t="str">
        <f>CountyStateRegions_21!K2828</f>
        <v/>
      </c>
      <c r="Q2830" s="304" t="str">
        <f t="shared" si="228"/>
        <v/>
      </c>
      <c r="R2830" s="305" t="str">
        <f t="shared" si="229"/>
        <v/>
      </c>
      <c r="S2830" s="305" t="str">
        <f t="shared" si="230"/>
        <v/>
      </c>
      <c r="T2830" s="186">
        <v>2826</v>
      </c>
      <c r="U2830" s="216" t="str">
        <f t="shared" si="232"/>
        <v/>
      </c>
      <c r="V2830" s="216" t="str">
        <f>IFERROR(INDEX(CountyStateRegions_21!$B:$B,MATCH('Start Here Statistics'!$U2830,CountyStateRegions_21!$D:$D,0)),"")</f>
        <v/>
      </c>
    </row>
    <row r="2831" spans="14:22" ht="15" x14ac:dyDescent="0.2">
      <c r="N2831" s="43">
        <f t="shared" si="231"/>
        <v>0</v>
      </c>
      <c r="O2831" s="180"/>
      <c r="P2831" s="214" t="str">
        <f>CountyStateRegions_21!K2829</f>
        <v/>
      </c>
      <c r="Q2831" s="304" t="str">
        <f t="shared" si="228"/>
        <v/>
      </c>
      <c r="R2831" s="305" t="str">
        <f t="shared" si="229"/>
        <v/>
      </c>
      <c r="S2831" s="305" t="str">
        <f t="shared" si="230"/>
        <v/>
      </c>
      <c r="T2831" s="186">
        <v>2827</v>
      </c>
      <c r="U2831" s="216" t="str">
        <f t="shared" si="232"/>
        <v/>
      </c>
      <c r="V2831" s="216" t="str">
        <f>IFERROR(INDEX(CountyStateRegions_21!$B:$B,MATCH('Start Here Statistics'!$U2831,CountyStateRegions_21!$D:$D,0)),"")</f>
        <v/>
      </c>
    </row>
    <row r="2832" spans="14:22" ht="15" x14ac:dyDescent="0.2">
      <c r="N2832" s="43">
        <f t="shared" si="231"/>
        <v>0</v>
      </c>
      <c r="O2832" s="180"/>
      <c r="P2832" s="214" t="str">
        <f>CountyStateRegions_21!K2830</f>
        <v/>
      </c>
      <c r="Q2832" s="304" t="str">
        <f t="shared" si="228"/>
        <v/>
      </c>
      <c r="R2832" s="305" t="str">
        <f t="shared" si="229"/>
        <v/>
      </c>
      <c r="S2832" s="305" t="str">
        <f t="shared" si="230"/>
        <v/>
      </c>
      <c r="T2832" s="186">
        <v>2828</v>
      </c>
      <c r="U2832" s="216" t="str">
        <f t="shared" si="232"/>
        <v/>
      </c>
      <c r="V2832" s="216" t="str">
        <f>IFERROR(INDEX(CountyStateRegions_21!$B:$B,MATCH('Start Here Statistics'!$U2832,CountyStateRegions_21!$D:$D,0)),"")</f>
        <v/>
      </c>
    </row>
    <row r="2833" spans="14:22" ht="15" x14ac:dyDescent="0.2">
      <c r="N2833" s="43">
        <f t="shared" si="231"/>
        <v>0</v>
      </c>
      <c r="O2833" s="180"/>
      <c r="P2833" s="214" t="str">
        <f>CountyStateRegions_21!K2831</f>
        <v/>
      </c>
      <c r="Q2833" s="304" t="str">
        <f t="shared" si="228"/>
        <v/>
      </c>
      <c r="R2833" s="305" t="str">
        <f t="shared" si="229"/>
        <v/>
      </c>
      <c r="S2833" s="305" t="str">
        <f t="shared" si="230"/>
        <v/>
      </c>
      <c r="T2833" s="186">
        <v>2829</v>
      </c>
      <c r="U2833" s="216" t="str">
        <f t="shared" si="232"/>
        <v/>
      </c>
      <c r="V2833" s="216" t="str">
        <f>IFERROR(INDEX(CountyStateRegions_21!$B:$B,MATCH('Start Here Statistics'!$U2833,CountyStateRegions_21!$D:$D,0)),"")</f>
        <v/>
      </c>
    </row>
    <row r="2834" spans="14:22" ht="15" x14ac:dyDescent="0.2">
      <c r="N2834" s="43">
        <f t="shared" si="231"/>
        <v>0</v>
      </c>
      <c r="O2834" s="180"/>
      <c r="P2834" s="214" t="str">
        <f>CountyStateRegions_21!K2832</f>
        <v/>
      </c>
      <c r="Q2834" s="304" t="str">
        <f t="shared" si="228"/>
        <v/>
      </c>
      <c r="R2834" s="305" t="str">
        <f t="shared" si="229"/>
        <v/>
      </c>
      <c r="S2834" s="305" t="str">
        <f t="shared" si="230"/>
        <v/>
      </c>
      <c r="T2834" s="186">
        <v>2830</v>
      </c>
      <c r="U2834" s="216" t="str">
        <f t="shared" si="232"/>
        <v/>
      </c>
      <c r="V2834" s="216" t="str">
        <f>IFERROR(INDEX(CountyStateRegions_21!$B:$B,MATCH('Start Here Statistics'!$U2834,CountyStateRegions_21!$D:$D,0)),"")</f>
        <v/>
      </c>
    </row>
    <row r="2835" spans="14:22" ht="15" x14ac:dyDescent="0.2">
      <c r="N2835" s="43">
        <f t="shared" si="231"/>
        <v>0</v>
      </c>
      <c r="O2835" s="180"/>
      <c r="P2835" s="214" t="str">
        <f>CountyStateRegions_21!K2833</f>
        <v/>
      </c>
      <c r="Q2835" s="304" t="str">
        <f t="shared" si="228"/>
        <v/>
      </c>
      <c r="R2835" s="305" t="str">
        <f t="shared" si="229"/>
        <v/>
      </c>
      <c r="S2835" s="305" t="str">
        <f t="shared" si="230"/>
        <v/>
      </c>
      <c r="T2835" s="186">
        <v>2831</v>
      </c>
      <c r="U2835" s="216" t="str">
        <f t="shared" si="232"/>
        <v/>
      </c>
      <c r="V2835" s="216" t="str">
        <f>IFERROR(INDEX(CountyStateRegions_21!$B:$B,MATCH('Start Here Statistics'!$U2835,CountyStateRegions_21!$D:$D,0)),"")</f>
        <v/>
      </c>
    </row>
    <row r="2836" spans="14:22" ht="15" x14ac:dyDescent="0.2">
      <c r="N2836" s="43">
        <f t="shared" si="231"/>
        <v>0</v>
      </c>
      <c r="O2836" s="180"/>
      <c r="P2836" s="214" t="str">
        <f>CountyStateRegions_21!K2834</f>
        <v/>
      </c>
      <c r="Q2836" s="304" t="str">
        <f t="shared" si="228"/>
        <v/>
      </c>
      <c r="R2836" s="305" t="str">
        <f t="shared" si="229"/>
        <v/>
      </c>
      <c r="S2836" s="305" t="str">
        <f t="shared" si="230"/>
        <v/>
      </c>
      <c r="T2836" s="186">
        <v>2832</v>
      </c>
      <c r="U2836" s="216" t="str">
        <f t="shared" si="232"/>
        <v/>
      </c>
      <c r="V2836" s="216" t="str">
        <f>IFERROR(INDEX(CountyStateRegions_21!$B:$B,MATCH('Start Here Statistics'!$U2836,CountyStateRegions_21!$D:$D,0)),"")</f>
        <v/>
      </c>
    </row>
    <row r="2837" spans="14:22" ht="15" x14ac:dyDescent="0.2">
      <c r="N2837" s="43">
        <f t="shared" si="231"/>
        <v>0</v>
      </c>
      <c r="O2837" s="180"/>
      <c r="P2837" s="214" t="str">
        <f>CountyStateRegions_21!K2835</f>
        <v/>
      </c>
      <c r="Q2837" s="304" t="str">
        <f t="shared" si="228"/>
        <v/>
      </c>
      <c r="R2837" s="305" t="str">
        <f t="shared" si="229"/>
        <v/>
      </c>
      <c r="S2837" s="305" t="str">
        <f t="shared" si="230"/>
        <v/>
      </c>
      <c r="T2837" s="186">
        <v>2833</v>
      </c>
      <c r="U2837" s="216" t="str">
        <f t="shared" si="232"/>
        <v/>
      </c>
      <c r="V2837" s="216" t="str">
        <f>IFERROR(INDEX(CountyStateRegions_21!$B:$B,MATCH('Start Here Statistics'!$U2837,CountyStateRegions_21!$D:$D,0)),"")</f>
        <v/>
      </c>
    </row>
    <row r="2838" spans="14:22" ht="15" x14ac:dyDescent="0.2">
      <c r="N2838" s="43">
        <f t="shared" si="231"/>
        <v>0</v>
      </c>
      <c r="O2838" s="180"/>
      <c r="P2838" s="214" t="str">
        <f>CountyStateRegions_21!K2836</f>
        <v/>
      </c>
      <c r="Q2838" s="304" t="str">
        <f t="shared" si="228"/>
        <v/>
      </c>
      <c r="R2838" s="305" t="str">
        <f t="shared" si="229"/>
        <v/>
      </c>
      <c r="S2838" s="305" t="str">
        <f t="shared" si="230"/>
        <v/>
      </c>
      <c r="T2838" s="186">
        <v>2834</v>
      </c>
      <c r="U2838" s="216" t="str">
        <f t="shared" si="232"/>
        <v/>
      </c>
      <c r="V2838" s="216" t="str">
        <f>IFERROR(INDEX(CountyStateRegions_21!$B:$B,MATCH('Start Here Statistics'!$U2838,CountyStateRegions_21!$D:$D,0)),"")</f>
        <v/>
      </c>
    </row>
    <row r="2839" spans="14:22" ht="15" x14ac:dyDescent="0.2">
      <c r="N2839" s="43">
        <f t="shared" si="231"/>
        <v>0</v>
      </c>
      <c r="O2839" s="180"/>
      <c r="P2839" s="214" t="str">
        <f>CountyStateRegions_21!K2837</f>
        <v/>
      </c>
      <c r="Q2839" s="304" t="str">
        <f t="shared" si="228"/>
        <v/>
      </c>
      <c r="R2839" s="305" t="str">
        <f t="shared" si="229"/>
        <v/>
      </c>
      <c r="S2839" s="305" t="str">
        <f t="shared" si="230"/>
        <v/>
      </c>
      <c r="T2839" s="186">
        <v>2835</v>
      </c>
      <c r="U2839" s="216" t="str">
        <f t="shared" si="232"/>
        <v/>
      </c>
      <c r="V2839" s="216" t="str">
        <f>IFERROR(INDEX(CountyStateRegions_21!$B:$B,MATCH('Start Here Statistics'!$U2839,CountyStateRegions_21!$D:$D,0)),"")</f>
        <v/>
      </c>
    </row>
    <row r="2840" spans="14:22" ht="15" x14ac:dyDescent="0.2">
      <c r="N2840" s="43">
        <f t="shared" si="231"/>
        <v>0</v>
      </c>
      <c r="O2840" s="180"/>
      <c r="P2840" s="214" t="str">
        <f>CountyStateRegions_21!K2838</f>
        <v/>
      </c>
      <c r="Q2840" s="304" t="str">
        <f t="shared" si="228"/>
        <v/>
      </c>
      <c r="R2840" s="305" t="str">
        <f t="shared" si="229"/>
        <v/>
      </c>
      <c r="S2840" s="305" t="str">
        <f t="shared" si="230"/>
        <v/>
      </c>
      <c r="T2840" s="186">
        <v>2836</v>
      </c>
      <c r="U2840" s="216" t="str">
        <f t="shared" si="232"/>
        <v/>
      </c>
      <c r="V2840" s="216" t="str">
        <f>IFERROR(INDEX(CountyStateRegions_21!$B:$B,MATCH('Start Here Statistics'!$U2840,CountyStateRegions_21!$D:$D,0)),"")</f>
        <v/>
      </c>
    </row>
    <row r="2841" spans="14:22" ht="15" x14ac:dyDescent="0.2">
      <c r="N2841" s="43">
        <f t="shared" si="231"/>
        <v>0</v>
      </c>
      <c r="O2841" s="180"/>
      <c r="P2841" s="214" t="str">
        <f>CountyStateRegions_21!K2839</f>
        <v/>
      </c>
      <c r="Q2841" s="304" t="str">
        <f t="shared" si="228"/>
        <v/>
      </c>
      <c r="R2841" s="305" t="str">
        <f t="shared" si="229"/>
        <v/>
      </c>
      <c r="S2841" s="305" t="str">
        <f t="shared" si="230"/>
        <v/>
      </c>
      <c r="T2841" s="186">
        <v>2837</v>
      </c>
      <c r="U2841" s="216" t="str">
        <f t="shared" si="232"/>
        <v/>
      </c>
      <c r="V2841" s="216" t="str">
        <f>IFERROR(INDEX(CountyStateRegions_21!$B:$B,MATCH('Start Here Statistics'!$U2841,CountyStateRegions_21!$D:$D,0)),"")</f>
        <v/>
      </c>
    </row>
    <row r="2842" spans="14:22" ht="15" x14ac:dyDescent="0.2">
      <c r="N2842" s="43">
        <f t="shared" si="231"/>
        <v>0</v>
      </c>
      <c r="O2842" s="180"/>
      <c r="P2842" s="214" t="str">
        <f>CountyStateRegions_21!K2840</f>
        <v/>
      </c>
      <c r="Q2842" s="304" t="str">
        <f t="shared" si="228"/>
        <v/>
      </c>
      <c r="R2842" s="305" t="str">
        <f t="shared" si="229"/>
        <v/>
      </c>
      <c r="S2842" s="305" t="str">
        <f t="shared" si="230"/>
        <v/>
      </c>
      <c r="T2842" s="186">
        <v>2838</v>
      </c>
      <c r="U2842" s="216" t="str">
        <f t="shared" si="232"/>
        <v/>
      </c>
      <c r="V2842" s="216" t="str">
        <f>IFERROR(INDEX(CountyStateRegions_21!$B:$B,MATCH('Start Here Statistics'!$U2842,CountyStateRegions_21!$D:$D,0)),"")</f>
        <v/>
      </c>
    </row>
    <row r="2843" spans="14:22" ht="15" x14ac:dyDescent="0.2">
      <c r="N2843" s="43">
        <f t="shared" si="231"/>
        <v>0</v>
      </c>
      <c r="O2843" s="180"/>
      <c r="P2843" s="214" t="str">
        <f>CountyStateRegions_21!K2841</f>
        <v/>
      </c>
      <c r="Q2843" s="304" t="str">
        <f t="shared" si="228"/>
        <v/>
      </c>
      <c r="R2843" s="305" t="str">
        <f t="shared" si="229"/>
        <v/>
      </c>
      <c r="S2843" s="305" t="str">
        <f t="shared" si="230"/>
        <v/>
      </c>
      <c r="T2843" s="186">
        <v>2839</v>
      </c>
      <c r="U2843" s="216" t="str">
        <f t="shared" si="232"/>
        <v/>
      </c>
      <c r="V2843" s="216" t="str">
        <f>IFERROR(INDEX(CountyStateRegions_21!$B:$B,MATCH('Start Here Statistics'!$U2843,CountyStateRegions_21!$D:$D,0)),"")</f>
        <v/>
      </c>
    </row>
    <row r="2844" spans="14:22" ht="15" x14ac:dyDescent="0.2">
      <c r="N2844" s="43">
        <f t="shared" si="231"/>
        <v>0</v>
      </c>
      <c r="O2844" s="180"/>
      <c r="P2844" s="214" t="str">
        <f>CountyStateRegions_21!K2842</f>
        <v/>
      </c>
      <c r="Q2844" s="304" t="str">
        <f t="shared" si="228"/>
        <v/>
      </c>
      <c r="R2844" s="305" t="str">
        <f t="shared" si="229"/>
        <v/>
      </c>
      <c r="S2844" s="305" t="str">
        <f t="shared" si="230"/>
        <v/>
      </c>
      <c r="T2844" s="186">
        <v>2840</v>
      </c>
      <c r="U2844" s="216" t="str">
        <f t="shared" si="232"/>
        <v/>
      </c>
      <c r="V2844" s="216" t="str">
        <f>IFERROR(INDEX(CountyStateRegions_21!$B:$B,MATCH('Start Here Statistics'!$U2844,CountyStateRegions_21!$D:$D,0)),"")</f>
        <v/>
      </c>
    </row>
    <row r="2845" spans="14:22" ht="15" x14ac:dyDescent="0.2">
      <c r="N2845" s="43">
        <f t="shared" si="231"/>
        <v>0</v>
      </c>
      <c r="O2845" s="180"/>
      <c r="P2845" s="214" t="str">
        <f>CountyStateRegions_21!K2843</f>
        <v/>
      </c>
      <c r="Q2845" s="304" t="str">
        <f t="shared" si="228"/>
        <v/>
      </c>
      <c r="R2845" s="305" t="str">
        <f t="shared" si="229"/>
        <v/>
      </c>
      <c r="S2845" s="305" t="str">
        <f t="shared" si="230"/>
        <v/>
      </c>
      <c r="T2845" s="186">
        <v>2841</v>
      </c>
      <c r="U2845" s="216" t="str">
        <f t="shared" si="232"/>
        <v/>
      </c>
      <c r="V2845" s="216" t="str">
        <f>IFERROR(INDEX(CountyStateRegions_21!$B:$B,MATCH('Start Here Statistics'!$U2845,CountyStateRegions_21!$D:$D,0)),"")</f>
        <v/>
      </c>
    </row>
    <row r="2846" spans="14:22" ht="15" x14ac:dyDescent="0.2">
      <c r="N2846" s="43">
        <f t="shared" si="231"/>
        <v>0</v>
      </c>
      <c r="O2846" s="180"/>
      <c r="P2846" s="214" t="str">
        <f>CountyStateRegions_21!K2844</f>
        <v/>
      </c>
      <c r="Q2846" s="304" t="str">
        <f t="shared" ref="Q2846:Q2909" si="233">IFERROR(MID(P2847, FIND(",",P2847)+1,99),"")</f>
        <v/>
      </c>
      <c r="R2846" s="305" t="str">
        <f t="shared" ref="R2846:R2909" si="234">IFERROR(LEFT(P2847, FIND(",",P2847)-1),"")</f>
        <v/>
      </c>
      <c r="S2846" s="305" t="str">
        <f t="shared" ref="S2846:S2909" si="235">IF(P2847="", "", IF(O2847&lt;&gt;"", 1, 0))</f>
        <v/>
      </c>
      <c r="T2846" s="186">
        <v>2842</v>
      </c>
      <c r="U2846" s="216" t="str">
        <f t="shared" si="232"/>
        <v/>
      </c>
      <c r="V2846" s="216" t="str">
        <f>IFERROR(INDEX(CountyStateRegions_21!$B:$B,MATCH('Start Here Statistics'!$U2846,CountyStateRegions_21!$D:$D,0)),"")</f>
        <v/>
      </c>
    </row>
    <row r="2847" spans="14:22" ht="15" x14ac:dyDescent="0.2">
      <c r="N2847" s="43">
        <f t="shared" si="231"/>
        <v>0</v>
      </c>
      <c r="O2847" s="180"/>
      <c r="P2847" s="214" t="str">
        <f>CountyStateRegions_21!K2845</f>
        <v/>
      </c>
      <c r="Q2847" s="304" t="str">
        <f t="shared" si="233"/>
        <v/>
      </c>
      <c r="R2847" s="305" t="str">
        <f t="shared" si="234"/>
        <v/>
      </c>
      <c r="S2847" s="305" t="str">
        <f t="shared" si="235"/>
        <v/>
      </c>
      <c r="T2847" s="186">
        <v>2843</v>
      </c>
      <c r="U2847" s="216" t="str">
        <f t="shared" si="232"/>
        <v/>
      </c>
      <c r="V2847" s="216" t="str">
        <f>IFERROR(INDEX(CountyStateRegions_21!$B:$B,MATCH('Start Here Statistics'!$U2847,CountyStateRegions_21!$D:$D,0)),"")</f>
        <v/>
      </c>
    </row>
    <row r="2848" spans="14:22" ht="15" x14ac:dyDescent="0.2">
      <c r="N2848" s="43">
        <f t="shared" si="231"/>
        <v>0</v>
      </c>
      <c r="O2848" s="180"/>
      <c r="P2848" s="214" t="str">
        <f>CountyStateRegions_21!K2846</f>
        <v/>
      </c>
      <c r="Q2848" s="304" t="str">
        <f t="shared" si="233"/>
        <v/>
      </c>
      <c r="R2848" s="305" t="str">
        <f t="shared" si="234"/>
        <v/>
      </c>
      <c r="S2848" s="305" t="str">
        <f t="shared" si="235"/>
        <v/>
      </c>
      <c r="T2848" s="186">
        <v>2844</v>
      </c>
      <c r="U2848" s="216" t="str">
        <f t="shared" si="232"/>
        <v/>
      </c>
      <c r="V2848" s="216" t="str">
        <f>IFERROR(INDEX(CountyStateRegions_21!$B:$B,MATCH('Start Here Statistics'!$U2848,CountyStateRegions_21!$D:$D,0)),"")</f>
        <v/>
      </c>
    </row>
    <row r="2849" spans="14:22" ht="15" x14ac:dyDescent="0.2">
      <c r="N2849" s="43">
        <f t="shared" si="231"/>
        <v>0</v>
      </c>
      <c r="O2849" s="180"/>
      <c r="P2849" s="214" t="str">
        <f>CountyStateRegions_21!K2847</f>
        <v/>
      </c>
      <c r="Q2849" s="304" t="str">
        <f t="shared" si="233"/>
        <v/>
      </c>
      <c r="R2849" s="305" t="str">
        <f t="shared" si="234"/>
        <v/>
      </c>
      <c r="S2849" s="305" t="str">
        <f t="shared" si="235"/>
        <v/>
      </c>
      <c r="T2849" s="186">
        <v>2845</v>
      </c>
      <c r="U2849" s="216" t="str">
        <f t="shared" si="232"/>
        <v/>
      </c>
      <c r="V2849" s="216" t="str">
        <f>IFERROR(INDEX(CountyStateRegions_21!$B:$B,MATCH('Start Here Statistics'!$U2849,CountyStateRegions_21!$D:$D,0)),"")</f>
        <v/>
      </c>
    </row>
    <row r="2850" spans="14:22" ht="15" x14ac:dyDescent="0.2">
      <c r="N2850" s="43">
        <f t="shared" si="231"/>
        <v>0</v>
      </c>
      <c r="O2850" s="180"/>
      <c r="P2850" s="214" t="str">
        <f>CountyStateRegions_21!K2848</f>
        <v/>
      </c>
      <c r="Q2850" s="304" t="str">
        <f t="shared" si="233"/>
        <v/>
      </c>
      <c r="R2850" s="305" t="str">
        <f t="shared" si="234"/>
        <v/>
      </c>
      <c r="S2850" s="305" t="str">
        <f t="shared" si="235"/>
        <v/>
      </c>
      <c r="T2850" s="186">
        <v>2846</v>
      </c>
      <c r="U2850" s="216" t="str">
        <f t="shared" si="232"/>
        <v/>
      </c>
      <c r="V2850" s="216" t="str">
        <f>IFERROR(INDEX(CountyStateRegions_21!$B:$B,MATCH('Start Here Statistics'!$U2850,CountyStateRegions_21!$D:$D,0)),"")</f>
        <v/>
      </c>
    </row>
    <row r="2851" spans="14:22" ht="15" x14ac:dyDescent="0.2">
      <c r="N2851" s="43">
        <f t="shared" si="231"/>
        <v>0</v>
      </c>
      <c r="O2851" s="180"/>
      <c r="P2851" s="214" t="str">
        <f>CountyStateRegions_21!K2849</f>
        <v/>
      </c>
      <c r="Q2851" s="304" t="str">
        <f t="shared" si="233"/>
        <v/>
      </c>
      <c r="R2851" s="305" t="str">
        <f t="shared" si="234"/>
        <v/>
      </c>
      <c r="S2851" s="305" t="str">
        <f t="shared" si="235"/>
        <v/>
      </c>
      <c r="T2851" s="186">
        <v>2847</v>
      </c>
      <c r="U2851" s="216" t="str">
        <f t="shared" si="232"/>
        <v/>
      </c>
      <c r="V2851" s="216" t="str">
        <f>IFERROR(INDEX(CountyStateRegions_21!$B:$B,MATCH('Start Here Statistics'!$U2851,CountyStateRegions_21!$D:$D,0)),"")</f>
        <v/>
      </c>
    </row>
    <row r="2852" spans="14:22" ht="15" x14ac:dyDescent="0.2">
      <c r="N2852" s="43">
        <f t="shared" si="231"/>
        <v>0</v>
      </c>
      <c r="O2852" s="180"/>
      <c r="P2852" s="214" t="str">
        <f>CountyStateRegions_21!K2850</f>
        <v/>
      </c>
      <c r="Q2852" s="304" t="str">
        <f t="shared" si="233"/>
        <v/>
      </c>
      <c r="R2852" s="305" t="str">
        <f t="shared" si="234"/>
        <v/>
      </c>
      <c r="S2852" s="305" t="str">
        <f t="shared" si="235"/>
        <v/>
      </c>
      <c r="T2852" s="186">
        <v>2848</v>
      </c>
      <c r="U2852" s="216" t="str">
        <f t="shared" si="232"/>
        <v/>
      </c>
      <c r="V2852" s="216" t="str">
        <f>IFERROR(INDEX(CountyStateRegions_21!$B:$B,MATCH('Start Here Statistics'!$U2852,CountyStateRegions_21!$D:$D,0)),"")</f>
        <v/>
      </c>
    </row>
    <row r="2853" spans="14:22" ht="15" x14ac:dyDescent="0.2">
      <c r="N2853" s="43">
        <f t="shared" si="231"/>
        <v>0</v>
      </c>
      <c r="O2853" s="180"/>
      <c r="P2853" s="214" t="str">
        <f>CountyStateRegions_21!K2851</f>
        <v/>
      </c>
      <c r="Q2853" s="304" t="str">
        <f t="shared" si="233"/>
        <v/>
      </c>
      <c r="R2853" s="305" t="str">
        <f t="shared" si="234"/>
        <v/>
      </c>
      <c r="S2853" s="305" t="str">
        <f t="shared" si="235"/>
        <v/>
      </c>
      <c r="T2853" s="186">
        <v>2849</v>
      </c>
      <c r="U2853" s="216" t="str">
        <f t="shared" si="232"/>
        <v/>
      </c>
      <c r="V2853" s="216" t="str">
        <f>IFERROR(INDEX(CountyStateRegions_21!$B:$B,MATCH('Start Here Statistics'!$U2853,CountyStateRegions_21!$D:$D,0)),"")</f>
        <v/>
      </c>
    </row>
    <row r="2854" spans="14:22" ht="15" x14ac:dyDescent="0.2">
      <c r="N2854" s="43">
        <f t="shared" si="231"/>
        <v>0</v>
      </c>
      <c r="O2854" s="180"/>
      <c r="P2854" s="214" t="str">
        <f>CountyStateRegions_21!K2852</f>
        <v/>
      </c>
      <c r="Q2854" s="304" t="str">
        <f t="shared" si="233"/>
        <v/>
      </c>
      <c r="R2854" s="305" t="str">
        <f t="shared" si="234"/>
        <v/>
      </c>
      <c r="S2854" s="305" t="str">
        <f t="shared" si="235"/>
        <v/>
      </c>
      <c r="T2854" s="186">
        <v>2850</v>
      </c>
      <c r="U2854" s="216" t="str">
        <f t="shared" si="232"/>
        <v/>
      </c>
      <c r="V2854" s="216" t="str">
        <f>IFERROR(INDEX(CountyStateRegions_21!$B:$B,MATCH('Start Here Statistics'!$U2854,CountyStateRegions_21!$D:$D,0)),"")</f>
        <v/>
      </c>
    </row>
    <row r="2855" spans="14:22" ht="15" x14ac:dyDescent="0.2">
      <c r="N2855" s="43">
        <f t="shared" si="231"/>
        <v>0</v>
      </c>
      <c r="O2855" s="180"/>
      <c r="P2855" s="214" t="str">
        <f>CountyStateRegions_21!K2853</f>
        <v/>
      </c>
      <c r="Q2855" s="304" t="str">
        <f t="shared" si="233"/>
        <v/>
      </c>
      <c r="R2855" s="305" t="str">
        <f t="shared" si="234"/>
        <v/>
      </c>
      <c r="S2855" s="305" t="str">
        <f t="shared" si="235"/>
        <v/>
      </c>
      <c r="T2855" s="186">
        <v>2851</v>
      </c>
      <c r="U2855" s="216" t="str">
        <f t="shared" si="232"/>
        <v/>
      </c>
      <c r="V2855" s="216" t="str">
        <f>IFERROR(INDEX(CountyStateRegions_21!$B:$B,MATCH('Start Here Statistics'!$U2855,CountyStateRegions_21!$D:$D,0)),"")</f>
        <v/>
      </c>
    </row>
    <row r="2856" spans="14:22" ht="15" x14ac:dyDescent="0.2">
      <c r="N2856" s="43">
        <f t="shared" si="231"/>
        <v>0</v>
      </c>
      <c r="O2856" s="180"/>
      <c r="P2856" s="214" t="str">
        <f>CountyStateRegions_21!K2854</f>
        <v/>
      </c>
      <c r="Q2856" s="304" t="str">
        <f t="shared" si="233"/>
        <v/>
      </c>
      <c r="R2856" s="305" t="str">
        <f t="shared" si="234"/>
        <v/>
      </c>
      <c r="S2856" s="305" t="str">
        <f t="shared" si="235"/>
        <v/>
      </c>
      <c r="T2856" s="186">
        <v>2852</v>
      </c>
      <c r="U2856" s="216" t="str">
        <f t="shared" si="232"/>
        <v/>
      </c>
      <c r="V2856" s="216" t="str">
        <f>IFERROR(INDEX(CountyStateRegions_21!$B:$B,MATCH('Start Here Statistics'!$U2856,CountyStateRegions_21!$D:$D,0)),"")</f>
        <v/>
      </c>
    </row>
    <row r="2857" spans="14:22" ht="15" x14ac:dyDescent="0.2">
      <c r="N2857" s="43">
        <f t="shared" si="231"/>
        <v>0</v>
      </c>
      <c r="O2857" s="180"/>
      <c r="P2857" s="214" t="str">
        <f>CountyStateRegions_21!K2855</f>
        <v/>
      </c>
      <c r="Q2857" s="304" t="str">
        <f t="shared" si="233"/>
        <v/>
      </c>
      <c r="R2857" s="305" t="str">
        <f t="shared" si="234"/>
        <v/>
      </c>
      <c r="S2857" s="305" t="str">
        <f t="shared" si="235"/>
        <v/>
      </c>
      <c r="T2857" s="186">
        <v>2853</v>
      </c>
      <c r="U2857" s="216" t="str">
        <f t="shared" si="232"/>
        <v/>
      </c>
      <c r="V2857" s="216" t="str">
        <f>IFERROR(INDEX(CountyStateRegions_21!$B:$B,MATCH('Start Here Statistics'!$U2857,CountyStateRegions_21!$D:$D,0)),"")</f>
        <v/>
      </c>
    </row>
    <row r="2858" spans="14:22" ht="15" x14ac:dyDescent="0.2">
      <c r="N2858" s="43">
        <f t="shared" si="231"/>
        <v>0</v>
      </c>
      <c r="O2858" s="180"/>
      <c r="P2858" s="214" t="str">
        <f>CountyStateRegions_21!K2856</f>
        <v/>
      </c>
      <c r="Q2858" s="304" t="str">
        <f t="shared" si="233"/>
        <v/>
      </c>
      <c r="R2858" s="305" t="str">
        <f t="shared" si="234"/>
        <v/>
      </c>
      <c r="S2858" s="305" t="str">
        <f t="shared" si="235"/>
        <v/>
      </c>
      <c r="T2858" s="186">
        <v>2854</v>
      </c>
      <c r="U2858" s="216" t="str">
        <f t="shared" si="232"/>
        <v/>
      </c>
      <c r="V2858" s="216" t="str">
        <f>IFERROR(INDEX(CountyStateRegions_21!$B:$B,MATCH('Start Here Statistics'!$U2858,CountyStateRegions_21!$D:$D,0)),"")</f>
        <v/>
      </c>
    </row>
    <row r="2859" spans="14:22" ht="15" x14ac:dyDescent="0.2">
      <c r="N2859" s="43">
        <f t="shared" si="231"/>
        <v>0</v>
      </c>
      <c r="O2859" s="180"/>
      <c r="P2859" s="214" t="str">
        <f>CountyStateRegions_21!K2857</f>
        <v/>
      </c>
      <c r="Q2859" s="304" t="str">
        <f t="shared" si="233"/>
        <v/>
      </c>
      <c r="R2859" s="305" t="str">
        <f t="shared" si="234"/>
        <v/>
      </c>
      <c r="S2859" s="305" t="str">
        <f t="shared" si="235"/>
        <v/>
      </c>
      <c r="T2859" s="186">
        <v>2855</v>
      </c>
      <c r="U2859" s="216" t="str">
        <f t="shared" si="232"/>
        <v/>
      </c>
      <c r="V2859" s="216" t="str">
        <f>IFERROR(INDEX(CountyStateRegions_21!$B:$B,MATCH('Start Here Statistics'!$U2859,CountyStateRegions_21!$D:$D,0)),"")</f>
        <v/>
      </c>
    </row>
    <row r="2860" spans="14:22" ht="15" x14ac:dyDescent="0.2">
      <c r="N2860" s="43">
        <f t="shared" si="231"/>
        <v>0</v>
      </c>
      <c r="O2860" s="180"/>
      <c r="P2860" s="214" t="str">
        <f>CountyStateRegions_21!K2858</f>
        <v/>
      </c>
      <c r="Q2860" s="304" t="str">
        <f t="shared" si="233"/>
        <v/>
      </c>
      <c r="R2860" s="305" t="str">
        <f t="shared" si="234"/>
        <v/>
      </c>
      <c r="S2860" s="305" t="str">
        <f t="shared" si="235"/>
        <v/>
      </c>
      <c r="T2860" s="186">
        <v>2856</v>
      </c>
      <c r="U2860" s="216" t="str">
        <f t="shared" si="232"/>
        <v/>
      </c>
      <c r="V2860" s="216" t="str">
        <f>IFERROR(INDEX(CountyStateRegions_21!$B:$B,MATCH('Start Here Statistics'!$U2860,CountyStateRegions_21!$D:$D,0)),"")</f>
        <v/>
      </c>
    </row>
    <row r="2861" spans="14:22" ht="15" x14ac:dyDescent="0.2">
      <c r="N2861" s="43">
        <f t="shared" si="231"/>
        <v>0</v>
      </c>
      <c r="O2861" s="180"/>
      <c r="P2861" s="214" t="str">
        <f>CountyStateRegions_21!K2859</f>
        <v/>
      </c>
      <c r="Q2861" s="304" t="str">
        <f t="shared" si="233"/>
        <v/>
      </c>
      <c r="R2861" s="305" t="str">
        <f t="shared" si="234"/>
        <v/>
      </c>
      <c r="S2861" s="305" t="str">
        <f t="shared" si="235"/>
        <v/>
      </c>
      <c r="T2861" s="186">
        <v>2857</v>
      </c>
      <c r="U2861" s="216" t="str">
        <f t="shared" si="232"/>
        <v/>
      </c>
      <c r="V2861" s="216" t="str">
        <f>IFERROR(INDEX(CountyStateRegions_21!$B:$B,MATCH('Start Here Statistics'!$U2861,CountyStateRegions_21!$D:$D,0)),"")</f>
        <v/>
      </c>
    </row>
    <row r="2862" spans="14:22" ht="15" x14ac:dyDescent="0.2">
      <c r="N2862" s="43">
        <f t="shared" si="231"/>
        <v>0</v>
      </c>
      <c r="O2862" s="180"/>
      <c r="P2862" s="214" t="str">
        <f>CountyStateRegions_21!K2860</f>
        <v/>
      </c>
      <c r="Q2862" s="304" t="str">
        <f t="shared" si="233"/>
        <v/>
      </c>
      <c r="R2862" s="305" t="str">
        <f t="shared" si="234"/>
        <v/>
      </c>
      <c r="S2862" s="305" t="str">
        <f t="shared" si="235"/>
        <v/>
      </c>
      <c r="T2862" s="186">
        <v>2858</v>
      </c>
      <c r="U2862" s="216" t="str">
        <f t="shared" si="232"/>
        <v/>
      </c>
      <c r="V2862" s="216" t="str">
        <f>IFERROR(INDEX(CountyStateRegions_21!$B:$B,MATCH('Start Here Statistics'!$U2862,CountyStateRegions_21!$D:$D,0)),"")</f>
        <v/>
      </c>
    </row>
    <row r="2863" spans="14:22" ht="15" x14ac:dyDescent="0.2">
      <c r="N2863" s="43">
        <f t="shared" si="231"/>
        <v>0</v>
      </c>
      <c r="O2863" s="180"/>
      <c r="P2863" s="214" t="str">
        <f>CountyStateRegions_21!K2861</f>
        <v/>
      </c>
      <c r="Q2863" s="304" t="str">
        <f t="shared" si="233"/>
        <v/>
      </c>
      <c r="R2863" s="305" t="str">
        <f t="shared" si="234"/>
        <v/>
      </c>
      <c r="S2863" s="305" t="str">
        <f t="shared" si="235"/>
        <v/>
      </c>
      <c r="T2863" s="186">
        <v>2859</v>
      </c>
      <c r="U2863" s="216" t="str">
        <f t="shared" si="232"/>
        <v/>
      </c>
      <c r="V2863" s="216" t="str">
        <f>IFERROR(INDEX(CountyStateRegions_21!$B:$B,MATCH('Start Here Statistics'!$U2863,CountyStateRegions_21!$D:$D,0)),"")</f>
        <v/>
      </c>
    </row>
    <row r="2864" spans="14:22" ht="15" x14ac:dyDescent="0.2">
      <c r="N2864" s="43">
        <f t="shared" si="231"/>
        <v>0</v>
      </c>
      <c r="O2864" s="180"/>
      <c r="P2864" s="214" t="str">
        <f>CountyStateRegions_21!K2862</f>
        <v/>
      </c>
      <c r="Q2864" s="304" t="str">
        <f t="shared" si="233"/>
        <v/>
      </c>
      <c r="R2864" s="305" t="str">
        <f t="shared" si="234"/>
        <v/>
      </c>
      <c r="S2864" s="305" t="str">
        <f t="shared" si="235"/>
        <v/>
      </c>
      <c r="T2864" s="186">
        <v>2860</v>
      </c>
      <c r="U2864" s="216" t="str">
        <f t="shared" si="232"/>
        <v/>
      </c>
      <c r="V2864" s="216" t="str">
        <f>IFERROR(INDEX(CountyStateRegions_21!$B:$B,MATCH('Start Here Statistics'!$U2864,CountyStateRegions_21!$D:$D,0)),"")</f>
        <v/>
      </c>
    </row>
    <row r="2865" spans="14:22" ht="15" x14ac:dyDescent="0.2">
      <c r="N2865" s="43">
        <f t="shared" si="231"/>
        <v>0</v>
      </c>
      <c r="O2865" s="180"/>
      <c r="P2865" s="214" t="str">
        <f>CountyStateRegions_21!K2863</f>
        <v/>
      </c>
      <c r="Q2865" s="304" t="str">
        <f t="shared" si="233"/>
        <v/>
      </c>
      <c r="R2865" s="305" t="str">
        <f t="shared" si="234"/>
        <v/>
      </c>
      <c r="S2865" s="305" t="str">
        <f t="shared" si="235"/>
        <v/>
      </c>
      <c r="T2865" s="186">
        <v>2861</v>
      </c>
      <c r="U2865" s="216" t="str">
        <f t="shared" si="232"/>
        <v/>
      </c>
      <c r="V2865" s="216" t="str">
        <f>IFERROR(INDEX(CountyStateRegions_21!$B:$B,MATCH('Start Here Statistics'!$U2865,CountyStateRegions_21!$D:$D,0)),"")</f>
        <v/>
      </c>
    </row>
    <row r="2866" spans="14:22" ht="15" x14ac:dyDescent="0.2">
      <c r="N2866" s="43">
        <f t="shared" si="231"/>
        <v>0</v>
      </c>
      <c r="O2866" s="180"/>
      <c r="P2866" s="214" t="str">
        <f>CountyStateRegions_21!K2864</f>
        <v/>
      </c>
      <c r="Q2866" s="304" t="str">
        <f t="shared" si="233"/>
        <v/>
      </c>
      <c r="R2866" s="305" t="str">
        <f t="shared" si="234"/>
        <v/>
      </c>
      <c r="S2866" s="305" t="str">
        <f t="shared" si="235"/>
        <v/>
      </c>
      <c r="T2866" s="186">
        <v>2862</v>
      </c>
      <c r="U2866" s="216" t="str">
        <f t="shared" si="232"/>
        <v/>
      </c>
      <c r="V2866" s="216" t="str">
        <f>IFERROR(INDEX(CountyStateRegions_21!$B:$B,MATCH('Start Here Statistics'!$U2866,CountyStateRegions_21!$D:$D,0)),"")</f>
        <v/>
      </c>
    </row>
    <row r="2867" spans="14:22" ht="15" x14ac:dyDescent="0.2">
      <c r="N2867" s="43">
        <f t="shared" si="231"/>
        <v>0</v>
      </c>
      <c r="O2867" s="180"/>
      <c r="P2867" s="214" t="str">
        <f>CountyStateRegions_21!K2865</f>
        <v/>
      </c>
      <c r="Q2867" s="304" t="str">
        <f t="shared" si="233"/>
        <v/>
      </c>
      <c r="R2867" s="305" t="str">
        <f t="shared" si="234"/>
        <v/>
      </c>
      <c r="S2867" s="305" t="str">
        <f t="shared" si="235"/>
        <v/>
      </c>
      <c r="T2867" s="186">
        <v>2863</v>
      </c>
      <c r="U2867" s="216" t="str">
        <f t="shared" si="232"/>
        <v/>
      </c>
      <c r="V2867" s="216" t="str">
        <f>IFERROR(INDEX(CountyStateRegions_21!$B:$B,MATCH('Start Here Statistics'!$U2867,CountyStateRegions_21!$D:$D,0)),"")</f>
        <v/>
      </c>
    </row>
    <row r="2868" spans="14:22" ht="15" x14ac:dyDescent="0.2">
      <c r="N2868" s="43">
        <f t="shared" si="231"/>
        <v>0</v>
      </c>
      <c r="O2868" s="180"/>
      <c r="P2868" s="214" t="str">
        <f>CountyStateRegions_21!K2866</f>
        <v/>
      </c>
      <c r="Q2868" s="304" t="str">
        <f t="shared" si="233"/>
        <v/>
      </c>
      <c r="R2868" s="305" t="str">
        <f t="shared" si="234"/>
        <v/>
      </c>
      <c r="S2868" s="305" t="str">
        <f t="shared" si="235"/>
        <v/>
      </c>
      <c r="T2868" s="186">
        <v>2864</v>
      </c>
      <c r="U2868" s="216" t="str">
        <f t="shared" si="232"/>
        <v/>
      </c>
      <c r="V2868" s="216" t="str">
        <f>IFERROR(INDEX(CountyStateRegions_21!$B:$B,MATCH('Start Here Statistics'!$U2868,CountyStateRegions_21!$D:$D,0)),"")</f>
        <v/>
      </c>
    </row>
    <row r="2869" spans="14:22" ht="15" x14ac:dyDescent="0.2">
      <c r="N2869" s="43">
        <f t="shared" si="231"/>
        <v>0</v>
      </c>
      <c r="O2869" s="180"/>
      <c r="P2869" s="214" t="str">
        <f>CountyStateRegions_21!K2867</f>
        <v/>
      </c>
      <c r="Q2869" s="304" t="str">
        <f t="shared" si="233"/>
        <v/>
      </c>
      <c r="R2869" s="305" t="str">
        <f t="shared" si="234"/>
        <v/>
      </c>
      <c r="S2869" s="305" t="str">
        <f t="shared" si="235"/>
        <v/>
      </c>
      <c r="T2869" s="186">
        <v>2865</v>
      </c>
      <c r="U2869" s="216" t="str">
        <f t="shared" si="232"/>
        <v/>
      </c>
      <c r="V2869" s="216" t="str">
        <f>IFERROR(INDEX(CountyStateRegions_21!$B:$B,MATCH('Start Here Statistics'!$U2869,CountyStateRegions_21!$D:$D,0)),"")</f>
        <v/>
      </c>
    </row>
    <row r="2870" spans="14:22" ht="15" x14ac:dyDescent="0.2">
      <c r="N2870" s="43">
        <f t="shared" si="231"/>
        <v>0</v>
      </c>
      <c r="O2870" s="180"/>
      <c r="P2870" s="214" t="str">
        <f>CountyStateRegions_21!K2868</f>
        <v/>
      </c>
      <c r="Q2870" s="304" t="str">
        <f t="shared" si="233"/>
        <v/>
      </c>
      <c r="R2870" s="305" t="str">
        <f t="shared" si="234"/>
        <v/>
      </c>
      <c r="S2870" s="305" t="str">
        <f t="shared" si="235"/>
        <v/>
      </c>
      <c r="T2870" s="186">
        <v>2866</v>
      </c>
      <c r="U2870" s="216" t="str">
        <f t="shared" si="232"/>
        <v/>
      </c>
      <c r="V2870" s="216" t="str">
        <f>IFERROR(INDEX(CountyStateRegions_21!$B:$B,MATCH('Start Here Statistics'!$U2870,CountyStateRegions_21!$D:$D,0)),"")</f>
        <v/>
      </c>
    </row>
    <row r="2871" spans="14:22" ht="15" x14ac:dyDescent="0.2">
      <c r="N2871" s="43">
        <f t="shared" si="231"/>
        <v>0</v>
      </c>
      <c r="O2871" s="180"/>
      <c r="P2871" s="214" t="str">
        <f>CountyStateRegions_21!K2869</f>
        <v/>
      </c>
      <c r="Q2871" s="304" t="str">
        <f t="shared" si="233"/>
        <v/>
      </c>
      <c r="R2871" s="305" t="str">
        <f t="shared" si="234"/>
        <v/>
      </c>
      <c r="S2871" s="305" t="str">
        <f t="shared" si="235"/>
        <v/>
      </c>
      <c r="T2871" s="186">
        <v>2867</v>
      </c>
      <c r="U2871" s="216" t="str">
        <f t="shared" si="232"/>
        <v/>
      </c>
      <c r="V2871" s="216" t="str">
        <f>IFERROR(INDEX(CountyStateRegions_21!$B:$B,MATCH('Start Here Statistics'!$U2871,CountyStateRegions_21!$D:$D,0)),"")</f>
        <v/>
      </c>
    </row>
    <row r="2872" spans="14:22" ht="15" x14ac:dyDescent="0.2">
      <c r="N2872" s="43">
        <f t="shared" si="231"/>
        <v>0</v>
      </c>
      <c r="O2872" s="180"/>
      <c r="P2872" s="214" t="str">
        <f>CountyStateRegions_21!K2870</f>
        <v/>
      </c>
      <c r="Q2872" s="304" t="str">
        <f t="shared" si="233"/>
        <v/>
      </c>
      <c r="R2872" s="305" t="str">
        <f t="shared" si="234"/>
        <v/>
      </c>
      <c r="S2872" s="305" t="str">
        <f t="shared" si="235"/>
        <v/>
      </c>
      <c r="T2872" s="186">
        <v>2868</v>
      </c>
      <c r="U2872" s="216" t="str">
        <f t="shared" si="232"/>
        <v/>
      </c>
      <c r="V2872" s="216" t="str">
        <f>IFERROR(INDEX(CountyStateRegions_21!$B:$B,MATCH('Start Here Statistics'!$U2872,CountyStateRegions_21!$D:$D,0)),"")</f>
        <v/>
      </c>
    </row>
    <row r="2873" spans="14:22" ht="15" x14ac:dyDescent="0.2">
      <c r="N2873" s="43">
        <f t="shared" si="231"/>
        <v>0</v>
      </c>
      <c r="O2873" s="180"/>
      <c r="P2873" s="214" t="str">
        <f>CountyStateRegions_21!K2871</f>
        <v/>
      </c>
      <c r="Q2873" s="304" t="str">
        <f t="shared" si="233"/>
        <v/>
      </c>
      <c r="R2873" s="305" t="str">
        <f t="shared" si="234"/>
        <v/>
      </c>
      <c r="S2873" s="305" t="str">
        <f t="shared" si="235"/>
        <v/>
      </c>
      <c r="T2873" s="186">
        <v>2869</v>
      </c>
      <c r="U2873" s="216" t="str">
        <f t="shared" si="232"/>
        <v/>
      </c>
      <c r="V2873" s="216" t="str">
        <f>IFERROR(INDEX(CountyStateRegions_21!$B:$B,MATCH('Start Here Statistics'!$U2873,CountyStateRegions_21!$D:$D,0)),"")</f>
        <v/>
      </c>
    </row>
    <row r="2874" spans="14:22" ht="15" x14ac:dyDescent="0.2">
      <c r="N2874" s="43">
        <f t="shared" si="231"/>
        <v>0</v>
      </c>
      <c r="O2874" s="180"/>
      <c r="P2874" s="214" t="str">
        <f>CountyStateRegions_21!K2872</f>
        <v/>
      </c>
      <c r="Q2874" s="304" t="str">
        <f t="shared" si="233"/>
        <v/>
      </c>
      <c r="R2874" s="305" t="str">
        <f t="shared" si="234"/>
        <v/>
      </c>
      <c r="S2874" s="305" t="str">
        <f t="shared" si="235"/>
        <v/>
      </c>
      <c r="T2874" s="186">
        <v>2870</v>
      </c>
      <c r="U2874" s="216" t="str">
        <f t="shared" si="232"/>
        <v/>
      </c>
      <c r="V2874" s="216" t="str">
        <f>IFERROR(INDEX(CountyStateRegions_21!$B:$B,MATCH('Start Here Statistics'!$U2874,CountyStateRegions_21!$D:$D,0)),"")</f>
        <v/>
      </c>
    </row>
    <row r="2875" spans="14:22" ht="15" x14ac:dyDescent="0.2">
      <c r="N2875" s="43">
        <f t="shared" si="231"/>
        <v>0</v>
      </c>
      <c r="O2875" s="180"/>
      <c r="P2875" s="214" t="str">
        <f>CountyStateRegions_21!K2873</f>
        <v/>
      </c>
      <c r="Q2875" s="304" t="str">
        <f t="shared" si="233"/>
        <v/>
      </c>
      <c r="R2875" s="305" t="str">
        <f t="shared" si="234"/>
        <v/>
      </c>
      <c r="S2875" s="305" t="str">
        <f t="shared" si="235"/>
        <v/>
      </c>
      <c r="T2875" s="186">
        <v>2871</v>
      </c>
      <c r="U2875" s="216" t="str">
        <f t="shared" si="232"/>
        <v/>
      </c>
      <c r="V2875" s="216" t="str">
        <f>IFERROR(INDEX(CountyStateRegions_21!$B:$B,MATCH('Start Here Statistics'!$U2875,CountyStateRegions_21!$D:$D,0)),"")</f>
        <v/>
      </c>
    </row>
    <row r="2876" spans="14:22" ht="15" x14ac:dyDescent="0.2">
      <c r="N2876" s="43">
        <f t="shared" si="231"/>
        <v>0</v>
      </c>
      <c r="O2876" s="180"/>
      <c r="P2876" s="214" t="str">
        <f>CountyStateRegions_21!K2874</f>
        <v/>
      </c>
      <c r="Q2876" s="304" t="str">
        <f t="shared" si="233"/>
        <v/>
      </c>
      <c r="R2876" s="305" t="str">
        <f t="shared" si="234"/>
        <v/>
      </c>
      <c r="S2876" s="305" t="str">
        <f t="shared" si="235"/>
        <v/>
      </c>
      <c r="T2876" s="186">
        <v>2872</v>
      </c>
      <c r="U2876" s="216" t="str">
        <f t="shared" si="232"/>
        <v/>
      </c>
      <c r="V2876" s="216" t="str">
        <f>IFERROR(INDEX(CountyStateRegions_21!$B:$B,MATCH('Start Here Statistics'!$U2876,CountyStateRegions_21!$D:$D,0)),"")</f>
        <v/>
      </c>
    </row>
    <row r="2877" spans="14:22" ht="15" x14ac:dyDescent="0.2">
      <c r="N2877" s="43">
        <f t="shared" si="231"/>
        <v>0</v>
      </c>
      <c r="O2877" s="180"/>
      <c r="P2877" s="214" t="str">
        <f>CountyStateRegions_21!K2875</f>
        <v/>
      </c>
      <c r="Q2877" s="304" t="str">
        <f t="shared" si="233"/>
        <v/>
      </c>
      <c r="R2877" s="305" t="str">
        <f t="shared" si="234"/>
        <v/>
      </c>
      <c r="S2877" s="305" t="str">
        <f t="shared" si="235"/>
        <v/>
      </c>
      <c r="T2877" s="186">
        <v>2873</v>
      </c>
      <c r="U2877" s="216" t="str">
        <f t="shared" si="232"/>
        <v/>
      </c>
      <c r="V2877" s="216" t="str">
        <f>IFERROR(INDEX(CountyStateRegions_21!$B:$B,MATCH('Start Here Statistics'!$U2877,CountyStateRegions_21!$D:$D,0)),"")</f>
        <v/>
      </c>
    </row>
    <row r="2878" spans="14:22" ht="15" x14ac:dyDescent="0.2">
      <c r="N2878" s="43">
        <f t="shared" si="231"/>
        <v>0</v>
      </c>
      <c r="O2878" s="180"/>
      <c r="P2878" s="214" t="str">
        <f>CountyStateRegions_21!K2876</f>
        <v/>
      </c>
      <c r="Q2878" s="304" t="str">
        <f t="shared" si="233"/>
        <v/>
      </c>
      <c r="R2878" s="305" t="str">
        <f t="shared" si="234"/>
        <v/>
      </c>
      <c r="S2878" s="305" t="str">
        <f t="shared" si="235"/>
        <v/>
      </c>
      <c r="T2878" s="186">
        <v>2874</v>
      </c>
      <c r="U2878" s="216" t="str">
        <f t="shared" si="232"/>
        <v/>
      </c>
      <c r="V2878" s="216" t="str">
        <f>IFERROR(INDEX(CountyStateRegions_21!$B:$B,MATCH('Start Here Statistics'!$U2878,CountyStateRegions_21!$D:$D,0)),"")</f>
        <v/>
      </c>
    </row>
    <row r="2879" spans="14:22" ht="15" x14ac:dyDescent="0.2">
      <c r="N2879" s="43">
        <f t="shared" si="231"/>
        <v>0</v>
      </c>
      <c r="O2879" s="180"/>
      <c r="P2879" s="214" t="str">
        <f>CountyStateRegions_21!K2877</f>
        <v/>
      </c>
      <c r="Q2879" s="304" t="str">
        <f t="shared" si="233"/>
        <v/>
      </c>
      <c r="R2879" s="305" t="str">
        <f t="shared" si="234"/>
        <v/>
      </c>
      <c r="S2879" s="305" t="str">
        <f t="shared" si="235"/>
        <v/>
      </c>
      <c r="T2879" s="186">
        <v>2875</v>
      </c>
      <c r="U2879" s="216" t="str">
        <f t="shared" si="232"/>
        <v/>
      </c>
      <c r="V2879" s="216" t="str">
        <f>IFERROR(INDEX(CountyStateRegions_21!$B:$B,MATCH('Start Here Statistics'!$U2879,CountyStateRegions_21!$D:$D,0)),"")</f>
        <v/>
      </c>
    </row>
    <row r="2880" spans="14:22" ht="15" x14ac:dyDescent="0.2">
      <c r="N2880" s="43">
        <f t="shared" si="231"/>
        <v>0</v>
      </c>
      <c r="O2880" s="180"/>
      <c r="P2880" s="214" t="str">
        <f>CountyStateRegions_21!K2878</f>
        <v/>
      </c>
      <c r="Q2880" s="304" t="str">
        <f t="shared" si="233"/>
        <v/>
      </c>
      <c r="R2880" s="305" t="str">
        <f t="shared" si="234"/>
        <v/>
      </c>
      <c r="S2880" s="305" t="str">
        <f t="shared" si="235"/>
        <v/>
      </c>
      <c r="T2880" s="186">
        <v>2876</v>
      </c>
      <c r="U2880" s="216" t="str">
        <f t="shared" si="232"/>
        <v/>
      </c>
      <c r="V2880" s="216" t="str">
        <f>IFERROR(INDEX(CountyStateRegions_21!$B:$B,MATCH('Start Here Statistics'!$U2880,CountyStateRegions_21!$D:$D,0)),"")</f>
        <v/>
      </c>
    </row>
    <row r="2881" spans="14:22" ht="15" x14ac:dyDescent="0.2">
      <c r="N2881" s="43">
        <f t="shared" si="231"/>
        <v>0</v>
      </c>
      <c r="O2881" s="180"/>
      <c r="P2881" s="214" t="str">
        <f>CountyStateRegions_21!K2879</f>
        <v/>
      </c>
      <c r="Q2881" s="304" t="str">
        <f t="shared" si="233"/>
        <v/>
      </c>
      <c r="R2881" s="305" t="str">
        <f t="shared" si="234"/>
        <v/>
      </c>
      <c r="S2881" s="305" t="str">
        <f t="shared" si="235"/>
        <v/>
      </c>
      <c r="T2881" s="186">
        <v>2877</v>
      </c>
      <c r="U2881" s="216" t="str">
        <f t="shared" si="232"/>
        <v/>
      </c>
      <c r="V2881" s="216" t="str">
        <f>IFERROR(INDEX(CountyStateRegions_21!$B:$B,MATCH('Start Here Statistics'!$U2881,CountyStateRegions_21!$D:$D,0)),"")</f>
        <v/>
      </c>
    </row>
    <row r="2882" spans="14:22" ht="15" x14ac:dyDescent="0.2">
      <c r="N2882" s="43">
        <f t="shared" si="231"/>
        <v>0</v>
      </c>
      <c r="O2882" s="180"/>
      <c r="P2882" s="214" t="str">
        <f>CountyStateRegions_21!K2880</f>
        <v/>
      </c>
      <c r="Q2882" s="304" t="str">
        <f t="shared" si="233"/>
        <v/>
      </c>
      <c r="R2882" s="305" t="str">
        <f t="shared" si="234"/>
        <v/>
      </c>
      <c r="S2882" s="305" t="str">
        <f t="shared" si="235"/>
        <v/>
      </c>
      <c r="T2882" s="186">
        <v>2878</v>
      </c>
      <c r="U2882" s="216" t="str">
        <f t="shared" si="232"/>
        <v/>
      </c>
      <c r="V2882" s="216" t="str">
        <f>IFERROR(INDEX(CountyStateRegions_21!$B:$B,MATCH('Start Here Statistics'!$U2882,CountyStateRegions_21!$D:$D,0)),"")</f>
        <v/>
      </c>
    </row>
    <row r="2883" spans="14:22" ht="15" x14ac:dyDescent="0.2">
      <c r="N2883" s="43">
        <f t="shared" si="231"/>
        <v>0</v>
      </c>
      <c r="O2883" s="180"/>
      <c r="P2883" s="214" t="str">
        <f>CountyStateRegions_21!K2881</f>
        <v/>
      </c>
      <c r="Q2883" s="304" t="str">
        <f t="shared" si="233"/>
        <v/>
      </c>
      <c r="R2883" s="305" t="str">
        <f t="shared" si="234"/>
        <v/>
      </c>
      <c r="S2883" s="305" t="str">
        <f t="shared" si="235"/>
        <v/>
      </c>
      <c r="T2883" s="186">
        <v>2879</v>
      </c>
      <c r="U2883" s="216" t="str">
        <f t="shared" si="232"/>
        <v/>
      </c>
      <c r="V2883" s="216" t="str">
        <f>IFERROR(INDEX(CountyStateRegions_21!$B:$B,MATCH('Start Here Statistics'!$U2883,CountyStateRegions_21!$D:$D,0)),"")</f>
        <v/>
      </c>
    </row>
    <row r="2884" spans="14:22" ht="15" x14ac:dyDescent="0.2">
      <c r="N2884" s="43">
        <f t="shared" si="231"/>
        <v>0</v>
      </c>
      <c r="O2884" s="180"/>
      <c r="P2884" s="214" t="str">
        <f>CountyStateRegions_21!K2882</f>
        <v/>
      </c>
      <c r="Q2884" s="304" t="str">
        <f t="shared" si="233"/>
        <v/>
      </c>
      <c r="R2884" s="305" t="str">
        <f t="shared" si="234"/>
        <v/>
      </c>
      <c r="S2884" s="305" t="str">
        <f t="shared" si="235"/>
        <v/>
      </c>
      <c r="T2884" s="186">
        <v>2880</v>
      </c>
      <c r="U2884" s="216" t="str">
        <f t="shared" si="232"/>
        <v/>
      </c>
      <c r="V2884" s="216" t="str">
        <f>IFERROR(INDEX(CountyStateRegions_21!$B:$B,MATCH('Start Here Statistics'!$U2884,CountyStateRegions_21!$D:$D,0)),"")</f>
        <v/>
      </c>
    </row>
    <row r="2885" spans="14:22" ht="15" x14ac:dyDescent="0.2">
      <c r="N2885" s="43">
        <f t="shared" si="231"/>
        <v>0</v>
      </c>
      <c r="O2885" s="180"/>
      <c r="P2885" s="214" t="str">
        <f>CountyStateRegions_21!K2883</f>
        <v/>
      </c>
      <c r="Q2885" s="304" t="str">
        <f t="shared" si="233"/>
        <v/>
      </c>
      <c r="R2885" s="305" t="str">
        <f t="shared" si="234"/>
        <v/>
      </c>
      <c r="S2885" s="305" t="str">
        <f t="shared" si="235"/>
        <v/>
      </c>
      <c r="T2885" s="186">
        <v>2881</v>
      </c>
      <c r="U2885" s="216" t="str">
        <f t="shared" si="232"/>
        <v/>
      </c>
      <c r="V2885" s="216" t="str">
        <f>IFERROR(INDEX(CountyStateRegions_21!$B:$B,MATCH('Start Here Statistics'!$U2885,CountyStateRegions_21!$D:$D,0)),"")</f>
        <v/>
      </c>
    </row>
    <row r="2886" spans="14:22" ht="15" x14ac:dyDescent="0.2">
      <c r="N2886" s="43">
        <f t="shared" ref="N2886:N2949" si="236">SUM(N2885,$O2886&lt;&gt;"")</f>
        <v>0</v>
      </c>
      <c r="O2886" s="180"/>
      <c r="P2886" s="214" t="str">
        <f>CountyStateRegions_21!K2884</f>
        <v/>
      </c>
      <c r="Q2886" s="304" t="str">
        <f t="shared" si="233"/>
        <v/>
      </c>
      <c r="R2886" s="305" t="str">
        <f t="shared" si="234"/>
        <v/>
      </c>
      <c r="S2886" s="305" t="str">
        <f t="shared" si="235"/>
        <v/>
      </c>
      <c r="T2886" s="186">
        <v>2882</v>
      </c>
      <c r="U2886" s="216" t="str">
        <f t="shared" ref="U2886:U2949" si="237">IFERROR(INDEX($P:$P,MATCH($T2886,$N:$N,0)),"")</f>
        <v/>
      </c>
      <c r="V2886" s="216" t="str">
        <f>IFERROR(INDEX(CountyStateRegions_21!$B:$B,MATCH('Start Here Statistics'!$U2886,CountyStateRegions_21!$D:$D,0)),"")</f>
        <v/>
      </c>
    </row>
    <row r="2887" spans="14:22" ht="15" x14ac:dyDescent="0.2">
      <c r="N2887" s="43">
        <f t="shared" si="236"/>
        <v>0</v>
      </c>
      <c r="O2887" s="180"/>
      <c r="P2887" s="214" t="str">
        <f>CountyStateRegions_21!K2885</f>
        <v/>
      </c>
      <c r="Q2887" s="304" t="str">
        <f t="shared" si="233"/>
        <v/>
      </c>
      <c r="R2887" s="305" t="str">
        <f t="shared" si="234"/>
        <v/>
      </c>
      <c r="S2887" s="305" t="str">
        <f t="shared" si="235"/>
        <v/>
      </c>
      <c r="T2887" s="186">
        <v>2883</v>
      </c>
      <c r="U2887" s="216" t="str">
        <f t="shared" si="237"/>
        <v/>
      </c>
      <c r="V2887" s="216" t="str">
        <f>IFERROR(INDEX(CountyStateRegions_21!$B:$B,MATCH('Start Here Statistics'!$U2887,CountyStateRegions_21!$D:$D,0)),"")</f>
        <v/>
      </c>
    </row>
    <row r="2888" spans="14:22" ht="15" x14ac:dyDescent="0.2">
      <c r="N2888" s="43">
        <f t="shared" si="236"/>
        <v>0</v>
      </c>
      <c r="O2888" s="180"/>
      <c r="P2888" s="214" t="str">
        <f>CountyStateRegions_21!K2886</f>
        <v/>
      </c>
      <c r="Q2888" s="304" t="str">
        <f t="shared" si="233"/>
        <v/>
      </c>
      <c r="R2888" s="305" t="str">
        <f t="shared" si="234"/>
        <v/>
      </c>
      <c r="S2888" s="305" t="str">
        <f t="shared" si="235"/>
        <v/>
      </c>
      <c r="T2888" s="186">
        <v>2884</v>
      </c>
      <c r="U2888" s="216" t="str">
        <f t="shared" si="237"/>
        <v/>
      </c>
      <c r="V2888" s="216" t="str">
        <f>IFERROR(INDEX(CountyStateRegions_21!$B:$B,MATCH('Start Here Statistics'!$U2888,CountyStateRegions_21!$D:$D,0)),"")</f>
        <v/>
      </c>
    </row>
    <row r="2889" spans="14:22" ht="15" x14ac:dyDescent="0.2">
      <c r="N2889" s="43">
        <f t="shared" si="236"/>
        <v>0</v>
      </c>
      <c r="O2889" s="180"/>
      <c r="P2889" s="214" t="str">
        <f>CountyStateRegions_21!K2887</f>
        <v/>
      </c>
      <c r="Q2889" s="304" t="str">
        <f t="shared" si="233"/>
        <v/>
      </c>
      <c r="R2889" s="305" t="str">
        <f t="shared" si="234"/>
        <v/>
      </c>
      <c r="S2889" s="305" t="str">
        <f t="shared" si="235"/>
        <v/>
      </c>
      <c r="T2889" s="186">
        <v>2885</v>
      </c>
      <c r="U2889" s="216" t="str">
        <f t="shared" si="237"/>
        <v/>
      </c>
      <c r="V2889" s="216" t="str">
        <f>IFERROR(INDEX(CountyStateRegions_21!$B:$B,MATCH('Start Here Statistics'!$U2889,CountyStateRegions_21!$D:$D,0)),"")</f>
        <v/>
      </c>
    </row>
    <row r="2890" spans="14:22" ht="15" x14ac:dyDescent="0.2">
      <c r="N2890" s="43">
        <f t="shared" si="236"/>
        <v>0</v>
      </c>
      <c r="O2890" s="180"/>
      <c r="P2890" s="214" t="str">
        <f>CountyStateRegions_21!K2888</f>
        <v/>
      </c>
      <c r="Q2890" s="304" t="str">
        <f t="shared" si="233"/>
        <v/>
      </c>
      <c r="R2890" s="305" t="str">
        <f t="shared" si="234"/>
        <v/>
      </c>
      <c r="S2890" s="305" t="str">
        <f t="shared" si="235"/>
        <v/>
      </c>
      <c r="T2890" s="186">
        <v>2886</v>
      </c>
      <c r="U2890" s="216" t="str">
        <f t="shared" si="237"/>
        <v/>
      </c>
      <c r="V2890" s="216" t="str">
        <f>IFERROR(INDEX(CountyStateRegions_21!$B:$B,MATCH('Start Here Statistics'!$U2890,CountyStateRegions_21!$D:$D,0)),"")</f>
        <v/>
      </c>
    </row>
    <row r="2891" spans="14:22" ht="15" x14ac:dyDescent="0.2">
      <c r="N2891" s="43">
        <f t="shared" si="236"/>
        <v>0</v>
      </c>
      <c r="O2891" s="180"/>
      <c r="P2891" s="214" t="str">
        <f>CountyStateRegions_21!K2889</f>
        <v/>
      </c>
      <c r="Q2891" s="304" t="str">
        <f t="shared" si="233"/>
        <v/>
      </c>
      <c r="R2891" s="305" t="str">
        <f t="shared" si="234"/>
        <v/>
      </c>
      <c r="S2891" s="305" t="str">
        <f t="shared" si="235"/>
        <v/>
      </c>
      <c r="T2891" s="186">
        <v>2887</v>
      </c>
      <c r="U2891" s="216" t="str">
        <f t="shared" si="237"/>
        <v/>
      </c>
      <c r="V2891" s="216" t="str">
        <f>IFERROR(INDEX(CountyStateRegions_21!$B:$B,MATCH('Start Here Statistics'!$U2891,CountyStateRegions_21!$D:$D,0)),"")</f>
        <v/>
      </c>
    </row>
    <row r="2892" spans="14:22" ht="15" x14ac:dyDescent="0.2">
      <c r="N2892" s="43">
        <f t="shared" si="236"/>
        <v>0</v>
      </c>
      <c r="O2892" s="180"/>
      <c r="P2892" s="214" t="str">
        <f>CountyStateRegions_21!K2890</f>
        <v/>
      </c>
      <c r="Q2892" s="304" t="str">
        <f t="shared" si="233"/>
        <v/>
      </c>
      <c r="R2892" s="305" t="str">
        <f t="shared" si="234"/>
        <v/>
      </c>
      <c r="S2892" s="305" t="str">
        <f t="shared" si="235"/>
        <v/>
      </c>
      <c r="T2892" s="186">
        <v>2888</v>
      </c>
      <c r="U2892" s="216" t="str">
        <f t="shared" si="237"/>
        <v/>
      </c>
      <c r="V2892" s="216" t="str">
        <f>IFERROR(INDEX(CountyStateRegions_21!$B:$B,MATCH('Start Here Statistics'!$U2892,CountyStateRegions_21!$D:$D,0)),"")</f>
        <v/>
      </c>
    </row>
    <row r="2893" spans="14:22" ht="15" x14ac:dyDescent="0.2">
      <c r="N2893" s="43">
        <f t="shared" si="236"/>
        <v>0</v>
      </c>
      <c r="O2893" s="180"/>
      <c r="P2893" s="214" t="str">
        <f>CountyStateRegions_21!K2891</f>
        <v/>
      </c>
      <c r="Q2893" s="304" t="str">
        <f t="shared" si="233"/>
        <v/>
      </c>
      <c r="R2893" s="305" t="str">
        <f t="shared" si="234"/>
        <v/>
      </c>
      <c r="S2893" s="305" t="str">
        <f t="shared" si="235"/>
        <v/>
      </c>
      <c r="T2893" s="186">
        <v>2889</v>
      </c>
      <c r="U2893" s="216" t="str">
        <f t="shared" si="237"/>
        <v/>
      </c>
      <c r="V2893" s="216" t="str">
        <f>IFERROR(INDEX(CountyStateRegions_21!$B:$B,MATCH('Start Here Statistics'!$U2893,CountyStateRegions_21!$D:$D,0)),"")</f>
        <v/>
      </c>
    </row>
    <row r="2894" spans="14:22" ht="15" x14ac:dyDescent="0.2">
      <c r="N2894" s="43">
        <f t="shared" si="236"/>
        <v>0</v>
      </c>
      <c r="O2894" s="180"/>
      <c r="P2894" s="214" t="str">
        <f>CountyStateRegions_21!K2892</f>
        <v/>
      </c>
      <c r="Q2894" s="304" t="str">
        <f t="shared" si="233"/>
        <v/>
      </c>
      <c r="R2894" s="305" t="str">
        <f t="shared" si="234"/>
        <v/>
      </c>
      <c r="S2894" s="305" t="str">
        <f t="shared" si="235"/>
        <v/>
      </c>
      <c r="T2894" s="186">
        <v>2890</v>
      </c>
      <c r="U2894" s="216" t="str">
        <f t="shared" si="237"/>
        <v/>
      </c>
      <c r="V2894" s="216" t="str">
        <f>IFERROR(INDEX(CountyStateRegions_21!$B:$B,MATCH('Start Here Statistics'!$U2894,CountyStateRegions_21!$D:$D,0)),"")</f>
        <v/>
      </c>
    </row>
    <row r="2895" spans="14:22" ht="15" x14ac:dyDescent="0.2">
      <c r="N2895" s="43">
        <f t="shared" si="236"/>
        <v>0</v>
      </c>
      <c r="O2895" s="180"/>
      <c r="P2895" s="214" t="str">
        <f>CountyStateRegions_21!K2893</f>
        <v/>
      </c>
      <c r="Q2895" s="304" t="str">
        <f t="shared" si="233"/>
        <v/>
      </c>
      <c r="R2895" s="305" t="str">
        <f t="shared" si="234"/>
        <v/>
      </c>
      <c r="S2895" s="305" t="str">
        <f t="shared" si="235"/>
        <v/>
      </c>
      <c r="T2895" s="186">
        <v>2891</v>
      </c>
      <c r="U2895" s="216" t="str">
        <f t="shared" si="237"/>
        <v/>
      </c>
      <c r="V2895" s="216" t="str">
        <f>IFERROR(INDEX(CountyStateRegions_21!$B:$B,MATCH('Start Here Statistics'!$U2895,CountyStateRegions_21!$D:$D,0)),"")</f>
        <v/>
      </c>
    </row>
    <row r="2896" spans="14:22" ht="15" x14ac:dyDescent="0.2">
      <c r="N2896" s="43">
        <f t="shared" si="236"/>
        <v>0</v>
      </c>
      <c r="O2896" s="180"/>
      <c r="P2896" s="214" t="str">
        <f>CountyStateRegions_21!K2894</f>
        <v/>
      </c>
      <c r="Q2896" s="304" t="str">
        <f t="shared" si="233"/>
        <v/>
      </c>
      <c r="R2896" s="305" t="str">
        <f t="shared" si="234"/>
        <v/>
      </c>
      <c r="S2896" s="305" t="str">
        <f t="shared" si="235"/>
        <v/>
      </c>
      <c r="T2896" s="186">
        <v>2892</v>
      </c>
      <c r="U2896" s="216" t="str">
        <f t="shared" si="237"/>
        <v/>
      </c>
      <c r="V2896" s="216" t="str">
        <f>IFERROR(INDEX(CountyStateRegions_21!$B:$B,MATCH('Start Here Statistics'!$U2896,CountyStateRegions_21!$D:$D,0)),"")</f>
        <v/>
      </c>
    </row>
    <row r="2897" spans="14:22" ht="15" x14ac:dyDescent="0.2">
      <c r="N2897" s="43">
        <f t="shared" si="236"/>
        <v>0</v>
      </c>
      <c r="O2897" s="180"/>
      <c r="P2897" s="214" t="str">
        <f>CountyStateRegions_21!K2895</f>
        <v/>
      </c>
      <c r="Q2897" s="304" t="str">
        <f t="shared" si="233"/>
        <v/>
      </c>
      <c r="R2897" s="305" t="str">
        <f t="shared" si="234"/>
        <v/>
      </c>
      <c r="S2897" s="305" t="str">
        <f t="shared" si="235"/>
        <v/>
      </c>
      <c r="T2897" s="186">
        <v>2893</v>
      </c>
      <c r="U2897" s="216" t="str">
        <f t="shared" si="237"/>
        <v/>
      </c>
      <c r="V2897" s="216" t="str">
        <f>IFERROR(INDEX(CountyStateRegions_21!$B:$B,MATCH('Start Here Statistics'!$U2897,CountyStateRegions_21!$D:$D,0)),"")</f>
        <v/>
      </c>
    </row>
    <row r="2898" spans="14:22" ht="15" x14ac:dyDescent="0.2">
      <c r="N2898" s="43">
        <f t="shared" si="236"/>
        <v>0</v>
      </c>
      <c r="O2898" s="180"/>
      <c r="P2898" s="214" t="str">
        <f>CountyStateRegions_21!K2896</f>
        <v/>
      </c>
      <c r="Q2898" s="304" t="str">
        <f t="shared" si="233"/>
        <v/>
      </c>
      <c r="R2898" s="305" t="str">
        <f t="shared" si="234"/>
        <v/>
      </c>
      <c r="S2898" s="305" t="str">
        <f t="shared" si="235"/>
        <v/>
      </c>
      <c r="T2898" s="186">
        <v>2894</v>
      </c>
      <c r="U2898" s="216" t="str">
        <f t="shared" si="237"/>
        <v/>
      </c>
      <c r="V2898" s="216" t="str">
        <f>IFERROR(INDEX(CountyStateRegions_21!$B:$B,MATCH('Start Here Statistics'!$U2898,CountyStateRegions_21!$D:$D,0)),"")</f>
        <v/>
      </c>
    </row>
    <row r="2899" spans="14:22" ht="15" x14ac:dyDescent="0.2">
      <c r="N2899" s="43">
        <f t="shared" si="236"/>
        <v>0</v>
      </c>
      <c r="O2899" s="180"/>
      <c r="P2899" s="214" t="str">
        <f>CountyStateRegions_21!K2897</f>
        <v/>
      </c>
      <c r="Q2899" s="304" t="str">
        <f t="shared" si="233"/>
        <v/>
      </c>
      <c r="R2899" s="305" t="str">
        <f t="shared" si="234"/>
        <v/>
      </c>
      <c r="S2899" s="305" t="str">
        <f t="shared" si="235"/>
        <v/>
      </c>
      <c r="T2899" s="186">
        <v>2895</v>
      </c>
      <c r="U2899" s="216" t="str">
        <f t="shared" si="237"/>
        <v/>
      </c>
      <c r="V2899" s="216" t="str">
        <f>IFERROR(INDEX(CountyStateRegions_21!$B:$B,MATCH('Start Here Statistics'!$U2899,CountyStateRegions_21!$D:$D,0)),"")</f>
        <v/>
      </c>
    </row>
    <row r="2900" spans="14:22" ht="15" x14ac:dyDescent="0.2">
      <c r="N2900" s="43">
        <f t="shared" si="236"/>
        <v>0</v>
      </c>
      <c r="O2900" s="180"/>
      <c r="P2900" s="214" t="str">
        <f>CountyStateRegions_21!K2898</f>
        <v/>
      </c>
      <c r="Q2900" s="304" t="str">
        <f t="shared" si="233"/>
        <v/>
      </c>
      <c r="R2900" s="305" t="str">
        <f t="shared" si="234"/>
        <v/>
      </c>
      <c r="S2900" s="305" t="str">
        <f t="shared" si="235"/>
        <v/>
      </c>
      <c r="T2900" s="186">
        <v>2896</v>
      </c>
      <c r="U2900" s="216" t="str">
        <f t="shared" si="237"/>
        <v/>
      </c>
      <c r="V2900" s="216" t="str">
        <f>IFERROR(INDEX(CountyStateRegions_21!$B:$B,MATCH('Start Here Statistics'!$U2900,CountyStateRegions_21!$D:$D,0)),"")</f>
        <v/>
      </c>
    </row>
    <row r="2901" spans="14:22" ht="15" x14ac:dyDescent="0.2">
      <c r="N2901" s="43">
        <f t="shared" si="236"/>
        <v>0</v>
      </c>
      <c r="O2901" s="180"/>
      <c r="P2901" s="214" t="str">
        <f>CountyStateRegions_21!K2899</f>
        <v/>
      </c>
      <c r="Q2901" s="304" t="str">
        <f t="shared" si="233"/>
        <v/>
      </c>
      <c r="R2901" s="305" t="str">
        <f t="shared" si="234"/>
        <v/>
      </c>
      <c r="S2901" s="305" t="str">
        <f t="shared" si="235"/>
        <v/>
      </c>
      <c r="T2901" s="186">
        <v>2897</v>
      </c>
      <c r="U2901" s="216" t="str">
        <f t="shared" si="237"/>
        <v/>
      </c>
      <c r="V2901" s="216" t="str">
        <f>IFERROR(INDEX(CountyStateRegions_21!$B:$B,MATCH('Start Here Statistics'!$U2901,CountyStateRegions_21!$D:$D,0)),"")</f>
        <v/>
      </c>
    </row>
    <row r="2902" spans="14:22" ht="15" x14ac:dyDescent="0.2">
      <c r="N2902" s="43">
        <f t="shared" si="236"/>
        <v>0</v>
      </c>
      <c r="O2902" s="180"/>
      <c r="P2902" s="214" t="str">
        <f>CountyStateRegions_21!K2900</f>
        <v/>
      </c>
      <c r="Q2902" s="304" t="str">
        <f t="shared" si="233"/>
        <v/>
      </c>
      <c r="R2902" s="305" t="str">
        <f t="shared" si="234"/>
        <v/>
      </c>
      <c r="S2902" s="305" t="str">
        <f t="shared" si="235"/>
        <v/>
      </c>
      <c r="T2902" s="186">
        <v>2898</v>
      </c>
      <c r="U2902" s="216" t="str">
        <f t="shared" si="237"/>
        <v/>
      </c>
      <c r="V2902" s="216" t="str">
        <f>IFERROR(INDEX(CountyStateRegions_21!$B:$B,MATCH('Start Here Statistics'!$U2902,CountyStateRegions_21!$D:$D,0)),"")</f>
        <v/>
      </c>
    </row>
    <row r="2903" spans="14:22" ht="15" x14ac:dyDescent="0.2">
      <c r="N2903" s="43">
        <f t="shared" si="236"/>
        <v>0</v>
      </c>
      <c r="O2903" s="180"/>
      <c r="P2903" s="214" t="str">
        <f>CountyStateRegions_21!K2901</f>
        <v/>
      </c>
      <c r="Q2903" s="304" t="str">
        <f t="shared" si="233"/>
        <v/>
      </c>
      <c r="R2903" s="305" t="str">
        <f t="shared" si="234"/>
        <v/>
      </c>
      <c r="S2903" s="305" t="str">
        <f t="shared" si="235"/>
        <v/>
      </c>
      <c r="T2903" s="186">
        <v>2899</v>
      </c>
      <c r="U2903" s="216" t="str">
        <f t="shared" si="237"/>
        <v/>
      </c>
      <c r="V2903" s="216" t="str">
        <f>IFERROR(INDEX(CountyStateRegions_21!$B:$B,MATCH('Start Here Statistics'!$U2903,CountyStateRegions_21!$D:$D,0)),"")</f>
        <v/>
      </c>
    </row>
    <row r="2904" spans="14:22" ht="15" x14ac:dyDescent="0.2">
      <c r="N2904" s="43">
        <f t="shared" si="236"/>
        <v>0</v>
      </c>
      <c r="O2904" s="180"/>
      <c r="P2904" s="214" t="str">
        <f>CountyStateRegions_21!K2902</f>
        <v/>
      </c>
      <c r="Q2904" s="304" t="str">
        <f t="shared" si="233"/>
        <v/>
      </c>
      <c r="R2904" s="305" t="str">
        <f t="shared" si="234"/>
        <v/>
      </c>
      <c r="S2904" s="305" t="str">
        <f t="shared" si="235"/>
        <v/>
      </c>
      <c r="T2904" s="186">
        <v>2900</v>
      </c>
      <c r="U2904" s="216" t="str">
        <f t="shared" si="237"/>
        <v/>
      </c>
      <c r="V2904" s="216" t="str">
        <f>IFERROR(INDEX(CountyStateRegions_21!$B:$B,MATCH('Start Here Statistics'!$U2904,CountyStateRegions_21!$D:$D,0)),"")</f>
        <v/>
      </c>
    </row>
    <row r="2905" spans="14:22" ht="15" x14ac:dyDescent="0.2">
      <c r="N2905" s="43">
        <f t="shared" si="236"/>
        <v>0</v>
      </c>
      <c r="O2905" s="180"/>
      <c r="P2905" s="214" t="str">
        <f>CountyStateRegions_21!K2903</f>
        <v/>
      </c>
      <c r="Q2905" s="304" t="str">
        <f t="shared" si="233"/>
        <v/>
      </c>
      <c r="R2905" s="305" t="str">
        <f t="shared" si="234"/>
        <v/>
      </c>
      <c r="S2905" s="305" t="str">
        <f t="shared" si="235"/>
        <v/>
      </c>
      <c r="T2905" s="186">
        <v>2901</v>
      </c>
      <c r="U2905" s="216" t="str">
        <f t="shared" si="237"/>
        <v/>
      </c>
      <c r="V2905" s="216" t="str">
        <f>IFERROR(INDEX(CountyStateRegions_21!$B:$B,MATCH('Start Here Statistics'!$U2905,CountyStateRegions_21!$D:$D,0)),"")</f>
        <v/>
      </c>
    </row>
    <row r="2906" spans="14:22" ht="15" x14ac:dyDescent="0.2">
      <c r="N2906" s="43">
        <f t="shared" si="236"/>
        <v>0</v>
      </c>
      <c r="O2906" s="180"/>
      <c r="P2906" s="214" t="str">
        <f>CountyStateRegions_21!K2904</f>
        <v/>
      </c>
      <c r="Q2906" s="304" t="str">
        <f t="shared" si="233"/>
        <v/>
      </c>
      <c r="R2906" s="305" t="str">
        <f t="shared" si="234"/>
        <v/>
      </c>
      <c r="S2906" s="305" t="str">
        <f t="shared" si="235"/>
        <v/>
      </c>
      <c r="T2906" s="186">
        <v>2902</v>
      </c>
      <c r="U2906" s="216" t="str">
        <f t="shared" si="237"/>
        <v/>
      </c>
      <c r="V2906" s="216" t="str">
        <f>IFERROR(INDEX(CountyStateRegions_21!$B:$B,MATCH('Start Here Statistics'!$U2906,CountyStateRegions_21!$D:$D,0)),"")</f>
        <v/>
      </c>
    </row>
    <row r="2907" spans="14:22" ht="15" x14ac:dyDescent="0.2">
      <c r="N2907" s="43">
        <f t="shared" si="236"/>
        <v>0</v>
      </c>
      <c r="O2907" s="180"/>
      <c r="P2907" s="214" t="str">
        <f>CountyStateRegions_21!K2905</f>
        <v/>
      </c>
      <c r="Q2907" s="304" t="str">
        <f t="shared" si="233"/>
        <v/>
      </c>
      <c r="R2907" s="305" t="str">
        <f t="shared" si="234"/>
        <v/>
      </c>
      <c r="S2907" s="305" t="str">
        <f t="shared" si="235"/>
        <v/>
      </c>
      <c r="T2907" s="186">
        <v>2903</v>
      </c>
      <c r="U2907" s="216" t="str">
        <f t="shared" si="237"/>
        <v/>
      </c>
      <c r="V2907" s="216" t="str">
        <f>IFERROR(INDEX(CountyStateRegions_21!$B:$B,MATCH('Start Here Statistics'!$U2907,CountyStateRegions_21!$D:$D,0)),"")</f>
        <v/>
      </c>
    </row>
    <row r="2908" spans="14:22" ht="15" x14ac:dyDescent="0.2">
      <c r="N2908" s="43">
        <f t="shared" si="236"/>
        <v>0</v>
      </c>
      <c r="O2908" s="180"/>
      <c r="P2908" s="214" t="str">
        <f>CountyStateRegions_21!K2906</f>
        <v/>
      </c>
      <c r="Q2908" s="304" t="str">
        <f t="shared" si="233"/>
        <v/>
      </c>
      <c r="R2908" s="305" t="str">
        <f t="shared" si="234"/>
        <v/>
      </c>
      <c r="S2908" s="305" t="str">
        <f t="shared" si="235"/>
        <v/>
      </c>
      <c r="T2908" s="186">
        <v>2904</v>
      </c>
      <c r="U2908" s="216" t="str">
        <f t="shared" si="237"/>
        <v/>
      </c>
      <c r="V2908" s="216" t="str">
        <f>IFERROR(INDEX(CountyStateRegions_21!$B:$B,MATCH('Start Here Statistics'!$U2908,CountyStateRegions_21!$D:$D,0)),"")</f>
        <v/>
      </c>
    </row>
    <row r="2909" spans="14:22" ht="15" x14ac:dyDescent="0.2">
      <c r="N2909" s="43">
        <f t="shared" si="236"/>
        <v>0</v>
      </c>
      <c r="O2909" s="180"/>
      <c r="P2909" s="214" t="str">
        <f>CountyStateRegions_21!K2907</f>
        <v/>
      </c>
      <c r="Q2909" s="304" t="str">
        <f t="shared" si="233"/>
        <v/>
      </c>
      <c r="R2909" s="305" t="str">
        <f t="shared" si="234"/>
        <v/>
      </c>
      <c r="S2909" s="305" t="str">
        <f t="shared" si="235"/>
        <v/>
      </c>
      <c r="T2909" s="186">
        <v>2905</v>
      </c>
      <c r="U2909" s="216" t="str">
        <f t="shared" si="237"/>
        <v/>
      </c>
      <c r="V2909" s="216" t="str">
        <f>IFERROR(INDEX(CountyStateRegions_21!$B:$B,MATCH('Start Here Statistics'!$U2909,CountyStateRegions_21!$D:$D,0)),"")</f>
        <v/>
      </c>
    </row>
    <row r="2910" spans="14:22" ht="15" x14ac:dyDescent="0.2">
      <c r="N2910" s="43">
        <f t="shared" si="236"/>
        <v>0</v>
      </c>
      <c r="O2910" s="180"/>
      <c r="P2910" s="214" t="str">
        <f>CountyStateRegions_21!K2908</f>
        <v/>
      </c>
      <c r="Q2910" s="304" t="str">
        <f t="shared" ref="Q2910:Q2973" si="238">IFERROR(MID(P2911, FIND(",",P2911)+1,99),"")</f>
        <v/>
      </c>
      <c r="R2910" s="305" t="str">
        <f t="shared" ref="R2910:R2973" si="239">IFERROR(LEFT(P2911, FIND(",",P2911)-1),"")</f>
        <v/>
      </c>
      <c r="S2910" s="305" t="str">
        <f t="shared" ref="S2910:S2973" si="240">IF(P2911="", "", IF(O2911&lt;&gt;"", 1, 0))</f>
        <v/>
      </c>
      <c r="T2910" s="186">
        <v>2906</v>
      </c>
      <c r="U2910" s="216" t="str">
        <f t="shared" si="237"/>
        <v/>
      </c>
      <c r="V2910" s="216" t="str">
        <f>IFERROR(INDEX(CountyStateRegions_21!$B:$B,MATCH('Start Here Statistics'!$U2910,CountyStateRegions_21!$D:$D,0)),"")</f>
        <v/>
      </c>
    </row>
    <row r="2911" spans="14:22" ht="15" x14ac:dyDescent="0.2">
      <c r="N2911" s="43">
        <f t="shared" si="236"/>
        <v>0</v>
      </c>
      <c r="O2911" s="180"/>
      <c r="P2911" s="214" t="str">
        <f>CountyStateRegions_21!K2909</f>
        <v/>
      </c>
      <c r="Q2911" s="304" t="str">
        <f t="shared" si="238"/>
        <v/>
      </c>
      <c r="R2911" s="305" t="str">
        <f t="shared" si="239"/>
        <v/>
      </c>
      <c r="S2911" s="305" t="str">
        <f t="shared" si="240"/>
        <v/>
      </c>
      <c r="T2911" s="186">
        <v>2907</v>
      </c>
      <c r="U2911" s="216" t="str">
        <f t="shared" si="237"/>
        <v/>
      </c>
      <c r="V2911" s="216" t="str">
        <f>IFERROR(INDEX(CountyStateRegions_21!$B:$B,MATCH('Start Here Statistics'!$U2911,CountyStateRegions_21!$D:$D,0)),"")</f>
        <v/>
      </c>
    </row>
    <row r="2912" spans="14:22" ht="15" x14ac:dyDescent="0.2">
      <c r="N2912" s="43">
        <f t="shared" si="236"/>
        <v>0</v>
      </c>
      <c r="O2912" s="180"/>
      <c r="P2912" s="214" t="str">
        <f>CountyStateRegions_21!K2910</f>
        <v/>
      </c>
      <c r="Q2912" s="304" t="str">
        <f t="shared" si="238"/>
        <v/>
      </c>
      <c r="R2912" s="305" t="str">
        <f t="shared" si="239"/>
        <v/>
      </c>
      <c r="S2912" s="305" t="str">
        <f t="shared" si="240"/>
        <v/>
      </c>
      <c r="T2912" s="186">
        <v>2908</v>
      </c>
      <c r="U2912" s="216" t="str">
        <f t="shared" si="237"/>
        <v/>
      </c>
      <c r="V2912" s="216" t="str">
        <f>IFERROR(INDEX(CountyStateRegions_21!$B:$B,MATCH('Start Here Statistics'!$U2912,CountyStateRegions_21!$D:$D,0)),"")</f>
        <v/>
      </c>
    </row>
    <row r="2913" spans="14:22" ht="15" x14ac:dyDescent="0.2">
      <c r="N2913" s="43">
        <f t="shared" si="236"/>
        <v>0</v>
      </c>
      <c r="O2913" s="180"/>
      <c r="P2913" s="214" t="str">
        <f>CountyStateRegions_21!K2911</f>
        <v/>
      </c>
      <c r="Q2913" s="304" t="str">
        <f t="shared" si="238"/>
        <v/>
      </c>
      <c r="R2913" s="305" t="str">
        <f t="shared" si="239"/>
        <v/>
      </c>
      <c r="S2913" s="305" t="str">
        <f t="shared" si="240"/>
        <v/>
      </c>
      <c r="T2913" s="186">
        <v>2909</v>
      </c>
      <c r="U2913" s="216" t="str">
        <f t="shared" si="237"/>
        <v/>
      </c>
      <c r="V2913" s="216" t="str">
        <f>IFERROR(INDEX(CountyStateRegions_21!$B:$B,MATCH('Start Here Statistics'!$U2913,CountyStateRegions_21!$D:$D,0)),"")</f>
        <v/>
      </c>
    </row>
    <row r="2914" spans="14:22" ht="15" x14ac:dyDescent="0.2">
      <c r="N2914" s="43">
        <f t="shared" si="236"/>
        <v>0</v>
      </c>
      <c r="O2914" s="180"/>
      <c r="P2914" s="214" t="str">
        <f>CountyStateRegions_21!K2912</f>
        <v/>
      </c>
      <c r="Q2914" s="304" t="str">
        <f t="shared" si="238"/>
        <v/>
      </c>
      <c r="R2914" s="305" t="str">
        <f t="shared" si="239"/>
        <v/>
      </c>
      <c r="S2914" s="305" t="str">
        <f t="shared" si="240"/>
        <v/>
      </c>
      <c r="T2914" s="186">
        <v>2910</v>
      </c>
      <c r="U2914" s="216" t="str">
        <f t="shared" si="237"/>
        <v/>
      </c>
      <c r="V2914" s="216" t="str">
        <f>IFERROR(INDEX(CountyStateRegions_21!$B:$B,MATCH('Start Here Statistics'!$U2914,CountyStateRegions_21!$D:$D,0)),"")</f>
        <v/>
      </c>
    </row>
    <row r="2915" spans="14:22" ht="15" x14ac:dyDescent="0.2">
      <c r="N2915" s="43">
        <f t="shared" si="236"/>
        <v>0</v>
      </c>
      <c r="O2915" s="180"/>
      <c r="P2915" s="214" t="str">
        <f>CountyStateRegions_21!K2913</f>
        <v/>
      </c>
      <c r="Q2915" s="304" t="str">
        <f t="shared" si="238"/>
        <v/>
      </c>
      <c r="R2915" s="305" t="str">
        <f t="shared" si="239"/>
        <v/>
      </c>
      <c r="S2915" s="305" t="str">
        <f t="shared" si="240"/>
        <v/>
      </c>
      <c r="T2915" s="186">
        <v>2911</v>
      </c>
      <c r="U2915" s="216" t="str">
        <f t="shared" si="237"/>
        <v/>
      </c>
      <c r="V2915" s="216" t="str">
        <f>IFERROR(INDEX(CountyStateRegions_21!$B:$B,MATCH('Start Here Statistics'!$U2915,CountyStateRegions_21!$D:$D,0)),"")</f>
        <v/>
      </c>
    </row>
    <row r="2916" spans="14:22" ht="15" x14ac:dyDescent="0.2">
      <c r="N2916" s="43">
        <f t="shared" si="236"/>
        <v>0</v>
      </c>
      <c r="O2916" s="180"/>
      <c r="P2916" s="214" t="str">
        <f>CountyStateRegions_21!K2914</f>
        <v/>
      </c>
      <c r="Q2916" s="304" t="str">
        <f t="shared" si="238"/>
        <v/>
      </c>
      <c r="R2916" s="305" t="str">
        <f t="shared" si="239"/>
        <v/>
      </c>
      <c r="S2916" s="305" t="str">
        <f t="shared" si="240"/>
        <v/>
      </c>
      <c r="T2916" s="186">
        <v>2912</v>
      </c>
      <c r="U2916" s="216" t="str">
        <f t="shared" si="237"/>
        <v/>
      </c>
      <c r="V2916" s="216" t="str">
        <f>IFERROR(INDEX(CountyStateRegions_21!$B:$B,MATCH('Start Here Statistics'!$U2916,CountyStateRegions_21!$D:$D,0)),"")</f>
        <v/>
      </c>
    </row>
    <row r="2917" spans="14:22" ht="15" x14ac:dyDescent="0.2">
      <c r="N2917" s="43">
        <f t="shared" si="236"/>
        <v>0</v>
      </c>
      <c r="O2917" s="180"/>
      <c r="P2917" s="214" t="str">
        <f>CountyStateRegions_21!K2915</f>
        <v/>
      </c>
      <c r="Q2917" s="304" t="str">
        <f t="shared" si="238"/>
        <v/>
      </c>
      <c r="R2917" s="305" t="str">
        <f t="shared" si="239"/>
        <v/>
      </c>
      <c r="S2917" s="305" t="str">
        <f t="shared" si="240"/>
        <v/>
      </c>
      <c r="T2917" s="186">
        <v>2913</v>
      </c>
      <c r="U2917" s="216" t="str">
        <f t="shared" si="237"/>
        <v/>
      </c>
      <c r="V2917" s="216" t="str">
        <f>IFERROR(INDEX(CountyStateRegions_21!$B:$B,MATCH('Start Here Statistics'!$U2917,CountyStateRegions_21!$D:$D,0)),"")</f>
        <v/>
      </c>
    </row>
    <row r="2918" spans="14:22" ht="15" x14ac:dyDescent="0.2">
      <c r="N2918" s="43">
        <f t="shared" si="236"/>
        <v>0</v>
      </c>
      <c r="O2918" s="180"/>
      <c r="P2918" s="214" t="str">
        <f>CountyStateRegions_21!K2916</f>
        <v/>
      </c>
      <c r="Q2918" s="304" t="str">
        <f t="shared" si="238"/>
        <v/>
      </c>
      <c r="R2918" s="305" t="str">
        <f t="shared" si="239"/>
        <v/>
      </c>
      <c r="S2918" s="305" t="str">
        <f t="shared" si="240"/>
        <v/>
      </c>
      <c r="T2918" s="186">
        <v>2914</v>
      </c>
      <c r="U2918" s="216" t="str">
        <f t="shared" si="237"/>
        <v/>
      </c>
      <c r="V2918" s="216" t="str">
        <f>IFERROR(INDEX(CountyStateRegions_21!$B:$B,MATCH('Start Here Statistics'!$U2918,CountyStateRegions_21!$D:$D,0)),"")</f>
        <v/>
      </c>
    </row>
    <row r="2919" spans="14:22" ht="15" x14ac:dyDescent="0.2">
      <c r="N2919" s="43">
        <f t="shared" si="236"/>
        <v>0</v>
      </c>
      <c r="O2919" s="180"/>
      <c r="P2919" s="214" t="str">
        <f>CountyStateRegions_21!K2917</f>
        <v/>
      </c>
      <c r="Q2919" s="304" t="str">
        <f t="shared" si="238"/>
        <v/>
      </c>
      <c r="R2919" s="305" t="str">
        <f t="shared" si="239"/>
        <v/>
      </c>
      <c r="S2919" s="305" t="str">
        <f t="shared" si="240"/>
        <v/>
      </c>
      <c r="T2919" s="186">
        <v>2915</v>
      </c>
      <c r="U2919" s="216" t="str">
        <f t="shared" si="237"/>
        <v/>
      </c>
      <c r="V2919" s="216" t="str">
        <f>IFERROR(INDEX(CountyStateRegions_21!$B:$B,MATCH('Start Here Statistics'!$U2919,CountyStateRegions_21!$D:$D,0)),"")</f>
        <v/>
      </c>
    </row>
    <row r="2920" spans="14:22" ht="15" x14ac:dyDescent="0.2">
      <c r="N2920" s="43">
        <f t="shared" si="236"/>
        <v>0</v>
      </c>
      <c r="O2920" s="180"/>
      <c r="P2920" s="214" t="str">
        <f>CountyStateRegions_21!K2918</f>
        <v/>
      </c>
      <c r="Q2920" s="304" t="str">
        <f t="shared" si="238"/>
        <v/>
      </c>
      <c r="R2920" s="305" t="str">
        <f t="shared" si="239"/>
        <v/>
      </c>
      <c r="S2920" s="305" t="str">
        <f t="shared" si="240"/>
        <v/>
      </c>
      <c r="T2920" s="186">
        <v>2916</v>
      </c>
      <c r="U2920" s="216" t="str">
        <f t="shared" si="237"/>
        <v/>
      </c>
      <c r="V2920" s="216" t="str">
        <f>IFERROR(INDEX(CountyStateRegions_21!$B:$B,MATCH('Start Here Statistics'!$U2920,CountyStateRegions_21!$D:$D,0)),"")</f>
        <v/>
      </c>
    </row>
    <row r="2921" spans="14:22" ht="15" x14ac:dyDescent="0.2">
      <c r="N2921" s="43">
        <f t="shared" si="236"/>
        <v>0</v>
      </c>
      <c r="O2921" s="180"/>
      <c r="P2921" s="214" t="str">
        <f>CountyStateRegions_21!K2919</f>
        <v/>
      </c>
      <c r="Q2921" s="304" t="str">
        <f t="shared" si="238"/>
        <v/>
      </c>
      <c r="R2921" s="305" t="str">
        <f t="shared" si="239"/>
        <v/>
      </c>
      <c r="S2921" s="305" t="str">
        <f t="shared" si="240"/>
        <v/>
      </c>
      <c r="T2921" s="186">
        <v>2917</v>
      </c>
      <c r="U2921" s="216" t="str">
        <f t="shared" si="237"/>
        <v/>
      </c>
      <c r="V2921" s="216" t="str">
        <f>IFERROR(INDEX(CountyStateRegions_21!$B:$B,MATCH('Start Here Statistics'!$U2921,CountyStateRegions_21!$D:$D,0)),"")</f>
        <v/>
      </c>
    </row>
    <row r="2922" spans="14:22" ht="15" x14ac:dyDescent="0.2">
      <c r="N2922" s="43">
        <f t="shared" si="236"/>
        <v>0</v>
      </c>
      <c r="O2922" s="180"/>
      <c r="P2922" s="214" t="str">
        <f>CountyStateRegions_21!K2920</f>
        <v/>
      </c>
      <c r="Q2922" s="304" t="str">
        <f t="shared" si="238"/>
        <v/>
      </c>
      <c r="R2922" s="305" t="str">
        <f t="shared" si="239"/>
        <v/>
      </c>
      <c r="S2922" s="305" t="str">
        <f t="shared" si="240"/>
        <v/>
      </c>
      <c r="T2922" s="186">
        <v>2918</v>
      </c>
      <c r="U2922" s="216" t="str">
        <f t="shared" si="237"/>
        <v/>
      </c>
      <c r="V2922" s="216" t="str">
        <f>IFERROR(INDEX(CountyStateRegions_21!$B:$B,MATCH('Start Here Statistics'!$U2922,CountyStateRegions_21!$D:$D,0)),"")</f>
        <v/>
      </c>
    </row>
    <row r="2923" spans="14:22" ht="15" x14ac:dyDescent="0.2">
      <c r="N2923" s="43">
        <f t="shared" si="236"/>
        <v>0</v>
      </c>
      <c r="O2923" s="180"/>
      <c r="P2923" s="214" t="str">
        <f>CountyStateRegions_21!K2921</f>
        <v/>
      </c>
      <c r="Q2923" s="304" t="str">
        <f t="shared" si="238"/>
        <v/>
      </c>
      <c r="R2923" s="305" t="str">
        <f t="shared" si="239"/>
        <v/>
      </c>
      <c r="S2923" s="305" t="str">
        <f t="shared" si="240"/>
        <v/>
      </c>
      <c r="T2923" s="186">
        <v>2919</v>
      </c>
      <c r="U2923" s="216" t="str">
        <f t="shared" si="237"/>
        <v/>
      </c>
      <c r="V2923" s="216" t="str">
        <f>IFERROR(INDEX(CountyStateRegions_21!$B:$B,MATCH('Start Here Statistics'!$U2923,CountyStateRegions_21!$D:$D,0)),"")</f>
        <v/>
      </c>
    </row>
    <row r="2924" spans="14:22" ht="15" x14ac:dyDescent="0.2">
      <c r="N2924" s="43">
        <f t="shared" si="236"/>
        <v>0</v>
      </c>
      <c r="O2924" s="180"/>
      <c r="P2924" s="214" t="str">
        <f>CountyStateRegions_21!K2922</f>
        <v/>
      </c>
      <c r="Q2924" s="304" t="str">
        <f t="shared" si="238"/>
        <v/>
      </c>
      <c r="R2924" s="305" t="str">
        <f t="shared" si="239"/>
        <v/>
      </c>
      <c r="S2924" s="305" t="str">
        <f t="shared" si="240"/>
        <v/>
      </c>
      <c r="T2924" s="186">
        <v>2920</v>
      </c>
      <c r="U2924" s="216" t="str">
        <f t="shared" si="237"/>
        <v/>
      </c>
      <c r="V2924" s="216" t="str">
        <f>IFERROR(INDEX(CountyStateRegions_21!$B:$B,MATCH('Start Here Statistics'!$U2924,CountyStateRegions_21!$D:$D,0)),"")</f>
        <v/>
      </c>
    </row>
    <row r="2925" spans="14:22" ht="15" x14ac:dyDescent="0.2">
      <c r="N2925" s="43">
        <f t="shared" si="236"/>
        <v>0</v>
      </c>
      <c r="O2925" s="180"/>
      <c r="P2925" s="214" t="str">
        <f>CountyStateRegions_21!K2923</f>
        <v/>
      </c>
      <c r="Q2925" s="304" t="str">
        <f t="shared" si="238"/>
        <v/>
      </c>
      <c r="R2925" s="305" t="str">
        <f t="shared" si="239"/>
        <v/>
      </c>
      <c r="S2925" s="305" t="str">
        <f t="shared" si="240"/>
        <v/>
      </c>
      <c r="T2925" s="186">
        <v>2921</v>
      </c>
      <c r="U2925" s="216" t="str">
        <f t="shared" si="237"/>
        <v/>
      </c>
      <c r="V2925" s="216" t="str">
        <f>IFERROR(INDEX(CountyStateRegions_21!$B:$B,MATCH('Start Here Statistics'!$U2925,CountyStateRegions_21!$D:$D,0)),"")</f>
        <v/>
      </c>
    </row>
    <row r="2926" spans="14:22" ht="15" x14ac:dyDescent="0.2">
      <c r="N2926" s="43">
        <f t="shared" si="236"/>
        <v>0</v>
      </c>
      <c r="O2926" s="180"/>
      <c r="P2926" s="214" t="str">
        <f>CountyStateRegions_21!K2924</f>
        <v/>
      </c>
      <c r="Q2926" s="304" t="str">
        <f t="shared" si="238"/>
        <v/>
      </c>
      <c r="R2926" s="305" t="str">
        <f t="shared" si="239"/>
        <v/>
      </c>
      <c r="S2926" s="305" t="str">
        <f t="shared" si="240"/>
        <v/>
      </c>
      <c r="T2926" s="186">
        <v>2922</v>
      </c>
      <c r="U2926" s="216" t="str">
        <f t="shared" si="237"/>
        <v/>
      </c>
      <c r="V2926" s="216" t="str">
        <f>IFERROR(INDEX(CountyStateRegions_21!$B:$B,MATCH('Start Here Statistics'!$U2926,CountyStateRegions_21!$D:$D,0)),"")</f>
        <v/>
      </c>
    </row>
    <row r="2927" spans="14:22" ht="15" x14ac:dyDescent="0.2">
      <c r="N2927" s="43">
        <f t="shared" si="236"/>
        <v>0</v>
      </c>
      <c r="O2927" s="180"/>
      <c r="P2927" s="214" t="str">
        <f>CountyStateRegions_21!K2925</f>
        <v/>
      </c>
      <c r="Q2927" s="304" t="str">
        <f t="shared" si="238"/>
        <v/>
      </c>
      <c r="R2927" s="305" t="str">
        <f t="shared" si="239"/>
        <v/>
      </c>
      <c r="S2927" s="305" t="str">
        <f t="shared" si="240"/>
        <v/>
      </c>
      <c r="T2927" s="186">
        <v>2923</v>
      </c>
      <c r="U2927" s="216" t="str">
        <f t="shared" si="237"/>
        <v/>
      </c>
      <c r="V2927" s="216" t="str">
        <f>IFERROR(INDEX(CountyStateRegions_21!$B:$B,MATCH('Start Here Statistics'!$U2927,CountyStateRegions_21!$D:$D,0)),"")</f>
        <v/>
      </c>
    </row>
    <row r="2928" spans="14:22" ht="15" x14ac:dyDescent="0.2">
      <c r="N2928" s="43">
        <f t="shared" si="236"/>
        <v>0</v>
      </c>
      <c r="O2928" s="180"/>
      <c r="P2928" s="214" t="str">
        <f>CountyStateRegions_21!K2926</f>
        <v/>
      </c>
      <c r="Q2928" s="304" t="str">
        <f t="shared" si="238"/>
        <v/>
      </c>
      <c r="R2928" s="305" t="str">
        <f t="shared" si="239"/>
        <v/>
      </c>
      <c r="S2928" s="305" t="str">
        <f t="shared" si="240"/>
        <v/>
      </c>
      <c r="T2928" s="186">
        <v>2924</v>
      </c>
      <c r="U2928" s="216" t="str">
        <f t="shared" si="237"/>
        <v/>
      </c>
      <c r="V2928" s="216" t="str">
        <f>IFERROR(INDEX(CountyStateRegions_21!$B:$B,MATCH('Start Here Statistics'!$U2928,CountyStateRegions_21!$D:$D,0)),"")</f>
        <v/>
      </c>
    </row>
    <row r="2929" spans="14:22" ht="15" x14ac:dyDescent="0.2">
      <c r="N2929" s="43">
        <f t="shared" si="236"/>
        <v>0</v>
      </c>
      <c r="O2929" s="180"/>
      <c r="P2929" s="214" t="str">
        <f>CountyStateRegions_21!K2927</f>
        <v/>
      </c>
      <c r="Q2929" s="304" t="str">
        <f t="shared" si="238"/>
        <v/>
      </c>
      <c r="R2929" s="305" t="str">
        <f t="shared" si="239"/>
        <v/>
      </c>
      <c r="S2929" s="305" t="str">
        <f t="shared" si="240"/>
        <v/>
      </c>
      <c r="T2929" s="186">
        <v>2925</v>
      </c>
      <c r="U2929" s="216" t="str">
        <f t="shared" si="237"/>
        <v/>
      </c>
      <c r="V2929" s="216" t="str">
        <f>IFERROR(INDEX(CountyStateRegions_21!$B:$B,MATCH('Start Here Statistics'!$U2929,CountyStateRegions_21!$D:$D,0)),"")</f>
        <v/>
      </c>
    </row>
    <row r="2930" spans="14:22" ht="15" x14ac:dyDescent="0.2">
      <c r="N2930" s="43">
        <f t="shared" si="236"/>
        <v>0</v>
      </c>
      <c r="O2930" s="180"/>
      <c r="P2930" s="214" t="str">
        <f>CountyStateRegions_21!K2928</f>
        <v/>
      </c>
      <c r="Q2930" s="304" t="str">
        <f t="shared" si="238"/>
        <v/>
      </c>
      <c r="R2930" s="305" t="str">
        <f t="shared" si="239"/>
        <v/>
      </c>
      <c r="S2930" s="305" t="str">
        <f t="shared" si="240"/>
        <v/>
      </c>
      <c r="T2930" s="186">
        <v>2926</v>
      </c>
      <c r="U2930" s="216" t="str">
        <f t="shared" si="237"/>
        <v/>
      </c>
      <c r="V2930" s="216" t="str">
        <f>IFERROR(INDEX(CountyStateRegions_21!$B:$B,MATCH('Start Here Statistics'!$U2930,CountyStateRegions_21!$D:$D,0)),"")</f>
        <v/>
      </c>
    </row>
    <row r="2931" spans="14:22" ht="15" x14ac:dyDescent="0.2">
      <c r="N2931" s="43">
        <f t="shared" si="236"/>
        <v>0</v>
      </c>
      <c r="O2931" s="180"/>
      <c r="P2931" s="214" t="str">
        <f>CountyStateRegions_21!K2929</f>
        <v/>
      </c>
      <c r="Q2931" s="304" t="str">
        <f t="shared" si="238"/>
        <v/>
      </c>
      <c r="R2931" s="305" t="str">
        <f t="shared" si="239"/>
        <v/>
      </c>
      <c r="S2931" s="305" t="str">
        <f t="shared" si="240"/>
        <v/>
      </c>
      <c r="T2931" s="186">
        <v>2927</v>
      </c>
      <c r="U2931" s="216" t="str">
        <f t="shared" si="237"/>
        <v/>
      </c>
      <c r="V2931" s="216" t="str">
        <f>IFERROR(INDEX(CountyStateRegions_21!$B:$B,MATCH('Start Here Statistics'!$U2931,CountyStateRegions_21!$D:$D,0)),"")</f>
        <v/>
      </c>
    </row>
    <row r="2932" spans="14:22" ht="15" x14ac:dyDescent="0.2">
      <c r="N2932" s="43">
        <f t="shared" si="236"/>
        <v>0</v>
      </c>
      <c r="O2932" s="180"/>
      <c r="P2932" s="214" t="str">
        <f>CountyStateRegions_21!K2930</f>
        <v/>
      </c>
      <c r="Q2932" s="304" t="str">
        <f t="shared" si="238"/>
        <v/>
      </c>
      <c r="R2932" s="305" t="str">
        <f t="shared" si="239"/>
        <v/>
      </c>
      <c r="S2932" s="305" t="str">
        <f t="shared" si="240"/>
        <v/>
      </c>
      <c r="T2932" s="186">
        <v>2928</v>
      </c>
      <c r="U2932" s="216" t="str">
        <f t="shared" si="237"/>
        <v/>
      </c>
      <c r="V2932" s="216" t="str">
        <f>IFERROR(INDEX(CountyStateRegions_21!$B:$B,MATCH('Start Here Statistics'!$U2932,CountyStateRegions_21!$D:$D,0)),"")</f>
        <v/>
      </c>
    </row>
    <row r="2933" spans="14:22" ht="15" x14ac:dyDescent="0.2">
      <c r="N2933" s="43">
        <f t="shared" si="236"/>
        <v>0</v>
      </c>
      <c r="O2933" s="180"/>
      <c r="P2933" s="214" t="str">
        <f>CountyStateRegions_21!K2931</f>
        <v/>
      </c>
      <c r="Q2933" s="304" t="str">
        <f t="shared" si="238"/>
        <v/>
      </c>
      <c r="R2933" s="305" t="str">
        <f t="shared" si="239"/>
        <v/>
      </c>
      <c r="S2933" s="305" t="str">
        <f t="shared" si="240"/>
        <v/>
      </c>
      <c r="T2933" s="186">
        <v>2929</v>
      </c>
      <c r="U2933" s="216" t="str">
        <f t="shared" si="237"/>
        <v/>
      </c>
      <c r="V2933" s="216" t="str">
        <f>IFERROR(INDEX(CountyStateRegions_21!$B:$B,MATCH('Start Here Statistics'!$U2933,CountyStateRegions_21!$D:$D,0)),"")</f>
        <v/>
      </c>
    </row>
    <row r="2934" spans="14:22" ht="15" x14ac:dyDescent="0.2">
      <c r="N2934" s="43">
        <f t="shared" si="236"/>
        <v>0</v>
      </c>
      <c r="O2934" s="180"/>
      <c r="P2934" s="214" t="str">
        <f>CountyStateRegions_21!K2932</f>
        <v/>
      </c>
      <c r="Q2934" s="304" t="str">
        <f t="shared" si="238"/>
        <v/>
      </c>
      <c r="R2934" s="305" t="str">
        <f t="shared" si="239"/>
        <v/>
      </c>
      <c r="S2934" s="305" t="str">
        <f t="shared" si="240"/>
        <v/>
      </c>
      <c r="T2934" s="186">
        <v>2930</v>
      </c>
      <c r="U2934" s="216" t="str">
        <f t="shared" si="237"/>
        <v/>
      </c>
      <c r="V2934" s="216" t="str">
        <f>IFERROR(INDEX(CountyStateRegions_21!$B:$B,MATCH('Start Here Statistics'!$U2934,CountyStateRegions_21!$D:$D,0)),"")</f>
        <v/>
      </c>
    </row>
    <row r="2935" spans="14:22" ht="15" x14ac:dyDescent="0.2">
      <c r="N2935" s="43">
        <f t="shared" si="236"/>
        <v>0</v>
      </c>
      <c r="O2935" s="180"/>
      <c r="P2935" s="214" t="str">
        <f>CountyStateRegions_21!K2933</f>
        <v/>
      </c>
      <c r="Q2935" s="304" t="str">
        <f t="shared" si="238"/>
        <v/>
      </c>
      <c r="R2935" s="305" t="str">
        <f t="shared" si="239"/>
        <v/>
      </c>
      <c r="S2935" s="305" t="str">
        <f t="shared" si="240"/>
        <v/>
      </c>
      <c r="T2935" s="186">
        <v>2931</v>
      </c>
      <c r="U2935" s="216" t="str">
        <f t="shared" si="237"/>
        <v/>
      </c>
      <c r="V2935" s="216" t="str">
        <f>IFERROR(INDEX(CountyStateRegions_21!$B:$B,MATCH('Start Here Statistics'!$U2935,CountyStateRegions_21!$D:$D,0)),"")</f>
        <v/>
      </c>
    </row>
    <row r="2936" spans="14:22" ht="15" x14ac:dyDescent="0.2">
      <c r="N2936" s="43">
        <f t="shared" si="236"/>
        <v>0</v>
      </c>
      <c r="O2936" s="180"/>
      <c r="P2936" s="214" t="str">
        <f>CountyStateRegions_21!K2934</f>
        <v/>
      </c>
      <c r="Q2936" s="304" t="str">
        <f t="shared" si="238"/>
        <v/>
      </c>
      <c r="R2936" s="305" t="str">
        <f t="shared" si="239"/>
        <v/>
      </c>
      <c r="S2936" s="305" t="str">
        <f t="shared" si="240"/>
        <v/>
      </c>
      <c r="T2936" s="186">
        <v>2932</v>
      </c>
      <c r="U2936" s="216" t="str">
        <f t="shared" si="237"/>
        <v/>
      </c>
      <c r="V2936" s="216" t="str">
        <f>IFERROR(INDEX(CountyStateRegions_21!$B:$B,MATCH('Start Here Statistics'!$U2936,CountyStateRegions_21!$D:$D,0)),"")</f>
        <v/>
      </c>
    </row>
    <row r="2937" spans="14:22" ht="15" x14ac:dyDescent="0.2">
      <c r="N2937" s="43">
        <f t="shared" si="236"/>
        <v>0</v>
      </c>
      <c r="O2937" s="180"/>
      <c r="P2937" s="214" t="str">
        <f>CountyStateRegions_21!K2935</f>
        <v/>
      </c>
      <c r="Q2937" s="304" t="str">
        <f t="shared" si="238"/>
        <v/>
      </c>
      <c r="R2937" s="305" t="str">
        <f t="shared" si="239"/>
        <v/>
      </c>
      <c r="S2937" s="305" t="str">
        <f t="shared" si="240"/>
        <v/>
      </c>
      <c r="T2937" s="186">
        <v>2933</v>
      </c>
      <c r="U2937" s="216" t="str">
        <f t="shared" si="237"/>
        <v/>
      </c>
      <c r="V2937" s="216" t="str">
        <f>IFERROR(INDEX(CountyStateRegions_21!$B:$B,MATCH('Start Here Statistics'!$U2937,CountyStateRegions_21!$D:$D,0)),"")</f>
        <v/>
      </c>
    </row>
    <row r="2938" spans="14:22" ht="15" x14ac:dyDescent="0.2">
      <c r="N2938" s="43">
        <f t="shared" si="236"/>
        <v>0</v>
      </c>
      <c r="O2938" s="180"/>
      <c r="P2938" s="214" t="str">
        <f>CountyStateRegions_21!K2936</f>
        <v/>
      </c>
      <c r="Q2938" s="304" t="str">
        <f t="shared" si="238"/>
        <v/>
      </c>
      <c r="R2938" s="305" t="str">
        <f t="shared" si="239"/>
        <v/>
      </c>
      <c r="S2938" s="305" t="str">
        <f t="shared" si="240"/>
        <v/>
      </c>
      <c r="T2938" s="186">
        <v>2934</v>
      </c>
      <c r="U2938" s="216" t="str">
        <f t="shared" si="237"/>
        <v/>
      </c>
      <c r="V2938" s="216" t="str">
        <f>IFERROR(INDEX(CountyStateRegions_21!$B:$B,MATCH('Start Here Statistics'!$U2938,CountyStateRegions_21!$D:$D,0)),"")</f>
        <v/>
      </c>
    </row>
    <row r="2939" spans="14:22" ht="15" x14ac:dyDescent="0.2">
      <c r="N2939" s="43">
        <f t="shared" si="236"/>
        <v>0</v>
      </c>
      <c r="O2939" s="180"/>
      <c r="P2939" s="214" t="str">
        <f>CountyStateRegions_21!K2937</f>
        <v/>
      </c>
      <c r="Q2939" s="304" t="str">
        <f t="shared" si="238"/>
        <v/>
      </c>
      <c r="R2939" s="305" t="str">
        <f t="shared" si="239"/>
        <v/>
      </c>
      <c r="S2939" s="305" t="str">
        <f t="shared" si="240"/>
        <v/>
      </c>
      <c r="T2939" s="186">
        <v>2935</v>
      </c>
      <c r="U2939" s="216" t="str">
        <f t="shared" si="237"/>
        <v/>
      </c>
      <c r="V2939" s="216" t="str">
        <f>IFERROR(INDEX(CountyStateRegions_21!$B:$B,MATCH('Start Here Statistics'!$U2939,CountyStateRegions_21!$D:$D,0)),"")</f>
        <v/>
      </c>
    </row>
    <row r="2940" spans="14:22" ht="15" x14ac:dyDescent="0.2">
      <c r="N2940" s="43">
        <f t="shared" si="236"/>
        <v>0</v>
      </c>
      <c r="O2940" s="180"/>
      <c r="P2940" s="214" t="str">
        <f>CountyStateRegions_21!K2938</f>
        <v/>
      </c>
      <c r="Q2940" s="304" t="str">
        <f t="shared" si="238"/>
        <v/>
      </c>
      <c r="R2940" s="305" t="str">
        <f t="shared" si="239"/>
        <v/>
      </c>
      <c r="S2940" s="305" t="str">
        <f t="shared" si="240"/>
        <v/>
      </c>
      <c r="T2940" s="186">
        <v>2936</v>
      </c>
      <c r="U2940" s="216" t="str">
        <f t="shared" si="237"/>
        <v/>
      </c>
      <c r="V2940" s="216" t="str">
        <f>IFERROR(INDEX(CountyStateRegions_21!$B:$B,MATCH('Start Here Statistics'!$U2940,CountyStateRegions_21!$D:$D,0)),"")</f>
        <v/>
      </c>
    </row>
    <row r="2941" spans="14:22" ht="15" x14ac:dyDescent="0.2">
      <c r="N2941" s="43">
        <f t="shared" si="236"/>
        <v>0</v>
      </c>
      <c r="O2941" s="180"/>
      <c r="P2941" s="214" t="str">
        <f>CountyStateRegions_21!K2939</f>
        <v/>
      </c>
      <c r="Q2941" s="304" t="str">
        <f t="shared" si="238"/>
        <v/>
      </c>
      <c r="R2941" s="305" t="str">
        <f t="shared" si="239"/>
        <v/>
      </c>
      <c r="S2941" s="305" t="str">
        <f t="shared" si="240"/>
        <v/>
      </c>
      <c r="T2941" s="186">
        <v>2937</v>
      </c>
      <c r="U2941" s="216" t="str">
        <f t="shared" si="237"/>
        <v/>
      </c>
      <c r="V2941" s="216" t="str">
        <f>IFERROR(INDEX(CountyStateRegions_21!$B:$B,MATCH('Start Here Statistics'!$U2941,CountyStateRegions_21!$D:$D,0)),"")</f>
        <v/>
      </c>
    </row>
    <row r="2942" spans="14:22" ht="15" x14ac:dyDescent="0.2">
      <c r="N2942" s="43">
        <f t="shared" si="236"/>
        <v>0</v>
      </c>
      <c r="O2942" s="180"/>
      <c r="P2942" s="214" t="str">
        <f>CountyStateRegions_21!K2940</f>
        <v/>
      </c>
      <c r="Q2942" s="304" t="str">
        <f t="shared" si="238"/>
        <v/>
      </c>
      <c r="R2942" s="305" t="str">
        <f t="shared" si="239"/>
        <v/>
      </c>
      <c r="S2942" s="305" t="str">
        <f t="shared" si="240"/>
        <v/>
      </c>
      <c r="T2942" s="186">
        <v>2938</v>
      </c>
      <c r="U2942" s="216" t="str">
        <f t="shared" si="237"/>
        <v/>
      </c>
      <c r="V2942" s="216" t="str">
        <f>IFERROR(INDEX(CountyStateRegions_21!$B:$B,MATCH('Start Here Statistics'!$U2942,CountyStateRegions_21!$D:$D,0)),"")</f>
        <v/>
      </c>
    </row>
    <row r="2943" spans="14:22" ht="15" x14ac:dyDescent="0.2">
      <c r="N2943" s="43">
        <f t="shared" si="236"/>
        <v>0</v>
      </c>
      <c r="O2943" s="180"/>
      <c r="P2943" s="214" t="str">
        <f>CountyStateRegions_21!K2941</f>
        <v/>
      </c>
      <c r="Q2943" s="304" t="str">
        <f t="shared" si="238"/>
        <v/>
      </c>
      <c r="R2943" s="305" t="str">
        <f t="shared" si="239"/>
        <v/>
      </c>
      <c r="S2943" s="305" t="str">
        <f t="shared" si="240"/>
        <v/>
      </c>
      <c r="T2943" s="186">
        <v>2939</v>
      </c>
      <c r="U2943" s="216" t="str">
        <f t="shared" si="237"/>
        <v/>
      </c>
      <c r="V2943" s="216" t="str">
        <f>IFERROR(INDEX(CountyStateRegions_21!$B:$B,MATCH('Start Here Statistics'!$U2943,CountyStateRegions_21!$D:$D,0)),"")</f>
        <v/>
      </c>
    </row>
    <row r="2944" spans="14:22" ht="15" x14ac:dyDescent="0.2">
      <c r="N2944" s="43">
        <f t="shared" si="236"/>
        <v>0</v>
      </c>
      <c r="O2944" s="180"/>
      <c r="P2944" s="214" t="str">
        <f>CountyStateRegions_21!K2942</f>
        <v/>
      </c>
      <c r="Q2944" s="304" t="str">
        <f t="shared" si="238"/>
        <v/>
      </c>
      <c r="R2944" s="305" t="str">
        <f t="shared" si="239"/>
        <v/>
      </c>
      <c r="S2944" s="305" t="str">
        <f t="shared" si="240"/>
        <v/>
      </c>
      <c r="T2944" s="186">
        <v>2940</v>
      </c>
      <c r="U2944" s="216" t="str">
        <f t="shared" si="237"/>
        <v/>
      </c>
      <c r="V2944" s="216" t="str">
        <f>IFERROR(INDEX(CountyStateRegions_21!$B:$B,MATCH('Start Here Statistics'!$U2944,CountyStateRegions_21!$D:$D,0)),"")</f>
        <v/>
      </c>
    </row>
    <row r="2945" spans="14:22" ht="15" x14ac:dyDescent="0.2">
      <c r="N2945" s="43">
        <f t="shared" si="236"/>
        <v>0</v>
      </c>
      <c r="O2945" s="180"/>
      <c r="P2945" s="214" t="str">
        <f>CountyStateRegions_21!K2943</f>
        <v/>
      </c>
      <c r="Q2945" s="304" t="str">
        <f t="shared" si="238"/>
        <v/>
      </c>
      <c r="R2945" s="305" t="str">
        <f t="shared" si="239"/>
        <v/>
      </c>
      <c r="S2945" s="305" t="str">
        <f t="shared" si="240"/>
        <v/>
      </c>
      <c r="T2945" s="186">
        <v>2941</v>
      </c>
      <c r="U2945" s="216" t="str">
        <f t="shared" si="237"/>
        <v/>
      </c>
      <c r="V2945" s="216" t="str">
        <f>IFERROR(INDEX(CountyStateRegions_21!$B:$B,MATCH('Start Here Statistics'!$U2945,CountyStateRegions_21!$D:$D,0)),"")</f>
        <v/>
      </c>
    </row>
    <row r="2946" spans="14:22" ht="15" x14ac:dyDescent="0.2">
      <c r="N2946" s="43">
        <f t="shared" si="236"/>
        <v>0</v>
      </c>
      <c r="O2946" s="180"/>
      <c r="P2946" s="214" t="str">
        <f>CountyStateRegions_21!K2944</f>
        <v/>
      </c>
      <c r="Q2946" s="304" t="str">
        <f t="shared" si="238"/>
        <v/>
      </c>
      <c r="R2946" s="305" t="str">
        <f t="shared" si="239"/>
        <v/>
      </c>
      <c r="S2946" s="305" t="str">
        <f t="shared" si="240"/>
        <v/>
      </c>
      <c r="T2946" s="186">
        <v>2942</v>
      </c>
      <c r="U2946" s="216" t="str">
        <f t="shared" si="237"/>
        <v/>
      </c>
      <c r="V2946" s="216" t="str">
        <f>IFERROR(INDEX(CountyStateRegions_21!$B:$B,MATCH('Start Here Statistics'!$U2946,CountyStateRegions_21!$D:$D,0)),"")</f>
        <v/>
      </c>
    </row>
    <row r="2947" spans="14:22" ht="15" x14ac:dyDescent="0.2">
      <c r="N2947" s="43">
        <f t="shared" si="236"/>
        <v>0</v>
      </c>
      <c r="O2947" s="180"/>
      <c r="P2947" s="214" t="str">
        <f>CountyStateRegions_21!K2945</f>
        <v/>
      </c>
      <c r="Q2947" s="304" t="str">
        <f t="shared" si="238"/>
        <v/>
      </c>
      <c r="R2947" s="305" t="str">
        <f t="shared" si="239"/>
        <v/>
      </c>
      <c r="S2947" s="305" t="str">
        <f t="shared" si="240"/>
        <v/>
      </c>
      <c r="T2947" s="186">
        <v>2943</v>
      </c>
      <c r="U2947" s="216" t="str">
        <f t="shared" si="237"/>
        <v/>
      </c>
      <c r="V2947" s="216" t="str">
        <f>IFERROR(INDEX(CountyStateRegions_21!$B:$B,MATCH('Start Here Statistics'!$U2947,CountyStateRegions_21!$D:$D,0)),"")</f>
        <v/>
      </c>
    </row>
    <row r="2948" spans="14:22" ht="15" x14ac:dyDescent="0.2">
      <c r="N2948" s="43">
        <f t="shared" si="236"/>
        <v>0</v>
      </c>
      <c r="O2948" s="180"/>
      <c r="P2948" s="214" t="str">
        <f>CountyStateRegions_21!K2946</f>
        <v/>
      </c>
      <c r="Q2948" s="304" t="str">
        <f t="shared" si="238"/>
        <v/>
      </c>
      <c r="R2948" s="305" t="str">
        <f t="shared" si="239"/>
        <v/>
      </c>
      <c r="S2948" s="305" t="str">
        <f t="shared" si="240"/>
        <v/>
      </c>
      <c r="T2948" s="186">
        <v>2944</v>
      </c>
      <c r="U2948" s="216" t="str">
        <f t="shared" si="237"/>
        <v/>
      </c>
      <c r="V2948" s="216" t="str">
        <f>IFERROR(INDEX(CountyStateRegions_21!$B:$B,MATCH('Start Here Statistics'!$U2948,CountyStateRegions_21!$D:$D,0)),"")</f>
        <v/>
      </c>
    </row>
    <row r="2949" spans="14:22" ht="15" x14ac:dyDescent="0.2">
      <c r="N2949" s="43">
        <f t="shared" si="236"/>
        <v>0</v>
      </c>
      <c r="O2949" s="180"/>
      <c r="P2949" s="214" t="str">
        <f>CountyStateRegions_21!K2947</f>
        <v/>
      </c>
      <c r="Q2949" s="304" t="str">
        <f t="shared" si="238"/>
        <v/>
      </c>
      <c r="R2949" s="305" t="str">
        <f t="shared" si="239"/>
        <v/>
      </c>
      <c r="S2949" s="305" t="str">
        <f t="shared" si="240"/>
        <v/>
      </c>
      <c r="T2949" s="186">
        <v>2945</v>
      </c>
      <c r="U2949" s="216" t="str">
        <f t="shared" si="237"/>
        <v/>
      </c>
      <c r="V2949" s="216" t="str">
        <f>IFERROR(INDEX(CountyStateRegions_21!$B:$B,MATCH('Start Here Statistics'!$U2949,CountyStateRegions_21!$D:$D,0)),"")</f>
        <v/>
      </c>
    </row>
    <row r="2950" spans="14:22" ht="15" x14ac:dyDescent="0.2">
      <c r="N2950" s="43">
        <f t="shared" ref="N2950:N3013" si="241">SUM(N2949,$O2950&lt;&gt;"")</f>
        <v>0</v>
      </c>
      <c r="O2950" s="180"/>
      <c r="P2950" s="214" t="str">
        <f>CountyStateRegions_21!K2948</f>
        <v/>
      </c>
      <c r="Q2950" s="304" t="str">
        <f t="shared" si="238"/>
        <v/>
      </c>
      <c r="R2950" s="305" t="str">
        <f t="shared" si="239"/>
        <v/>
      </c>
      <c r="S2950" s="305" t="str">
        <f t="shared" si="240"/>
        <v/>
      </c>
      <c r="T2950" s="186">
        <v>2946</v>
      </c>
      <c r="U2950" s="216" t="str">
        <f t="shared" ref="U2950:U3013" si="242">IFERROR(INDEX($P:$P,MATCH($T2950,$N:$N,0)),"")</f>
        <v/>
      </c>
      <c r="V2950" s="216" t="str">
        <f>IFERROR(INDEX(CountyStateRegions_21!$B:$B,MATCH('Start Here Statistics'!$U2950,CountyStateRegions_21!$D:$D,0)),"")</f>
        <v/>
      </c>
    </row>
    <row r="2951" spans="14:22" ht="15" x14ac:dyDescent="0.2">
      <c r="N2951" s="43">
        <f t="shared" si="241"/>
        <v>0</v>
      </c>
      <c r="O2951" s="180"/>
      <c r="P2951" s="214" t="str">
        <f>CountyStateRegions_21!K2949</f>
        <v/>
      </c>
      <c r="Q2951" s="304" t="str">
        <f t="shared" si="238"/>
        <v/>
      </c>
      <c r="R2951" s="305" t="str">
        <f t="shared" si="239"/>
        <v/>
      </c>
      <c r="S2951" s="305" t="str">
        <f t="shared" si="240"/>
        <v/>
      </c>
      <c r="T2951" s="186">
        <v>2947</v>
      </c>
      <c r="U2951" s="216" t="str">
        <f t="shared" si="242"/>
        <v/>
      </c>
      <c r="V2951" s="216" t="str">
        <f>IFERROR(INDEX(CountyStateRegions_21!$B:$B,MATCH('Start Here Statistics'!$U2951,CountyStateRegions_21!$D:$D,0)),"")</f>
        <v/>
      </c>
    </row>
    <row r="2952" spans="14:22" ht="15" x14ac:dyDescent="0.2">
      <c r="N2952" s="43">
        <f t="shared" si="241"/>
        <v>0</v>
      </c>
      <c r="O2952" s="180"/>
      <c r="P2952" s="214" t="str">
        <f>CountyStateRegions_21!K2950</f>
        <v/>
      </c>
      <c r="Q2952" s="304" t="str">
        <f t="shared" si="238"/>
        <v/>
      </c>
      <c r="R2952" s="305" t="str">
        <f t="shared" si="239"/>
        <v/>
      </c>
      <c r="S2952" s="305" t="str">
        <f t="shared" si="240"/>
        <v/>
      </c>
      <c r="T2952" s="186">
        <v>2948</v>
      </c>
      <c r="U2952" s="216" t="str">
        <f t="shared" si="242"/>
        <v/>
      </c>
      <c r="V2952" s="216" t="str">
        <f>IFERROR(INDEX(CountyStateRegions_21!$B:$B,MATCH('Start Here Statistics'!$U2952,CountyStateRegions_21!$D:$D,0)),"")</f>
        <v/>
      </c>
    </row>
    <row r="2953" spans="14:22" ht="15" x14ac:dyDescent="0.2">
      <c r="N2953" s="43">
        <f t="shared" si="241"/>
        <v>0</v>
      </c>
      <c r="O2953" s="180"/>
      <c r="P2953" s="214" t="str">
        <f>CountyStateRegions_21!K2951</f>
        <v/>
      </c>
      <c r="Q2953" s="304" t="str">
        <f t="shared" si="238"/>
        <v/>
      </c>
      <c r="R2953" s="305" t="str">
        <f t="shared" si="239"/>
        <v/>
      </c>
      <c r="S2953" s="305" t="str">
        <f t="shared" si="240"/>
        <v/>
      </c>
      <c r="T2953" s="186">
        <v>2949</v>
      </c>
      <c r="U2953" s="216" t="str">
        <f t="shared" si="242"/>
        <v/>
      </c>
      <c r="V2953" s="216" t="str">
        <f>IFERROR(INDEX(CountyStateRegions_21!$B:$B,MATCH('Start Here Statistics'!$U2953,CountyStateRegions_21!$D:$D,0)),"")</f>
        <v/>
      </c>
    </row>
    <row r="2954" spans="14:22" ht="15" x14ac:dyDescent="0.2">
      <c r="N2954" s="43">
        <f t="shared" si="241"/>
        <v>0</v>
      </c>
      <c r="O2954" s="180"/>
      <c r="P2954" s="214" t="str">
        <f>CountyStateRegions_21!K2952</f>
        <v/>
      </c>
      <c r="Q2954" s="304" t="str">
        <f t="shared" si="238"/>
        <v/>
      </c>
      <c r="R2954" s="305" t="str">
        <f t="shared" si="239"/>
        <v/>
      </c>
      <c r="S2954" s="305" t="str">
        <f t="shared" si="240"/>
        <v/>
      </c>
      <c r="T2954" s="186">
        <v>2950</v>
      </c>
      <c r="U2954" s="216" t="str">
        <f t="shared" si="242"/>
        <v/>
      </c>
      <c r="V2954" s="216" t="str">
        <f>IFERROR(INDEX(CountyStateRegions_21!$B:$B,MATCH('Start Here Statistics'!$U2954,CountyStateRegions_21!$D:$D,0)),"")</f>
        <v/>
      </c>
    </row>
    <row r="2955" spans="14:22" ht="15" x14ac:dyDescent="0.2">
      <c r="N2955" s="43">
        <f t="shared" si="241"/>
        <v>0</v>
      </c>
      <c r="O2955" s="180"/>
      <c r="P2955" s="214" t="str">
        <f>CountyStateRegions_21!K2953</f>
        <v/>
      </c>
      <c r="Q2955" s="304" t="str">
        <f t="shared" si="238"/>
        <v/>
      </c>
      <c r="R2955" s="305" t="str">
        <f t="shared" si="239"/>
        <v/>
      </c>
      <c r="S2955" s="305" t="str">
        <f t="shared" si="240"/>
        <v/>
      </c>
      <c r="T2955" s="186">
        <v>2951</v>
      </c>
      <c r="U2955" s="216" t="str">
        <f t="shared" si="242"/>
        <v/>
      </c>
      <c r="V2955" s="216" t="str">
        <f>IFERROR(INDEX(CountyStateRegions_21!$B:$B,MATCH('Start Here Statistics'!$U2955,CountyStateRegions_21!$D:$D,0)),"")</f>
        <v/>
      </c>
    </row>
    <row r="2956" spans="14:22" ht="15" x14ac:dyDescent="0.2">
      <c r="N2956" s="43">
        <f t="shared" si="241"/>
        <v>0</v>
      </c>
      <c r="O2956" s="180"/>
      <c r="P2956" s="214" t="str">
        <f>CountyStateRegions_21!K2954</f>
        <v/>
      </c>
      <c r="Q2956" s="304" t="str">
        <f t="shared" si="238"/>
        <v/>
      </c>
      <c r="R2956" s="305" t="str">
        <f t="shared" si="239"/>
        <v/>
      </c>
      <c r="S2956" s="305" t="str">
        <f t="shared" si="240"/>
        <v/>
      </c>
      <c r="T2956" s="186">
        <v>2952</v>
      </c>
      <c r="U2956" s="216" t="str">
        <f t="shared" si="242"/>
        <v/>
      </c>
      <c r="V2956" s="216" t="str">
        <f>IFERROR(INDEX(CountyStateRegions_21!$B:$B,MATCH('Start Here Statistics'!$U2956,CountyStateRegions_21!$D:$D,0)),"")</f>
        <v/>
      </c>
    </row>
    <row r="2957" spans="14:22" ht="15" x14ac:dyDescent="0.2">
      <c r="N2957" s="43">
        <f t="shared" si="241"/>
        <v>0</v>
      </c>
      <c r="O2957" s="180"/>
      <c r="P2957" s="214" t="str">
        <f>CountyStateRegions_21!K2955</f>
        <v/>
      </c>
      <c r="Q2957" s="304" t="str">
        <f t="shared" si="238"/>
        <v/>
      </c>
      <c r="R2957" s="305" t="str">
        <f t="shared" si="239"/>
        <v/>
      </c>
      <c r="S2957" s="305" t="str">
        <f t="shared" si="240"/>
        <v/>
      </c>
      <c r="T2957" s="186">
        <v>2953</v>
      </c>
      <c r="U2957" s="216" t="str">
        <f t="shared" si="242"/>
        <v/>
      </c>
      <c r="V2957" s="216" t="str">
        <f>IFERROR(INDEX(CountyStateRegions_21!$B:$B,MATCH('Start Here Statistics'!$U2957,CountyStateRegions_21!$D:$D,0)),"")</f>
        <v/>
      </c>
    </row>
    <row r="2958" spans="14:22" ht="15" x14ac:dyDescent="0.2">
      <c r="N2958" s="43">
        <f t="shared" si="241"/>
        <v>0</v>
      </c>
      <c r="O2958" s="180"/>
      <c r="P2958" s="214" t="str">
        <f>CountyStateRegions_21!K2956</f>
        <v/>
      </c>
      <c r="Q2958" s="304" t="str">
        <f t="shared" si="238"/>
        <v/>
      </c>
      <c r="R2958" s="305" t="str">
        <f t="shared" si="239"/>
        <v/>
      </c>
      <c r="S2958" s="305" t="str">
        <f t="shared" si="240"/>
        <v/>
      </c>
      <c r="T2958" s="186">
        <v>2954</v>
      </c>
      <c r="U2958" s="216" t="str">
        <f t="shared" si="242"/>
        <v/>
      </c>
      <c r="V2958" s="216" t="str">
        <f>IFERROR(INDEX(CountyStateRegions_21!$B:$B,MATCH('Start Here Statistics'!$U2958,CountyStateRegions_21!$D:$D,0)),"")</f>
        <v/>
      </c>
    </row>
    <row r="2959" spans="14:22" ht="15" x14ac:dyDescent="0.2">
      <c r="N2959" s="43">
        <f t="shared" si="241"/>
        <v>0</v>
      </c>
      <c r="O2959" s="180"/>
      <c r="P2959" s="214" t="str">
        <f>CountyStateRegions_21!K2957</f>
        <v/>
      </c>
      <c r="Q2959" s="304" t="str">
        <f t="shared" si="238"/>
        <v/>
      </c>
      <c r="R2959" s="305" t="str">
        <f t="shared" si="239"/>
        <v/>
      </c>
      <c r="S2959" s="305" t="str">
        <f t="shared" si="240"/>
        <v/>
      </c>
      <c r="T2959" s="186">
        <v>2955</v>
      </c>
      <c r="U2959" s="216" t="str">
        <f t="shared" si="242"/>
        <v/>
      </c>
      <c r="V2959" s="216" t="str">
        <f>IFERROR(INDEX(CountyStateRegions_21!$B:$B,MATCH('Start Here Statistics'!$U2959,CountyStateRegions_21!$D:$D,0)),"")</f>
        <v/>
      </c>
    </row>
    <row r="2960" spans="14:22" ht="15" x14ac:dyDescent="0.2">
      <c r="N2960" s="43">
        <f t="shared" si="241"/>
        <v>0</v>
      </c>
      <c r="O2960" s="180"/>
      <c r="P2960" s="214" t="str">
        <f>CountyStateRegions_21!K2958</f>
        <v/>
      </c>
      <c r="Q2960" s="304" t="str">
        <f t="shared" si="238"/>
        <v/>
      </c>
      <c r="R2960" s="305" t="str">
        <f t="shared" si="239"/>
        <v/>
      </c>
      <c r="S2960" s="305" t="str">
        <f t="shared" si="240"/>
        <v/>
      </c>
      <c r="T2960" s="186">
        <v>2956</v>
      </c>
      <c r="U2960" s="216" t="str">
        <f t="shared" si="242"/>
        <v/>
      </c>
      <c r="V2960" s="216" t="str">
        <f>IFERROR(INDEX(CountyStateRegions_21!$B:$B,MATCH('Start Here Statistics'!$U2960,CountyStateRegions_21!$D:$D,0)),"")</f>
        <v/>
      </c>
    </row>
    <row r="2961" spans="14:22" ht="15" x14ac:dyDescent="0.2">
      <c r="N2961" s="43">
        <f t="shared" si="241"/>
        <v>0</v>
      </c>
      <c r="O2961" s="180"/>
      <c r="P2961" s="214" t="str">
        <f>CountyStateRegions_21!K2959</f>
        <v/>
      </c>
      <c r="Q2961" s="304" t="str">
        <f t="shared" si="238"/>
        <v/>
      </c>
      <c r="R2961" s="305" t="str">
        <f t="shared" si="239"/>
        <v/>
      </c>
      <c r="S2961" s="305" t="str">
        <f t="shared" si="240"/>
        <v/>
      </c>
      <c r="T2961" s="186">
        <v>2957</v>
      </c>
      <c r="U2961" s="216" t="str">
        <f t="shared" si="242"/>
        <v/>
      </c>
      <c r="V2961" s="216" t="str">
        <f>IFERROR(INDEX(CountyStateRegions_21!$B:$B,MATCH('Start Here Statistics'!$U2961,CountyStateRegions_21!$D:$D,0)),"")</f>
        <v/>
      </c>
    </row>
    <row r="2962" spans="14:22" ht="15" x14ac:dyDescent="0.2">
      <c r="N2962" s="43">
        <f t="shared" si="241"/>
        <v>0</v>
      </c>
      <c r="O2962" s="180"/>
      <c r="P2962" s="214" t="str">
        <f>CountyStateRegions_21!K2960</f>
        <v/>
      </c>
      <c r="Q2962" s="304" t="str">
        <f t="shared" si="238"/>
        <v/>
      </c>
      <c r="R2962" s="305" t="str">
        <f t="shared" si="239"/>
        <v/>
      </c>
      <c r="S2962" s="305" t="str">
        <f t="shared" si="240"/>
        <v/>
      </c>
      <c r="T2962" s="186">
        <v>2958</v>
      </c>
      <c r="U2962" s="216" t="str">
        <f t="shared" si="242"/>
        <v/>
      </c>
      <c r="V2962" s="216" t="str">
        <f>IFERROR(INDEX(CountyStateRegions_21!$B:$B,MATCH('Start Here Statistics'!$U2962,CountyStateRegions_21!$D:$D,0)),"")</f>
        <v/>
      </c>
    </row>
    <row r="2963" spans="14:22" ht="15" x14ac:dyDescent="0.2">
      <c r="N2963" s="43">
        <f t="shared" si="241"/>
        <v>0</v>
      </c>
      <c r="O2963" s="180"/>
      <c r="P2963" s="214" t="str">
        <f>CountyStateRegions_21!K2961</f>
        <v/>
      </c>
      <c r="Q2963" s="304" t="str">
        <f t="shared" si="238"/>
        <v/>
      </c>
      <c r="R2963" s="305" t="str">
        <f t="shared" si="239"/>
        <v/>
      </c>
      <c r="S2963" s="305" t="str">
        <f t="shared" si="240"/>
        <v/>
      </c>
      <c r="T2963" s="186">
        <v>2959</v>
      </c>
      <c r="U2963" s="216" t="str">
        <f t="shared" si="242"/>
        <v/>
      </c>
      <c r="V2963" s="216" t="str">
        <f>IFERROR(INDEX(CountyStateRegions_21!$B:$B,MATCH('Start Here Statistics'!$U2963,CountyStateRegions_21!$D:$D,0)),"")</f>
        <v/>
      </c>
    </row>
    <row r="2964" spans="14:22" ht="15" x14ac:dyDescent="0.2">
      <c r="N2964" s="43">
        <f t="shared" si="241"/>
        <v>0</v>
      </c>
      <c r="O2964" s="180"/>
      <c r="P2964" s="214" t="str">
        <f>CountyStateRegions_21!K2962</f>
        <v/>
      </c>
      <c r="Q2964" s="304" t="str">
        <f t="shared" si="238"/>
        <v/>
      </c>
      <c r="R2964" s="305" t="str">
        <f t="shared" si="239"/>
        <v/>
      </c>
      <c r="S2964" s="305" t="str">
        <f t="shared" si="240"/>
        <v/>
      </c>
      <c r="T2964" s="186">
        <v>2960</v>
      </c>
      <c r="U2964" s="216" t="str">
        <f t="shared" si="242"/>
        <v/>
      </c>
      <c r="V2964" s="216" t="str">
        <f>IFERROR(INDEX(CountyStateRegions_21!$B:$B,MATCH('Start Here Statistics'!$U2964,CountyStateRegions_21!$D:$D,0)),"")</f>
        <v/>
      </c>
    </row>
    <row r="2965" spans="14:22" ht="15" x14ac:dyDescent="0.2">
      <c r="N2965" s="43">
        <f t="shared" si="241"/>
        <v>0</v>
      </c>
      <c r="O2965" s="180"/>
      <c r="P2965" s="214" t="str">
        <f>CountyStateRegions_21!K2963</f>
        <v/>
      </c>
      <c r="Q2965" s="304" t="str">
        <f t="shared" si="238"/>
        <v/>
      </c>
      <c r="R2965" s="305" t="str">
        <f t="shared" si="239"/>
        <v/>
      </c>
      <c r="S2965" s="305" t="str">
        <f t="shared" si="240"/>
        <v/>
      </c>
      <c r="T2965" s="186">
        <v>2961</v>
      </c>
      <c r="U2965" s="216" t="str">
        <f t="shared" si="242"/>
        <v/>
      </c>
      <c r="V2965" s="216" t="str">
        <f>IFERROR(INDEX(CountyStateRegions_21!$B:$B,MATCH('Start Here Statistics'!$U2965,CountyStateRegions_21!$D:$D,0)),"")</f>
        <v/>
      </c>
    </row>
    <row r="2966" spans="14:22" ht="15" x14ac:dyDescent="0.2">
      <c r="N2966" s="43">
        <f t="shared" si="241"/>
        <v>0</v>
      </c>
      <c r="O2966" s="180"/>
      <c r="P2966" s="214" t="str">
        <f>CountyStateRegions_21!K2964</f>
        <v/>
      </c>
      <c r="Q2966" s="304" t="str">
        <f t="shared" si="238"/>
        <v/>
      </c>
      <c r="R2966" s="305" t="str">
        <f t="shared" si="239"/>
        <v/>
      </c>
      <c r="S2966" s="305" t="str">
        <f t="shared" si="240"/>
        <v/>
      </c>
      <c r="T2966" s="186">
        <v>2962</v>
      </c>
      <c r="U2966" s="216" t="str">
        <f t="shared" si="242"/>
        <v/>
      </c>
      <c r="V2966" s="216" t="str">
        <f>IFERROR(INDEX(CountyStateRegions_21!$B:$B,MATCH('Start Here Statistics'!$U2966,CountyStateRegions_21!$D:$D,0)),"")</f>
        <v/>
      </c>
    </row>
    <row r="2967" spans="14:22" ht="15" x14ac:dyDescent="0.2">
      <c r="N2967" s="43">
        <f t="shared" si="241"/>
        <v>0</v>
      </c>
      <c r="O2967" s="180"/>
      <c r="P2967" s="214" t="str">
        <f>CountyStateRegions_21!K2965</f>
        <v/>
      </c>
      <c r="Q2967" s="304" t="str">
        <f t="shared" si="238"/>
        <v/>
      </c>
      <c r="R2967" s="305" t="str">
        <f t="shared" si="239"/>
        <v/>
      </c>
      <c r="S2967" s="305" t="str">
        <f t="shared" si="240"/>
        <v/>
      </c>
      <c r="T2967" s="186">
        <v>2963</v>
      </c>
      <c r="U2967" s="216" t="str">
        <f t="shared" si="242"/>
        <v/>
      </c>
      <c r="V2967" s="216" t="str">
        <f>IFERROR(INDEX(CountyStateRegions_21!$B:$B,MATCH('Start Here Statistics'!$U2967,CountyStateRegions_21!$D:$D,0)),"")</f>
        <v/>
      </c>
    </row>
    <row r="2968" spans="14:22" ht="15" x14ac:dyDescent="0.2">
      <c r="N2968" s="43">
        <f t="shared" si="241"/>
        <v>0</v>
      </c>
      <c r="O2968" s="180"/>
      <c r="P2968" s="214" t="str">
        <f>CountyStateRegions_21!K2966</f>
        <v/>
      </c>
      <c r="Q2968" s="304" t="str">
        <f t="shared" si="238"/>
        <v/>
      </c>
      <c r="R2968" s="305" t="str">
        <f t="shared" si="239"/>
        <v/>
      </c>
      <c r="S2968" s="305" t="str">
        <f t="shared" si="240"/>
        <v/>
      </c>
      <c r="T2968" s="186">
        <v>2964</v>
      </c>
      <c r="U2968" s="216" t="str">
        <f t="shared" si="242"/>
        <v/>
      </c>
      <c r="V2968" s="216" t="str">
        <f>IFERROR(INDEX(CountyStateRegions_21!$B:$B,MATCH('Start Here Statistics'!$U2968,CountyStateRegions_21!$D:$D,0)),"")</f>
        <v/>
      </c>
    </row>
    <row r="2969" spans="14:22" ht="15" x14ac:dyDescent="0.2">
      <c r="N2969" s="43">
        <f t="shared" si="241"/>
        <v>0</v>
      </c>
      <c r="O2969" s="180"/>
      <c r="P2969" s="214" t="str">
        <f>CountyStateRegions_21!K2967</f>
        <v/>
      </c>
      <c r="Q2969" s="304" t="str">
        <f t="shared" si="238"/>
        <v/>
      </c>
      <c r="R2969" s="305" t="str">
        <f t="shared" si="239"/>
        <v/>
      </c>
      <c r="S2969" s="305" t="str">
        <f t="shared" si="240"/>
        <v/>
      </c>
      <c r="T2969" s="186">
        <v>2965</v>
      </c>
      <c r="U2969" s="216" t="str">
        <f t="shared" si="242"/>
        <v/>
      </c>
      <c r="V2969" s="216" t="str">
        <f>IFERROR(INDEX(CountyStateRegions_21!$B:$B,MATCH('Start Here Statistics'!$U2969,CountyStateRegions_21!$D:$D,0)),"")</f>
        <v/>
      </c>
    </row>
    <row r="2970" spans="14:22" ht="15" x14ac:dyDescent="0.2">
      <c r="N2970" s="43">
        <f t="shared" si="241"/>
        <v>0</v>
      </c>
      <c r="O2970" s="180"/>
      <c r="P2970" s="214" t="str">
        <f>CountyStateRegions_21!K2968</f>
        <v/>
      </c>
      <c r="Q2970" s="304" t="str">
        <f t="shared" si="238"/>
        <v/>
      </c>
      <c r="R2970" s="305" t="str">
        <f t="shared" si="239"/>
        <v/>
      </c>
      <c r="S2970" s="305" t="str">
        <f t="shared" si="240"/>
        <v/>
      </c>
      <c r="T2970" s="186">
        <v>2966</v>
      </c>
      <c r="U2970" s="216" t="str">
        <f t="shared" si="242"/>
        <v/>
      </c>
      <c r="V2970" s="216" t="str">
        <f>IFERROR(INDEX(CountyStateRegions_21!$B:$B,MATCH('Start Here Statistics'!$U2970,CountyStateRegions_21!$D:$D,0)),"")</f>
        <v/>
      </c>
    </row>
    <row r="2971" spans="14:22" ht="15" x14ac:dyDescent="0.2">
      <c r="N2971" s="43">
        <f t="shared" si="241"/>
        <v>0</v>
      </c>
      <c r="O2971" s="180"/>
      <c r="P2971" s="214" t="str">
        <f>CountyStateRegions_21!K2969</f>
        <v/>
      </c>
      <c r="Q2971" s="304" t="str">
        <f t="shared" si="238"/>
        <v/>
      </c>
      <c r="R2971" s="305" t="str">
        <f t="shared" si="239"/>
        <v/>
      </c>
      <c r="S2971" s="305" t="str">
        <f t="shared" si="240"/>
        <v/>
      </c>
      <c r="T2971" s="186">
        <v>2967</v>
      </c>
      <c r="U2971" s="216" t="str">
        <f t="shared" si="242"/>
        <v/>
      </c>
      <c r="V2971" s="216" t="str">
        <f>IFERROR(INDEX(CountyStateRegions_21!$B:$B,MATCH('Start Here Statistics'!$U2971,CountyStateRegions_21!$D:$D,0)),"")</f>
        <v/>
      </c>
    </row>
    <row r="2972" spans="14:22" ht="15" x14ac:dyDescent="0.2">
      <c r="N2972" s="43">
        <f t="shared" si="241"/>
        <v>0</v>
      </c>
      <c r="O2972" s="180"/>
      <c r="P2972" s="214" t="str">
        <f>CountyStateRegions_21!K2970</f>
        <v/>
      </c>
      <c r="Q2972" s="304" t="str">
        <f t="shared" si="238"/>
        <v/>
      </c>
      <c r="R2972" s="305" t="str">
        <f t="shared" si="239"/>
        <v/>
      </c>
      <c r="S2972" s="305" t="str">
        <f t="shared" si="240"/>
        <v/>
      </c>
      <c r="T2972" s="186">
        <v>2968</v>
      </c>
      <c r="U2972" s="216" t="str">
        <f t="shared" si="242"/>
        <v/>
      </c>
      <c r="V2972" s="216" t="str">
        <f>IFERROR(INDEX(CountyStateRegions_21!$B:$B,MATCH('Start Here Statistics'!$U2972,CountyStateRegions_21!$D:$D,0)),"")</f>
        <v/>
      </c>
    </row>
    <row r="2973" spans="14:22" ht="15" x14ac:dyDescent="0.2">
      <c r="N2973" s="43">
        <f t="shared" si="241"/>
        <v>0</v>
      </c>
      <c r="O2973" s="180"/>
      <c r="P2973" s="214" t="str">
        <f>CountyStateRegions_21!K2971</f>
        <v/>
      </c>
      <c r="Q2973" s="304" t="str">
        <f t="shared" si="238"/>
        <v/>
      </c>
      <c r="R2973" s="305" t="str">
        <f t="shared" si="239"/>
        <v/>
      </c>
      <c r="S2973" s="305" t="str">
        <f t="shared" si="240"/>
        <v/>
      </c>
      <c r="T2973" s="186">
        <v>2969</v>
      </c>
      <c r="U2973" s="216" t="str">
        <f t="shared" si="242"/>
        <v/>
      </c>
      <c r="V2973" s="216" t="str">
        <f>IFERROR(INDEX(CountyStateRegions_21!$B:$B,MATCH('Start Here Statistics'!$U2973,CountyStateRegions_21!$D:$D,0)),"")</f>
        <v/>
      </c>
    </row>
    <row r="2974" spans="14:22" ht="15" x14ac:dyDescent="0.2">
      <c r="N2974" s="43">
        <f t="shared" si="241"/>
        <v>0</v>
      </c>
      <c r="O2974" s="180"/>
      <c r="P2974" s="214" t="str">
        <f>CountyStateRegions_21!K2972</f>
        <v/>
      </c>
      <c r="Q2974" s="304" t="str">
        <f t="shared" ref="Q2974:Q3037" si="243">IFERROR(MID(P2975, FIND(",",P2975)+1,99),"")</f>
        <v/>
      </c>
      <c r="R2974" s="305" t="str">
        <f t="shared" ref="R2974:R3037" si="244">IFERROR(LEFT(P2975, FIND(",",P2975)-1),"")</f>
        <v/>
      </c>
      <c r="S2974" s="305" t="str">
        <f t="shared" ref="S2974:S3037" si="245">IF(P2975="", "", IF(O2975&lt;&gt;"", 1, 0))</f>
        <v/>
      </c>
      <c r="T2974" s="186">
        <v>2970</v>
      </c>
      <c r="U2974" s="216" t="str">
        <f t="shared" si="242"/>
        <v/>
      </c>
      <c r="V2974" s="216" t="str">
        <f>IFERROR(INDEX(CountyStateRegions_21!$B:$B,MATCH('Start Here Statistics'!$U2974,CountyStateRegions_21!$D:$D,0)),"")</f>
        <v/>
      </c>
    </row>
    <row r="2975" spans="14:22" ht="15" x14ac:dyDescent="0.2">
      <c r="N2975" s="43">
        <f t="shared" si="241"/>
        <v>0</v>
      </c>
      <c r="O2975" s="180"/>
      <c r="P2975" s="214" t="str">
        <f>CountyStateRegions_21!K2973</f>
        <v/>
      </c>
      <c r="Q2975" s="304" t="str">
        <f t="shared" si="243"/>
        <v/>
      </c>
      <c r="R2975" s="305" t="str">
        <f t="shared" si="244"/>
        <v/>
      </c>
      <c r="S2975" s="305" t="str">
        <f t="shared" si="245"/>
        <v/>
      </c>
      <c r="T2975" s="186">
        <v>2971</v>
      </c>
      <c r="U2975" s="216" t="str">
        <f t="shared" si="242"/>
        <v/>
      </c>
      <c r="V2975" s="216" t="str">
        <f>IFERROR(INDEX(CountyStateRegions_21!$B:$B,MATCH('Start Here Statistics'!$U2975,CountyStateRegions_21!$D:$D,0)),"")</f>
        <v/>
      </c>
    </row>
    <row r="2976" spans="14:22" ht="15" x14ac:dyDescent="0.2">
      <c r="N2976" s="43">
        <f t="shared" si="241"/>
        <v>0</v>
      </c>
      <c r="O2976" s="180"/>
      <c r="P2976" s="214" t="str">
        <f>CountyStateRegions_21!K2974</f>
        <v/>
      </c>
      <c r="Q2976" s="304" t="str">
        <f t="shared" si="243"/>
        <v/>
      </c>
      <c r="R2976" s="305" t="str">
        <f t="shared" si="244"/>
        <v/>
      </c>
      <c r="S2976" s="305" t="str">
        <f t="shared" si="245"/>
        <v/>
      </c>
      <c r="T2976" s="186">
        <v>2972</v>
      </c>
      <c r="U2976" s="216" t="str">
        <f t="shared" si="242"/>
        <v/>
      </c>
      <c r="V2976" s="216" t="str">
        <f>IFERROR(INDEX(CountyStateRegions_21!$B:$B,MATCH('Start Here Statistics'!$U2976,CountyStateRegions_21!$D:$D,0)),"")</f>
        <v/>
      </c>
    </row>
    <row r="2977" spans="14:22" ht="15" x14ac:dyDescent="0.2">
      <c r="N2977" s="43">
        <f t="shared" si="241"/>
        <v>0</v>
      </c>
      <c r="O2977" s="180"/>
      <c r="P2977" s="214" t="str">
        <f>CountyStateRegions_21!K2975</f>
        <v/>
      </c>
      <c r="Q2977" s="304" t="str">
        <f t="shared" si="243"/>
        <v/>
      </c>
      <c r="R2977" s="305" t="str">
        <f t="shared" si="244"/>
        <v/>
      </c>
      <c r="S2977" s="305" t="str">
        <f t="shared" si="245"/>
        <v/>
      </c>
      <c r="T2977" s="186">
        <v>2973</v>
      </c>
      <c r="U2977" s="216" t="str">
        <f t="shared" si="242"/>
        <v/>
      </c>
      <c r="V2977" s="216" t="str">
        <f>IFERROR(INDEX(CountyStateRegions_21!$B:$B,MATCH('Start Here Statistics'!$U2977,CountyStateRegions_21!$D:$D,0)),"")</f>
        <v/>
      </c>
    </row>
    <row r="2978" spans="14:22" ht="15" x14ac:dyDescent="0.2">
      <c r="N2978" s="43">
        <f t="shared" si="241"/>
        <v>0</v>
      </c>
      <c r="O2978" s="180"/>
      <c r="P2978" s="214" t="str">
        <f>CountyStateRegions_21!K2976</f>
        <v/>
      </c>
      <c r="Q2978" s="304" t="str">
        <f t="shared" si="243"/>
        <v/>
      </c>
      <c r="R2978" s="305" t="str">
        <f t="shared" si="244"/>
        <v/>
      </c>
      <c r="S2978" s="305" t="str">
        <f t="shared" si="245"/>
        <v/>
      </c>
      <c r="T2978" s="186">
        <v>2974</v>
      </c>
      <c r="U2978" s="216" t="str">
        <f t="shared" si="242"/>
        <v/>
      </c>
      <c r="V2978" s="216" t="str">
        <f>IFERROR(INDEX(CountyStateRegions_21!$B:$B,MATCH('Start Here Statistics'!$U2978,CountyStateRegions_21!$D:$D,0)),"")</f>
        <v/>
      </c>
    </row>
    <row r="2979" spans="14:22" ht="15" x14ac:dyDescent="0.2">
      <c r="N2979" s="43">
        <f t="shared" si="241"/>
        <v>0</v>
      </c>
      <c r="O2979" s="180"/>
      <c r="P2979" s="214" t="str">
        <f>CountyStateRegions_21!K2977</f>
        <v/>
      </c>
      <c r="Q2979" s="304" t="str">
        <f t="shared" si="243"/>
        <v/>
      </c>
      <c r="R2979" s="305" t="str">
        <f t="shared" si="244"/>
        <v/>
      </c>
      <c r="S2979" s="305" t="str">
        <f t="shared" si="245"/>
        <v/>
      </c>
      <c r="T2979" s="186">
        <v>2975</v>
      </c>
      <c r="U2979" s="216" t="str">
        <f t="shared" si="242"/>
        <v/>
      </c>
      <c r="V2979" s="216" t="str">
        <f>IFERROR(INDEX(CountyStateRegions_21!$B:$B,MATCH('Start Here Statistics'!$U2979,CountyStateRegions_21!$D:$D,0)),"")</f>
        <v/>
      </c>
    </row>
    <row r="2980" spans="14:22" ht="15" x14ac:dyDescent="0.2">
      <c r="N2980" s="43">
        <f t="shared" si="241"/>
        <v>0</v>
      </c>
      <c r="O2980" s="180"/>
      <c r="P2980" s="214" t="str">
        <f>CountyStateRegions_21!K2978</f>
        <v/>
      </c>
      <c r="Q2980" s="304" t="str">
        <f t="shared" si="243"/>
        <v/>
      </c>
      <c r="R2980" s="305" t="str">
        <f t="shared" si="244"/>
        <v/>
      </c>
      <c r="S2980" s="305" t="str">
        <f t="shared" si="245"/>
        <v/>
      </c>
      <c r="T2980" s="186">
        <v>2976</v>
      </c>
      <c r="U2980" s="216" t="str">
        <f t="shared" si="242"/>
        <v/>
      </c>
      <c r="V2980" s="216" t="str">
        <f>IFERROR(INDEX(CountyStateRegions_21!$B:$B,MATCH('Start Here Statistics'!$U2980,CountyStateRegions_21!$D:$D,0)),"")</f>
        <v/>
      </c>
    </row>
    <row r="2981" spans="14:22" ht="15" x14ac:dyDescent="0.2">
      <c r="N2981" s="43">
        <f t="shared" si="241"/>
        <v>0</v>
      </c>
      <c r="O2981" s="180"/>
      <c r="P2981" s="214" t="str">
        <f>CountyStateRegions_21!K2979</f>
        <v/>
      </c>
      <c r="Q2981" s="304" t="str">
        <f t="shared" si="243"/>
        <v/>
      </c>
      <c r="R2981" s="305" t="str">
        <f t="shared" si="244"/>
        <v/>
      </c>
      <c r="S2981" s="305" t="str">
        <f t="shared" si="245"/>
        <v/>
      </c>
      <c r="T2981" s="186">
        <v>2977</v>
      </c>
      <c r="U2981" s="216" t="str">
        <f t="shared" si="242"/>
        <v/>
      </c>
      <c r="V2981" s="216" t="str">
        <f>IFERROR(INDEX(CountyStateRegions_21!$B:$B,MATCH('Start Here Statistics'!$U2981,CountyStateRegions_21!$D:$D,0)),"")</f>
        <v/>
      </c>
    </row>
    <row r="2982" spans="14:22" ht="15" x14ac:dyDescent="0.2">
      <c r="N2982" s="43">
        <f t="shared" si="241"/>
        <v>0</v>
      </c>
      <c r="O2982" s="180"/>
      <c r="P2982" s="214" t="str">
        <f>CountyStateRegions_21!K2980</f>
        <v/>
      </c>
      <c r="Q2982" s="304" t="str">
        <f t="shared" si="243"/>
        <v/>
      </c>
      <c r="R2982" s="305" t="str">
        <f t="shared" si="244"/>
        <v/>
      </c>
      <c r="S2982" s="305" t="str">
        <f t="shared" si="245"/>
        <v/>
      </c>
      <c r="T2982" s="186">
        <v>2978</v>
      </c>
      <c r="U2982" s="216" t="str">
        <f t="shared" si="242"/>
        <v/>
      </c>
      <c r="V2982" s="216" t="str">
        <f>IFERROR(INDEX(CountyStateRegions_21!$B:$B,MATCH('Start Here Statistics'!$U2982,CountyStateRegions_21!$D:$D,0)),"")</f>
        <v/>
      </c>
    </row>
    <row r="2983" spans="14:22" ht="15" x14ac:dyDescent="0.2">
      <c r="N2983" s="43">
        <f t="shared" si="241"/>
        <v>0</v>
      </c>
      <c r="O2983" s="180"/>
      <c r="P2983" s="214" t="str">
        <f>CountyStateRegions_21!K2981</f>
        <v/>
      </c>
      <c r="Q2983" s="304" t="str">
        <f t="shared" si="243"/>
        <v/>
      </c>
      <c r="R2983" s="305" t="str">
        <f t="shared" si="244"/>
        <v/>
      </c>
      <c r="S2983" s="305" t="str">
        <f t="shared" si="245"/>
        <v/>
      </c>
      <c r="T2983" s="186">
        <v>2979</v>
      </c>
      <c r="U2983" s="216" t="str">
        <f t="shared" si="242"/>
        <v/>
      </c>
      <c r="V2983" s="216" t="str">
        <f>IFERROR(INDEX(CountyStateRegions_21!$B:$B,MATCH('Start Here Statistics'!$U2983,CountyStateRegions_21!$D:$D,0)),"")</f>
        <v/>
      </c>
    </row>
    <row r="2984" spans="14:22" ht="15" x14ac:dyDescent="0.2">
      <c r="N2984" s="43">
        <f t="shared" si="241"/>
        <v>0</v>
      </c>
      <c r="O2984" s="180"/>
      <c r="P2984" s="214" t="str">
        <f>CountyStateRegions_21!K2982</f>
        <v/>
      </c>
      <c r="Q2984" s="304" t="str">
        <f t="shared" si="243"/>
        <v/>
      </c>
      <c r="R2984" s="305" t="str">
        <f t="shared" si="244"/>
        <v/>
      </c>
      <c r="S2984" s="305" t="str">
        <f t="shared" si="245"/>
        <v/>
      </c>
      <c r="T2984" s="186">
        <v>2980</v>
      </c>
      <c r="U2984" s="216" t="str">
        <f t="shared" si="242"/>
        <v/>
      </c>
      <c r="V2984" s="216" t="str">
        <f>IFERROR(INDEX(CountyStateRegions_21!$B:$B,MATCH('Start Here Statistics'!$U2984,CountyStateRegions_21!$D:$D,0)),"")</f>
        <v/>
      </c>
    </row>
    <row r="2985" spans="14:22" ht="15" x14ac:dyDescent="0.2">
      <c r="N2985" s="43">
        <f t="shared" si="241"/>
        <v>0</v>
      </c>
      <c r="O2985" s="180"/>
      <c r="P2985" s="214" t="str">
        <f>CountyStateRegions_21!K2983</f>
        <v/>
      </c>
      <c r="Q2985" s="304" t="str">
        <f t="shared" si="243"/>
        <v/>
      </c>
      <c r="R2985" s="305" t="str">
        <f t="shared" si="244"/>
        <v/>
      </c>
      <c r="S2985" s="305" t="str">
        <f t="shared" si="245"/>
        <v/>
      </c>
      <c r="T2985" s="186">
        <v>2981</v>
      </c>
      <c r="U2985" s="216" t="str">
        <f t="shared" si="242"/>
        <v/>
      </c>
      <c r="V2985" s="216" t="str">
        <f>IFERROR(INDEX(CountyStateRegions_21!$B:$B,MATCH('Start Here Statistics'!$U2985,CountyStateRegions_21!$D:$D,0)),"")</f>
        <v/>
      </c>
    </row>
    <row r="2986" spans="14:22" ht="15" x14ac:dyDescent="0.2">
      <c r="N2986" s="43">
        <f t="shared" si="241"/>
        <v>0</v>
      </c>
      <c r="O2986" s="180"/>
      <c r="P2986" s="214" t="str">
        <f>CountyStateRegions_21!K2984</f>
        <v/>
      </c>
      <c r="Q2986" s="304" t="str">
        <f t="shared" si="243"/>
        <v/>
      </c>
      <c r="R2986" s="305" t="str">
        <f t="shared" si="244"/>
        <v/>
      </c>
      <c r="S2986" s="305" t="str">
        <f t="shared" si="245"/>
        <v/>
      </c>
      <c r="T2986" s="186">
        <v>2982</v>
      </c>
      <c r="U2986" s="216" t="str">
        <f t="shared" si="242"/>
        <v/>
      </c>
      <c r="V2986" s="216" t="str">
        <f>IFERROR(INDEX(CountyStateRegions_21!$B:$B,MATCH('Start Here Statistics'!$U2986,CountyStateRegions_21!$D:$D,0)),"")</f>
        <v/>
      </c>
    </row>
    <row r="2987" spans="14:22" ht="15" x14ac:dyDescent="0.2">
      <c r="N2987" s="43">
        <f t="shared" si="241"/>
        <v>0</v>
      </c>
      <c r="O2987" s="180"/>
      <c r="P2987" s="214" t="str">
        <f>CountyStateRegions_21!K2985</f>
        <v/>
      </c>
      <c r="Q2987" s="304" t="str">
        <f t="shared" si="243"/>
        <v/>
      </c>
      <c r="R2987" s="305" t="str">
        <f t="shared" si="244"/>
        <v/>
      </c>
      <c r="S2987" s="305" t="str">
        <f t="shared" si="245"/>
        <v/>
      </c>
      <c r="T2987" s="186">
        <v>2983</v>
      </c>
      <c r="U2987" s="216" t="str">
        <f t="shared" si="242"/>
        <v/>
      </c>
      <c r="V2987" s="216" t="str">
        <f>IFERROR(INDEX(CountyStateRegions_21!$B:$B,MATCH('Start Here Statistics'!$U2987,CountyStateRegions_21!$D:$D,0)),"")</f>
        <v/>
      </c>
    </row>
    <row r="2988" spans="14:22" ht="15" x14ac:dyDescent="0.2">
      <c r="N2988" s="43">
        <f t="shared" si="241"/>
        <v>0</v>
      </c>
      <c r="O2988" s="180"/>
      <c r="P2988" s="214" t="str">
        <f>CountyStateRegions_21!K2986</f>
        <v/>
      </c>
      <c r="Q2988" s="304" t="str">
        <f t="shared" si="243"/>
        <v/>
      </c>
      <c r="R2988" s="305" t="str">
        <f t="shared" si="244"/>
        <v/>
      </c>
      <c r="S2988" s="305" t="str">
        <f t="shared" si="245"/>
        <v/>
      </c>
      <c r="T2988" s="186">
        <v>2984</v>
      </c>
      <c r="U2988" s="216" t="str">
        <f t="shared" si="242"/>
        <v/>
      </c>
      <c r="V2988" s="216" t="str">
        <f>IFERROR(INDEX(CountyStateRegions_21!$B:$B,MATCH('Start Here Statistics'!$U2988,CountyStateRegions_21!$D:$D,0)),"")</f>
        <v/>
      </c>
    </row>
    <row r="2989" spans="14:22" ht="15" x14ac:dyDescent="0.2">
      <c r="N2989" s="43">
        <f t="shared" si="241"/>
        <v>0</v>
      </c>
      <c r="O2989" s="180"/>
      <c r="P2989" s="214" t="str">
        <f>CountyStateRegions_21!K2987</f>
        <v/>
      </c>
      <c r="Q2989" s="304" t="str">
        <f t="shared" si="243"/>
        <v/>
      </c>
      <c r="R2989" s="305" t="str">
        <f t="shared" si="244"/>
        <v/>
      </c>
      <c r="S2989" s="305" t="str">
        <f t="shared" si="245"/>
        <v/>
      </c>
      <c r="T2989" s="186">
        <v>2985</v>
      </c>
      <c r="U2989" s="216" t="str">
        <f t="shared" si="242"/>
        <v/>
      </c>
      <c r="V2989" s="216" t="str">
        <f>IFERROR(INDEX(CountyStateRegions_21!$B:$B,MATCH('Start Here Statistics'!$U2989,CountyStateRegions_21!$D:$D,0)),"")</f>
        <v/>
      </c>
    </row>
    <row r="2990" spans="14:22" ht="15" x14ac:dyDescent="0.2">
      <c r="N2990" s="43">
        <f t="shared" si="241"/>
        <v>0</v>
      </c>
      <c r="O2990" s="180"/>
      <c r="P2990" s="214" t="str">
        <f>CountyStateRegions_21!K2988</f>
        <v/>
      </c>
      <c r="Q2990" s="304" t="str">
        <f t="shared" si="243"/>
        <v/>
      </c>
      <c r="R2990" s="305" t="str">
        <f t="shared" si="244"/>
        <v/>
      </c>
      <c r="S2990" s="305" t="str">
        <f t="shared" si="245"/>
        <v/>
      </c>
      <c r="T2990" s="186">
        <v>2986</v>
      </c>
      <c r="U2990" s="216" t="str">
        <f t="shared" si="242"/>
        <v/>
      </c>
      <c r="V2990" s="216" t="str">
        <f>IFERROR(INDEX(CountyStateRegions_21!$B:$B,MATCH('Start Here Statistics'!$U2990,CountyStateRegions_21!$D:$D,0)),"")</f>
        <v/>
      </c>
    </row>
    <row r="2991" spans="14:22" ht="15" x14ac:dyDescent="0.2">
      <c r="N2991" s="43">
        <f t="shared" si="241"/>
        <v>0</v>
      </c>
      <c r="O2991" s="180"/>
      <c r="P2991" s="214" t="str">
        <f>CountyStateRegions_21!K2989</f>
        <v/>
      </c>
      <c r="Q2991" s="304" t="str">
        <f t="shared" si="243"/>
        <v/>
      </c>
      <c r="R2991" s="305" t="str">
        <f t="shared" si="244"/>
        <v/>
      </c>
      <c r="S2991" s="305" t="str">
        <f t="shared" si="245"/>
        <v/>
      </c>
      <c r="T2991" s="186">
        <v>2987</v>
      </c>
      <c r="U2991" s="216" t="str">
        <f t="shared" si="242"/>
        <v/>
      </c>
      <c r="V2991" s="216" t="str">
        <f>IFERROR(INDEX(CountyStateRegions_21!$B:$B,MATCH('Start Here Statistics'!$U2991,CountyStateRegions_21!$D:$D,0)),"")</f>
        <v/>
      </c>
    </row>
    <row r="2992" spans="14:22" ht="15" x14ac:dyDescent="0.2">
      <c r="N2992" s="43">
        <f t="shared" si="241"/>
        <v>0</v>
      </c>
      <c r="O2992" s="180"/>
      <c r="P2992" s="214" t="str">
        <f>CountyStateRegions_21!K2990</f>
        <v/>
      </c>
      <c r="Q2992" s="304" t="str">
        <f t="shared" si="243"/>
        <v/>
      </c>
      <c r="R2992" s="305" t="str">
        <f t="shared" si="244"/>
        <v/>
      </c>
      <c r="S2992" s="305" t="str">
        <f t="shared" si="245"/>
        <v/>
      </c>
      <c r="T2992" s="186">
        <v>2988</v>
      </c>
      <c r="U2992" s="216" t="str">
        <f t="shared" si="242"/>
        <v/>
      </c>
      <c r="V2992" s="216" t="str">
        <f>IFERROR(INDEX(CountyStateRegions_21!$B:$B,MATCH('Start Here Statistics'!$U2992,CountyStateRegions_21!$D:$D,0)),"")</f>
        <v/>
      </c>
    </row>
    <row r="2993" spans="14:22" ht="15" x14ac:dyDescent="0.2">
      <c r="N2993" s="43">
        <f t="shared" si="241"/>
        <v>0</v>
      </c>
      <c r="O2993" s="180"/>
      <c r="P2993" s="214" t="str">
        <f>CountyStateRegions_21!K2991</f>
        <v/>
      </c>
      <c r="Q2993" s="304" t="str">
        <f t="shared" si="243"/>
        <v/>
      </c>
      <c r="R2993" s="305" t="str">
        <f t="shared" si="244"/>
        <v/>
      </c>
      <c r="S2993" s="305" t="str">
        <f t="shared" si="245"/>
        <v/>
      </c>
      <c r="T2993" s="186">
        <v>2989</v>
      </c>
      <c r="U2993" s="216" t="str">
        <f t="shared" si="242"/>
        <v/>
      </c>
      <c r="V2993" s="216" t="str">
        <f>IFERROR(INDEX(CountyStateRegions_21!$B:$B,MATCH('Start Here Statistics'!$U2993,CountyStateRegions_21!$D:$D,0)),"")</f>
        <v/>
      </c>
    </row>
    <row r="2994" spans="14:22" ht="15" x14ac:dyDescent="0.2">
      <c r="N2994" s="43">
        <f t="shared" si="241"/>
        <v>0</v>
      </c>
      <c r="O2994" s="180"/>
      <c r="P2994" s="214" t="str">
        <f>CountyStateRegions_21!K2992</f>
        <v/>
      </c>
      <c r="Q2994" s="304" t="str">
        <f t="shared" si="243"/>
        <v/>
      </c>
      <c r="R2994" s="305" t="str">
        <f t="shared" si="244"/>
        <v/>
      </c>
      <c r="S2994" s="305" t="str">
        <f t="shared" si="245"/>
        <v/>
      </c>
      <c r="T2994" s="186">
        <v>2990</v>
      </c>
      <c r="U2994" s="216" t="str">
        <f t="shared" si="242"/>
        <v/>
      </c>
      <c r="V2994" s="216" t="str">
        <f>IFERROR(INDEX(CountyStateRegions_21!$B:$B,MATCH('Start Here Statistics'!$U2994,CountyStateRegions_21!$D:$D,0)),"")</f>
        <v/>
      </c>
    </row>
    <row r="2995" spans="14:22" ht="15" x14ac:dyDescent="0.2">
      <c r="N2995" s="43">
        <f t="shared" si="241"/>
        <v>0</v>
      </c>
      <c r="O2995" s="180"/>
      <c r="P2995" s="214" t="str">
        <f>CountyStateRegions_21!K2993</f>
        <v/>
      </c>
      <c r="Q2995" s="304" t="str">
        <f t="shared" si="243"/>
        <v/>
      </c>
      <c r="R2995" s="305" t="str">
        <f t="shared" si="244"/>
        <v/>
      </c>
      <c r="S2995" s="305" t="str">
        <f t="shared" si="245"/>
        <v/>
      </c>
      <c r="T2995" s="186">
        <v>2991</v>
      </c>
      <c r="U2995" s="216" t="str">
        <f t="shared" si="242"/>
        <v/>
      </c>
      <c r="V2995" s="216" t="str">
        <f>IFERROR(INDEX(CountyStateRegions_21!$B:$B,MATCH('Start Here Statistics'!$U2995,CountyStateRegions_21!$D:$D,0)),"")</f>
        <v/>
      </c>
    </row>
    <row r="2996" spans="14:22" ht="15" x14ac:dyDescent="0.2">
      <c r="N2996" s="43">
        <f t="shared" si="241"/>
        <v>0</v>
      </c>
      <c r="O2996" s="180"/>
      <c r="P2996" s="214" t="str">
        <f>CountyStateRegions_21!K2994</f>
        <v/>
      </c>
      <c r="Q2996" s="304" t="str">
        <f t="shared" si="243"/>
        <v/>
      </c>
      <c r="R2996" s="305" t="str">
        <f t="shared" si="244"/>
        <v/>
      </c>
      <c r="S2996" s="305" t="str">
        <f t="shared" si="245"/>
        <v/>
      </c>
      <c r="T2996" s="186">
        <v>2992</v>
      </c>
      <c r="U2996" s="216" t="str">
        <f t="shared" si="242"/>
        <v/>
      </c>
      <c r="V2996" s="216" t="str">
        <f>IFERROR(INDEX(CountyStateRegions_21!$B:$B,MATCH('Start Here Statistics'!$U2996,CountyStateRegions_21!$D:$D,0)),"")</f>
        <v/>
      </c>
    </row>
    <row r="2997" spans="14:22" ht="15" x14ac:dyDescent="0.2">
      <c r="N2997" s="43">
        <f t="shared" si="241"/>
        <v>0</v>
      </c>
      <c r="O2997" s="180"/>
      <c r="P2997" s="214" t="str">
        <f>CountyStateRegions_21!K2995</f>
        <v/>
      </c>
      <c r="Q2997" s="304" t="str">
        <f t="shared" si="243"/>
        <v/>
      </c>
      <c r="R2997" s="305" t="str">
        <f t="shared" si="244"/>
        <v/>
      </c>
      <c r="S2997" s="305" t="str">
        <f t="shared" si="245"/>
        <v/>
      </c>
      <c r="T2997" s="186">
        <v>2993</v>
      </c>
      <c r="U2997" s="216" t="str">
        <f t="shared" si="242"/>
        <v/>
      </c>
      <c r="V2997" s="216" t="str">
        <f>IFERROR(INDEX(CountyStateRegions_21!$B:$B,MATCH('Start Here Statistics'!$U2997,CountyStateRegions_21!$D:$D,0)),"")</f>
        <v/>
      </c>
    </row>
    <row r="2998" spans="14:22" ht="15" x14ac:dyDescent="0.2">
      <c r="N2998" s="43">
        <f t="shared" si="241"/>
        <v>0</v>
      </c>
      <c r="O2998" s="180"/>
      <c r="P2998" s="214" t="str">
        <f>CountyStateRegions_21!K2996</f>
        <v/>
      </c>
      <c r="Q2998" s="304" t="str">
        <f t="shared" si="243"/>
        <v/>
      </c>
      <c r="R2998" s="305" t="str">
        <f t="shared" si="244"/>
        <v/>
      </c>
      <c r="S2998" s="305" t="str">
        <f t="shared" si="245"/>
        <v/>
      </c>
      <c r="T2998" s="186">
        <v>2994</v>
      </c>
      <c r="U2998" s="216" t="str">
        <f t="shared" si="242"/>
        <v/>
      </c>
      <c r="V2998" s="216" t="str">
        <f>IFERROR(INDEX(CountyStateRegions_21!$B:$B,MATCH('Start Here Statistics'!$U2998,CountyStateRegions_21!$D:$D,0)),"")</f>
        <v/>
      </c>
    </row>
    <row r="2999" spans="14:22" ht="15" x14ac:dyDescent="0.2">
      <c r="N2999" s="43">
        <f t="shared" si="241"/>
        <v>0</v>
      </c>
      <c r="O2999" s="180"/>
      <c r="P2999" s="214" t="str">
        <f>CountyStateRegions_21!K2997</f>
        <v/>
      </c>
      <c r="Q2999" s="304" t="str">
        <f t="shared" si="243"/>
        <v/>
      </c>
      <c r="R2999" s="305" t="str">
        <f t="shared" si="244"/>
        <v/>
      </c>
      <c r="S2999" s="305" t="str">
        <f t="shared" si="245"/>
        <v/>
      </c>
      <c r="T2999" s="186">
        <v>2995</v>
      </c>
      <c r="U2999" s="216" t="str">
        <f t="shared" si="242"/>
        <v/>
      </c>
      <c r="V2999" s="216" t="str">
        <f>IFERROR(INDEX(CountyStateRegions_21!$B:$B,MATCH('Start Here Statistics'!$U2999,CountyStateRegions_21!$D:$D,0)),"")</f>
        <v/>
      </c>
    </row>
    <row r="3000" spans="14:22" ht="15" x14ac:dyDescent="0.2">
      <c r="N3000" s="43">
        <f t="shared" si="241"/>
        <v>0</v>
      </c>
      <c r="O3000" s="180"/>
      <c r="P3000" s="214" t="str">
        <f>CountyStateRegions_21!K2998</f>
        <v/>
      </c>
      <c r="Q3000" s="304" t="str">
        <f t="shared" si="243"/>
        <v/>
      </c>
      <c r="R3000" s="305" t="str">
        <f t="shared" si="244"/>
        <v/>
      </c>
      <c r="S3000" s="305" t="str">
        <f t="shared" si="245"/>
        <v/>
      </c>
      <c r="T3000" s="186">
        <v>2996</v>
      </c>
      <c r="U3000" s="216" t="str">
        <f t="shared" si="242"/>
        <v/>
      </c>
      <c r="V3000" s="216" t="str">
        <f>IFERROR(INDEX(CountyStateRegions_21!$B:$B,MATCH('Start Here Statistics'!$U3000,CountyStateRegions_21!$D:$D,0)),"")</f>
        <v/>
      </c>
    </row>
    <row r="3001" spans="14:22" ht="15" x14ac:dyDescent="0.2">
      <c r="N3001" s="43">
        <f t="shared" si="241"/>
        <v>0</v>
      </c>
      <c r="O3001" s="180"/>
      <c r="P3001" s="214" t="str">
        <f>CountyStateRegions_21!K2999</f>
        <v/>
      </c>
      <c r="Q3001" s="304" t="str">
        <f t="shared" si="243"/>
        <v/>
      </c>
      <c r="R3001" s="305" t="str">
        <f t="shared" si="244"/>
        <v/>
      </c>
      <c r="S3001" s="305" t="str">
        <f t="shared" si="245"/>
        <v/>
      </c>
      <c r="T3001" s="186">
        <v>2997</v>
      </c>
      <c r="U3001" s="216" t="str">
        <f t="shared" si="242"/>
        <v/>
      </c>
      <c r="V3001" s="216" t="str">
        <f>IFERROR(INDEX(CountyStateRegions_21!$B:$B,MATCH('Start Here Statistics'!$U3001,CountyStateRegions_21!$D:$D,0)),"")</f>
        <v/>
      </c>
    </row>
    <row r="3002" spans="14:22" ht="15" x14ac:dyDescent="0.2">
      <c r="N3002" s="43">
        <f t="shared" si="241"/>
        <v>0</v>
      </c>
      <c r="O3002" s="180"/>
      <c r="P3002" s="214" t="str">
        <f>CountyStateRegions_21!K3000</f>
        <v/>
      </c>
      <c r="Q3002" s="304" t="str">
        <f t="shared" si="243"/>
        <v/>
      </c>
      <c r="R3002" s="305" t="str">
        <f t="shared" si="244"/>
        <v/>
      </c>
      <c r="S3002" s="305" t="str">
        <f t="shared" si="245"/>
        <v/>
      </c>
      <c r="T3002" s="186">
        <v>2998</v>
      </c>
      <c r="U3002" s="216" t="str">
        <f t="shared" si="242"/>
        <v/>
      </c>
      <c r="V3002" s="216" t="str">
        <f>IFERROR(INDEX(CountyStateRegions_21!$B:$B,MATCH('Start Here Statistics'!$U3002,CountyStateRegions_21!$D:$D,0)),"")</f>
        <v/>
      </c>
    </row>
    <row r="3003" spans="14:22" ht="15" x14ac:dyDescent="0.2">
      <c r="N3003" s="43">
        <f t="shared" si="241"/>
        <v>0</v>
      </c>
      <c r="O3003" s="180"/>
      <c r="P3003" s="214" t="str">
        <f>CountyStateRegions_21!K3001</f>
        <v/>
      </c>
      <c r="Q3003" s="304" t="str">
        <f t="shared" si="243"/>
        <v/>
      </c>
      <c r="R3003" s="305" t="str">
        <f t="shared" si="244"/>
        <v/>
      </c>
      <c r="S3003" s="305" t="str">
        <f t="shared" si="245"/>
        <v/>
      </c>
      <c r="T3003" s="186">
        <v>2999</v>
      </c>
      <c r="U3003" s="216" t="str">
        <f t="shared" si="242"/>
        <v/>
      </c>
      <c r="V3003" s="216" t="str">
        <f>IFERROR(INDEX(CountyStateRegions_21!$B:$B,MATCH('Start Here Statistics'!$U3003,CountyStateRegions_21!$D:$D,0)),"")</f>
        <v/>
      </c>
    </row>
    <row r="3004" spans="14:22" ht="15" x14ac:dyDescent="0.2">
      <c r="N3004" s="43">
        <f t="shared" si="241"/>
        <v>0</v>
      </c>
      <c r="O3004" s="180"/>
      <c r="P3004" s="214" t="str">
        <f>CountyStateRegions_21!K3002</f>
        <v/>
      </c>
      <c r="Q3004" s="304" t="str">
        <f t="shared" si="243"/>
        <v/>
      </c>
      <c r="R3004" s="305" t="str">
        <f t="shared" si="244"/>
        <v/>
      </c>
      <c r="S3004" s="305" t="str">
        <f t="shared" si="245"/>
        <v/>
      </c>
      <c r="T3004" s="186">
        <v>3000</v>
      </c>
      <c r="U3004" s="216" t="str">
        <f t="shared" si="242"/>
        <v/>
      </c>
      <c r="V3004" s="216" t="str">
        <f>IFERROR(INDEX(CountyStateRegions_21!$B:$B,MATCH('Start Here Statistics'!$U3004,CountyStateRegions_21!$D:$D,0)),"")</f>
        <v/>
      </c>
    </row>
    <row r="3005" spans="14:22" ht="15" x14ac:dyDescent="0.2">
      <c r="N3005" s="43">
        <f t="shared" si="241"/>
        <v>0</v>
      </c>
      <c r="O3005" s="180"/>
      <c r="P3005" s="214" t="str">
        <f>CountyStateRegions_21!K3003</f>
        <v/>
      </c>
      <c r="Q3005" s="304" t="str">
        <f t="shared" si="243"/>
        <v/>
      </c>
      <c r="R3005" s="305" t="str">
        <f t="shared" si="244"/>
        <v/>
      </c>
      <c r="S3005" s="305" t="str">
        <f t="shared" si="245"/>
        <v/>
      </c>
      <c r="T3005" s="186">
        <v>3001</v>
      </c>
      <c r="U3005" s="216" t="str">
        <f t="shared" si="242"/>
        <v/>
      </c>
      <c r="V3005" s="216" t="str">
        <f>IFERROR(INDEX(CountyStateRegions_21!$B:$B,MATCH('Start Here Statistics'!$U3005,CountyStateRegions_21!$D:$D,0)),"")</f>
        <v/>
      </c>
    </row>
    <row r="3006" spans="14:22" ht="15" x14ac:dyDescent="0.2">
      <c r="N3006" s="43">
        <f t="shared" si="241"/>
        <v>0</v>
      </c>
      <c r="O3006" s="180"/>
      <c r="P3006" s="214" t="str">
        <f>CountyStateRegions_21!K3004</f>
        <v/>
      </c>
      <c r="Q3006" s="304" t="str">
        <f t="shared" si="243"/>
        <v/>
      </c>
      <c r="R3006" s="305" t="str">
        <f t="shared" si="244"/>
        <v/>
      </c>
      <c r="S3006" s="305" t="str">
        <f t="shared" si="245"/>
        <v/>
      </c>
      <c r="T3006" s="186">
        <v>3002</v>
      </c>
      <c r="U3006" s="216" t="str">
        <f t="shared" si="242"/>
        <v/>
      </c>
      <c r="V3006" s="216" t="str">
        <f>IFERROR(INDEX(CountyStateRegions_21!$B:$B,MATCH('Start Here Statistics'!$U3006,CountyStateRegions_21!$D:$D,0)),"")</f>
        <v/>
      </c>
    </row>
    <row r="3007" spans="14:22" ht="15" x14ac:dyDescent="0.2">
      <c r="N3007" s="43">
        <f t="shared" si="241"/>
        <v>0</v>
      </c>
      <c r="O3007" s="180"/>
      <c r="P3007" s="214" t="str">
        <f>CountyStateRegions_21!K3005</f>
        <v/>
      </c>
      <c r="Q3007" s="304" t="str">
        <f t="shared" si="243"/>
        <v/>
      </c>
      <c r="R3007" s="305" t="str">
        <f t="shared" si="244"/>
        <v/>
      </c>
      <c r="S3007" s="305" t="str">
        <f t="shared" si="245"/>
        <v/>
      </c>
      <c r="T3007" s="186">
        <v>3003</v>
      </c>
      <c r="U3007" s="216" t="str">
        <f t="shared" si="242"/>
        <v/>
      </c>
      <c r="V3007" s="216" t="str">
        <f>IFERROR(INDEX(CountyStateRegions_21!$B:$B,MATCH('Start Here Statistics'!$U3007,CountyStateRegions_21!$D:$D,0)),"")</f>
        <v/>
      </c>
    </row>
    <row r="3008" spans="14:22" ht="15" x14ac:dyDescent="0.2">
      <c r="N3008" s="43">
        <f t="shared" si="241"/>
        <v>0</v>
      </c>
      <c r="O3008" s="180"/>
      <c r="P3008" s="214" t="str">
        <f>CountyStateRegions_21!K3006</f>
        <v/>
      </c>
      <c r="Q3008" s="304" t="str">
        <f t="shared" si="243"/>
        <v/>
      </c>
      <c r="R3008" s="305" t="str">
        <f t="shared" si="244"/>
        <v/>
      </c>
      <c r="S3008" s="305" t="str">
        <f t="shared" si="245"/>
        <v/>
      </c>
      <c r="T3008" s="186">
        <v>3004</v>
      </c>
      <c r="U3008" s="216" t="str">
        <f t="shared" si="242"/>
        <v/>
      </c>
      <c r="V3008" s="216" t="str">
        <f>IFERROR(INDEX(CountyStateRegions_21!$B:$B,MATCH('Start Here Statistics'!$U3008,CountyStateRegions_21!$D:$D,0)),"")</f>
        <v/>
      </c>
    </row>
    <row r="3009" spans="14:22" ht="15" x14ac:dyDescent="0.2">
      <c r="N3009" s="43">
        <f t="shared" si="241"/>
        <v>0</v>
      </c>
      <c r="O3009" s="180"/>
      <c r="P3009" s="214" t="str">
        <f>CountyStateRegions_21!K3007</f>
        <v/>
      </c>
      <c r="Q3009" s="304" t="str">
        <f t="shared" si="243"/>
        <v/>
      </c>
      <c r="R3009" s="305" t="str">
        <f t="shared" si="244"/>
        <v/>
      </c>
      <c r="S3009" s="305" t="str">
        <f t="shared" si="245"/>
        <v/>
      </c>
      <c r="T3009" s="186">
        <v>3005</v>
      </c>
      <c r="U3009" s="216" t="str">
        <f t="shared" si="242"/>
        <v/>
      </c>
      <c r="V3009" s="216" t="str">
        <f>IFERROR(INDEX(CountyStateRegions_21!$B:$B,MATCH('Start Here Statistics'!$U3009,CountyStateRegions_21!$D:$D,0)),"")</f>
        <v/>
      </c>
    </row>
    <row r="3010" spans="14:22" ht="15" x14ac:dyDescent="0.2">
      <c r="N3010" s="43">
        <f t="shared" si="241"/>
        <v>0</v>
      </c>
      <c r="O3010" s="180"/>
      <c r="P3010" s="214" t="str">
        <f>CountyStateRegions_21!K3008</f>
        <v/>
      </c>
      <c r="Q3010" s="304" t="str">
        <f t="shared" si="243"/>
        <v/>
      </c>
      <c r="R3010" s="305" t="str">
        <f t="shared" si="244"/>
        <v/>
      </c>
      <c r="S3010" s="305" t="str">
        <f t="shared" si="245"/>
        <v/>
      </c>
      <c r="T3010" s="186">
        <v>3006</v>
      </c>
      <c r="U3010" s="216" t="str">
        <f t="shared" si="242"/>
        <v/>
      </c>
      <c r="V3010" s="216" t="str">
        <f>IFERROR(INDEX(CountyStateRegions_21!$B:$B,MATCH('Start Here Statistics'!$U3010,CountyStateRegions_21!$D:$D,0)),"")</f>
        <v/>
      </c>
    </row>
    <row r="3011" spans="14:22" ht="15" x14ac:dyDescent="0.2">
      <c r="N3011" s="43">
        <f t="shared" si="241"/>
        <v>0</v>
      </c>
      <c r="O3011" s="180"/>
      <c r="P3011" s="214" t="str">
        <f>CountyStateRegions_21!K3009</f>
        <v/>
      </c>
      <c r="Q3011" s="304" t="str">
        <f t="shared" si="243"/>
        <v/>
      </c>
      <c r="R3011" s="305" t="str">
        <f t="shared" si="244"/>
        <v/>
      </c>
      <c r="S3011" s="305" t="str">
        <f t="shared" si="245"/>
        <v/>
      </c>
      <c r="T3011" s="186">
        <v>3007</v>
      </c>
      <c r="U3011" s="216" t="str">
        <f t="shared" si="242"/>
        <v/>
      </c>
      <c r="V3011" s="216" t="str">
        <f>IFERROR(INDEX(CountyStateRegions_21!$B:$B,MATCH('Start Here Statistics'!$U3011,CountyStateRegions_21!$D:$D,0)),"")</f>
        <v/>
      </c>
    </row>
    <row r="3012" spans="14:22" ht="15" x14ac:dyDescent="0.2">
      <c r="N3012" s="43">
        <f t="shared" si="241"/>
        <v>0</v>
      </c>
      <c r="O3012" s="180"/>
      <c r="P3012" s="214" t="str">
        <f>CountyStateRegions_21!K3010</f>
        <v/>
      </c>
      <c r="Q3012" s="304" t="str">
        <f t="shared" si="243"/>
        <v/>
      </c>
      <c r="R3012" s="305" t="str">
        <f t="shared" si="244"/>
        <v/>
      </c>
      <c r="S3012" s="305" t="str">
        <f t="shared" si="245"/>
        <v/>
      </c>
      <c r="T3012" s="186">
        <v>3008</v>
      </c>
      <c r="U3012" s="216" t="str">
        <f t="shared" si="242"/>
        <v/>
      </c>
      <c r="V3012" s="216" t="str">
        <f>IFERROR(INDEX(CountyStateRegions_21!$B:$B,MATCH('Start Here Statistics'!$U3012,CountyStateRegions_21!$D:$D,0)),"")</f>
        <v/>
      </c>
    </row>
    <row r="3013" spans="14:22" ht="15" x14ac:dyDescent="0.2">
      <c r="N3013" s="43">
        <f t="shared" si="241"/>
        <v>0</v>
      </c>
      <c r="O3013" s="180"/>
      <c r="P3013" s="214" t="str">
        <f>CountyStateRegions_21!K3011</f>
        <v/>
      </c>
      <c r="Q3013" s="304" t="str">
        <f t="shared" si="243"/>
        <v/>
      </c>
      <c r="R3013" s="305" t="str">
        <f t="shared" si="244"/>
        <v/>
      </c>
      <c r="S3013" s="305" t="str">
        <f t="shared" si="245"/>
        <v/>
      </c>
      <c r="T3013" s="186">
        <v>3009</v>
      </c>
      <c r="U3013" s="216" t="str">
        <f t="shared" si="242"/>
        <v/>
      </c>
      <c r="V3013" s="216" t="str">
        <f>IFERROR(INDEX(CountyStateRegions_21!$B:$B,MATCH('Start Here Statistics'!$U3013,CountyStateRegions_21!$D:$D,0)),"")</f>
        <v/>
      </c>
    </row>
    <row r="3014" spans="14:22" ht="15" x14ac:dyDescent="0.2">
      <c r="N3014" s="43">
        <f t="shared" ref="N3014:N3077" si="246">SUM(N3013,$O3014&lt;&gt;"")</f>
        <v>0</v>
      </c>
      <c r="O3014" s="180"/>
      <c r="P3014" s="214" t="str">
        <f>CountyStateRegions_21!K3012</f>
        <v/>
      </c>
      <c r="Q3014" s="304" t="str">
        <f t="shared" si="243"/>
        <v/>
      </c>
      <c r="R3014" s="305" t="str">
        <f t="shared" si="244"/>
        <v/>
      </c>
      <c r="S3014" s="305" t="str">
        <f t="shared" si="245"/>
        <v/>
      </c>
      <c r="T3014" s="186">
        <v>3010</v>
      </c>
      <c r="U3014" s="216" t="str">
        <f t="shared" ref="U3014:U3077" si="247">IFERROR(INDEX($P:$P,MATCH($T3014,$N:$N,0)),"")</f>
        <v/>
      </c>
      <c r="V3014" s="216" t="str">
        <f>IFERROR(INDEX(CountyStateRegions_21!$B:$B,MATCH('Start Here Statistics'!$U3014,CountyStateRegions_21!$D:$D,0)),"")</f>
        <v/>
      </c>
    </row>
    <row r="3015" spans="14:22" ht="15" x14ac:dyDescent="0.2">
      <c r="N3015" s="43">
        <f t="shared" si="246"/>
        <v>0</v>
      </c>
      <c r="O3015" s="180"/>
      <c r="P3015" s="214" t="str">
        <f>CountyStateRegions_21!K3013</f>
        <v/>
      </c>
      <c r="Q3015" s="304" t="str">
        <f t="shared" si="243"/>
        <v/>
      </c>
      <c r="R3015" s="305" t="str">
        <f t="shared" si="244"/>
        <v/>
      </c>
      <c r="S3015" s="305" t="str">
        <f t="shared" si="245"/>
        <v/>
      </c>
      <c r="T3015" s="186">
        <v>3011</v>
      </c>
      <c r="U3015" s="216" t="str">
        <f t="shared" si="247"/>
        <v/>
      </c>
      <c r="V3015" s="216" t="str">
        <f>IFERROR(INDEX(CountyStateRegions_21!$B:$B,MATCH('Start Here Statistics'!$U3015,CountyStateRegions_21!$D:$D,0)),"")</f>
        <v/>
      </c>
    </row>
    <row r="3016" spans="14:22" ht="15" x14ac:dyDescent="0.2">
      <c r="N3016" s="43">
        <f t="shared" si="246"/>
        <v>0</v>
      </c>
      <c r="O3016" s="180"/>
      <c r="P3016" s="214" t="str">
        <f>CountyStateRegions_21!K3014</f>
        <v/>
      </c>
      <c r="Q3016" s="304" t="str">
        <f t="shared" si="243"/>
        <v/>
      </c>
      <c r="R3016" s="305" t="str">
        <f t="shared" si="244"/>
        <v/>
      </c>
      <c r="S3016" s="305" t="str">
        <f t="shared" si="245"/>
        <v/>
      </c>
      <c r="T3016" s="186">
        <v>3012</v>
      </c>
      <c r="U3016" s="216" t="str">
        <f t="shared" si="247"/>
        <v/>
      </c>
      <c r="V3016" s="216" t="str">
        <f>IFERROR(INDEX(CountyStateRegions_21!$B:$B,MATCH('Start Here Statistics'!$U3016,CountyStateRegions_21!$D:$D,0)),"")</f>
        <v/>
      </c>
    </row>
    <row r="3017" spans="14:22" ht="15" x14ac:dyDescent="0.2">
      <c r="N3017" s="43">
        <f t="shared" si="246"/>
        <v>0</v>
      </c>
      <c r="O3017" s="180"/>
      <c r="P3017" s="214" t="str">
        <f>CountyStateRegions_21!K3015</f>
        <v/>
      </c>
      <c r="Q3017" s="304" t="str">
        <f t="shared" si="243"/>
        <v/>
      </c>
      <c r="R3017" s="305" t="str">
        <f t="shared" si="244"/>
        <v/>
      </c>
      <c r="S3017" s="305" t="str">
        <f t="shared" si="245"/>
        <v/>
      </c>
      <c r="T3017" s="186">
        <v>3013</v>
      </c>
      <c r="U3017" s="216" t="str">
        <f t="shared" si="247"/>
        <v/>
      </c>
      <c r="V3017" s="216" t="str">
        <f>IFERROR(INDEX(CountyStateRegions_21!$B:$B,MATCH('Start Here Statistics'!$U3017,CountyStateRegions_21!$D:$D,0)),"")</f>
        <v/>
      </c>
    </row>
    <row r="3018" spans="14:22" ht="15" x14ac:dyDescent="0.2">
      <c r="N3018" s="43">
        <f t="shared" si="246"/>
        <v>0</v>
      </c>
      <c r="O3018" s="180"/>
      <c r="P3018" s="214" t="str">
        <f>CountyStateRegions_21!K3016</f>
        <v/>
      </c>
      <c r="Q3018" s="304" t="str">
        <f t="shared" si="243"/>
        <v/>
      </c>
      <c r="R3018" s="305" t="str">
        <f t="shared" si="244"/>
        <v/>
      </c>
      <c r="S3018" s="305" t="str">
        <f t="shared" si="245"/>
        <v/>
      </c>
      <c r="T3018" s="186">
        <v>3014</v>
      </c>
      <c r="U3018" s="216" t="str">
        <f t="shared" si="247"/>
        <v/>
      </c>
      <c r="V3018" s="216" t="str">
        <f>IFERROR(INDEX(CountyStateRegions_21!$B:$B,MATCH('Start Here Statistics'!$U3018,CountyStateRegions_21!$D:$D,0)),"")</f>
        <v/>
      </c>
    </row>
    <row r="3019" spans="14:22" ht="15" x14ac:dyDescent="0.2">
      <c r="N3019" s="43">
        <f t="shared" si="246"/>
        <v>0</v>
      </c>
      <c r="O3019" s="180"/>
      <c r="P3019" s="214" t="str">
        <f>CountyStateRegions_21!K3017</f>
        <v/>
      </c>
      <c r="Q3019" s="304" t="str">
        <f t="shared" si="243"/>
        <v/>
      </c>
      <c r="R3019" s="305" t="str">
        <f t="shared" si="244"/>
        <v/>
      </c>
      <c r="S3019" s="305" t="str">
        <f t="shared" si="245"/>
        <v/>
      </c>
      <c r="T3019" s="186">
        <v>3015</v>
      </c>
      <c r="U3019" s="216" t="str">
        <f t="shared" si="247"/>
        <v/>
      </c>
      <c r="V3019" s="216" t="str">
        <f>IFERROR(INDEX(CountyStateRegions_21!$B:$B,MATCH('Start Here Statistics'!$U3019,CountyStateRegions_21!$D:$D,0)),"")</f>
        <v/>
      </c>
    </row>
    <row r="3020" spans="14:22" ht="15" x14ac:dyDescent="0.2">
      <c r="N3020" s="43">
        <f t="shared" si="246"/>
        <v>0</v>
      </c>
      <c r="O3020" s="180"/>
      <c r="P3020" s="214" t="str">
        <f>CountyStateRegions_21!K3018</f>
        <v/>
      </c>
      <c r="Q3020" s="304" t="str">
        <f t="shared" si="243"/>
        <v/>
      </c>
      <c r="R3020" s="305" t="str">
        <f t="shared" si="244"/>
        <v/>
      </c>
      <c r="S3020" s="305" t="str">
        <f t="shared" si="245"/>
        <v/>
      </c>
      <c r="T3020" s="186">
        <v>3016</v>
      </c>
      <c r="U3020" s="216" t="str">
        <f t="shared" si="247"/>
        <v/>
      </c>
      <c r="V3020" s="216" t="str">
        <f>IFERROR(INDEX(CountyStateRegions_21!$B:$B,MATCH('Start Here Statistics'!$U3020,CountyStateRegions_21!$D:$D,0)),"")</f>
        <v/>
      </c>
    </row>
    <row r="3021" spans="14:22" ht="15" x14ac:dyDescent="0.2">
      <c r="N3021" s="43">
        <f t="shared" si="246"/>
        <v>0</v>
      </c>
      <c r="O3021" s="180"/>
      <c r="P3021" s="214" t="str">
        <f>CountyStateRegions_21!K3019</f>
        <v/>
      </c>
      <c r="Q3021" s="304" t="str">
        <f t="shared" si="243"/>
        <v/>
      </c>
      <c r="R3021" s="305" t="str">
        <f t="shared" si="244"/>
        <v/>
      </c>
      <c r="S3021" s="305" t="str">
        <f t="shared" si="245"/>
        <v/>
      </c>
      <c r="T3021" s="186">
        <v>3017</v>
      </c>
      <c r="U3021" s="216" t="str">
        <f t="shared" si="247"/>
        <v/>
      </c>
      <c r="V3021" s="216" t="str">
        <f>IFERROR(INDEX(CountyStateRegions_21!$B:$B,MATCH('Start Here Statistics'!$U3021,CountyStateRegions_21!$D:$D,0)),"")</f>
        <v/>
      </c>
    </row>
    <row r="3022" spans="14:22" ht="15" x14ac:dyDescent="0.2">
      <c r="N3022" s="43">
        <f t="shared" si="246"/>
        <v>0</v>
      </c>
      <c r="O3022" s="180"/>
      <c r="P3022" s="214" t="str">
        <f>CountyStateRegions_21!K3020</f>
        <v/>
      </c>
      <c r="Q3022" s="304" t="str">
        <f t="shared" si="243"/>
        <v/>
      </c>
      <c r="R3022" s="305" t="str">
        <f t="shared" si="244"/>
        <v/>
      </c>
      <c r="S3022" s="305" t="str">
        <f t="shared" si="245"/>
        <v/>
      </c>
      <c r="T3022" s="186">
        <v>3018</v>
      </c>
      <c r="U3022" s="216" t="str">
        <f t="shared" si="247"/>
        <v/>
      </c>
      <c r="V3022" s="216" t="str">
        <f>IFERROR(INDEX(CountyStateRegions_21!$B:$B,MATCH('Start Here Statistics'!$U3022,CountyStateRegions_21!$D:$D,0)),"")</f>
        <v/>
      </c>
    </row>
    <row r="3023" spans="14:22" ht="15" x14ac:dyDescent="0.2">
      <c r="N3023" s="43">
        <f t="shared" si="246"/>
        <v>0</v>
      </c>
      <c r="O3023" s="180"/>
      <c r="P3023" s="214" t="str">
        <f>CountyStateRegions_21!K3021</f>
        <v/>
      </c>
      <c r="Q3023" s="304" t="str">
        <f t="shared" si="243"/>
        <v/>
      </c>
      <c r="R3023" s="305" t="str">
        <f t="shared" si="244"/>
        <v/>
      </c>
      <c r="S3023" s="305" t="str">
        <f t="shared" si="245"/>
        <v/>
      </c>
      <c r="T3023" s="186">
        <v>3019</v>
      </c>
      <c r="U3023" s="216" t="str">
        <f t="shared" si="247"/>
        <v/>
      </c>
      <c r="V3023" s="216" t="str">
        <f>IFERROR(INDEX(CountyStateRegions_21!$B:$B,MATCH('Start Here Statistics'!$U3023,CountyStateRegions_21!$D:$D,0)),"")</f>
        <v/>
      </c>
    </row>
    <row r="3024" spans="14:22" ht="15" x14ac:dyDescent="0.2">
      <c r="N3024" s="43">
        <f t="shared" si="246"/>
        <v>0</v>
      </c>
      <c r="O3024" s="180"/>
      <c r="P3024" s="214" t="str">
        <f>CountyStateRegions_21!K3022</f>
        <v/>
      </c>
      <c r="Q3024" s="304" t="str">
        <f t="shared" si="243"/>
        <v/>
      </c>
      <c r="R3024" s="305" t="str">
        <f t="shared" si="244"/>
        <v/>
      </c>
      <c r="S3024" s="305" t="str">
        <f t="shared" si="245"/>
        <v/>
      </c>
      <c r="T3024" s="186">
        <v>3020</v>
      </c>
      <c r="U3024" s="216" t="str">
        <f t="shared" si="247"/>
        <v/>
      </c>
      <c r="V3024" s="216" t="str">
        <f>IFERROR(INDEX(CountyStateRegions_21!$B:$B,MATCH('Start Here Statistics'!$U3024,CountyStateRegions_21!$D:$D,0)),"")</f>
        <v/>
      </c>
    </row>
    <row r="3025" spans="14:22" ht="15" x14ac:dyDescent="0.2">
      <c r="N3025" s="43">
        <f t="shared" si="246"/>
        <v>0</v>
      </c>
      <c r="O3025" s="180"/>
      <c r="P3025" s="214" t="str">
        <f>CountyStateRegions_21!K3023</f>
        <v/>
      </c>
      <c r="Q3025" s="304" t="str">
        <f t="shared" si="243"/>
        <v/>
      </c>
      <c r="R3025" s="305" t="str">
        <f t="shared" si="244"/>
        <v/>
      </c>
      <c r="S3025" s="305" t="str">
        <f t="shared" si="245"/>
        <v/>
      </c>
      <c r="T3025" s="186">
        <v>3021</v>
      </c>
      <c r="U3025" s="216" t="str">
        <f t="shared" si="247"/>
        <v/>
      </c>
      <c r="V3025" s="216" t="str">
        <f>IFERROR(INDEX(CountyStateRegions_21!$B:$B,MATCH('Start Here Statistics'!$U3025,CountyStateRegions_21!$D:$D,0)),"")</f>
        <v/>
      </c>
    </row>
    <row r="3026" spans="14:22" ht="15" x14ac:dyDescent="0.2">
      <c r="N3026" s="43">
        <f t="shared" si="246"/>
        <v>0</v>
      </c>
      <c r="O3026" s="180"/>
      <c r="P3026" s="214" t="str">
        <f>CountyStateRegions_21!K3024</f>
        <v/>
      </c>
      <c r="Q3026" s="304" t="str">
        <f t="shared" si="243"/>
        <v/>
      </c>
      <c r="R3026" s="305" t="str">
        <f t="shared" si="244"/>
        <v/>
      </c>
      <c r="S3026" s="305" t="str">
        <f t="shared" si="245"/>
        <v/>
      </c>
      <c r="T3026" s="186">
        <v>3022</v>
      </c>
      <c r="U3026" s="216" t="str">
        <f t="shared" si="247"/>
        <v/>
      </c>
      <c r="V3026" s="216" t="str">
        <f>IFERROR(INDEX(CountyStateRegions_21!$B:$B,MATCH('Start Here Statistics'!$U3026,CountyStateRegions_21!$D:$D,0)),"")</f>
        <v/>
      </c>
    </row>
    <row r="3027" spans="14:22" ht="15" x14ac:dyDescent="0.2">
      <c r="N3027" s="43">
        <f t="shared" si="246"/>
        <v>0</v>
      </c>
      <c r="O3027" s="180"/>
      <c r="P3027" s="214" t="str">
        <f>CountyStateRegions_21!K3025</f>
        <v/>
      </c>
      <c r="Q3027" s="304" t="str">
        <f t="shared" si="243"/>
        <v/>
      </c>
      <c r="R3027" s="305" t="str">
        <f t="shared" si="244"/>
        <v/>
      </c>
      <c r="S3027" s="305" t="str">
        <f t="shared" si="245"/>
        <v/>
      </c>
      <c r="T3027" s="186">
        <v>3023</v>
      </c>
      <c r="U3027" s="216" t="str">
        <f t="shared" si="247"/>
        <v/>
      </c>
      <c r="V3027" s="216" t="str">
        <f>IFERROR(INDEX(CountyStateRegions_21!$B:$B,MATCH('Start Here Statistics'!$U3027,CountyStateRegions_21!$D:$D,0)),"")</f>
        <v/>
      </c>
    </row>
    <row r="3028" spans="14:22" ht="15" x14ac:dyDescent="0.2">
      <c r="N3028" s="43">
        <f t="shared" si="246"/>
        <v>0</v>
      </c>
      <c r="O3028" s="180"/>
      <c r="P3028" s="214" t="str">
        <f>CountyStateRegions_21!K3026</f>
        <v/>
      </c>
      <c r="Q3028" s="304" t="str">
        <f t="shared" si="243"/>
        <v/>
      </c>
      <c r="R3028" s="305" t="str">
        <f t="shared" si="244"/>
        <v/>
      </c>
      <c r="S3028" s="305" t="str">
        <f t="shared" si="245"/>
        <v/>
      </c>
      <c r="T3028" s="186">
        <v>3024</v>
      </c>
      <c r="U3028" s="216" t="str">
        <f t="shared" si="247"/>
        <v/>
      </c>
      <c r="V3028" s="216" t="str">
        <f>IFERROR(INDEX(CountyStateRegions_21!$B:$B,MATCH('Start Here Statistics'!$U3028,CountyStateRegions_21!$D:$D,0)),"")</f>
        <v/>
      </c>
    </row>
    <row r="3029" spans="14:22" ht="15" x14ac:dyDescent="0.2">
      <c r="N3029" s="43">
        <f t="shared" si="246"/>
        <v>0</v>
      </c>
      <c r="O3029" s="180"/>
      <c r="P3029" s="214" t="str">
        <f>CountyStateRegions_21!K3027</f>
        <v/>
      </c>
      <c r="Q3029" s="304" t="str">
        <f t="shared" si="243"/>
        <v/>
      </c>
      <c r="R3029" s="305" t="str">
        <f t="shared" si="244"/>
        <v/>
      </c>
      <c r="S3029" s="305" t="str">
        <f t="shared" si="245"/>
        <v/>
      </c>
      <c r="T3029" s="186">
        <v>3025</v>
      </c>
      <c r="U3029" s="216" t="str">
        <f t="shared" si="247"/>
        <v/>
      </c>
      <c r="V3029" s="216" t="str">
        <f>IFERROR(INDEX(CountyStateRegions_21!$B:$B,MATCH('Start Here Statistics'!$U3029,CountyStateRegions_21!$D:$D,0)),"")</f>
        <v/>
      </c>
    </row>
    <row r="3030" spans="14:22" ht="15" x14ac:dyDescent="0.2">
      <c r="N3030" s="43">
        <f t="shared" si="246"/>
        <v>0</v>
      </c>
      <c r="O3030" s="180"/>
      <c r="P3030" s="214" t="str">
        <f>CountyStateRegions_21!K3028</f>
        <v/>
      </c>
      <c r="Q3030" s="304" t="str">
        <f t="shared" si="243"/>
        <v/>
      </c>
      <c r="R3030" s="305" t="str">
        <f t="shared" si="244"/>
        <v/>
      </c>
      <c r="S3030" s="305" t="str">
        <f t="shared" si="245"/>
        <v/>
      </c>
      <c r="T3030" s="186">
        <v>3026</v>
      </c>
      <c r="U3030" s="216" t="str">
        <f t="shared" si="247"/>
        <v/>
      </c>
      <c r="V3030" s="216" t="str">
        <f>IFERROR(INDEX(CountyStateRegions_21!$B:$B,MATCH('Start Here Statistics'!$U3030,CountyStateRegions_21!$D:$D,0)),"")</f>
        <v/>
      </c>
    </row>
    <row r="3031" spans="14:22" ht="15" x14ac:dyDescent="0.2">
      <c r="N3031" s="43">
        <f t="shared" si="246"/>
        <v>0</v>
      </c>
      <c r="O3031" s="180"/>
      <c r="P3031" s="214" t="str">
        <f>CountyStateRegions_21!K3029</f>
        <v/>
      </c>
      <c r="Q3031" s="304" t="str">
        <f t="shared" si="243"/>
        <v/>
      </c>
      <c r="R3031" s="305" t="str">
        <f t="shared" si="244"/>
        <v/>
      </c>
      <c r="S3031" s="305" t="str">
        <f t="shared" si="245"/>
        <v/>
      </c>
      <c r="T3031" s="186">
        <v>3027</v>
      </c>
      <c r="U3031" s="216" t="str">
        <f t="shared" si="247"/>
        <v/>
      </c>
      <c r="V3031" s="216" t="str">
        <f>IFERROR(INDEX(CountyStateRegions_21!$B:$B,MATCH('Start Here Statistics'!$U3031,CountyStateRegions_21!$D:$D,0)),"")</f>
        <v/>
      </c>
    </row>
    <row r="3032" spans="14:22" ht="15" x14ac:dyDescent="0.2">
      <c r="N3032" s="43">
        <f t="shared" si="246"/>
        <v>0</v>
      </c>
      <c r="O3032" s="180"/>
      <c r="P3032" s="214" t="str">
        <f>CountyStateRegions_21!K3030</f>
        <v/>
      </c>
      <c r="Q3032" s="304" t="str">
        <f t="shared" si="243"/>
        <v/>
      </c>
      <c r="R3032" s="305" t="str">
        <f t="shared" si="244"/>
        <v/>
      </c>
      <c r="S3032" s="305" t="str">
        <f t="shared" si="245"/>
        <v/>
      </c>
      <c r="T3032" s="186">
        <v>3028</v>
      </c>
      <c r="U3032" s="216" t="str">
        <f t="shared" si="247"/>
        <v/>
      </c>
      <c r="V3032" s="216" t="str">
        <f>IFERROR(INDEX(CountyStateRegions_21!$B:$B,MATCH('Start Here Statistics'!$U3032,CountyStateRegions_21!$D:$D,0)),"")</f>
        <v/>
      </c>
    </row>
    <row r="3033" spans="14:22" ht="15" x14ac:dyDescent="0.2">
      <c r="N3033" s="43">
        <f t="shared" si="246"/>
        <v>0</v>
      </c>
      <c r="O3033" s="180"/>
      <c r="P3033" s="214" t="str">
        <f>CountyStateRegions_21!K3031</f>
        <v/>
      </c>
      <c r="Q3033" s="304" t="str">
        <f t="shared" si="243"/>
        <v/>
      </c>
      <c r="R3033" s="305" t="str">
        <f t="shared" si="244"/>
        <v/>
      </c>
      <c r="S3033" s="305" t="str">
        <f t="shared" si="245"/>
        <v/>
      </c>
      <c r="T3033" s="186">
        <v>3029</v>
      </c>
      <c r="U3033" s="216" t="str">
        <f t="shared" si="247"/>
        <v/>
      </c>
      <c r="V3033" s="216" t="str">
        <f>IFERROR(INDEX(CountyStateRegions_21!$B:$B,MATCH('Start Here Statistics'!$U3033,CountyStateRegions_21!$D:$D,0)),"")</f>
        <v/>
      </c>
    </row>
    <row r="3034" spans="14:22" ht="15" x14ac:dyDescent="0.2">
      <c r="N3034" s="43">
        <f t="shared" si="246"/>
        <v>0</v>
      </c>
      <c r="O3034" s="180"/>
      <c r="P3034" s="214" t="str">
        <f>CountyStateRegions_21!K3032</f>
        <v/>
      </c>
      <c r="Q3034" s="304" t="str">
        <f t="shared" si="243"/>
        <v/>
      </c>
      <c r="R3034" s="305" t="str">
        <f t="shared" si="244"/>
        <v/>
      </c>
      <c r="S3034" s="305" t="str">
        <f t="shared" si="245"/>
        <v/>
      </c>
      <c r="T3034" s="186">
        <v>3030</v>
      </c>
      <c r="U3034" s="216" t="str">
        <f t="shared" si="247"/>
        <v/>
      </c>
      <c r="V3034" s="216" t="str">
        <f>IFERROR(INDEX(CountyStateRegions_21!$B:$B,MATCH('Start Here Statistics'!$U3034,CountyStateRegions_21!$D:$D,0)),"")</f>
        <v/>
      </c>
    </row>
    <row r="3035" spans="14:22" ht="15" x14ac:dyDescent="0.2">
      <c r="N3035" s="43">
        <f t="shared" si="246"/>
        <v>0</v>
      </c>
      <c r="O3035" s="180"/>
      <c r="P3035" s="214" t="str">
        <f>CountyStateRegions_21!K3033</f>
        <v/>
      </c>
      <c r="Q3035" s="304" t="str">
        <f t="shared" si="243"/>
        <v/>
      </c>
      <c r="R3035" s="305" t="str">
        <f t="shared" si="244"/>
        <v/>
      </c>
      <c r="S3035" s="305" t="str">
        <f t="shared" si="245"/>
        <v/>
      </c>
      <c r="T3035" s="186">
        <v>3031</v>
      </c>
      <c r="U3035" s="216" t="str">
        <f t="shared" si="247"/>
        <v/>
      </c>
      <c r="V3035" s="216" t="str">
        <f>IFERROR(INDEX(CountyStateRegions_21!$B:$B,MATCH('Start Here Statistics'!$U3035,CountyStateRegions_21!$D:$D,0)),"")</f>
        <v/>
      </c>
    </row>
    <row r="3036" spans="14:22" ht="15" x14ac:dyDescent="0.2">
      <c r="N3036" s="43">
        <f t="shared" si="246"/>
        <v>0</v>
      </c>
      <c r="O3036" s="180"/>
      <c r="P3036" s="214" t="str">
        <f>CountyStateRegions_21!K3034</f>
        <v/>
      </c>
      <c r="Q3036" s="304" t="str">
        <f t="shared" si="243"/>
        <v/>
      </c>
      <c r="R3036" s="305" t="str">
        <f t="shared" si="244"/>
        <v/>
      </c>
      <c r="S3036" s="305" t="str">
        <f t="shared" si="245"/>
        <v/>
      </c>
      <c r="T3036" s="186">
        <v>3032</v>
      </c>
      <c r="U3036" s="216" t="str">
        <f t="shared" si="247"/>
        <v/>
      </c>
      <c r="V3036" s="216" t="str">
        <f>IFERROR(INDEX(CountyStateRegions_21!$B:$B,MATCH('Start Here Statistics'!$U3036,CountyStateRegions_21!$D:$D,0)),"")</f>
        <v/>
      </c>
    </row>
    <row r="3037" spans="14:22" ht="15" x14ac:dyDescent="0.2">
      <c r="N3037" s="43">
        <f t="shared" si="246"/>
        <v>0</v>
      </c>
      <c r="O3037" s="180"/>
      <c r="P3037" s="214" t="str">
        <f>CountyStateRegions_21!K3035</f>
        <v/>
      </c>
      <c r="Q3037" s="304" t="str">
        <f t="shared" si="243"/>
        <v/>
      </c>
      <c r="R3037" s="305" t="str">
        <f t="shared" si="244"/>
        <v/>
      </c>
      <c r="S3037" s="305" t="str">
        <f t="shared" si="245"/>
        <v/>
      </c>
      <c r="T3037" s="186">
        <v>3033</v>
      </c>
      <c r="U3037" s="216" t="str">
        <f t="shared" si="247"/>
        <v/>
      </c>
      <c r="V3037" s="216" t="str">
        <f>IFERROR(INDEX(CountyStateRegions_21!$B:$B,MATCH('Start Here Statistics'!$U3037,CountyStateRegions_21!$D:$D,0)),"")</f>
        <v/>
      </c>
    </row>
    <row r="3038" spans="14:22" ht="15" x14ac:dyDescent="0.2">
      <c r="N3038" s="43">
        <f t="shared" si="246"/>
        <v>0</v>
      </c>
      <c r="O3038" s="180"/>
      <c r="P3038" s="214" t="str">
        <f>CountyStateRegions_21!K3036</f>
        <v/>
      </c>
      <c r="Q3038" s="304" t="str">
        <f t="shared" ref="Q3038:Q3101" si="248">IFERROR(MID(P3039, FIND(",",P3039)+1,99),"")</f>
        <v/>
      </c>
      <c r="R3038" s="305" t="str">
        <f t="shared" ref="R3038:R3101" si="249">IFERROR(LEFT(P3039, FIND(",",P3039)-1),"")</f>
        <v/>
      </c>
      <c r="S3038" s="305" t="str">
        <f t="shared" ref="S3038:S3101" si="250">IF(P3039="", "", IF(O3039&lt;&gt;"", 1, 0))</f>
        <v/>
      </c>
      <c r="T3038" s="186">
        <v>3034</v>
      </c>
      <c r="U3038" s="216" t="str">
        <f t="shared" si="247"/>
        <v/>
      </c>
      <c r="V3038" s="216" t="str">
        <f>IFERROR(INDEX(CountyStateRegions_21!$B:$B,MATCH('Start Here Statistics'!$U3038,CountyStateRegions_21!$D:$D,0)),"")</f>
        <v/>
      </c>
    </row>
    <row r="3039" spans="14:22" ht="15" x14ac:dyDescent="0.2">
      <c r="N3039" s="43">
        <f t="shared" si="246"/>
        <v>0</v>
      </c>
      <c r="O3039" s="180"/>
      <c r="P3039" s="214" t="str">
        <f>CountyStateRegions_21!K3037</f>
        <v/>
      </c>
      <c r="Q3039" s="304" t="str">
        <f t="shared" si="248"/>
        <v/>
      </c>
      <c r="R3039" s="305" t="str">
        <f t="shared" si="249"/>
        <v/>
      </c>
      <c r="S3039" s="305" t="str">
        <f t="shared" si="250"/>
        <v/>
      </c>
      <c r="T3039" s="186">
        <v>3035</v>
      </c>
      <c r="U3039" s="216" t="str">
        <f t="shared" si="247"/>
        <v/>
      </c>
      <c r="V3039" s="216" t="str">
        <f>IFERROR(INDEX(CountyStateRegions_21!$B:$B,MATCH('Start Here Statistics'!$U3039,CountyStateRegions_21!$D:$D,0)),"")</f>
        <v/>
      </c>
    </row>
    <row r="3040" spans="14:22" ht="15" x14ac:dyDescent="0.2">
      <c r="N3040" s="43">
        <f t="shared" si="246"/>
        <v>0</v>
      </c>
      <c r="O3040" s="180"/>
      <c r="P3040" s="214" t="str">
        <f>CountyStateRegions_21!K3038</f>
        <v/>
      </c>
      <c r="Q3040" s="304" t="str">
        <f t="shared" si="248"/>
        <v/>
      </c>
      <c r="R3040" s="305" t="str">
        <f t="shared" si="249"/>
        <v/>
      </c>
      <c r="S3040" s="305" t="str">
        <f t="shared" si="250"/>
        <v/>
      </c>
      <c r="T3040" s="186">
        <v>3036</v>
      </c>
      <c r="U3040" s="216" t="str">
        <f t="shared" si="247"/>
        <v/>
      </c>
      <c r="V3040" s="216" t="str">
        <f>IFERROR(INDEX(CountyStateRegions_21!$B:$B,MATCH('Start Here Statistics'!$U3040,CountyStateRegions_21!$D:$D,0)),"")</f>
        <v/>
      </c>
    </row>
    <row r="3041" spans="14:22" ht="15" x14ac:dyDescent="0.2">
      <c r="N3041" s="43">
        <f t="shared" si="246"/>
        <v>0</v>
      </c>
      <c r="O3041" s="180"/>
      <c r="P3041" s="214" t="str">
        <f>CountyStateRegions_21!K3039</f>
        <v/>
      </c>
      <c r="Q3041" s="304" t="str">
        <f t="shared" si="248"/>
        <v/>
      </c>
      <c r="R3041" s="305" t="str">
        <f t="shared" si="249"/>
        <v/>
      </c>
      <c r="S3041" s="305" t="str">
        <f t="shared" si="250"/>
        <v/>
      </c>
      <c r="T3041" s="186">
        <v>3037</v>
      </c>
      <c r="U3041" s="216" t="str">
        <f t="shared" si="247"/>
        <v/>
      </c>
      <c r="V3041" s="216" t="str">
        <f>IFERROR(INDEX(CountyStateRegions_21!$B:$B,MATCH('Start Here Statistics'!$U3041,CountyStateRegions_21!$D:$D,0)),"")</f>
        <v/>
      </c>
    </row>
    <row r="3042" spans="14:22" ht="15" x14ac:dyDescent="0.2">
      <c r="N3042" s="43">
        <f t="shared" si="246"/>
        <v>0</v>
      </c>
      <c r="O3042" s="180"/>
      <c r="P3042" s="214" t="str">
        <f>CountyStateRegions_21!K3040</f>
        <v/>
      </c>
      <c r="Q3042" s="304" t="str">
        <f t="shared" si="248"/>
        <v/>
      </c>
      <c r="R3042" s="305" t="str">
        <f t="shared" si="249"/>
        <v/>
      </c>
      <c r="S3042" s="305" t="str">
        <f t="shared" si="250"/>
        <v/>
      </c>
      <c r="T3042" s="186">
        <v>3038</v>
      </c>
      <c r="U3042" s="216" t="str">
        <f t="shared" si="247"/>
        <v/>
      </c>
      <c r="V3042" s="216" t="str">
        <f>IFERROR(INDEX(CountyStateRegions_21!$B:$B,MATCH('Start Here Statistics'!$U3042,CountyStateRegions_21!$D:$D,0)),"")</f>
        <v/>
      </c>
    </row>
    <row r="3043" spans="14:22" ht="15" x14ac:dyDescent="0.2">
      <c r="N3043" s="43">
        <f t="shared" si="246"/>
        <v>0</v>
      </c>
      <c r="O3043" s="180"/>
      <c r="P3043" s="214" t="str">
        <f>CountyStateRegions_21!K3041</f>
        <v/>
      </c>
      <c r="Q3043" s="304" t="str">
        <f t="shared" si="248"/>
        <v/>
      </c>
      <c r="R3043" s="305" t="str">
        <f t="shared" si="249"/>
        <v/>
      </c>
      <c r="S3043" s="305" t="str">
        <f t="shared" si="250"/>
        <v/>
      </c>
      <c r="T3043" s="186">
        <v>3039</v>
      </c>
      <c r="U3043" s="216" t="str">
        <f t="shared" si="247"/>
        <v/>
      </c>
      <c r="V3043" s="216" t="str">
        <f>IFERROR(INDEX(CountyStateRegions_21!$B:$B,MATCH('Start Here Statistics'!$U3043,CountyStateRegions_21!$D:$D,0)),"")</f>
        <v/>
      </c>
    </row>
    <row r="3044" spans="14:22" ht="15" x14ac:dyDescent="0.2">
      <c r="N3044" s="43">
        <f t="shared" si="246"/>
        <v>0</v>
      </c>
      <c r="O3044" s="180"/>
      <c r="P3044" s="214" t="str">
        <f>CountyStateRegions_21!K3042</f>
        <v/>
      </c>
      <c r="Q3044" s="304" t="str">
        <f t="shared" si="248"/>
        <v/>
      </c>
      <c r="R3044" s="305" t="str">
        <f t="shared" si="249"/>
        <v/>
      </c>
      <c r="S3044" s="305" t="str">
        <f t="shared" si="250"/>
        <v/>
      </c>
      <c r="T3044" s="186">
        <v>3040</v>
      </c>
      <c r="U3044" s="216" t="str">
        <f t="shared" si="247"/>
        <v/>
      </c>
      <c r="V3044" s="216" t="str">
        <f>IFERROR(INDEX(CountyStateRegions_21!$B:$B,MATCH('Start Here Statistics'!$U3044,CountyStateRegions_21!$D:$D,0)),"")</f>
        <v/>
      </c>
    </row>
    <row r="3045" spans="14:22" ht="15" x14ac:dyDescent="0.2">
      <c r="N3045" s="43">
        <f t="shared" si="246"/>
        <v>0</v>
      </c>
      <c r="O3045" s="180"/>
      <c r="P3045" s="214" t="str">
        <f>CountyStateRegions_21!K3043</f>
        <v/>
      </c>
      <c r="Q3045" s="304" t="str">
        <f t="shared" si="248"/>
        <v/>
      </c>
      <c r="R3045" s="305" t="str">
        <f t="shared" si="249"/>
        <v/>
      </c>
      <c r="S3045" s="305" t="str">
        <f t="shared" si="250"/>
        <v/>
      </c>
      <c r="T3045" s="186">
        <v>3041</v>
      </c>
      <c r="U3045" s="216" t="str">
        <f t="shared" si="247"/>
        <v/>
      </c>
      <c r="V3045" s="216" t="str">
        <f>IFERROR(INDEX(CountyStateRegions_21!$B:$B,MATCH('Start Here Statistics'!$U3045,CountyStateRegions_21!$D:$D,0)),"")</f>
        <v/>
      </c>
    </row>
    <row r="3046" spans="14:22" ht="15" x14ac:dyDescent="0.2">
      <c r="N3046" s="43">
        <f t="shared" si="246"/>
        <v>0</v>
      </c>
      <c r="O3046" s="180"/>
      <c r="P3046" s="214" t="str">
        <f>CountyStateRegions_21!K3044</f>
        <v/>
      </c>
      <c r="Q3046" s="304" t="str">
        <f t="shared" si="248"/>
        <v/>
      </c>
      <c r="R3046" s="305" t="str">
        <f t="shared" si="249"/>
        <v/>
      </c>
      <c r="S3046" s="305" t="str">
        <f t="shared" si="250"/>
        <v/>
      </c>
      <c r="T3046" s="186">
        <v>3042</v>
      </c>
      <c r="U3046" s="216" t="str">
        <f t="shared" si="247"/>
        <v/>
      </c>
      <c r="V3046" s="216" t="str">
        <f>IFERROR(INDEX(CountyStateRegions_21!$B:$B,MATCH('Start Here Statistics'!$U3046,CountyStateRegions_21!$D:$D,0)),"")</f>
        <v/>
      </c>
    </row>
    <row r="3047" spans="14:22" ht="15" x14ac:dyDescent="0.2">
      <c r="N3047" s="43">
        <f t="shared" si="246"/>
        <v>0</v>
      </c>
      <c r="O3047" s="180"/>
      <c r="P3047" s="214" t="str">
        <f>CountyStateRegions_21!K3045</f>
        <v/>
      </c>
      <c r="Q3047" s="304" t="str">
        <f t="shared" si="248"/>
        <v/>
      </c>
      <c r="R3047" s="305" t="str">
        <f t="shared" si="249"/>
        <v/>
      </c>
      <c r="S3047" s="305" t="str">
        <f t="shared" si="250"/>
        <v/>
      </c>
      <c r="T3047" s="186">
        <v>3043</v>
      </c>
      <c r="U3047" s="216" t="str">
        <f t="shared" si="247"/>
        <v/>
      </c>
      <c r="V3047" s="216" t="str">
        <f>IFERROR(INDEX(CountyStateRegions_21!$B:$B,MATCH('Start Here Statistics'!$U3047,CountyStateRegions_21!$D:$D,0)),"")</f>
        <v/>
      </c>
    </row>
    <row r="3048" spans="14:22" ht="15" x14ac:dyDescent="0.2">
      <c r="N3048" s="43">
        <f t="shared" si="246"/>
        <v>0</v>
      </c>
      <c r="O3048" s="180"/>
      <c r="P3048" s="214" t="str">
        <f>CountyStateRegions_21!K3046</f>
        <v/>
      </c>
      <c r="Q3048" s="304" t="str">
        <f t="shared" si="248"/>
        <v/>
      </c>
      <c r="R3048" s="305" t="str">
        <f t="shared" si="249"/>
        <v/>
      </c>
      <c r="S3048" s="305" t="str">
        <f t="shared" si="250"/>
        <v/>
      </c>
      <c r="T3048" s="186">
        <v>3044</v>
      </c>
      <c r="U3048" s="216" t="str">
        <f t="shared" si="247"/>
        <v/>
      </c>
      <c r="V3048" s="216" t="str">
        <f>IFERROR(INDEX(CountyStateRegions_21!$B:$B,MATCH('Start Here Statistics'!$U3048,CountyStateRegions_21!$D:$D,0)),"")</f>
        <v/>
      </c>
    </row>
    <row r="3049" spans="14:22" ht="15" x14ac:dyDescent="0.2">
      <c r="N3049" s="43">
        <f t="shared" si="246"/>
        <v>0</v>
      </c>
      <c r="O3049" s="180"/>
      <c r="P3049" s="214" t="str">
        <f>CountyStateRegions_21!K3047</f>
        <v/>
      </c>
      <c r="Q3049" s="304" t="str">
        <f t="shared" si="248"/>
        <v/>
      </c>
      <c r="R3049" s="305" t="str">
        <f t="shared" si="249"/>
        <v/>
      </c>
      <c r="S3049" s="305" t="str">
        <f t="shared" si="250"/>
        <v/>
      </c>
      <c r="T3049" s="186">
        <v>3045</v>
      </c>
      <c r="U3049" s="216" t="str">
        <f t="shared" si="247"/>
        <v/>
      </c>
      <c r="V3049" s="216" t="str">
        <f>IFERROR(INDEX(CountyStateRegions_21!$B:$B,MATCH('Start Here Statistics'!$U3049,CountyStateRegions_21!$D:$D,0)),"")</f>
        <v/>
      </c>
    </row>
    <row r="3050" spans="14:22" ht="15" x14ac:dyDescent="0.2">
      <c r="N3050" s="43">
        <f t="shared" si="246"/>
        <v>0</v>
      </c>
      <c r="O3050" s="180"/>
      <c r="P3050" s="214" t="str">
        <f>CountyStateRegions_21!K3048</f>
        <v/>
      </c>
      <c r="Q3050" s="304" t="str">
        <f t="shared" si="248"/>
        <v/>
      </c>
      <c r="R3050" s="305" t="str">
        <f t="shared" si="249"/>
        <v/>
      </c>
      <c r="S3050" s="305" t="str">
        <f t="shared" si="250"/>
        <v/>
      </c>
      <c r="T3050" s="186">
        <v>3046</v>
      </c>
      <c r="U3050" s="216" t="str">
        <f t="shared" si="247"/>
        <v/>
      </c>
      <c r="V3050" s="216" t="str">
        <f>IFERROR(INDEX(CountyStateRegions_21!$B:$B,MATCH('Start Here Statistics'!$U3050,CountyStateRegions_21!$D:$D,0)),"")</f>
        <v/>
      </c>
    </row>
    <row r="3051" spans="14:22" ht="15" x14ac:dyDescent="0.2">
      <c r="N3051" s="43">
        <f t="shared" si="246"/>
        <v>0</v>
      </c>
      <c r="O3051" s="180"/>
      <c r="P3051" s="214" t="str">
        <f>CountyStateRegions_21!K3049</f>
        <v/>
      </c>
      <c r="Q3051" s="304" t="str">
        <f t="shared" si="248"/>
        <v/>
      </c>
      <c r="R3051" s="305" t="str">
        <f t="shared" si="249"/>
        <v/>
      </c>
      <c r="S3051" s="305" t="str">
        <f t="shared" si="250"/>
        <v/>
      </c>
      <c r="T3051" s="186">
        <v>3047</v>
      </c>
      <c r="U3051" s="216" t="str">
        <f t="shared" si="247"/>
        <v/>
      </c>
      <c r="V3051" s="216" t="str">
        <f>IFERROR(INDEX(CountyStateRegions_21!$B:$B,MATCH('Start Here Statistics'!$U3051,CountyStateRegions_21!$D:$D,0)),"")</f>
        <v/>
      </c>
    </row>
    <row r="3052" spans="14:22" ht="15" x14ac:dyDescent="0.2">
      <c r="N3052" s="43">
        <f t="shared" si="246"/>
        <v>0</v>
      </c>
      <c r="O3052" s="180"/>
      <c r="P3052" s="214" t="str">
        <f>CountyStateRegions_21!K3050</f>
        <v/>
      </c>
      <c r="Q3052" s="304" t="str">
        <f t="shared" si="248"/>
        <v/>
      </c>
      <c r="R3052" s="305" t="str">
        <f t="shared" si="249"/>
        <v/>
      </c>
      <c r="S3052" s="305" t="str">
        <f t="shared" si="250"/>
        <v/>
      </c>
      <c r="T3052" s="186">
        <v>3048</v>
      </c>
      <c r="U3052" s="216" t="str">
        <f t="shared" si="247"/>
        <v/>
      </c>
      <c r="V3052" s="216" t="str">
        <f>IFERROR(INDEX(CountyStateRegions_21!$B:$B,MATCH('Start Here Statistics'!$U3052,CountyStateRegions_21!$D:$D,0)),"")</f>
        <v/>
      </c>
    </row>
    <row r="3053" spans="14:22" ht="15" x14ac:dyDescent="0.2">
      <c r="N3053" s="43">
        <f t="shared" si="246"/>
        <v>0</v>
      </c>
      <c r="O3053" s="180"/>
      <c r="P3053" s="214" t="str">
        <f>CountyStateRegions_21!K3051</f>
        <v/>
      </c>
      <c r="Q3053" s="304" t="str">
        <f t="shared" si="248"/>
        <v/>
      </c>
      <c r="R3053" s="305" t="str">
        <f t="shared" si="249"/>
        <v/>
      </c>
      <c r="S3053" s="305" t="str">
        <f t="shared" si="250"/>
        <v/>
      </c>
      <c r="T3053" s="186">
        <v>3049</v>
      </c>
      <c r="U3053" s="216" t="str">
        <f t="shared" si="247"/>
        <v/>
      </c>
      <c r="V3053" s="216" t="str">
        <f>IFERROR(INDEX(CountyStateRegions_21!$B:$B,MATCH('Start Here Statistics'!$U3053,CountyStateRegions_21!$D:$D,0)),"")</f>
        <v/>
      </c>
    </row>
    <row r="3054" spans="14:22" ht="15" x14ac:dyDescent="0.2">
      <c r="N3054" s="43">
        <f t="shared" si="246"/>
        <v>0</v>
      </c>
      <c r="O3054" s="180"/>
      <c r="P3054" s="214" t="str">
        <f>CountyStateRegions_21!K3052</f>
        <v/>
      </c>
      <c r="Q3054" s="304" t="str">
        <f t="shared" si="248"/>
        <v/>
      </c>
      <c r="R3054" s="305" t="str">
        <f t="shared" si="249"/>
        <v/>
      </c>
      <c r="S3054" s="305" t="str">
        <f t="shared" si="250"/>
        <v/>
      </c>
      <c r="T3054" s="186">
        <v>3050</v>
      </c>
      <c r="U3054" s="216" t="str">
        <f t="shared" si="247"/>
        <v/>
      </c>
      <c r="V3054" s="216" t="str">
        <f>IFERROR(INDEX(CountyStateRegions_21!$B:$B,MATCH('Start Here Statistics'!$U3054,CountyStateRegions_21!$D:$D,0)),"")</f>
        <v/>
      </c>
    </row>
    <row r="3055" spans="14:22" ht="15" x14ac:dyDescent="0.2">
      <c r="N3055" s="43">
        <f t="shared" si="246"/>
        <v>0</v>
      </c>
      <c r="O3055" s="180"/>
      <c r="P3055" s="214" t="str">
        <f>CountyStateRegions_21!K3053</f>
        <v/>
      </c>
      <c r="Q3055" s="304" t="str">
        <f t="shared" si="248"/>
        <v/>
      </c>
      <c r="R3055" s="305" t="str">
        <f t="shared" si="249"/>
        <v/>
      </c>
      <c r="S3055" s="305" t="str">
        <f t="shared" si="250"/>
        <v/>
      </c>
      <c r="T3055" s="186">
        <v>3051</v>
      </c>
      <c r="U3055" s="216" t="str">
        <f t="shared" si="247"/>
        <v/>
      </c>
      <c r="V3055" s="216" t="str">
        <f>IFERROR(INDEX(CountyStateRegions_21!$B:$B,MATCH('Start Here Statistics'!$U3055,CountyStateRegions_21!$D:$D,0)),"")</f>
        <v/>
      </c>
    </row>
    <row r="3056" spans="14:22" ht="15" x14ac:dyDescent="0.2">
      <c r="N3056" s="43">
        <f t="shared" si="246"/>
        <v>0</v>
      </c>
      <c r="O3056" s="180"/>
      <c r="P3056" s="214" t="str">
        <f>CountyStateRegions_21!K3054</f>
        <v/>
      </c>
      <c r="Q3056" s="304" t="str">
        <f t="shared" si="248"/>
        <v/>
      </c>
      <c r="R3056" s="305" t="str">
        <f t="shared" si="249"/>
        <v/>
      </c>
      <c r="S3056" s="305" t="str">
        <f t="shared" si="250"/>
        <v/>
      </c>
      <c r="T3056" s="186">
        <v>3052</v>
      </c>
      <c r="U3056" s="216" t="str">
        <f t="shared" si="247"/>
        <v/>
      </c>
      <c r="V3056" s="216" t="str">
        <f>IFERROR(INDEX(CountyStateRegions_21!$B:$B,MATCH('Start Here Statistics'!$U3056,CountyStateRegions_21!$D:$D,0)),"")</f>
        <v/>
      </c>
    </row>
    <row r="3057" spans="14:22" ht="15" x14ac:dyDescent="0.2">
      <c r="N3057" s="43">
        <f t="shared" si="246"/>
        <v>0</v>
      </c>
      <c r="O3057" s="180"/>
      <c r="P3057" s="214" t="str">
        <f>CountyStateRegions_21!K3055</f>
        <v/>
      </c>
      <c r="Q3057" s="304" t="str">
        <f t="shared" si="248"/>
        <v/>
      </c>
      <c r="R3057" s="305" t="str">
        <f t="shared" si="249"/>
        <v/>
      </c>
      <c r="S3057" s="305" t="str">
        <f t="shared" si="250"/>
        <v/>
      </c>
      <c r="T3057" s="186">
        <v>3053</v>
      </c>
      <c r="U3057" s="216" t="str">
        <f t="shared" si="247"/>
        <v/>
      </c>
      <c r="V3057" s="216" t="str">
        <f>IFERROR(INDEX(CountyStateRegions_21!$B:$B,MATCH('Start Here Statistics'!$U3057,CountyStateRegions_21!$D:$D,0)),"")</f>
        <v/>
      </c>
    </row>
    <row r="3058" spans="14:22" ht="15" x14ac:dyDescent="0.2">
      <c r="N3058" s="43">
        <f t="shared" si="246"/>
        <v>0</v>
      </c>
      <c r="O3058" s="180"/>
      <c r="P3058" s="214" t="str">
        <f>CountyStateRegions_21!K3056</f>
        <v/>
      </c>
      <c r="Q3058" s="304" t="str">
        <f t="shared" si="248"/>
        <v/>
      </c>
      <c r="R3058" s="305" t="str">
        <f t="shared" si="249"/>
        <v/>
      </c>
      <c r="S3058" s="305" t="str">
        <f t="shared" si="250"/>
        <v/>
      </c>
      <c r="T3058" s="186">
        <v>3054</v>
      </c>
      <c r="U3058" s="216" t="str">
        <f t="shared" si="247"/>
        <v/>
      </c>
      <c r="V3058" s="216" t="str">
        <f>IFERROR(INDEX(CountyStateRegions_21!$B:$B,MATCH('Start Here Statistics'!$U3058,CountyStateRegions_21!$D:$D,0)),"")</f>
        <v/>
      </c>
    </row>
    <row r="3059" spans="14:22" ht="15" x14ac:dyDescent="0.2">
      <c r="N3059" s="43">
        <f t="shared" si="246"/>
        <v>0</v>
      </c>
      <c r="O3059" s="180"/>
      <c r="P3059" s="214" t="str">
        <f>CountyStateRegions_21!K3057</f>
        <v/>
      </c>
      <c r="Q3059" s="304" t="str">
        <f t="shared" si="248"/>
        <v/>
      </c>
      <c r="R3059" s="305" t="str">
        <f t="shared" si="249"/>
        <v/>
      </c>
      <c r="S3059" s="305" t="str">
        <f t="shared" si="250"/>
        <v/>
      </c>
      <c r="T3059" s="186">
        <v>3055</v>
      </c>
      <c r="U3059" s="216" t="str">
        <f t="shared" si="247"/>
        <v/>
      </c>
      <c r="V3059" s="216" t="str">
        <f>IFERROR(INDEX(CountyStateRegions_21!$B:$B,MATCH('Start Here Statistics'!$U3059,CountyStateRegions_21!$D:$D,0)),"")</f>
        <v/>
      </c>
    </row>
    <row r="3060" spans="14:22" ht="15" x14ac:dyDescent="0.2">
      <c r="N3060" s="43">
        <f t="shared" si="246"/>
        <v>0</v>
      </c>
      <c r="O3060" s="180"/>
      <c r="P3060" s="214" t="str">
        <f>CountyStateRegions_21!K3058</f>
        <v/>
      </c>
      <c r="Q3060" s="304" t="str">
        <f t="shared" si="248"/>
        <v/>
      </c>
      <c r="R3060" s="305" t="str">
        <f t="shared" si="249"/>
        <v/>
      </c>
      <c r="S3060" s="305" t="str">
        <f t="shared" si="250"/>
        <v/>
      </c>
      <c r="T3060" s="186">
        <v>3056</v>
      </c>
      <c r="U3060" s="216" t="str">
        <f t="shared" si="247"/>
        <v/>
      </c>
      <c r="V3060" s="216" t="str">
        <f>IFERROR(INDEX(CountyStateRegions_21!$B:$B,MATCH('Start Here Statistics'!$U3060,CountyStateRegions_21!$D:$D,0)),"")</f>
        <v/>
      </c>
    </row>
    <row r="3061" spans="14:22" ht="15" x14ac:dyDescent="0.2">
      <c r="N3061" s="43">
        <f t="shared" si="246"/>
        <v>0</v>
      </c>
      <c r="O3061" s="180"/>
      <c r="P3061" s="214" t="str">
        <f>CountyStateRegions_21!K3059</f>
        <v/>
      </c>
      <c r="Q3061" s="304" t="str">
        <f t="shared" si="248"/>
        <v/>
      </c>
      <c r="R3061" s="305" t="str">
        <f t="shared" si="249"/>
        <v/>
      </c>
      <c r="S3061" s="305" t="str">
        <f t="shared" si="250"/>
        <v/>
      </c>
      <c r="T3061" s="186">
        <v>3057</v>
      </c>
      <c r="U3061" s="216" t="str">
        <f t="shared" si="247"/>
        <v/>
      </c>
      <c r="V3061" s="216" t="str">
        <f>IFERROR(INDEX(CountyStateRegions_21!$B:$B,MATCH('Start Here Statistics'!$U3061,CountyStateRegions_21!$D:$D,0)),"")</f>
        <v/>
      </c>
    </row>
    <row r="3062" spans="14:22" ht="15" x14ac:dyDescent="0.2">
      <c r="N3062" s="43">
        <f t="shared" si="246"/>
        <v>0</v>
      </c>
      <c r="O3062" s="180"/>
      <c r="P3062" s="214" t="str">
        <f>CountyStateRegions_21!K3060</f>
        <v/>
      </c>
      <c r="Q3062" s="304" t="str">
        <f t="shared" si="248"/>
        <v/>
      </c>
      <c r="R3062" s="305" t="str">
        <f t="shared" si="249"/>
        <v/>
      </c>
      <c r="S3062" s="305" t="str">
        <f t="shared" si="250"/>
        <v/>
      </c>
      <c r="T3062" s="186">
        <v>3058</v>
      </c>
      <c r="U3062" s="216" t="str">
        <f t="shared" si="247"/>
        <v/>
      </c>
      <c r="V3062" s="216" t="str">
        <f>IFERROR(INDEX(CountyStateRegions_21!$B:$B,MATCH('Start Here Statistics'!$U3062,CountyStateRegions_21!$D:$D,0)),"")</f>
        <v/>
      </c>
    </row>
    <row r="3063" spans="14:22" ht="15" x14ac:dyDescent="0.2">
      <c r="N3063" s="43">
        <f t="shared" si="246"/>
        <v>0</v>
      </c>
      <c r="O3063" s="180"/>
      <c r="P3063" s="214" t="str">
        <f>CountyStateRegions_21!K3061</f>
        <v/>
      </c>
      <c r="Q3063" s="304" t="str">
        <f t="shared" si="248"/>
        <v/>
      </c>
      <c r="R3063" s="305" t="str">
        <f t="shared" si="249"/>
        <v/>
      </c>
      <c r="S3063" s="305" t="str">
        <f t="shared" si="250"/>
        <v/>
      </c>
      <c r="T3063" s="186">
        <v>3059</v>
      </c>
      <c r="U3063" s="216" t="str">
        <f t="shared" si="247"/>
        <v/>
      </c>
      <c r="V3063" s="216" t="str">
        <f>IFERROR(INDEX(CountyStateRegions_21!$B:$B,MATCH('Start Here Statistics'!$U3063,CountyStateRegions_21!$D:$D,0)),"")</f>
        <v/>
      </c>
    </row>
    <row r="3064" spans="14:22" ht="15" x14ac:dyDescent="0.2">
      <c r="N3064" s="43">
        <f t="shared" si="246"/>
        <v>0</v>
      </c>
      <c r="O3064" s="180"/>
      <c r="P3064" s="214" t="str">
        <f>CountyStateRegions_21!K3062</f>
        <v/>
      </c>
      <c r="Q3064" s="304" t="str">
        <f t="shared" si="248"/>
        <v/>
      </c>
      <c r="R3064" s="305" t="str">
        <f t="shared" si="249"/>
        <v/>
      </c>
      <c r="S3064" s="305" t="str">
        <f t="shared" si="250"/>
        <v/>
      </c>
      <c r="T3064" s="186">
        <v>3060</v>
      </c>
      <c r="U3064" s="216" t="str">
        <f t="shared" si="247"/>
        <v/>
      </c>
      <c r="V3064" s="216" t="str">
        <f>IFERROR(INDEX(CountyStateRegions_21!$B:$B,MATCH('Start Here Statistics'!$U3064,CountyStateRegions_21!$D:$D,0)),"")</f>
        <v/>
      </c>
    </row>
    <row r="3065" spans="14:22" ht="15" x14ac:dyDescent="0.2">
      <c r="N3065" s="43">
        <f t="shared" si="246"/>
        <v>0</v>
      </c>
      <c r="O3065" s="180"/>
      <c r="P3065" s="214" t="str">
        <f>CountyStateRegions_21!K3063</f>
        <v/>
      </c>
      <c r="Q3065" s="304" t="str">
        <f t="shared" si="248"/>
        <v/>
      </c>
      <c r="R3065" s="305" t="str">
        <f t="shared" si="249"/>
        <v/>
      </c>
      <c r="S3065" s="305" t="str">
        <f t="shared" si="250"/>
        <v/>
      </c>
      <c r="T3065" s="186">
        <v>3061</v>
      </c>
      <c r="U3065" s="216" t="str">
        <f t="shared" si="247"/>
        <v/>
      </c>
      <c r="V3065" s="216" t="str">
        <f>IFERROR(INDEX(CountyStateRegions_21!$B:$B,MATCH('Start Here Statistics'!$U3065,CountyStateRegions_21!$D:$D,0)),"")</f>
        <v/>
      </c>
    </row>
    <row r="3066" spans="14:22" ht="15" x14ac:dyDescent="0.2">
      <c r="N3066" s="43">
        <f t="shared" si="246"/>
        <v>0</v>
      </c>
      <c r="O3066" s="180"/>
      <c r="P3066" s="214" t="str">
        <f>CountyStateRegions_21!K3064</f>
        <v/>
      </c>
      <c r="Q3066" s="304" t="str">
        <f t="shared" si="248"/>
        <v/>
      </c>
      <c r="R3066" s="305" t="str">
        <f t="shared" si="249"/>
        <v/>
      </c>
      <c r="S3066" s="305" t="str">
        <f t="shared" si="250"/>
        <v/>
      </c>
      <c r="T3066" s="186">
        <v>3062</v>
      </c>
      <c r="U3066" s="216" t="str">
        <f t="shared" si="247"/>
        <v/>
      </c>
      <c r="V3066" s="216" t="str">
        <f>IFERROR(INDEX(CountyStateRegions_21!$B:$B,MATCH('Start Here Statistics'!$U3066,CountyStateRegions_21!$D:$D,0)),"")</f>
        <v/>
      </c>
    </row>
    <row r="3067" spans="14:22" ht="15" x14ac:dyDescent="0.2">
      <c r="N3067" s="43">
        <f t="shared" si="246"/>
        <v>0</v>
      </c>
      <c r="O3067" s="180"/>
      <c r="P3067" s="214" t="str">
        <f>CountyStateRegions_21!K3065</f>
        <v/>
      </c>
      <c r="Q3067" s="304" t="str">
        <f t="shared" si="248"/>
        <v/>
      </c>
      <c r="R3067" s="305" t="str">
        <f t="shared" si="249"/>
        <v/>
      </c>
      <c r="S3067" s="305" t="str">
        <f t="shared" si="250"/>
        <v/>
      </c>
      <c r="T3067" s="186">
        <v>3063</v>
      </c>
      <c r="U3067" s="216" t="str">
        <f t="shared" si="247"/>
        <v/>
      </c>
      <c r="V3067" s="216" t="str">
        <f>IFERROR(INDEX(CountyStateRegions_21!$B:$B,MATCH('Start Here Statistics'!$U3067,CountyStateRegions_21!$D:$D,0)),"")</f>
        <v/>
      </c>
    </row>
    <row r="3068" spans="14:22" ht="15" x14ac:dyDescent="0.2">
      <c r="N3068" s="43">
        <f t="shared" si="246"/>
        <v>0</v>
      </c>
      <c r="O3068" s="180"/>
      <c r="P3068" s="214" t="str">
        <f>CountyStateRegions_21!K3066</f>
        <v/>
      </c>
      <c r="Q3068" s="304" t="str">
        <f t="shared" si="248"/>
        <v/>
      </c>
      <c r="R3068" s="305" t="str">
        <f t="shared" si="249"/>
        <v/>
      </c>
      <c r="S3068" s="305" t="str">
        <f t="shared" si="250"/>
        <v/>
      </c>
      <c r="T3068" s="186">
        <v>3064</v>
      </c>
      <c r="U3068" s="216" t="str">
        <f t="shared" si="247"/>
        <v/>
      </c>
      <c r="V3068" s="216" t="str">
        <f>IFERROR(INDEX(CountyStateRegions_21!$B:$B,MATCH('Start Here Statistics'!$U3068,CountyStateRegions_21!$D:$D,0)),"")</f>
        <v/>
      </c>
    </row>
    <row r="3069" spans="14:22" ht="15" x14ac:dyDescent="0.2">
      <c r="N3069" s="43">
        <f t="shared" si="246"/>
        <v>0</v>
      </c>
      <c r="O3069" s="180"/>
      <c r="P3069" s="214" t="str">
        <f>CountyStateRegions_21!K3067</f>
        <v/>
      </c>
      <c r="Q3069" s="304" t="str">
        <f t="shared" si="248"/>
        <v/>
      </c>
      <c r="R3069" s="305" t="str">
        <f t="shared" si="249"/>
        <v/>
      </c>
      <c r="S3069" s="305" t="str">
        <f t="shared" si="250"/>
        <v/>
      </c>
      <c r="T3069" s="186">
        <v>3065</v>
      </c>
      <c r="U3069" s="216" t="str">
        <f t="shared" si="247"/>
        <v/>
      </c>
      <c r="V3069" s="216" t="str">
        <f>IFERROR(INDEX(CountyStateRegions_21!$B:$B,MATCH('Start Here Statistics'!$U3069,CountyStateRegions_21!$D:$D,0)),"")</f>
        <v/>
      </c>
    </row>
    <row r="3070" spans="14:22" ht="15" x14ac:dyDescent="0.2">
      <c r="N3070" s="43">
        <f t="shared" si="246"/>
        <v>0</v>
      </c>
      <c r="O3070" s="180"/>
      <c r="P3070" s="214" t="str">
        <f>CountyStateRegions_21!K3068</f>
        <v/>
      </c>
      <c r="Q3070" s="304" t="str">
        <f t="shared" si="248"/>
        <v/>
      </c>
      <c r="R3070" s="305" t="str">
        <f t="shared" si="249"/>
        <v/>
      </c>
      <c r="S3070" s="305" t="str">
        <f t="shared" si="250"/>
        <v/>
      </c>
      <c r="T3070" s="186">
        <v>3066</v>
      </c>
      <c r="U3070" s="216" t="str">
        <f t="shared" si="247"/>
        <v/>
      </c>
      <c r="V3070" s="216" t="str">
        <f>IFERROR(INDEX(CountyStateRegions_21!$B:$B,MATCH('Start Here Statistics'!$U3070,CountyStateRegions_21!$D:$D,0)),"")</f>
        <v/>
      </c>
    </row>
    <row r="3071" spans="14:22" ht="15" x14ac:dyDescent="0.2">
      <c r="N3071" s="43">
        <f t="shared" si="246"/>
        <v>0</v>
      </c>
      <c r="O3071" s="180"/>
      <c r="P3071" s="214" t="str">
        <f>CountyStateRegions_21!K3069</f>
        <v/>
      </c>
      <c r="Q3071" s="304" t="str">
        <f t="shared" si="248"/>
        <v/>
      </c>
      <c r="R3071" s="305" t="str">
        <f t="shared" si="249"/>
        <v/>
      </c>
      <c r="S3071" s="305" t="str">
        <f t="shared" si="250"/>
        <v/>
      </c>
      <c r="T3071" s="186">
        <v>3067</v>
      </c>
      <c r="U3071" s="216" t="str">
        <f t="shared" si="247"/>
        <v/>
      </c>
      <c r="V3071" s="216" t="str">
        <f>IFERROR(INDEX(CountyStateRegions_21!$B:$B,MATCH('Start Here Statistics'!$U3071,CountyStateRegions_21!$D:$D,0)),"")</f>
        <v/>
      </c>
    </row>
    <row r="3072" spans="14:22" ht="15" x14ac:dyDescent="0.2">
      <c r="N3072" s="43">
        <f t="shared" si="246"/>
        <v>0</v>
      </c>
      <c r="O3072" s="180"/>
      <c r="P3072" s="214" t="str">
        <f>CountyStateRegions_21!K3070</f>
        <v/>
      </c>
      <c r="Q3072" s="304" t="str">
        <f t="shared" si="248"/>
        <v/>
      </c>
      <c r="R3072" s="305" t="str">
        <f t="shared" si="249"/>
        <v/>
      </c>
      <c r="S3072" s="305" t="str">
        <f t="shared" si="250"/>
        <v/>
      </c>
      <c r="T3072" s="186">
        <v>3068</v>
      </c>
      <c r="U3072" s="216" t="str">
        <f t="shared" si="247"/>
        <v/>
      </c>
      <c r="V3072" s="216" t="str">
        <f>IFERROR(INDEX(CountyStateRegions_21!$B:$B,MATCH('Start Here Statistics'!$U3072,CountyStateRegions_21!$D:$D,0)),"")</f>
        <v/>
      </c>
    </row>
    <row r="3073" spans="14:22" ht="15" x14ac:dyDescent="0.2">
      <c r="N3073" s="43">
        <f t="shared" si="246"/>
        <v>0</v>
      </c>
      <c r="O3073" s="180"/>
      <c r="P3073" s="214" t="str">
        <f>CountyStateRegions_21!K3071</f>
        <v/>
      </c>
      <c r="Q3073" s="304" t="str">
        <f t="shared" si="248"/>
        <v/>
      </c>
      <c r="R3073" s="305" t="str">
        <f t="shared" si="249"/>
        <v/>
      </c>
      <c r="S3073" s="305" t="str">
        <f t="shared" si="250"/>
        <v/>
      </c>
      <c r="T3073" s="186">
        <v>3069</v>
      </c>
      <c r="U3073" s="216" t="str">
        <f t="shared" si="247"/>
        <v/>
      </c>
      <c r="V3073" s="216" t="str">
        <f>IFERROR(INDEX(CountyStateRegions_21!$B:$B,MATCH('Start Here Statistics'!$U3073,CountyStateRegions_21!$D:$D,0)),"")</f>
        <v/>
      </c>
    </row>
    <row r="3074" spans="14:22" ht="15" x14ac:dyDescent="0.2">
      <c r="N3074" s="43">
        <f t="shared" si="246"/>
        <v>0</v>
      </c>
      <c r="O3074" s="180"/>
      <c r="P3074" s="214" t="str">
        <f>CountyStateRegions_21!K3072</f>
        <v/>
      </c>
      <c r="Q3074" s="304" t="str">
        <f t="shared" si="248"/>
        <v/>
      </c>
      <c r="R3074" s="305" t="str">
        <f t="shared" si="249"/>
        <v/>
      </c>
      <c r="S3074" s="305" t="str">
        <f t="shared" si="250"/>
        <v/>
      </c>
      <c r="T3074" s="186">
        <v>3070</v>
      </c>
      <c r="U3074" s="216" t="str">
        <f t="shared" si="247"/>
        <v/>
      </c>
      <c r="V3074" s="216" t="str">
        <f>IFERROR(INDEX(CountyStateRegions_21!$B:$B,MATCH('Start Here Statistics'!$U3074,CountyStateRegions_21!$D:$D,0)),"")</f>
        <v/>
      </c>
    </row>
    <row r="3075" spans="14:22" ht="15" x14ac:dyDescent="0.2">
      <c r="N3075" s="43">
        <f t="shared" si="246"/>
        <v>0</v>
      </c>
      <c r="O3075" s="180"/>
      <c r="P3075" s="214" t="str">
        <f>CountyStateRegions_21!K3073</f>
        <v/>
      </c>
      <c r="Q3075" s="304" t="str">
        <f t="shared" si="248"/>
        <v/>
      </c>
      <c r="R3075" s="305" t="str">
        <f t="shared" si="249"/>
        <v/>
      </c>
      <c r="S3075" s="305" t="str">
        <f t="shared" si="250"/>
        <v/>
      </c>
      <c r="T3075" s="186">
        <v>3071</v>
      </c>
      <c r="U3075" s="216" t="str">
        <f t="shared" si="247"/>
        <v/>
      </c>
      <c r="V3075" s="216" t="str">
        <f>IFERROR(INDEX(CountyStateRegions_21!$B:$B,MATCH('Start Here Statistics'!$U3075,CountyStateRegions_21!$D:$D,0)),"")</f>
        <v/>
      </c>
    </row>
    <row r="3076" spans="14:22" ht="15" x14ac:dyDescent="0.2">
      <c r="N3076" s="43">
        <f t="shared" si="246"/>
        <v>0</v>
      </c>
      <c r="O3076" s="180"/>
      <c r="P3076" s="214" t="str">
        <f>CountyStateRegions_21!K3074</f>
        <v/>
      </c>
      <c r="Q3076" s="304" t="str">
        <f t="shared" si="248"/>
        <v/>
      </c>
      <c r="R3076" s="305" t="str">
        <f t="shared" si="249"/>
        <v/>
      </c>
      <c r="S3076" s="305" t="str">
        <f t="shared" si="250"/>
        <v/>
      </c>
      <c r="T3076" s="186">
        <v>3072</v>
      </c>
      <c r="U3076" s="216" t="str">
        <f t="shared" si="247"/>
        <v/>
      </c>
      <c r="V3076" s="216" t="str">
        <f>IFERROR(INDEX(CountyStateRegions_21!$B:$B,MATCH('Start Here Statistics'!$U3076,CountyStateRegions_21!$D:$D,0)),"")</f>
        <v/>
      </c>
    </row>
    <row r="3077" spans="14:22" ht="15" x14ac:dyDescent="0.2">
      <c r="N3077" s="43">
        <f t="shared" si="246"/>
        <v>0</v>
      </c>
      <c r="O3077" s="180"/>
      <c r="P3077" s="214" t="str">
        <f>CountyStateRegions_21!K3075</f>
        <v/>
      </c>
      <c r="Q3077" s="304" t="str">
        <f t="shared" si="248"/>
        <v/>
      </c>
      <c r="R3077" s="305" t="str">
        <f t="shared" si="249"/>
        <v/>
      </c>
      <c r="S3077" s="305" t="str">
        <f t="shared" si="250"/>
        <v/>
      </c>
      <c r="T3077" s="186">
        <v>3073</v>
      </c>
      <c r="U3077" s="216" t="str">
        <f t="shared" si="247"/>
        <v/>
      </c>
      <c r="V3077" s="216" t="str">
        <f>IFERROR(INDEX(CountyStateRegions_21!$B:$B,MATCH('Start Here Statistics'!$U3077,CountyStateRegions_21!$D:$D,0)),"")</f>
        <v/>
      </c>
    </row>
    <row r="3078" spans="14:22" ht="15" x14ac:dyDescent="0.2">
      <c r="N3078" s="43">
        <f t="shared" ref="N3078:N3141" si="251">SUM(N3077,$O3078&lt;&gt;"")</f>
        <v>0</v>
      </c>
      <c r="O3078" s="180"/>
      <c r="P3078" s="214" t="str">
        <f>CountyStateRegions_21!K3076</f>
        <v/>
      </c>
      <c r="Q3078" s="304" t="str">
        <f t="shared" si="248"/>
        <v/>
      </c>
      <c r="R3078" s="305" t="str">
        <f t="shared" si="249"/>
        <v/>
      </c>
      <c r="S3078" s="305" t="str">
        <f t="shared" si="250"/>
        <v/>
      </c>
      <c r="T3078" s="186">
        <v>3074</v>
      </c>
      <c r="U3078" s="216" t="str">
        <f t="shared" ref="U3078:U3141" si="252">IFERROR(INDEX($P:$P,MATCH($T3078,$N:$N,0)),"")</f>
        <v/>
      </c>
      <c r="V3078" s="216" t="str">
        <f>IFERROR(INDEX(CountyStateRegions_21!$B:$B,MATCH('Start Here Statistics'!$U3078,CountyStateRegions_21!$D:$D,0)),"")</f>
        <v/>
      </c>
    </row>
    <row r="3079" spans="14:22" ht="15" x14ac:dyDescent="0.2">
      <c r="N3079" s="43">
        <f t="shared" si="251"/>
        <v>0</v>
      </c>
      <c r="O3079" s="180"/>
      <c r="P3079" s="214" t="str">
        <f>CountyStateRegions_21!K3077</f>
        <v/>
      </c>
      <c r="Q3079" s="304" t="str">
        <f t="shared" si="248"/>
        <v/>
      </c>
      <c r="R3079" s="305" t="str">
        <f t="shared" si="249"/>
        <v/>
      </c>
      <c r="S3079" s="305" t="str">
        <f t="shared" si="250"/>
        <v/>
      </c>
      <c r="T3079" s="186">
        <v>3075</v>
      </c>
      <c r="U3079" s="216" t="str">
        <f t="shared" si="252"/>
        <v/>
      </c>
      <c r="V3079" s="216" t="str">
        <f>IFERROR(INDEX(CountyStateRegions_21!$B:$B,MATCH('Start Here Statistics'!$U3079,CountyStateRegions_21!$D:$D,0)),"")</f>
        <v/>
      </c>
    </row>
    <row r="3080" spans="14:22" ht="15" x14ac:dyDescent="0.2">
      <c r="N3080" s="43">
        <f t="shared" si="251"/>
        <v>0</v>
      </c>
      <c r="O3080" s="180"/>
      <c r="P3080" s="214" t="str">
        <f>CountyStateRegions_21!K3078</f>
        <v/>
      </c>
      <c r="Q3080" s="304" t="str">
        <f t="shared" si="248"/>
        <v/>
      </c>
      <c r="R3080" s="305" t="str">
        <f t="shared" si="249"/>
        <v/>
      </c>
      <c r="S3080" s="305" t="str">
        <f t="shared" si="250"/>
        <v/>
      </c>
      <c r="T3080" s="186">
        <v>3076</v>
      </c>
      <c r="U3080" s="216" t="str">
        <f t="shared" si="252"/>
        <v/>
      </c>
      <c r="V3080" s="216" t="str">
        <f>IFERROR(INDEX(CountyStateRegions_21!$B:$B,MATCH('Start Here Statistics'!$U3080,CountyStateRegions_21!$D:$D,0)),"")</f>
        <v/>
      </c>
    </row>
    <row r="3081" spans="14:22" ht="15" x14ac:dyDescent="0.2">
      <c r="N3081" s="43">
        <f t="shared" si="251"/>
        <v>0</v>
      </c>
      <c r="O3081" s="180"/>
      <c r="P3081" s="214" t="str">
        <f>CountyStateRegions_21!K3079</f>
        <v/>
      </c>
      <c r="Q3081" s="304" t="str">
        <f t="shared" si="248"/>
        <v/>
      </c>
      <c r="R3081" s="305" t="str">
        <f t="shared" si="249"/>
        <v/>
      </c>
      <c r="S3081" s="305" t="str">
        <f t="shared" si="250"/>
        <v/>
      </c>
      <c r="T3081" s="186">
        <v>3077</v>
      </c>
      <c r="U3081" s="216" t="str">
        <f t="shared" si="252"/>
        <v/>
      </c>
      <c r="V3081" s="216" t="str">
        <f>IFERROR(INDEX(CountyStateRegions_21!$B:$B,MATCH('Start Here Statistics'!$U3081,CountyStateRegions_21!$D:$D,0)),"")</f>
        <v/>
      </c>
    </row>
    <row r="3082" spans="14:22" ht="15" x14ac:dyDescent="0.2">
      <c r="N3082" s="43">
        <f t="shared" si="251"/>
        <v>0</v>
      </c>
      <c r="O3082" s="180"/>
      <c r="P3082" s="214" t="str">
        <f>CountyStateRegions_21!K3080</f>
        <v/>
      </c>
      <c r="Q3082" s="304" t="str">
        <f t="shared" si="248"/>
        <v/>
      </c>
      <c r="R3082" s="305" t="str">
        <f t="shared" si="249"/>
        <v/>
      </c>
      <c r="S3082" s="305" t="str">
        <f t="shared" si="250"/>
        <v/>
      </c>
      <c r="T3082" s="186">
        <v>3078</v>
      </c>
      <c r="U3082" s="216" t="str">
        <f t="shared" si="252"/>
        <v/>
      </c>
      <c r="V3082" s="216" t="str">
        <f>IFERROR(INDEX(CountyStateRegions_21!$B:$B,MATCH('Start Here Statistics'!$U3082,CountyStateRegions_21!$D:$D,0)),"")</f>
        <v/>
      </c>
    </row>
    <row r="3083" spans="14:22" ht="15" x14ac:dyDescent="0.2">
      <c r="N3083" s="43">
        <f t="shared" si="251"/>
        <v>0</v>
      </c>
      <c r="O3083" s="180"/>
      <c r="P3083" s="214" t="str">
        <f>CountyStateRegions_21!K3081</f>
        <v/>
      </c>
      <c r="Q3083" s="304" t="str">
        <f t="shared" si="248"/>
        <v/>
      </c>
      <c r="R3083" s="305" t="str">
        <f t="shared" si="249"/>
        <v/>
      </c>
      <c r="S3083" s="305" t="str">
        <f t="shared" si="250"/>
        <v/>
      </c>
      <c r="T3083" s="186">
        <v>3079</v>
      </c>
      <c r="U3083" s="216" t="str">
        <f t="shared" si="252"/>
        <v/>
      </c>
      <c r="V3083" s="216" t="str">
        <f>IFERROR(INDEX(CountyStateRegions_21!$B:$B,MATCH('Start Here Statistics'!$U3083,CountyStateRegions_21!$D:$D,0)),"")</f>
        <v/>
      </c>
    </row>
    <row r="3084" spans="14:22" ht="15" x14ac:dyDescent="0.2">
      <c r="N3084" s="43">
        <f t="shared" si="251"/>
        <v>0</v>
      </c>
      <c r="O3084" s="180"/>
      <c r="P3084" s="214" t="str">
        <f>CountyStateRegions_21!K3082</f>
        <v/>
      </c>
      <c r="Q3084" s="304" t="str">
        <f t="shared" si="248"/>
        <v/>
      </c>
      <c r="R3084" s="305" t="str">
        <f t="shared" si="249"/>
        <v/>
      </c>
      <c r="S3084" s="305" t="str">
        <f t="shared" si="250"/>
        <v/>
      </c>
      <c r="T3084" s="186">
        <v>3080</v>
      </c>
      <c r="U3084" s="216" t="str">
        <f t="shared" si="252"/>
        <v/>
      </c>
      <c r="V3084" s="216" t="str">
        <f>IFERROR(INDEX(CountyStateRegions_21!$B:$B,MATCH('Start Here Statistics'!$U3084,CountyStateRegions_21!$D:$D,0)),"")</f>
        <v/>
      </c>
    </row>
    <row r="3085" spans="14:22" ht="15" x14ac:dyDescent="0.2">
      <c r="N3085" s="43">
        <f t="shared" si="251"/>
        <v>0</v>
      </c>
      <c r="O3085" s="180"/>
      <c r="P3085" s="214" t="str">
        <f>CountyStateRegions_21!K3083</f>
        <v/>
      </c>
      <c r="Q3085" s="304" t="str">
        <f t="shared" si="248"/>
        <v/>
      </c>
      <c r="R3085" s="305" t="str">
        <f t="shared" si="249"/>
        <v/>
      </c>
      <c r="S3085" s="305" t="str">
        <f t="shared" si="250"/>
        <v/>
      </c>
      <c r="T3085" s="186">
        <v>3081</v>
      </c>
      <c r="U3085" s="216" t="str">
        <f t="shared" si="252"/>
        <v/>
      </c>
      <c r="V3085" s="216" t="str">
        <f>IFERROR(INDEX(CountyStateRegions_21!$B:$B,MATCH('Start Here Statistics'!$U3085,CountyStateRegions_21!$D:$D,0)),"")</f>
        <v/>
      </c>
    </row>
    <row r="3086" spans="14:22" ht="15" x14ac:dyDescent="0.2">
      <c r="N3086" s="43">
        <f t="shared" si="251"/>
        <v>0</v>
      </c>
      <c r="O3086" s="180"/>
      <c r="P3086" s="214" t="str">
        <f>CountyStateRegions_21!K3084</f>
        <v/>
      </c>
      <c r="Q3086" s="304" t="str">
        <f t="shared" si="248"/>
        <v/>
      </c>
      <c r="R3086" s="305" t="str">
        <f t="shared" si="249"/>
        <v/>
      </c>
      <c r="S3086" s="305" t="str">
        <f t="shared" si="250"/>
        <v/>
      </c>
      <c r="T3086" s="186">
        <v>3082</v>
      </c>
      <c r="U3086" s="216" t="str">
        <f t="shared" si="252"/>
        <v/>
      </c>
      <c r="V3086" s="216" t="str">
        <f>IFERROR(INDEX(CountyStateRegions_21!$B:$B,MATCH('Start Here Statistics'!$U3086,CountyStateRegions_21!$D:$D,0)),"")</f>
        <v/>
      </c>
    </row>
    <row r="3087" spans="14:22" ht="15" x14ac:dyDescent="0.2">
      <c r="N3087" s="43">
        <f t="shared" si="251"/>
        <v>0</v>
      </c>
      <c r="O3087" s="180"/>
      <c r="P3087" s="214" t="str">
        <f>CountyStateRegions_21!K3085</f>
        <v/>
      </c>
      <c r="Q3087" s="304" t="str">
        <f t="shared" si="248"/>
        <v/>
      </c>
      <c r="R3087" s="305" t="str">
        <f t="shared" si="249"/>
        <v/>
      </c>
      <c r="S3087" s="305" t="str">
        <f t="shared" si="250"/>
        <v/>
      </c>
      <c r="T3087" s="186">
        <v>3083</v>
      </c>
      <c r="U3087" s="216" t="str">
        <f t="shared" si="252"/>
        <v/>
      </c>
      <c r="V3087" s="216" t="str">
        <f>IFERROR(INDEX(CountyStateRegions_21!$B:$B,MATCH('Start Here Statistics'!$U3087,CountyStateRegions_21!$D:$D,0)),"")</f>
        <v/>
      </c>
    </row>
    <row r="3088" spans="14:22" ht="15" x14ac:dyDescent="0.2">
      <c r="N3088" s="43">
        <f t="shared" si="251"/>
        <v>0</v>
      </c>
      <c r="O3088" s="180"/>
      <c r="P3088" s="214" t="str">
        <f>CountyStateRegions_21!K3086</f>
        <v/>
      </c>
      <c r="Q3088" s="304" t="str">
        <f t="shared" si="248"/>
        <v/>
      </c>
      <c r="R3088" s="305" t="str">
        <f t="shared" si="249"/>
        <v/>
      </c>
      <c r="S3088" s="305" t="str">
        <f t="shared" si="250"/>
        <v/>
      </c>
      <c r="T3088" s="186">
        <v>3084</v>
      </c>
      <c r="U3088" s="216" t="str">
        <f t="shared" si="252"/>
        <v/>
      </c>
      <c r="V3088" s="216" t="str">
        <f>IFERROR(INDEX(CountyStateRegions_21!$B:$B,MATCH('Start Here Statistics'!$U3088,CountyStateRegions_21!$D:$D,0)),"")</f>
        <v/>
      </c>
    </row>
    <row r="3089" spans="14:22" ht="15" x14ac:dyDescent="0.2">
      <c r="N3089" s="43">
        <f t="shared" si="251"/>
        <v>0</v>
      </c>
      <c r="O3089" s="180"/>
      <c r="P3089" s="214" t="str">
        <f>CountyStateRegions_21!K3087</f>
        <v/>
      </c>
      <c r="Q3089" s="304" t="str">
        <f t="shared" si="248"/>
        <v/>
      </c>
      <c r="R3089" s="305" t="str">
        <f t="shared" si="249"/>
        <v/>
      </c>
      <c r="S3089" s="305" t="str">
        <f t="shared" si="250"/>
        <v/>
      </c>
      <c r="T3089" s="186">
        <v>3085</v>
      </c>
      <c r="U3089" s="216" t="str">
        <f t="shared" si="252"/>
        <v/>
      </c>
      <c r="V3089" s="216" t="str">
        <f>IFERROR(INDEX(CountyStateRegions_21!$B:$B,MATCH('Start Here Statistics'!$U3089,CountyStateRegions_21!$D:$D,0)),"")</f>
        <v/>
      </c>
    </row>
    <row r="3090" spans="14:22" ht="15" x14ac:dyDescent="0.2">
      <c r="N3090" s="43">
        <f t="shared" si="251"/>
        <v>0</v>
      </c>
      <c r="O3090" s="180"/>
      <c r="P3090" s="214" t="str">
        <f>CountyStateRegions_21!K3088</f>
        <v/>
      </c>
      <c r="Q3090" s="304" t="str">
        <f t="shared" si="248"/>
        <v/>
      </c>
      <c r="R3090" s="305" t="str">
        <f t="shared" si="249"/>
        <v/>
      </c>
      <c r="S3090" s="305" t="str">
        <f t="shared" si="250"/>
        <v/>
      </c>
      <c r="T3090" s="186">
        <v>3086</v>
      </c>
      <c r="U3090" s="216" t="str">
        <f t="shared" si="252"/>
        <v/>
      </c>
      <c r="V3090" s="216" t="str">
        <f>IFERROR(INDEX(CountyStateRegions_21!$B:$B,MATCH('Start Here Statistics'!$U3090,CountyStateRegions_21!$D:$D,0)),"")</f>
        <v/>
      </c>
    </row>
    <row r="3091" spans="14:22" ht="15" x14ac:dyDescent="0.2">
      <c r="N3091" s="43">
        <f t="shared" si="251"/>
        <v>0</v>
      </c>
      <c r="O3091" s="180"/>
      <c r="P3091" s="214" t="str">
        <f>CountyStateRegions_21!K3089</f>
        <v/>
      </c>
      <c r="Q3091" s="304" t="str">
        <f t="shared" si="248"/>
        <v/>
      </c>
      <c r="R3091" s="305" t="str">
        <f t="shared" si="249"/>
        <v/>
      </c>
      <c r="S3091" s="305" t="str">
        <f t="shared" si="250"/>
        <v/>
      </c>
      <c r="T3091" s="186">
        <v>3087</v>
      </c>
      <c r="U3091" s="216" t="str">
        <f t="shared" si="252"/>
        <v/>
      </c>
      <c r="V3091" s="216" t="str">
        <f>IFERROR(INDEX(CountyStateRegions_21!$B:$B,MATCH('Start Here Statistics'!$U3091,CountyStateRegions_21!$D:$D,0)),"")</f>
        <v/>
      </c>
    </row>
    <row r="3092" spans="14:22" ht="15" x14ac:dyDescent="0.2">
      <c r="N3092" s="43">
        <f t="shared" si="251"/>
        <v>0</v>
      </c>
      <c r="O3092" s="180"/>
      <c r="P3092" s="214" t="str">
        <f>CountyStateRegions_21!K3090</f>
        <v/>
      </c>
      <c r="Q3092" s="304" t="str">
        <f t="shared" si="248"/>
        <v/>
      </c>
      <c r="R3092" s="305" t="str">
        <f t="shared" si="249"/>
        <v/>
      </c>
      <c r="S3092" s="305" t="str">
        <f t="shared" si="250"/>
        <v/>
      </c>
      <c r="T3092" s="186">
        <v>3088</v>
      </c>
      <c r="U3092" s="216" t="str">
        <f t="shared" si="252"/>
        <v/>
      </c>
      <c r="V3092" s="216" t="str">
        <f>IFERROR(INDEX(CountyStateRegions_21!$B:$B,MATCH('Start Here Statistics'!$U3092,CountyStateRegions_21!$D:$D,0)),"")</f>
        <v/>
      </c>
    </row>
    <row r="3093" spans="14:22" ht="15" x14ac:dyDescent="0.2">
      <c r="N3093" s="43">
        <f t="shared" si="251"/>
        <v>0</v>
      </c>
      <c r="O3093" s="180"/>
      <c r="P3093" s="214" t="str">
        <f>CountyStateRegions_21!K3091</f>
        <v/>
      </c>
      <c r="Q3093" s="304" t="str">
        <f t="shared" si="248"/>
        <v/>
      </c>
      <c r="R3093" s="305" t="str">
        <f t="shared" si="249"/>
        <v/>
      </c>
      <c r="S3093" s="305" t="str">
        <f t="shared" si="250"/>
        <v/>
      </c>
      <c r="T3093" s="186">
        <v>3089</v>
      </c>
      <c r="U3093" s="216" t="str">
        <f t="shared" si="252"/>
        <v/>
      </c>
      <c r="V3093" s="216" t="str">
        <f>IFERROR(INDEX(CountyStateRegions_21!$B:$B,MATCH('Start Here Statistics'!$U3093,CountyStateRegions_21!$D:$D,0)),"")</f>
        <v/>
      </c>
    </row>
    <row r="3094" spans="14:22" ht="15" x14ac:dyDescent="0.2">
      <c r="N3094" s="43">
        <f t="shared" si="251"/>
        <v>0</v>
      </c>
      <c r="O3094" s="180"/>
      <c r="P3094" s="214" t="str">
        <f>CountyStateRegions_21!K3092</f>
        <v/>
      </c>
      <c r="Q3094" s="304" t="str">
        <f t="shared" si="248"/>
        <v/>
      </c>
      <c r="R3094" s="305" t="str">
        <f t="shared" si="249"/>
        <v/>
      </c>
      <c r="S3094" s="305" t="str">
        <f t="shared" si="250"/>
        <v/>
      </c>
      <c r="T3094" s="186">
        <v>3090</v>
      </c>
      <c r="U3094" s="216" t="str">
        <f t="shared" si="252"/>
        <v/>
      </c>
      <c r="V3094" s="216" t="str">
        <f>IFERROR(INDEX(CountyStateRegions_21!$B:$B,MATCH('Start Here Statistics'!$U3094,CountyStateRegions_21!$D:$D,0)),"")</f>
        <v/>
      </c>
    </row>
    <row r="3095" spans="14:22" ht="15" x14ac:dyDescent="0.2">
      <c r="N3095" s="43">
        <f t="shared" si="251"/>
        <v>0</v>
      </c>
      <c r="O3095" s="180"/>
      <c r="P3095" s="214" t="str">
        <f>CountyStateRegions_21!K3093</f>
        <v/>
      </c>
      <c r="Q3095" s="304" t="str">
        <f t="shared" si="248"/>
        <v/>
      </c>
      <c r="R3095" s="305" t="str">
        <f t="shared" si="249"/>
        <v/>
      </c>
      <c r="S3095" s="305" t="str">
        <f t="shared" si="250"/>
        <v/>
      </c>
      <c r="T3095" s="186">
        <v>3091</v>
      </c>
      <c r="U3095" s="216" t="str">
        <f t="shared" si="252"/>
        <v/>
      </c>
      <c r="V3095" s="216" t="str">
        <f>IFERROR(INDEX(CountyStateRegions_21!$B:$B,MATCH('Start Here Statistics'!$U3095,CountyStateRegions_21!$D:$D,0)),"")</f>
        <v/>
      </c>
    </row>
    <row r="3096" spans="14:22" ht="15" x14ac:dyDescent="0.2">
      <c r="N3096" s="43">
        <f t="shared" si="251"/>
        <v>0</v>
      </c>
      <c r="O3096" s="180"/>
      <c r="P3096" s="214" t="str">
        <f>CountyStateRegions_21!K3094</f>
        <v/>
      </c>
      <c r="Q3096" s="304" t="str">
        <f t="shared" si="248"/>
        <v/>
      </c>
      <c r="R3096" s="305" t="str">
        <f t="shared" si="249"/>
        <v/>
      </c>
      <c r="S3096" s="305" t="str">
        <f t="shared" si="250"/>
        <v/>
      </c>
      <c r="T3096" s="186">
        <v>3092</v>
      </c>
      <c r="U3096" s="216" t="str">
        <f t="shared" si="252"/>
        <v/>
      </c>
      <c r="V3096" s="216" t="str">
        <f>IFERROR(INDEX(CountyStateRegions_21!$B:$B,MATCH('Start Here Statistics'!$U3096,CountyStateRegions_21!$D:$D,0)),"")</f>
        <v/>
      </c>
    </row>
    <row r="3097" spans="14:22" ht="15" x14ac:dyDescent="0.2">
      <c r="N3097" s="43">
        <f t="shared" si="251"/>
        <v>0</v>
      </c>
      <c r="O3097" s="180"/>
      <c r="P3097" s="214" t="str">
        <f>CountyStateRegions_21!K3095</f>
        <v/>
      </c>
      <c r="Q3097" s="304" t="str">
        <f t="shared" si="248"/>
        <v/>
      </c>
      <c r="R3097" s="305" t="str">
        <f t="shared" si="249"/>
        <v/>
      </c>
      <c r="S3097" s="305" t="str">
        <f t="shared" si="250"/>
        <v/>
      </c>
      <c r="T3097" s="186">
        <v>3093</v>
      </c>
      <c r="U3097" s="216" t="str">
        <f t="shared" si="252"/>
        <v/>
      </c>
      <c r="V3097" s="216" t="str">
        <f>IFERROR(INDEX(CountyStateRegions_21!$B:$B,MATCH('Start Here Statistics'!$U3097,CountyStateRegions_21!$D:$D,0)),"")</f>
        <v/>
      </c>
    </row>
    <row r="3098" spans="14:22" ht="15" x14ac:dyDescent="0.2">
      <c r="N3098" s="43">
        <f t="shared" si="251"/>
        <v>0</v>
      </c>
      <c r="O3098" s="180"/>
      <c r="P3098" s="214" t="str">
        <f>CountyStateRegions_21!K3096</f>
        <v/>
      </c>
      <c r="Q3098" s="304" t="str">
        <f t="shared" si="248"/>
        <v/>
      </c>
      <c r="R3098" s="305" t="str">
        <f t="shared" si="249"/>
        <v/>
      </c>
      <c r="S3098" s="305" t="str">
        <f t="shared" si="250"/>
        <v/>
      </c>
      <c r="T3098" s="186">
        <v>3094</v>
      </c>
      <c r="U3098" s="216" t="str">
        <f t="shared" si="252"/>
        <v/>
      </c>
      <c r="V3098" s="216" t="str">
        <f>IFERROR(INDEX(CountyStateRegions_21!$B:$B,MATCH('Start Here Statistics'!$U3098,CountyStateRegions_21!$D:$D,0)),"")</f>
        <v/>
      </c>
    </row>
    <row r="3099" spans="14:22" ht="15" x14ac:dyDescent="0.2">
      <c r="N3099" s="43">
        <f t="shared" si="251"/>
        <v>0</v>
      </c>
      <c r="O3099" s="180"/>
      <c r="P3099" s="214" t="str">
        <f>CountyStateRegions_21!K3097</f>
        <v/>
      </c>
      <c r="Q3099" s="304" t="str">
        <f t="shared" si="248"/>
        <v/>
      </c>
      <c r="R3099" s="305" t="str">
        <f t="shared" si="249"/>
        <v/>
      </c>
      <c r="S3099" s="305" t="str">
        <f t="shared" si="250"/>
        <v/>
      </c>
      <c r="T3099" s="186">
        <v>3095</v>
      </c>
      <c r="U3099" s="216" t="str">
        <f t="shared" si="252"/>
        <v/>
      </c>
      <c r="V3099" s="216" t="str">
        <f>IFERROR(INDEX(CountyStateRegions_21!$B:$B,MATCH('Start Here Statistics'!$U3099,CountyStateRegions_21!$D:$D,0)),"")</f>
        <v/>
      </c>
    </row>
    <row r="3100" spans="14:22" ht="15" x14ac:dyDescent="0.2">
      <c r="N3100" s="43">
        <f t="shared" si="251"/>
        <v>0</v>
      </c>
      <c r="O3100" s="180"/>
      <c r="P3100" s="214" t="str">
        <f>CountyStateRegions_21!K3098</f>
        <v/>
      </c>
      <c r="Q3100" s="304" t="str">
        <f t="shared" si="248"/>
        <v/>
      </c>
      <c r="R3100" s="305" t="str">
        <f t="shared" si="249"/>
        <v/>
      </c>
      <c r="S3100" s="305" t="str">
        <f t="shared" si="250"/>
        <v/>
      </c>
      <c r="T3100" s="186">
        <v>3096</v>
      </c>
      <c r="U3100" s="216" t="str">
        <f t="shared" si="252"/>
        <v/>
      </c>
      <c r="V3100" s="216" t="str">
        <f>IFERROR(INDEX(CountyStateRegions_21!$B:$B,MATCH('Start Here Statistics'!$U3100,CountyStateRegions_21!$D:$D,0)),"")</f>
        <v/>
      </c>
    </row>
    <row r="3101" spans="14:22" ht="15" x14ac:dyDescent="0.2">
      <c r="N3101" s="43">
        <f t="shared" si="251"/>
        <v>0</v>
      </c>
      <c r="O3101" s="180"/>
      <c r="P3101" s="214" t="str">
        <f>CountyStateRegions_21!K3099</f>
        <v/>
      </c>
      <c r="Q3101" s="304" t="str">
        <f t="shared" si="248"/>
        <v/>
      </c>
      <c r="R3101" s="305" t="str">
        <f t="shared" si="249"/>
        <v/>
      </c>
      <c r="S3101" s="305" t="str">
        <f t="shared" si="250"/>
        <v/>
      </c>
      <c r="T3101" s="186">
        <v>3097</v>
      </c>
      <c r="U3101" s="216" t="str">
        <f t="shared" si="252"/>
        <v/>
      </c>
      <c r="V3101" s="216" t="str">
        <f>IFERROR(INDEX(CountyStateRegions_21!$B:$B,MATCH('Start Here Statistics'!$U3101,CountyStateRegions_21!$D:$D,0)),"")</f>
        <v/>
      </c>
    </row>
    <row r="3102" spans="14:22" ht="15" x14ac:dyDescent="0.2">
      <c r="N3102" s="43">
        <f t="shared" si="251"/>
        <v>0</v>
      </c>
      <c r="O3102" s="180"/>
      <c r="P3102" s="214" t="str">
        <f>CountyStateRegions_21!K3100</f>
        <v/>
      </c>
      <c r="Q3102" s="304" t="str">
        <f t="shared" ref="Q3102:Q3165" si="253">IFERROR(MID(P3103, FIND(",",P3103)+1,99),"")</f>
        <v/>
      </c>
      <c r="R3102" s="305" t="str">
        <f t="shared" ref="R3102:R3165" si="254">IFERROR(LEFT(P3103, FIND(",",P3103)-1),"")</f>
        <v/>
      </c>
      <c r="S3102" s="305" t="str">
        <f t="shared" ref="S3102:S3165" si="255">IF(P3103="", "", IF(O3103&lt;&gt;"", 1, 0))</f>
        <v/>
      </c>
      <c r="T3102" s="186">
        <v>3098</v>
      </c>
      <c r="U3102" s="216" t="str">
        <f t="shared" si="252"/>
        <v/>
      </c>
      <c r="V3102" s="216" t="str">
        <f>IFERROR(INDEX(CountyStateRegions_21!$B:$B,MATCH('Start Here Statistics'!$U3102,CountyStateRegions_21!$D:$D,0)),"")</f>
        <v/>
      </c>
    </row>
    <row r="3103" spans="14:22" ht="15" x14ac:dyDescent="0.2">
      <c r="N3103" s="43">
        <f t="shared" si="251"/>
        <v>0</v>
      </c>
      <c r="O3103" s="180"/>
      <c r="P3103" s="214" t="str">
        <f>CountyStateRegions_21!K3101</f>
        <v/>
      </c>
      <c r="Q3103" s="304" t="str">
        <f t="shared" si="253"/>
        <v/>
      </c>
      <c r="R3103" s="305" t="str">
        <f t="shared" si="254"/>
        <v/>
      </c>
      <c r="S3103" s="305" t="str">
        <f t="shared" si="255"/>
        <v/>
      </c>
      <c r="T3103" s="186">
        <v>3099</v>
      </c>
      <c r="U3103" s="216" t="str">
        <f t="shared" si="252"/>
        <v/>
      </c>
      <c r="V3103" s="216" t="str">
        <f>IFERROR(INDEX(CountyStateRegions_21!$B:$B,MATCH('Start Here Statistics'!$U3103,CountyStateRegions_21!$D:$D,0)),"")</f>
        <v/>
      </c>
    </row>
    <row r="3104" spans="14:22" ht="15" x14ac:dyDescent="0.2">
      <c r="N3104" s="43">
        <f t="shared" si="251"/>
        <v>0</v>
      </c>
      <c r="O3104" s="180"/>
      <c r="P3104" s="214" t="str">
        <f>CountyStateRegions_21!K3102</f>
        <v/>
      </c>
      <c r="Q3104" s="304" t="str">
        <f t="shared" si="253"/>
        <v/>
      </c>
      <c r="R3104" s="305" t="str">
        <f t="shared" si="254"/>
        <v/>
      </c>
      <c r="S3104" s="305" t="str">
        <f t="shared" si="255"/>
        <v/>
      </c>
      <c r="T3104" s="186">
        <v>3100</v>
      </c>
      <c r="U3104" s="216" t="str">
        <f t="shared" si="252"/>
        <v/>
      </c>
      <c r="V3104" s="216" t="str">
        <f>IFERROR(INDEX(CountyStateRegions_21!$B:$B,MATCH('Start Here Statistics'!$U3104,CountyStateRegions_21!$D:$D,0)),"")</f>
        <v/>
      </c>
    </row>
    <row r="3105" spans="14:22" ht="15" x14ac:dyDescent="0.2">
      <c r="N3105" s="43">
        <f t="shared" si="251"/>
        <v>0</v>
      </c>
      <c r="O3105" s="180"/>
      <c r="P3105" s="214" t="str">
        <f>CountyStateRegions_21!K3103</f>
        <v/>
      </c>
      <c r="Q3105" s="304" t="str">
        <f t="shared" si="253"/>
        <v/>
      </c>
      <c r="R3105" s="305" t="str">
        <f t="shared" si="254"/>
        <v/>
      </c>
      <c r="S3105" s="305" t="str">
        <f t="shared" si="255"/>
        <v/>
      </c>
      <c r="T3105" s="186">
        <v>3101</v>
      </c>
      <c r="U3105" s="216" t="str">
        <f t="shared" si="252"/>
        <v/>
      </c>
      <c r="V3105" s="216" t="str">
        <f>IFERROR(INDEX(CountyStateRegions_21!$B:$B,MATCH('Start Here Statistics'!$U3105,CountyStateRegions_21!$D:$D,0)),"")</f>
        <v/>
      </c>
    </row>
    <row r="3106" spans="14:22" ht="15" x14ac:dyDescent="0.2">
      <c r="N3106" s="43">
        <f t="shared" si="251"/>
        <v>0</v>
      </c>
      <c r="O3106" s="180"/>
      <c r="P3106" s="214" t="str">
        <f>CountyStateRegions_21!K3104</f>
        <v/>
      </c>
      <c r="Q3106" s="304" t="str">
        <f t="shared" si="253"/>
        <v/>
      </c>
      <c r="R3106" s="305" t="str">
        <f t="shared" si="254"/>
        <v/>
      </c>
      <c r="S3106" s="305" t="str">
        <f t="shared" si="255"/>
        <v/>
      </c>
      <c r="T3106" s="186">
        <v>3102</v>
      </c>
      <c r="U3106" s="216" t="str">
        <f t="shared" si="252"/>
        <v/>
      </c>
      <c r="V3106" s="216" t="str">
        <f>IFERROR(INDEX(CountyStateRegions_21!$B:$B,MATCH('Start Here Statistics'!$U3106,CountyStateRegions_21!$D:$D,0)),"")</f>
        <v/>
      </c>
    </row>
    <row r="3107" spans="14:22" ht="15" x14ac:dyDescent="0.2">
      <c r="N3107" s="43">
        <f t="shared" si="251"/>
        <v>0</v>
      </c>
      <c r="O3107" s="180"/>
      <c r="P3107" s="214" t="str">
        <f>CountyStateRegions_21!K3105</f>
        <v/>
      </c>
      <c r="Q3107" s="304" t="str">
        <f t="shared" si="253"/>
        <v/>
      </c>
      <c r="R3107" s="305" t="str">
        <f t="shared" si="254"/>
        <v/>
      </c>
      <c r="S3107" s="305" t="str">
        <f t="shared" si="255"/>
        <v/>
      </c>
      <c r="T3107" s="186">
        <v>3103</v>
      </c>
      <c r="U3107" s="216" t="str">
        <f t="shared" si="252"/>
        <v/>
      </c>
      <c r="V3107" s="216" t="str">
        <f>IFERROR(INDEX(CountyStateRegions_21!$B:$B,MATCH('Start Here Statistics'!$U3107,CountyStateRegions_21!$D:$D,0)),"")</f>
        <v/>
      </c>
    </row>
    <row r="3108" spans="14:22" ht="15" x14ac:dyDescent="0.2">
      <c r="N3108" s="43">
        <f t="shared" si="251"/>
        <v>0</v>
      </c>
      <c r="O3108" s="180"/>
      <c r="P3108" s="214" t="str">
        <f>CountyStateRegions_21!K3106</f>
        <v/>
      </c>
      <c r="Q3108" s="304" t="str">
        <f t="shared" si="253"/>
        <v/>
      </c>
      <c r="R3108" s="305" t="str">
        <f t="shared" si="254"/>
        <v/>
      </c>
      <c r="S3108" s="305" t="str">
        <f t="shared" si="255"/>
        <v/>
      </c>
      <c r="T3108" s="186">
        <v>3104</v>
      </c>
      <c r="U3108" s="216" t="str">
        <f t="shared" si="252"/>
        <v/>
      </c>
      <c r="V3108" s="216" t="str">
        <f>IFERROR(INDEX(CountyStateRegions_21!$B:$B,MATCH('Start Here Statistics'!$U3108,CountyStateRegions_21!$D:$D,0)),"")</f>
        <v/>
      </c>
    </row>
    <row r="3109" spans="14:22" ht="15" x14ac:dyDescent="0.2">
      <c r="N3109" s="43">
        <f t="shared" si="251"/>
        <v>0</v>
      </c>
      <c r="O3109" s="180"/>
      <c r="P3109" s="214" t="str">
        <f>CountyStateRegions_21!K3107</f>
        <v/>
      </c>
      <c r="Q3109" s="304" t="str">
        <f t="shared" si="253"/>
        <v/>
      </c>
      <c r="R3109" s="305" t="str">
        <f t="shared" si="254"/>
        <v/>
      </c>
      <c r="S3109" s="305" t="str">
        <f t="shared" si="255"/>
        <v/>
      </c>
      <c r="T3109" s="186">
        <v>3105</v>
      </c>
      <c r="U3109" s="216" t="str">
        <f t="shared" si="252"/>
        <v/>
      </c>
      <c r="V3109" s="216" t="str">
        <f>IFERROR(INDEX(CountyStateRegions_21!$B:$B,MATCH('Start Here Statistics'!$U3109,CountyStateRegions_21!$D:$D,0)),"")</f>
        <v/>
      </c>
    </row>
    <row r="3110" spans="14:22" ht="15" x14ac:dyDescent="0.2">
      <c r="N3110" s="43">
        <f t="shared" si="251"/>
        <v>0</v>
      </c>
      <c r="O3110" s="180"/>
      <c r="P3110" s="214" t="str">
        <f>CountyStateRegions_21!K3108</f>
        <v/>
      </c>
      <c r="Q3110" s="304" t="str">
        <f t="shared" si="253"/>
        <v/>
      </c>
      <c r="R3110" s="305" t="str">
        <f t="shared" si="254"/>
        <v/>
      </c>
      <c r="S3110" s="305" t="str">
        <f t="shared" si="255"/>
        <v/>
      </c>
      <c r="T3110" s="186">
        <v>3106</v>
      </c>
      <c r="U3110" s="216" t="str">
        <f t="shared" si="252"/>
        <v/>
      </c>
      <c r="V3110" s="216" t="str">
        <f>IFERROR(INDEX(CountyStateRegions_21!$B:$B,MATCH('Start Here Statistics'!$U3110,CountyStateRegions_21!$D:$D,0)),"")</f>
        <v/>
      </c>
    </row>
    <row r="3111" spans="14:22" ht="15" x14ac:dyDescent="0.2">
      <c r="N3111" s="43">
        <f t="shared" si="251"/>
        <v>0</v>
      </c>
      <c r="O3111" s="180"/>
      <c r="P3111" s="214" t="str">
        <f>CountyStateRegions_21!K3109</f>
        <v/>
      </c>
      <c r="Q3111" s="304" t="str">
        <f t="shared" si="253"/>
        <v/>
      </c>
      <c r="R3111" s="305" t="str">
        <f t="shared" si="254"/>
        <v/>
      </c>
      <c r="S3111" s="305" t="str">
        <f t="shared" si="255"/>
        <v/>
      </c>
      <c r="T3111" s="186">
        <v>3107</v>
      </c>
      <c r="U3111" s="216" t="str">
        <f t="shared" si="252"/>
        <v/>
      </c>
      <c r="V3111" s="216" t="str">
        <f>IFERROR(INDEX(CountyStateRegions_21!$B:$B,MATCH('Start Here Statistics'!$U3111,CountyStateRegions_21!$D:$D,0)),"")</f>
        <v/>
      </c>
    </row>
    <row r="3112" spans="14:22" ht="15" x14ac:dyDescent="0.2">
      <c r="N3112" s="43">
        <f t="shared" si="251"/>
        <v>0</v>
      </c>
      <c r="O3112" s="180"/>
      <c r="P3112" s="214" t="str">
        <f>CountyStateRegions_21!K3110</f>
        <v/>
      </c>
      <c r="Q3112" s="304" t="str">
        <f t="shared" si="253"/>
        <v/>
      </c>
      <c r="R3112" s="305" t="str">
        <f t="shared" si="254"/>
        <v/>
      </c>
      <c r="S3112" s="305" t="str">
        <f t="shared" si="255"/>
        <v/>
      </c>
      <c r="T3112" s="186">
        <v>3108</v>
      </c>
      <c r="U3112" s="216" t="str">
        <f t="shared" si="252"/>
        <v/>
      </c>
      <c r="V3112" s="216" t="str">
        <f>IFERROR(INDEX(CountyStateRegions_21!$B:$B,MATCH('Start Here Statistics'!$U3112,CountyStateRegions_21!$D:$D,0)),"")</f>
        <v/>
      </c>
    </row>
    <row r="3113" spans="14:22" ht="15" x14ac:dyDescent="0.2">
      <c r="N3113" s="43">
        <f t="shared" si="251"/>
        <v>0</v>
      </c>
      <c r="O3113" s="180"/>
      <c r="P3113" s="214" t="str">
        <f>CountyStateRegions_21!K3111</f>
        <v/>
      </c>
      <c r="Q3113" s="304" t="str">
        <f t="shared" si="253"/>
        <v/>
      </c>
      <c r="R3113" s="305" t="str">
        <f t="shared" si="254"/>
        <v/>
      </c>
      <c r="S3113" s="305" t="str">
        <f t="shared" si="255"/>
        <v/>
      </c>
      <c r="T3113" s="186">
        <v>3109</v>
      </c>
      <c r="U3113" s="216" t="str">
        <f t="shared" si="252"/>
        <v/>
      </c>
      <c r="V3113" s="216" t="str">
        <f>IFERROR(INDEX(CountyStateRegions_21!$B:$B,MATCH('Start Here Statistics'!$U3113,CountyStateRegions_21!$D:$D,0)),"")</f>
        <v/>
      </c>
    </row>
    <row r="3114" spans="14:22" ht="15" x14ac:dyDescent="0.2">
      <c r="N3114" s="43">
        <f t="shared" si="251"/>
        <v>0</v>
      </c>
      <c r="O3114" s="180"/>
      <c r="P3114" s="214" t="str">
        <f>CountyStateRegions_21!K3112</f>
        <v/>
      </c>
      <c r="Q3114" s="304" t="str">
        <f t="shared" si="253"/>
        <v/>
      </c>
      <c r="R3114" s="305" t="str">
        <f t="shared" si="254"/>
        <v/>
      </c>
      <c r="S3114" s="305" t="str">
        <f t="shared" si="255"/>
        <v/>
      </c>
      <c r="T3114" s="186">
        <v>3110</v>
      </c>
      <c r="U3114" s="216" t="str">
        <f t="shared" si="252"/>
        <v/>
      </c>
      <c r="V3114" s="216" t="str">
        <f>IFERROR(INDEX(CountyStateRegions_21!$B:$B,MATCH('Start Here Statistics'!$U3114,CountyStateRegions_21!$D:$D,0)),"")</f>
        <v/>
      </c>
    </row>
    <row r="3115" spans="14:22" ht="15" x14ac:dyDescent="0.2">
      <c r="N3115" s="43">
        <f t="shared" si="251"/>
        <v>0</v>
      </c>
      <c r="O3115" s="180"/>
      <c r="P3115" s="214" t="str">
        <f>CountyStateRegions_21!K3113</f>
        <v/>
      </c>
      <c r="Q3115" s="304" t="str">
        <f t="shared" si="253"/>
        <v/>
      </c>
      <c r="R3115" s="305" t="str">
        <f t="shared" si="254"/>
        <v/>
      </c>
      <c r="S3115" s="305" t="str">
        <f t="shared" si="255"/>
        <v/>
      </c>
      <c r="T3115" s="186">
        <v>3111</v>
      </c>
      <c r="U3115" s="216" t="str">
        <f t="shared" si="252"/>
        <v/>
      </c>
      <c r="V3115" s="216" t="str">
        <f>IFERROR(INDEX(CountyStateRegions_21!$B:$B,MATCH('Start Here Statistics'!$U3115,CountyStateRegions_21!$D:$D,0)),"")</f>
        <v/>
      </c>
    </row>
    <row r="3116" spans="14:22" ht="15" x14ac:dyDescent="0.2">
      <c r="N3116" s="43">
        <f t="shared" si="251"/>
        <v>0</v>
      </c>
      <c r="O3116" s="180"/>
      <c r="P3116" s="214" t="str">
        <f>CountyStateRegions_21!K3114</f>
        <v/>
      </c>
      <c r="Q3116" s="304" t="str">
        <f t="shared" si="253"/>
        <v/>
      </c>
      <c r="R3116" s="305" t="str">
        <f t="shared" si="254"/>
        <v/>
      </c>
      <c r="S3116" s="305" t="str">
        <f t="shared" si="255"/>
        <v/>
      </c>
      <c r="T3116" s="186">
        <v>3112</v>
      </c>
      <c r="U3116" s="216" t="str">
        <f t="shared" si="252"/>
        <v/>
      </c>
      <c r="V3116" s="216" t="str">
        <f>IFERROR(INDEX(CountyStateRegions_21!$B:$B,MATCH('Start Here Statistics'!$U3116,CountyStateRegions_21!$D:$D,0)),"")</f>
        <v/>
      </c>
    </row>
    <row r="3117" spans="14:22" ht="15" x14ac:dyDescent="0.2">
      <c r="N3117" s="43">
        <f t="shared" si="251"/>
        <v>0</v>
      </c>
      <c r="O3117" s="180"/>
      <c r="P3117" s="214" t="str">
        <f>CountyStateRegions_21!K3115</f>
        <v/>
      </c>
      <c r="Q3117" s="304" t="str">
        <f t="shared" si="253"/>
        <v/>
      </c>
      <c r="R3117" s="305" t="str">
        <f t="shared" si="254"/>
        <v/>
      </c>
      <c r="S3117" s="305" t="str">
        <f t="shared" si="255"/>
        <v/>
      </c>
      <c r="T3117" s="186">
        <v>3113</v>
      </c>
      <c r="U3117" s="216" t="str">
        <f t="shared" si="252"/>
        <v/>
      </c>
      <c r="V3117" s="216" t="str">
        <f>IFERROR(INDEX(CountyStateRegions_21!$B:$B,MATCH('Start Here Statistics'!$U3117,CountyStateRegions_21!$D:$D,0)),"")</f>
        <v/>
      </c>
    </row>
    <row r="3118" spans="14:22" ht="15" x14ac:dyDescent="0.2">
      <c r="N3118" s="43">
        <f t="shared" si="251"/>
        <v>0</v>
      </c>
      <c r="O3118" s="180"/>
      <c r="P3118" s="214" t="str">
        <f>CountyStateRegions_21!K3116</f>
        <v/>
      </c>
      <c r="Q3118" s="304" t="str">
        <f t="shared" si="253"/>
        <v/>
      </c>
      <c r="R3118" s="305" t="str">
        <f t="shared" si="254"/>
        <v/>
      </c>
      <c r="S3118" s="305" t="str">
        <f t="shared" si="255"/>
        <v/>
      </c>
      <c r="T3118" s="186">
        <v>3114</v>
      </c>
      <c r="U3118" s="216" t="str">
        <f t="shared" si="252"/>
        <v/>
      </c>
      <c r="V3118" s="216" t="str">
        <f>IFERROR(INDEX(CountyStateRegions_21!$B:$B,MATCH('Start Here Statistics'!$U3118,CountyStateRegions_21!$D:$D,0)),"")</f>
        <v/>
      </c>
    </row>
    <row r="3119" spans="14:22" ht="15" x14ac:dyDescent="0.2">
      <c r="N3119" s="43">
        <f t="shared" si="251"/>
        <v>0</v>
      </c>
      <c r="O3119" s="180"/>
      <c r="P3119" s="214" t="str">
        <f>CountyStateRegions_21!K3117</f>
        <v/>
      </c>
      <c r="Q3119" s="304" t="str">
        <f t="shared" si="253"/>
        <v/>
      </c>
      <c r="R3119" s="305" t="str">
        <f t="shared" si="254"/>
        <v/>
      </c>
      <c r="S3119" s="305" t="str">
        <f t="shared" si="255"/>
        <v/>
      </c>
      <c r="T3119" s="186">
        <v>3115</v>
      </c>
      <c r="U3119" s="216" t="str">
        <f t="shared" si="252"/>
        <v/>
      </c>
      <c r="V3119" s="216" t="str">
        <f>IFERROR(INDEX(CountyStateRegions_21!$B:$B,MATCH('Start Here Statistics'!$U3119,CountyStateRegions_21!$D:$D,0)),"")</f>
        <v/>
      </c>
    </row>
    <row r="3120" spans="14:22" ht="15" x14ac:dyDescent="0.2">
      <c r="N3120" s="43">
        <f t="shared" si="251"/>
        <v>0</v>
      </c>
      <c r="O3120" s="180"/>
      <c r="P3120" s="214" t="str">
        <f>CountyStateRegions_21!K3118</f>
        <v/>
      </c>
      <c r="Q3120" s="304" t="str">
        <f t="shared" si="253"/>
        <v/>
      </c>
      <c r="R3120" s="305" t="str">
        <f t="shared" si="254"/>
        <v/>
      </c>
      <c r="S3120" s="305" t="str">
        <f t="shared" si="255"/>
        <v/>
      </c>
      <c r="T3120" s="186">
        <v>3116</v>
      </c>
      <c r="U3120" s="216" t="str">
        <f t="shared" si="252"/>
        <v/>
      </c>
      <c r="V3120" s="216" t="str">
        <f>IFERROR(INDEX(CountyStateRegions_21!$B:$B,MATCH('Start Here Statistics'!$U3120,CountyStateRegions_21!$D:$D,0)),"")</f>
        <v/>
      </c>
    </row>
    <row r="3121" spans="14:22" ht="15" x14ac:dyDescent="0.2">
      <c r="N3121" s="43">
        <f t="shared" si="251"/>
        <v>0</v>
      </c>
      <c r="O3121" s="180"/>
      <c r="P3121" s="214" t="str">
        <f>CountyStateRegions_21!K3119</f>
        <v/>
      </c>
      <c r="Q3121" s="304" t="str">
        <f t="shared" si="253"/>
        <v/>
      </c>
      <c r="R3121" s="305" t="str">
        <f t="shared" si="254"/>
        <v/>
      </c>
      <c r="S3121" s="305" t="str">
        <f t="shared" si="255"/>
        <v/>
      </c>
      <c r="T3121" s="186">
        <v>3117</v>
      </c>
      <c r="U3121" s="216" t="str">
        <f t="shared" si="252"/>
        <v/>
      </c>
      <c r="V3121" s="216" t="str">
        <f>IFERROR(INDEX(CountyStateRegions_21!$B:$B,MATCH('Start Here Statistics'!$U3121,CountyStateRegions_21!$D:$D,0)),"")</f>
        <v/>
      </c>
    </row>
    <row r="3122" spans="14:22" ht="15" x14ac:dyDescent="0.2">
      <c r="N3122" s="43">
        <f t="shared" si="251"/>
        <v>0</v>
      </c>
      <c r="O3122" s="180"/>
      <c r="P3122" s="214" t="str">
        <f>CountyStateRegions_21!K3120</f>
        <v/>
      </c>
      <c r="Q3122" s="304" t="str">
        <f t="shared" si="253"/>
        <v/>
      </c>
      <c r="R3122" s="305" t="str">
        <f t="shared" si="254"/>
        <v/>
      </c>
      <c r="S3122" s="305" t="str">
        <f t="shared" si="255"/>
        <v/>
      </c>
      <c r="T3122" s="186">
        <v>3118</v>
      </c>
      <c r="U3122" s="216" t="str">
        <f t="shared" si="252"/>
        <v/>
      </c>
      <c r="V3122" s="216" t="str">
        <f>IFERROR(INDEX(CountyStateRegions_21!$B:$B,MATCH('Start Here Statistics'!$U3122,CountyStateRegions_21!$D:$D,0)),"")</f>
        <v/>
      </c>
    </row>
    <row r="3123" spans="14:22" ht="15" x14ac:dyDescent="0.2">
      <c r="N3123" s="43">
        <f t="shared" si="251"/>
        <v>0</v>
      </c>
      <c r="O3123" s="180"/>
      <c r="P3123" s="214" t="str">
        <f>CountyStateRegions_21!K3121</f>
        <v/>
      </c>
      <c r="Q3123" s="304" t="str">
        <f t="shared" si="253"/>
        <v/>
      </c>
      <c r="R3123" s="305" t="str">
        <f t="shared" si="254"/>
        <v/>
      </c>
      <c r="S3123" s="305" t="str">
        <f t="shared" si="255"/>
        <v/>
      </c>
      <c r="T3123" s="186">
        <v>3119</v>
      </c>
      <c r="U3123" s="216" t="str">
        <f t="shared" si="252"/>
        <v/>
      </c>
      <c r="V3123" s="216" t="str">
        <f>IFERROR(INDEX(CountyStateRegions_21!$B:$B,MATCH('Start Here Statistics'!$U3123,CountyStateRegions_21!$D:$D,0)),"")</f>
        <v/>
      </c>
    </row>
    <row r="3124" spans="14:22" ht="15" x14ac:dyDescent="0.2">
      <c r="N3124" s="43">
        <f t="shared" si="251"/>
        <v>0</v>
      </c>
      <c r="O3124" s="180"/>
      <c r="P3124" s="214" t="str">
        <f>CountyStateRegions_21!K3122</f>
        <v/>
      </c>
      <c r="Q3124" s="304" t="str">
        <f t="shared" si="253"/>
        <v/>
      </c>
      <c r="R3124" s="305" t="str">
        <f t="shared" si="254"/>
        <v/>
      </c>
      <c r="S3124" s="305" t="str">
        <f t="shared" si="255"/>
        <v/>
      </c>
      <c r="T3124" s="186">
        <v>3120</v>
      </c>
      <c r="U3124" s="216" t="str">
        <f t="shared" si="252"/>
        <v/>
      </c>
      <c r="V3124" s="216" t="str">
        <f>IFERROR(INDEX(CountyStateRegions_21!$B:$B,MATCH('Start Here Statistics'!$U3124,CountyStateRegions_21!$D:$D,0)),"")</f>
        <v/>
      </c>
    </row>
    <row r="3125" spans="14:22" ht="15" x14ac:dyDescent="0.2">
      <c r="N3125" s="43">
        <f t="shared" si="251"/>
        <v>0</v>
      </c>
      <c r="O3125" s="180"/>
      <c r="P3125" s="214" t="str">
        <f>CountyStateRegions_21!K3123</f>
        <v/>
      </c>
      <c r="Q3125" s="304" t="str">
        <f t="shared" si="253"/>
        <v/>
      </c>
      <c r="R3125" s="305" t="str">
        <f t="shared" si="254"/>
        <v/>
      </c>
      <c r="S3125" s="305" t="str">
        <f t="shared" si="255"/>
        <v/>
      </c>
      <c r="T3125" s="186">
        <v>3121</v>
      </c>
      <c r="U3125" s="216" t="str">
        <f t="shared" si="252"/>
        <v/>
      </c>
      <c r="V3125" s="216" t="str">
        <f>IFERROR(INDEX(CountyStateRegions_21!$B:$B,MATCH('Start Here Statistics'!$U3125,CountyStateRegions_21!$D:$D,0)),"")</f>
        <v/>
      </c>
    </row>
    <row r="3126" spans="14:22" ht="15" x14ac:dyDescent="0.2">
      <c r="N3126" s="43">
        <f t="shared" si="251"/>
        <v>0</v>
      </c>
      <c r="O3126" s="180"/>
      <c r="P3126" s="214" t="str">
        <f>CountyStateRegions_21!K3124</f>
        <v/>
      </c>
      <c r="Q3126" s="304" t="str">
        <f t="shared" si="253"/>
        <v/>
      </c>
      <c r="R3126" s="305" t="str">
        <f t="shared" si="254"/>
        <v/>
      </c>
      <c r="S3126" s="305" t="str">
        <f t="shared" si="255"/>
        <v/>
      </c>
      <c r="T3126" s="186">
        <v>3122</v>
      </c>
      <c r="U3126" s="216" t="str">
        <f t="shared" si="252"/>
        <v/>
      </c>
      <c r="V3126" s="216" t="str">
        <f>IFERROR(INDEX(CountyStateRegions_21!$B:$B,MATCH('Start Here Statistics'!$U3126,CountyStateRegions_21!$D:$D,0)),"")</f>
        <v/>
      </c>
    </row>
    <row r="3127" spans="14:22" ht="15" x14ac:dyDescent="0.2">
      <c r="N3127" s="43">
        <f t="shared" si="251"/>
        <v>0</v>
      </c>
      <c r="O3127" s="180"/>
      <c r="P3127" s="214" t="str">
        <f>CountyStateRegions_21!K3125</f>
        <v/>
      </c>
      <c r="Q3127" s="304" t="str">
        <f t="shared" si="253"/>
        <v/>
      </c>
      <c r="R3127" s="305" t="str">
        <f t="shared" si="254"/>
        <v/>
      </c>
      <c r="S3127" s="305" t="str">
        <f t="shared" si="255"/>
        <v/>
      </c>
      <c r="T3127" s="186">
        <v>3123</v>
      </c>
      <c r="U3127" s="216" t="str">
        <f t="shared" si="252"/>
        <v/>
      </c>
      <c r="V3127" s="216" t="str">
        <f>IFERROR(INDEX(CountyStateRegions_21!$B:$B,MATCH('Start Here Statistics'!$U3127,CountyStateRegions_21!$D:$D,0)),"")</f>
        <v/>
      </c>
    </row>
    <row r="3128" spans="14:22" ht="15" x14ac:dyDescent="0.2">
      <c r="N3128" s="43">
        <f t="shared" si="251"/>
        <v>0</v>
      </c>
      <c r="O3128" s="180"/>
      <c r="P3128" s="214" t="str">
        <f>CountyStateRegions_21!K3126</f>
        <v/>
      </c>
      <c r="Q3128" s="304" t="str">
        <f t="shared" si="253"/>
        <v/>
      </c>
      <c r="R3128" s="305" t="str">
        <f t="shared" si="254"/>
        <v/>
      </c>
      <c r="S3128" s="305" t="str">
        <f t="shared" si="255"/>
        <v/>
      </c>
      <c r="T3128" s="186">
        <v>3124</v>
      </c>
      <c r="U3128" s="216" t="str">
        <f t="shared" si="252"/>
        <v/>
      </c>
      <c r="V3128" s="216" t="str">
        <f>IFERROR(INDEX(CountyStateRegions_21!$B:$B,MATCH('Start Here Statistics'!$U3128,CountyStateRegions_21!$D:$D,0)),"")</f>
        <v/>
      </c>
    </row>
    <row r="3129" spans="14:22" ht="15" x14ac:dyDescent="0.2">
      <c r="N3129" s="43">
        <f t="shared" si="251"/>
        <v>0</v>
      </c>
      <c r="O3129" s="180"/>
      <c r="P3129" s="214" t="str">
        <f>CountyStateRegions_21!K3127</f>
        <v/>
      </c>
      <c r="Q3129" s="304" t="str">
        <f t="shared" si="253"/>
        <v/>
      </c>
      <c r="R3129" s="305" t="str">
        <f t="shared" si="254"/>
        <v/>
      </c>
      <c r="S3129" s="305" t="str">
        <f t="shared" si="255"/>
        <v/>
      </c>
      <c r="T3129" s="186">
        <v>3125</v>
      </c>
      <c r="U3129" s="216" t="str">
        <f t="shared" si="252"/>
        <v/>
      </c>
      <c r="V3129" s="216" t="str">
        <f>IFERROR(INDEX(CountyStateRegions_21!$B:$B,MATCH('Start Here Statistics'!$U3129,CountyStateRegions_21!$D:$D,0)),"")</f>
        <v/>
      </c>
    </row>
    <row r="3130" spans="14:22" ht="15" x14ac:dyDescent="0.2">
      <c r="N3130" s="43">
        <f t="shared" si="251"/>
        <v>0</v>
      </c>
      <c r="O3130" s="180"/>
      <c r="P3130" s="214" t="str">
        <f>CountyStateRegions_21!K3128</f>
        <v/>
      </c>
      <c r="Q3130" s="304" t="str">
        <f t="shared" si="253"/>
        <v/>
      </c>
      <c r="R3130" s="305" t="str">
        <f t="shared" si="254"/>
        <v/>
      </c>
      <c r="S3130" s="305" t="str">
        <f t="shared" si="255"/>
        <v/>
      </c>
      <c r="T3130" s="186">
        <v>3126</v>
      </c>
      <c r="U3130" s="216" t="str">
        <f t="shared" si="252"/>
        <v/>
      </c>
      <c r="V3130" s="216" t="str">
        <f>IFERROR(INDEX(CountyStateRegions_21!$B:$B,MATCH('Start Here Statistics'!$U3130,CountyStateRegions_21!$D:$D,0)),"")</f>
        <v/>
      </c>
    </row>
    <row r="3131" spans="14:22" ht="15" x14ac:dyDescent="0.2">
      <c r="N3131" s="43">
        <f t="shared" si="251"/>
        <v>0</v>
      </c>
      <c r="O3131" s="180"/>
      <c r="P3131" s="214" t="str">
        <f>CountyStateRegions_21!K3129</f>
        <v/>
      </c>
      <c r="Q3131" s="304" t="str">
        <f t="shared" si="253"/>
        <v/>
      </c>
      <c r="R3131" s="305" t="str">
        <f t="shared" si="254"/>
        <v/>
      </c>
      <c r="S3131" s="305" t="str">
        <f t="shared" si="255"/>
        <v/>
      </c>
      <c r="T3131" s="186">
        <v>3127</v>
      </c>
      <c r="U3131" s="216" t="str">
        <f t="shared" si="252"/>
        <v/>
      </c>
      <c r="V3131" s="216" t="str">
        <f>IFERROR(INDEX(CountyStateRegions_21!$B:$B,MATCH('Start Here Statistics'!$U3131,CountyStateRegions_21!$D:$D,0)),"")</f>
        <v/>
      </c>
    </row>
    <row r="3132" spans="14:22" ht="15" x14ac:dyDescent="0.2">
      <c r="N3132" s="43">
        <f t="shared" si="251"/>
        <v>0</v>
      </c>
      <c r="O3132" s="180"/>
      <c r="P3132" s="214" t="str">
        <f>CountyStateRegions_21!K3130</f>
        <v/>
      </c>
      <c r="Q3132" s="304" t="str">
        <f t="shared" si="253"/>
        <v/>
      </c>
      <c r="R3132" s="305" t="str">
        <f t="shared" si="254"/>
        <v/>
      </c>
      <c r="S3132" s="305" t="str">
        <f t="shared" si="255"/>
        <v/>
      </c>
      <c r="T3132" s="186">
        <v>3128</v>
      </c>
      <c r="U3132" s="216" t="str">
        <f t="shared" si="252"/>
        <v/>
      </c>
      <c r="V3132" s="216" t="str">
        <f>IFERROR(INDEX(CountyStateRegions_21!$B:$B,MATCH('Start Here Statistics'!$U3132,CountyStateRegions_21!$D:$D,0)),"")</f>
        <v/>
      </c>
    </row>
    <row r="3133" spans="14:22" ht="15" x14ac:dyDescent="0.2">
      <c r="N3133" s="43">
        <f t="shared" si="251"/>
        <v>0</v>
      </c>
      <c r="O3133" s="180"/>
      <c r="P3133" s="214" t="str">
        <f>CountyStateRegions_21!K3131</f>
        <v/>
      </c>
      <c r="Q3133" s="304" t="str">
        <f t="shared" si="253"/>
        <v/>
      </c>
      <c r="R3133" s="305" t="str">
        <f t="shared" si="254"/>
        <v/>
      </c>
      <c r="S3133" s="305" t="str">
        <f t="shared" si="255"/>
        <v/>
      </c>
      <c r="T3133" s="186">
        <v>3129</v>
      </c>
      <c r="U3133" s="216" t="str">
        <f t="shared" si="252"/>
        <v/>
      </c>
      <c r="V3133" s="216" t="str">
        <f>IFERROR(INDEX(CountyStateRegions_21!$B:$B,MATCH('Start Here Statistics'!$U3133,CountyStateRegions_21!$D:$D,0)),"")</f>
        <v/>
      </c>
    </row>
    <row r="3134" spans="14:22" ht="15" x14ac:dyDescent="0.2">
      <c r="N3134" s="43">
        <f t="shared" si="251"/>
        <v>0</v>
      </c>
      <c r="O3134" s="180"/>
      <c r="P3134" s="214" t="str">
        <f>CountyStateRegions_21!K3132</f>
        <v/>
      </c>
      <c r="Q3134" s="304" t="str">
        <f t="shared" si="253"/>
        <v/>
      </c>
      <c r="R3134" s="305" t="str">
        <f t="shared" si="254"/>
        <v/>
      </c>
      <c r="S3134" s="305" t="str">
        <f t="shared" si="255"/>
        <v/>
      </c>
      <c r="T3134" s="186">
        <v>3130</v>
      </c>
      <c r="U3134" s="216" t="str">
        <f t="shared" si="252"/>
        <v/>
      </c>
      <c r="V3134" s="216" t="str">
        <f>IFERROR(INDEX(CountyStateRegions_21!$B:$B,MATCH('Start Here Statistics'!$U3134,CountyStateRegions_21!$D:$D,0)),"")</f>
        <v/>
      </c>
    </row>
    <row r="3135" spans="14:22" ht="15" x14ac:dyDescent="0.2">
      <c r="N3135" s="43">
        <f t="shared" si="251"/>
        <v>0</v>
      </c>
      <c r="O3135" s="180"/>
      <c r="P3135" s="214" t="str">
        <f>CountyStateRegions_21!K3133</f>
        <v/>
      </c>
      <c r="Q3135" s="304" t="str">
        <f t="shared" si="253"/>
        <v/>
      </c>
      <c r="R3135" s="305" t="str">
        <f t="shared" si="254"/>
        <v/>
      </c>
      <c r="S3135" s="305" t="str">
        <f t="shared" si="255"/>
        <v/>
      </c>
      <c r="T3135" s="186">
        <v>3131</v>
      </c>
      <c r="U3135" s="216" t="str">
        <f t="shared" si="252"/>
        <v/>
      </c>
      <c r="V3135" s="216" t="str">
        <f>IFERROR(INDEX(CountyStateRegions_21!$B:$B,MATCH('Start Here Statistics'!$U3135,CountyStateRegions_21!$D:$D,0)),"")</f>
        <v/>
      </c>
    </row>
    <row r="3136" spans="14:22" ht="15" x14ac:dyDescent="0.2">
      <c r="N3136" s="43">
        <f t="shared" si="251"/>
        <v>0</v>
      </c>
      <c r="O3136" s="180"/>
      <c r="P3136" s="214" t="str">
        <f>CountyStateRegions_21!K3134</f>
        <v/>
      </c>
      <c r="Q3136" s="304" t="str">
        <f t="shared" si="253"/>
        <v/>
      </c>
      <c r="R3136" s="305" t="str">
        <f t="shared" si="254"/>
        <v/>
      </c>
      <c r="S3136" s="305" t="str">
        <f t="shared" si="255"/>
        <v/>
      </c>
      <c r="T3136" s="186">
        <v>3132</v>
      </c>
      <c r="U3136" s="216" t="str">
        <f t="shared" si="252"/>
        <v/>
      </c>
      <c r="V3136" s="216" t="str">
        <f>IFERROR(INDEX(CountyStateRegions_21!$B:$B,MATCH('Start Here Statistics'!$U3136,CountyStateRegions_21!$D:$D,0)),"")</f>
        <v/>
      </c>
    </row>
    <row r="3137" spans="14:22" ht="15" x14ac:dyDescent="0.2">
      <c r="N3137" s="43">
        <f t="shared" si="251"/>
        <v>0</v>
      </c>
      <c r="O3137" s="180"/>
      <c r="P3137" s="214" t="str">
        <f>CountyStateRegions_21!K3135</f>
        <v/>
      </c>
      <c r="Q3137" s="304" t="str">
        <f t="shared" si="253"/>
        <v/>
      </c>
      <c r="R3137" s="305" t="str">
        <f t="shared" si="254"/>
        <v/>
      </c>
      <c r="S3137" s="305" t="str">
        <f t="shared" si="255"/>
        <v/>
      </c>
      <c r="T3137" s="186">
        <v>3133</v>
      </c>
      <c r="U3137" s="216" t="str">
        <f t="shared" si="252"/>
        <v/>
      </c>
      <c r="V3137" s="216" t="str">
        <f>IFERROR(INDEX(CountyStateRegions_21!$B:$B,MATCH('Start Here Statistics'!$U3137,CountyStateRegions_21!$D:$D,0)),"")</f>
        <v/>
      </c>
    </row>
    <row r="3138" spans="14:22" ht="15" x14ac:dyDescent="0.2">
      <c r="N3138" s="43">
        <f t="shared" si="251"/>
        <v>0</v>
      </c>
      <c r="O3138" s="180"/>
      <c r="P3138" s="214" t="str">
        <f>CountyStateRegions_21!K3136</f>
        <v/>
      </c>
      <c r="Q3138" s="304" t="str">
        <f t="shared" si="253"/>
        <v/>
      </c>
      <c r="R3138" s="305" t="str">
        <f t="shared" si="254"/>
        <v/>
      </c>
      <c r="S3138" s="305" t="str">
        <f t="shared" si="255"/>
        <v/>
      </c>
      <c r="T3138" s="186">
        <v>3134</v>
      </c>
      <c r="U3138" s="216" t="str">
        <f t="shared" si="252"/>
        <v/>
      </c>
      <c r="V3138" s="216" t="str">
        <f>IFERROR(INDEX(CountyStateRegions_21!$B:$B,MATCH('Start Here Statistics'!$U3138,CountyStateRegions_21!$D:$D,0)),"")</f>
        <v/>
      </c>
    </row>
    <row r="3139" spans="14:22" ht="15" x14ac:dyDescent="0.2">
      <c r="N3139" s="43">
        <f t="shared" si="251"/>
        <v>0</v>
      </c>
      <c r="O3139" s="180"/>
      <c r="P3139" s="214" t="str">
        <f>CountyStateRegions_21!K3137</f>
        <v/>
      </c>
      <c r="Q3139" s="304" t="str">
        <f t="shared" si="253"/>
        <v/>
      </c>
      <c r="R3139" s="305" t="str">
        <f t="shared" si="254"/>
        <v/>
      </c>
      <c r="S3139" s="305" t="str">
        <f t="shared" si="255"/>
        <v/>
      </c>
      <c r="T3139" s="186">
        <v>3135</v>
      </c>
      <c r="U3139" s="216" t="str">
        <f t="shared" si="252"/>
        <v/>
      </c>
      <c r="V3139" s="216" t="str">
        <f>IFERROR(INDEX(CountyStateRegions_21!$B:$B,MATCH('Start Here Statistics'!$U3139,CountyStateRegions_21!$D:$D,0)),"")</f>
        <v/>
      </c>
    </row>
    <row r="3140" spans="14:22" ht="15" x14ac:dyDescent="0.2">
      <c r="N3140" s="43">
        <f t="shared" si="251"/>
        <v>0</v>
      </c>
      <c r="O3140" s="180"/>
      <c r="P3140" s="214" t="str">
        <f>CountyStateRegions_21!K3138</f>
        <v/>
      </c>
      <c r="Q3140" s="304" t="str">
        <f t="shared" si="253"/>
        <v/>
      </c>
      <c r="R3140" s="305" t="str">
        <f t="shared" si="254"/>
        <v/>
      </c>
      <c r="S3140" s="305" t="str">
        <f t="shared" si="255"/>
        <v/>
      </c>
      <c r="T3140" s="186">
        <v>3136</v>
      </c>
      <c r="U3140" s="216" t="str">
        <f t="shared" si="252"/>
        <v/>
      </c>
      <c r="V3140" s="216" t="str">
        <f>IFERROR(INDEX(CountyStateRegions_21!$B:$B,MATCH('Start Here Statistics'!$U3140,CountyStateRegions_21!$D:$D,0)),"")</f>
        <v/>
      </c>
    </row>
    <row r="3141" spans="14:22" ht="15" x14ac:dyDescent="0.2">
      <c r="N3141" s="43">
        <f t="shared" si="251"/>
        <v>0</v>
      </c>
      <c r="O3141" s="180"/>
      <c r="P3141" s="214" t="str">
        <f>CountyStateRegions_21!K3139</f>
        <v/>
      </c>
      <c r="Q3141" s="304" t="str">
        <f t="shared" si="253"/>
        <v/>
      </c>
      <c r="R3141" s="305" t="str">
        <f t="shared" si="254"/>
        <v/>
      </c>
      <c r="S3141" s="305" t="str">
        <f t="shared" si="255"/>
        <v/>
      </c>
      <c r="T3141" s="186">
        <v>3137</v>
      </c>
      <c r="U3141" s="216" t="str">
        <f t="shared" si="252"/>
        <v/>
      </c>
      <c r="V3141" s="216" t="str">
        <f>IFERROR(INDEX(CountyStateRegions_21!$B:$B,MATCH('Start Here Statistics'!$U3141,CountyStateRegions_21!$D:$D,0)),"")</f>
        <v/>
      </c>
    </row>
    <row r="3142" spans="14:22" ht="15" x14ac:dyDescent="0.2">
      <c r="N3142" s="43">
        <f t="shared" ref="N3142:N3165" si="256">SUM(N3141,$O3142&lt;&gt;"")</f>
        <v>0</v>
      </c>
      <c r="O3142" s="180"/>
      <c r="P3142" s="214" t="str">
        <f>CountyStateRegions_21!K3140</f>
        <v/>
      </c>
      <c r="Q3142" s="304" t="str">
        <f t="shared" si="253"/>
        <v/>
      </c>
      <c r="R3142" s="305" t="str">
        <f t="shared" si="254"/>
        <v/>
      </c>
      <c r="S3142" s="305" t="str">
        <f t="shared" si="255"/>
        <v/>
      </c>
      <c r="T3142" s="186">
        <v>3138</v>
      </c>
      <c r="U3142" s="216" t="str">
        <f t="shared" ref="U3142:U3165" si="257">IFERROR(INDEX($P:$P,MATCH($T3142,$N:$N,0)),"")</f>
        <v/>
      </c>
      <c r="V3142" s="216" t="str">
        <f>IFERROR(INDEX(CountyStateRegions_21!$B:$B,MATCH('Start Here Statistics'!$U3142,CountyStateRegions_21!$D:$D,0)),"")</f>
        <v/>
      </c>
    </row>
    <row r="3143" spans="14:22" ht="15" x14ac:dyDescent="0.2">
      <c r="N3143" s="43">
        <f t="shared" si="256"/>
        <v>0</v>
      </c>
      <c r="O3143" s="180"/>
      <c r="P3143" s="214" t="str">
        <f>CountyStateRegions_21!K3141</f>
        <v/>
      </c>
      <c r="Q3143" s="304" t="str">
        <f t="shared" si="253"/>
        <v/>
      </c>
      <c r="R3143" s="305" t="str">
        <f t="shared" si="254"/>
        <v/>
      </c>
      <c r="S3143" s="305" t="str">
        <f t="shared" si="255"/>
        <v/>
      </c>
      <c r="T3143" s="186">
        <v>3139</v>
      </c>
      <c r="U3143" s="216" t="str">
        <f t="shared" si="257"/>
        <v/>
      </c>
      <c r="V3143" s="216" t="str">
        <f>IFERROR(INDEX(CountyStateRegions_21!$B:$B,MATCH('Start Here Statistics'!$U3143,CountyStateRegions_21!$D:$D,0)),"")</f>
        <v/>
      </c>
    </row>
    <row r="3144" spans="14:22" ht="15" x14ac:dyDescent="0.2">
      <c r="N3144" s="43">
        <f t="shared" si="256"/>
        <v>0</v>
      </c>
      <c r="O3144" s="180"/>
      <c r="P3144" s="214" t="str">
        <f>CountyStateRegions_21!K3142</f>
        <v/>
      </c>
      <c r="Q3144" s="304" t="str">
        <f t="shared" si="253"/>
        <v/>
      </c>
      <c r="R3144" s="305" t="str">
        <f t="shared" si="254"/>
        <v/>
      </c>
      <c r="S3144" s="305" t="str">
        <f t="shared" si="255"/>
        <v/>
      </c>
      <c r="T3144" s="186">
        <v>3140</v>
      </c>
      <c r="U3144" s="216" t="str">
        <f t="shared" si="257"/>
        <v/>
      </c>
      <c r="V3144" s="216" t="str">
        <f>IFERROR(INDEX(CountyStateRegions_21!$B:$B,MATCH('Start Here Statistics'!$U3144,CountyStateRegions_21!$D:$D,0)),"")</f>
        <v/>
      </c>
    </row>
    <row r="3145" spans="14:22" ht="15" x14ac:dyDescent="0.2">
      <c r="N3145" s="43">
        <f t="shared" si="256"/>
        <v>0</v>
      </c>
      <c r="O3145" s="180"/>
      <c r="P3145" s="214" t="str">
        <f>CountyStateRegions_21!K3143</f>
        <v/>
      </c>
      <c r="Q3145" s="304" t="str">
        <f t="shared" si="253"/>
        <v/>
      </c>
      <c r="R3145" s="305" t="str">
        <f t="shared" si="254"/>
        <v/>
      </c>
      <c r="S3145" s="305" t="str">
        <f t="shared" si="255"/>
        <v/>
      </c>
      <c r="T3145" s="186">
        <v>3141</v>
      </c>
      <c r="U3145" s="216" t="str">
        <f t="shared" si="257"/>
        <v/>
      </c>
      <c r="V3145" s="216" t="str">
        <f>IFERROR(INDEX(CountyStateRegions_21!$B:$B,MATCH('Start Here Statistics'!$U3145,CountyStateRegions_21!$D:$D,0)),"")</f>
        <v/>
      </c>
    </row>
    <row r="3146" spans="14:22" ht="15" x14ac:dyDescent="0.2">
      <c r="N3146" s="43">
        <f t="shared" si="256"/>
        <v>0</v>
      </c>
      <c r="O3146" s="180"/>
      <c r="P3146" s="214" t="str">
        <f>CountyStateRegions_21!K3144</f>
        <v/>
      </c>
      <c r="Q3146" s="304" t="str">
        <f t="shared" si="253"/>
        <v/>
      </c>
      <c r="R3146" s="305" t="str">
        <f t="shared" si="254"/>
        <v/>
      </c>
      <c r="S3146" s="305" t="str">
        <f t="shared" si="255"/>
        <v/>
      </c>
      <c r="T3146" s="186">
        <v>3142</v>
      </c>
      <c r="U3146" s="216" t="str">
        <f t="shared" si="257"/>
        <v/>
      </c>
      <c r="V3146" s="216" t="str">
        <f>IFERROR(INDEX(CountyStateRegions_21!$B:$B,MATCH('Start Here Statistics'!$U3146,CountyStateRegions_21!$D:$D,0)),"")</f>
        <v/>
      </c>
    </row>
    <row r="3147" spans="14:22" ht="15" x14ac:dyDescent="0.2">
      <c r="N3147" s="43">
        <f t="shared" si="256"/>
        <v>0</v>
      </c>
      <c r="O3147" s="180"/>
      <c r="P3147" s="214" t="str">
        <f>CountyStateRegions_21!K3145</f>
        <v/>
      </c>
      <c r="Q3147" s="304" t="str">
        <f t="shared" si="253"/>
        <v/>
      </c>
      <c r="R3147" s="305" t="str">
        <f t="shared" si="254"/>
        <v/>
      </c>
      <c r="S3147" s="305" t="str">
        <f t="shared" si="255"/>
        <v/>
      </c>
      <c r="T3147" s="186">
        <v>3143</v>
      </c>
      <c r="U3147" s="216" t="str">
        <f t="shared" si="257"/>
        <v/>
      </c>
      <c r="V3147" s="216" t="str">
        <f>IFERROR(INDEX(CountyStateRegions_21!$B:$B,MATCH('Start Here Statistics'!$U3147,CountyStateRegions_21!$D:$D,0)),"")</f>
        <v/>
      </c>
    </row>
    <row r="3148" spans="14:22" ht="15" x14ac:dyDescent="0.2">
      <c r="N3148" s="43">
        <f t="shared" si="256"/>
        <v>0</v>
      </c>
      <c r="O3148" s="180"/>
      <c r="P3148" s="214" t="str">
        <f>CountyStateRegions_21!K3146</f>
        <v/>
      </c>
      <c r="Q3148" s="304" t="str">
        <f t="shared" si="253"/>
        <v/>
      </c>
      <c r="R3148" s="305" t="str">
        <f t="shared" si="254"/>
        <v/>
      </c>
      <c r="S3148" s="305" t="str">
        <f t="shared" si="255"/>
        <v/>
      </c>
      <c r="T3148" s="186">
        <v>3144</v>
      </c>
      <c r="U3148" s="216" t="str">
        <f t="shared" si="257"/>
        <v/>
      </c>
      <c r="V3148" s="216" t="str">
        <f>IFERROR(INDEX(CountyStateRegions_21!$B:$B,MATCH('Start Here Statistics'!$U3148,CountyStateRegions_21!$D:$D,0)),"")</f>
        <v/>
      </c>
    </row>
    <row r="3149" spans="14:22" ht="15" x14ac:dyDescent="0.2">
      <c r="N3149" s="43">
        <f t="shared" si="256"/>
        <v>0</v>
      </c>
      <c r="O3149" s="180"/>
      <c r="P3149" s="214" t="str">
        <f>CountyStateRegions_21!K3147</f>
        <v/>
      </c>
      <c r="Q3149" s="304" t="str">
        <f t="shared" si="253"/>
        <v/>
      </c>
      <c r="R3149" s="305" t="str">
        <f t="shared" si="254"/>
        <v/>
      </c>
      <c r="S3149" s="305" t="str">
        <f t="shared" si="255"/>
        <v/>
      </c>
      <c r="T3149" s="186">
        <v>3145</v>
      </c>
      <c r="U3149" s="216" t="str">
        <f t="shared" si="257"/>
        <v/>
      </c>
      <c r="V3149" s="216" t="str">
        <f>IFERROR(INDEX(CountyStateRegions_21!$B:$B,MATCH('Start Here Statistics'!$U3149,CountyStateRegions_21!$D:$D,0)),"")</f>
        <v/>
      </c>
    </row>
    <row r="3150" spans="14:22" ht="15" x14ac:dyDescent="0.2">
      <c r="N3150" s="43">
        <f t="shared" si="256"/>
        <v>0</v>
      </c>
      <c r="O3150" s="180"/>
      <c r="P3150" s="214" t="str">
        <f>CountyStateRegions_21!K3148</f>
        <v/>
      </c>
      <c r="Q3150" s="304" t="str">
        <f t="shared" si="253"/>
        <v/>
      </c>
      <c r="R3150" s="305" t="str">
        <f t="shared" si="254"/>
        <v/>
      </c>
      <c r="S3150" s="305" t="str">
        <f t="shared" si="255"/>
        <v/>
      </c>
      <c r="T3150" s="186">
        <v>3146</v>
      </c>
      <c r="U3150" s="216" t="str">
        <f t="shared" si="257"/>
        <v/>
      </c>
      <c r="V3150" s="216" t="str">
        <f>IFERROR(INDEX(CountyStateRegions_21!$B:$B,MATCH('Start Here Statistics'!$U3150,CountyStateRegions_21!$D:$D,0)),"")</f>
        <v/>
      </c>
    </row>
    <row r="3151" spans="14:22" ht="15" x14ac:dyDescent="0.2">
      <c r="N3151" s="43">
        <f t="shared" si="256"/>
        <v>0</v>
      </c>
      <c r="O3151" s="180"/>
      <c r="P3151" s="214" t="str">
        <f>CountyStateRegions_21!K3149</f>
        <v/>
      </c>
      <c r="Q3151" s="304" t="str">
        <f t="shared" si="253"/>
        <v/>
      </c>
      <c r="R3151" s="305" t="str">
        <f t="shared" si="254"/>
        <v/>
      </c>
      <c r="S3151" s="305" t="str">
        <f t="shared" si="255"/>
        <v/>
      </c>
      <c r="T3151" s="186">
        <v>3147</v>
      </c>
      <c r="U3151" s="216" t="str">
        <f t="shared" si="257"/>
        <v/>
      </c>
      <c r="V3151" s="216" t="str">
        <f>IFERROR(INDEX(CountyStateRegions_21!$B:$B,MATCH('Start Here Statistics'!$U3151,CountyStateRegions_21!$D:$D,0)),"")</f>
        <v/>
      </c>
    </row>
    <row r="3152" spans="14:22" ht="15" x14ac:dyDescent="0.2">
      <c r="N3152" s="43">
        <f t="shared" si="256"/>
        <v>0</v>
      </c>
      <c r="O3152" s="180"/>
      <c r="P3152" s="214" t="str">
        <f>CountyStateRegions_21!K3150</f>
        <v/>
      </c>
      <c r="Q3152" s="304" t="str">
        <f t="shared" si="253"/>
        <v/>
      </c>
      <c r="R3152" s="305" t="str">
        <f t="shared" si="254"/>
        <v/>
      </c>
      <c r="S3152" s="305" t="str">
        <f t="shared" si="255"/>
        <v/>
      </c>
      <c r="T3152" s="186">
        <v>3148</v>
      </c>
      <c r="U3152" s="216" t="str">
        <f t="shared" si="257"/>
        <v/>
      </c>
      <c r="V3152" s="216" t="str">
        <f>IFERROR(INDEX(CountyStateRegions_21!$B:$B,MATCH('Start Here Statistics'!$U3152,CountyStateRegions_21!$D:$D,0)),"")</f>
        <v/>
      </c>
    </row>
    <row r="3153" spans="14:22" ht="15" x14ac:dyDescent="0.2">
      <c r="N3153" s="43">
        <f t="shared" si="256"/>
        <v>0</v>
      </c>
      <c r="O3153" s="180"/>
      <c r="P3153" s="214" t="str">
        <f>CountyStateRegions_21!K3151</f>
        <v/>
      </c>
      <c r="Q3153" s="304" t="str">
        <f t="shared" si="253"/>
        <v/>
      </c>
      <c r="R3153" s="305" t="str">
        <f t="shared" si="254"/>
        <v/>
      </c>
      <c r="S3153" s="305" t="str">
        <f t="shared" si="255"/>
        <v/>
      </c>
      <c r="T3153" s="186">
        <v>3149</v>
      </c>
      <c r="U3153" s="216" t="str">
        <f t="shared" si="257"/>
        <v/>
      </c>
      <c r="V3153" s="216" t="str">
        <f>IFERROR(INDEX(CountyStateRegions_21!$B:$B,MATCH('Start Here Statistics'!$U3153,CountyStateRegions_21!$D:$D,0)),"")</f>
        <v/>
      </c>
    </row>
    <row r="3154" spans="14:22" ht="15" x14ac:dyDescent="0.2">
      <c r="N3154" s="43">
        <f t="shared" si="256"/>
        <v>0</v>
      </c>
      <c r="O3154" s="180"/>
      <c r="P3154" s="214" t="str">
        <f>CountyStateRegions_21!K3152</f>
        <v/>
      </c>
      <c r="Q3154" s="304" t="str">
        <f t="shared" si="253"/>
        <v/>
      </c>
      <c r="R3154" s="305" t="str">
        <f t="shared" si="254"/>
        <v/>
      </c>
      <c r="S3154" s="305" t="str">
        <f t="shared" si="255"/>
        <v/>
      </c>
      <c r="T3154" s="186">
        <v>3150</v>
      </c>
      <c r="U3154" s="216" t="str">
        <f t="shared" si="257"/>
        <v/>
      </c>
      <c r="V3154" s="216" t="str">
        <f>IFERROR(INDEX(CountyStateRegions_21!$B:$B,MATCH('Start Here Statistics'!$U3154,CountyStateRegions_21!$D:$D,0)),"")</f>
        <v/>
      </c>
    </row>
    <row r="3155" spans="14:22" ht="15" x14ac:dyDescent="0.2">
      <c r="N3155" s="43">
        <f t="shared" si="256"/>
        <v>0</v>
      </c>
      <c r="O3155" s="180"/>
      <c r="P3155" s="214" t="str">
        <f>CountyStateRegions_21!K3153</f>
        <v/>
      </c>
      <c r="Q3155" s="304" t="str">
        <f t="shared" si="253"/>
        <v/>
      </c>
      <c r="R3155" s="305" t="str">
        <f t="shared" si="254"/>
        <v/>
      </c>
      <c r="S3155" s="305" t="str">
        <f t="shared" si="255"/>
        <v/>
      </c>
      <c r="T3155" s="186">
        <v>3151</v>
      </c>
      <c r="U3155" s="216" t="str">
        <f t="shared" si="257"/>
        <v/>
      </c>
      <c r="V3155" s="216" t="str">
        <f>IFERROR(INDEX(CountyStateRegions_21!$B:$B,MATCH('Start Here Statistics'!$U3155,CountyStateRegions_21!$D:$D,0)),"")</f>
        <v/>
      </c>
    </row>
    <row r="3156" spans="14:22" ht="15" x14ac:dyDescent="0.2">
      <c r="N3156" s="43">
        <f t="shared" si="256"/>
        <v>0</v>
      </c>
      <c r="O3156" s="180"/>
      <c r="P3156" s="214" t="str">
        <f>CountyStateRegions_21!K3154</f>
        <v/>
      </c>
      <c r="Q3156" s="304" t="str">
        <f t="shared" si="253"/>
        <v/>
      </c>
      <c r="R3156" s="305" t="str">
        <f t="shared" si="254"/>
        <v/>
      </c>
      <c r="S3156" s="305" t="str">
        <f t="shared" si="255"/>
        <v/>
      </c>
      <c r="T3156" s="186">
        <v>3152</v>
      </c>
      <c r="U3156" s="216" t="str">
        <f t="shared" si="257"/>
        <v/>
      </c>
      <c r="V3156" s="216" t="str">
        <f>IFERROR(INDEX(CountyStateRegions_21!$B:$B,MATCH('Start Here Statistics'!$U3156,CountyStateRegions_21!$D:$D,0)),"")</f>
        <v/>
      </c>
    </row>
    <row r="3157" spans="14:22" ht="15" x14ac:dyDescent="0.2">
      <c r="N3157" s="43">
        <f t="shared" si="256"/>
        <v>0</v>
      </c>
      <c r="O3157" s="180"/>
      <c r="P3157" s="214" t="str">
        <f>CountyStateRegions_21!K3155</f>
        <v/>
      </c>
      <c r="Q3157" s="304" t="str">
        <f t="shared" si="253"/>
        <v/>
      </c>
      <c r="R3157" s="305" t="str">
        <f t="shared" si="254"/>
        <v/>
      </c>
      <c r="S3157" s="305" t="str">
        <f t="shared" si="255"/>
        <v/>
      </c>
      <c r="T3157" s="186">
        <v>3153</v>
      </c>
      <c r="U3157" s="216" t="str">
        <f t="shared" si="257"/>
        <v/>
      </c>
      <c r="V3157" s="216" t="str">
        <f>IFERROR(INDEX(CountyStateRegions_21!$B:$B,MATCH('Start Here Statistics'!$U3157,CountyStateRegions_21!$D:$D,0)),"")</f>
        <v/>
      </c>
    </row>
    <row r="3158" spans="14:22" ht="15" x14ac:dyDescent="0.2">
      <c r="N3158" s="43">
        <f t="shared" si="256"/>
        <v>0</v>
      </c>
      <c r="O3158" s="180"/>
      <c r="P3158" s="214" t="str">
        <f>CountyStateRegions_21!K3156</f>
        <v/>
      </c>
      <c r="Q3158" s="304" t="str">
        <f t="shared" si="253"/>
        <v/>
      </c>
      <c r="R3158" s="305" t="str">
        <f t="shared" si="254"/>
        <v/>
      </c>
      <c r="S3158" s="305" t="str">
        <f t="shared" si="255"/>
        <v/>
      </c>
      <c r="T3158" s="186">
        <v>3154</v>
      </c>
      <c r="U3158" s="216" t="str">
        <f t="shared" si="257"/>
        <v/>
      </c>
      <c r="V3158" s="216" t="str">
        <f>IFERROR(INDEX(CountyStateRegions_21!$B:$B,MATCH('Start Here Statistics'!$U3158,CountyStateRegions_21!$D:$D,0)),"")</f>
        <v/>
      </c>
    </row>
    <row r="3159" spans="14:22" ht="15" x14ac:dyDescent="0.2">
      <c r="N3159" s="43">
        <f t="shared" si="256"/>
        <v>0</v>
      </c>
      <c r="O3159" s="180"/>
      <c r="P3159" s="214" t="str">
        <f>CountyStateRegions_21!K3157</f>
        <v/>
      </c>
      <c r="Q3159" s="304" t="str">
        <f t="shared" si="253"/>
        <v/>
      </c>
      <c r="R3159" s="305" t="str">
        <f t="shared" si="254"/>
        <v/>
      </c>
      <c r="S3159" s="305" t="str">
        <f t="shared" si="255"/>
        <v/>
      </c>
      <c r="T3159" s="186">
        <v>3155</v>
      </c>
      <c r="U3159" s="216" t="str">
        <f t="shared" si="257"/>
        <v/>
      </c>
      <c r="V3159" s="216" t="str">
        <f>IFERROR(INDEX(CountyStateRegions_21!$B:$B,MATCH('Start Here Statistics'!$U3159,CountyStateRegions_21!$D:$D,0)),"")</f>
        <v/>
      </c>
    </row>
    <row r="3160" spans="14:22" ht="15" x14ac:dyDescent="0.2">
      <c r="N3160" s="43">
        <f t="shared" si="256"/>
        <v>0</v>
      </c>
      <c r="O3160" s="180"/>
      <c r="P3160" s="214" t="str">
        <f>CountyStateRegions_21!K3158</f>
        <v/>
      </c>
      <c r="Q3160" s="304" t="str">
        <f t="shared" si="253"/>
        <v/>
      </c>
      <c r="R3160" s="305" t="str">
        <f t="shared" si="254"/>
        <v/>
      </c>
      <c r="S3160" s="305" t="str">
        <f t="shared" si="255"/>
        <v/>
      </c>
      <c r="T3160" s="186">
        <v>3156</v>
      </c>
      <c r="U3160" s="216" t="str">
        <f t="shared" si="257"/>
        <v/>
      </c>
      <c r="V3160" s="216" t="str">
        <f>IFERROR(INDEX(CountyStateRegions_21!$B:$B,MATCH('Start Here Statistics'!$U3160,CountyStateRegions_21!$D:$D,0)),"")</f>
        <v/>
      </c>
    </row>
    <row r="3161" spans="14:22" ht="15" x14ac:dyDescent="0.2">
      <c r="N3161" s="43">
        <f t="shared" si="256"/>
        <v>0</v>
      </c>
      <c r="O3161" s="180"/>
      <c r="P3161" s="214" t="str">
        <f>CountyStateRegions_21!K3159</f>
        <v/>
      </c>
      <c r="Q3161" s="304" t="str">
        <f t="shared" si="253"/>
        <v/>
      </c>
      <c r="R3161" s="305" t="str">
        <f t="shared" si="254"/>
        <v/>
      </c>
      <c r="S3161" s="305" t="str">
        <f t="shared" si="255"/>
        <v/>
      </c>
      <c r="T3161" s="186">
        <v>3157</v>
      </c>
      <c r="U3161" s="216" t="str">
        <f t="shared" si="257"/>
        <v/>
      </c>
      <c r="V3161" s="216" t="str">
        <f>IFERROR(INDEX(CountyStateRegions_21!$B:$B,MATCH('Start Here Statistics'!$U3161,CountyStateRegions_21!$D:$D,0)),"")</f>
        <v/>
      </c>
    </row>
    <row r="3162" spans="14:22" ht="15" x14ac:dyDescent="0.2">
      <c r="N3162" s="43">
        <f t="shared" si="256"/>
        <v>0</v>
      </c>
      <c r="O3162" s="180"/>
      <c r="P3162" s="214" t="str">
        <f>CountyStateRegions_21!K3160</f>
        <v/>
      </c>
      <c r="Q3162" s="304" t="str">
        <f t="shared" si="253"/>
        <v/>
      </c>
      <c r="R3162" s="305" t="str">
        <f t="shared" si="254"/>
        <v/>
      </c>
      <c r="S3162" s="305" t="str">
        <f t="shared" si="255"/>
        <v/>
      </c>
      <c r="T3162" s="186">
        <v>3158</v>
      </c>
      <c r="U3162" s="216" t="str">
        <f t="shared" si="257"/>
        <v/>
      </c>
      <c r="V3162" s="216" t="str">
        <f>IFERROR(INDEX(CountyStateRegions_21!$B:$B,MATCH('Start Here Statistics'!$U3162,CountyStateRegions_21!$D:$D,0)),"")</f>
        <v/>
      </c>
    </row>
    <row r="3163" spans="14:22" ht="15" x14ac:dyDescent="0.2">
      <c r="N3163" s="43">
        <f t="shared" si="256"/>
        <v>0</v>
      </c>
      <c r="O3163" s="180"/>
      <c r="P3163" s="214" t="str">
        <f>CountyStateRegions_21!K3161</f>
        <v/>
      </c>
      <c r="Q3163" s="304" t="str">
        <f t="shared" si="253"/>
        <v/>
      </c>
      <c r="R3163" s="305" t="str">
        <f t="shared" si="254"/>
        <v/>
      </c>
      <c r="S3163" s="305" t="str">
        <f t="shared" si="255"/>
        <v/>
      </c>
      <c r="T3163" s="186">
        <v>3159</v>
      </c>
      <c r="U3163" s="216" t="str">
        <f t="shared" si="257"/>
        <v/>
      </c>
      <c r="V3163" s="216" t="str">
        <f>IFERROR(INDEX(CountyStateRegions_21!$B:$B,MATCH('Start Here Statistics'!$U3163,CountyStateRegions_21!$D:$D,0)),"")</f>
        <v/>
      </c>
    </row>
    <row r="3164" spans="14:22" ht="15" x14ac:dyDescent="0.2">
      <c r="N3164" s="43">
        <f t="shared" si="256"/>
        <v>0</v>
      </c>
      <c r="O3164" s="180"/>
      <c r="P3164" s="214" t="str">
        <f>CountyStateRegions_21!K3162</f>
        <v/>
      </c>
      <c r="Q3164" s="304" t="str">
        <f t="shared" si="253"/>
        <v/>
      </c>
      <c r="R3164" s="305" t="str">
        <f t="shared" si="254"/>
        <v/>
      </c>
      <c r="S3164" s="305" t="str">
        <f t="shared" si="255"/>
        <v/>
      </c>
      <c r="T3164" s="186">
        <v>3160</v>
      </c>
      <c r="U3164" s="216" t="str">
        <f t="shared" si="257"/>
        <v/>
      </c>
      <c r="V3164" s="216" t="str">
        <f>IFERROR(INDEX(CountyStateRegions_21!$B:$B,MATCH('Start Here Statistics'!$U3164,CountyStateRegions_21!$D:$D,0)),"")</f>
        <v/>
      </c>
    </row>
    <row r="3165" spans="14:22" ht="15" x14ac:dyDescent="0.2">
      <c r="N3165" s="43">
        <f t="shared" si="256"/>
        <v>0</v>
      </c>
      <c r="O3165" s="180"/>
      <c r="P3165" s="214" t="str">
        <f>CountyStateRegions_21!K3163</f>
        <v/>
      </c>
      <c r="Q3165" s="304" t="str">
        <f t="shared" si="253"/>
        <v/>
      </c>
      <c r="R3165" s="305" t="str">
        <f t="shared" si="254"/>
        <v/>
      </c>
      <c r="S3165" s="305" t="str">
        <f t="shared" si="255"/>
        <v/>
      </c>
      <c r="T3165" s="186">
        <v>3161</v>
      </c>
      <c r="U3165" s="216" t="str">
        <f t="shared" si="257"/>
        <v/>
      </c>
      <c r="V3165" s="216" t="str">
        <f>IFERROR(INDEX(CountyStateRegions_21!$B:$B,MATCH('Start Here Statistics'!$U3165,CountyStateRegions_21!$D:$D,0)),"")</f>
        <v/>
      </c>
    </row>
  </sheetData>
  <sheetProtection selectLockedCells="1"/>
  <mergeCells count="13">
    <mergeCell ref="D15:G15"/>
    <mergeCell ref="A13:B13"/>
    <mergeCell ref="A15:B15"/>
    <mergeCell ref="D11:G11"/>
    <mergeCell ref="D13:G13"/>
    <mergeCell ref="A1:E1"/>
    <mergeCell ref="A2:G2"/>
    <mergeCell ref="A5:B5"/>
    <mergeCell ref="A11:B11"/>
    <mergeCell ref="A7:B7"/>
    <mergeCell ref="D7:G7"/>
    <mergeCell ref="A9:G9"/>
    <mergeCell ref="D5:G5"/>
  </mergeCells>
  <phoneticPr fontId="6" type="noConversion"/>
  <conditionalFormatting sqref="I3:I53 O5:O3165">
    <cfRule type="expression" dxfId="35" priority="4">
      <formula>J3&gt;""</formula>
    </cfRule>
  </conditionalFormatting>
  <conditionalFormatting sqref="W5:W24">
    <cfRule type="cellIs" dxfId="34" priority="6" operator="greaterThan">
      <formula>""""""</formula>
    </cfRule>
  </conditionalFormatting>
  <hyperlinks>
    <hyperlink ref="O2" location="'Start Here Statistics'!ActiveCntyCol" display="Active?" xr:uid="{5F50609B-9BD8-4118-9428-9D380D94A754}"/>
    <hyperlink ref="I2" location="ActiveRgnCol" display="Active?" xr:uid="{35937B4D-E5DB-4040-87A6-C652670ACF18}"/>
    <hyperlink ref="C3:G3" r:id="rId1" display="Data Collection Tool Step by Step Guide for the FSI.pdf" xr:uid="{DF52F1B5-D365-42DF-99AC-B36D35B9B526}"/>
  </hyperlinks>
  <printOptions horizontalCentered="1"/>
  <pageMargins left="0.5" right="0.5" top="0.5" bottom="0.5" header="0.5" footer="0.25"/>
  <pageSetup orientation="landscape" r:id="rId2"/>
  <headerFooter alignWithMargins="0">
    <oddFooter>&amp;L&amp;8&amp;F&amp;C&amp;8&amp;P of &amp;N&amp;R&amp;8Start Here</oddFooter>
  </headerFooter>
  <drawing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FED8-73EC-4A23-AE64-116B8252FAA9}">
  <sheetPr codeName="Sheet20"/>
  <dimension ref="A1:X3169"/>
  <sheetViews>
    <sheetView topLeftCell="B1" zoomScale="96" zoomScaleNormal="96" workbookViewId="0">
      <pane ySplit="2" topLeftCell="A3138" activePane="bottomLeft" state="frozenSplit"/>
      <selection pane="bottomLeft" activeCell="C3147" sqref="C3147"/>
    </sheetView>
  </sheetViews>
  <sheetFormatPr baseColWidth="10" defaultColWidth="8.6640625" defaultRowHeight="15" x14ac:dyDescent="0.2"/>
  <cols>
    <col min="1" max="1" width="15.5" style="43" customWidth="1"/>
    <col min="2" max="2" width="34.6640625" style="43" customWidth="1"/>
    <col min="3" max="3" width="31.1640625" style="43" customWidth="1"/>
    <col min="4" max="4" width="24.6640625" style="43" customWidth="1"/>
    <col min="5" max="5" width="21.1640625" bestFit="1" customWidth="1"/>
    <col min="6" max="6" width="21.1640625" style="43" bestFit="1" customWidth="1"/>
    <col min="7" max="7" width="18" style="43" customWidth="1"/>
    <col min="8" max="8" width="18.6640625" style="43" customWidth="1"/>
    <col min="9" max="9" width="4.6640625" style="43" customWidth="1"/>
    <col min="10" max="10" width="5.6640625" style="43" customWidth="1"/>
    <col min="11" max="11" width="43" style="43" customWidth="1"/>
    <col min="12" max="12" width="31.5" style="43" customWidth="1"/>
    <col min="13" max="14" width="4.6640625" style="43" customWidth="1"/>
    <col min="15" max="15" width="0" style="43" hidden="1" customWidth="1"/>
    <col min="16" max="17" width="8.6640625" style="43" hidden="1" customWidth="1"/>
    <col min="18" max="18" width="0" style="43" hidden="1" customWidth="1"/>
    <col min="19" max="20" width="8.6640625" style="43"/>
    <col min="21" max="21" width="43.5" customWidth="1"/>
    <col min="22" max="22" width="18.6640625" style="43" customWidth="1"/>
    <col min="23" max="23" width="6.1640625" style="43" customWidth="1"/>
    <col min="25" max="16384" width="8.6640625" style="43"/>
  </cols>
  <sheetData>
    <row r="1" spans="1:23" ht="52.25" customHeight="1" x14ac:dyDescent="0.25">
      <c r="A1" s="43" t="s">
        <v>330</v>
      </c>
      <c r="B1" s="43" t="s">
        <v>331</v>
      </c>
      <c r="C1" s="43" t="s">
        <v>332</v>
      </c>
      <c r="D1" s="43" t="s">
        <v>333</v>
      </c>
      <c r="E1" s="280" t="s">
        <v>334</v>
      </c>
      <c r="F1" s="91" cm="1">
        <f t="array" ref="F1">DR_Region</f>
        <v>0</v>
      </c>
      <c r="G1" s="78"/>
      <c r="I1" s="24"/>
      <c r="J1" s="24"/>
      <c r="K1" s="24"/>
      <c r="L1" s="24"/>
      <c r="N1" t="s">
        <v>335</v>
      </c>
    </row>
    <row r="2" spans="1:23" ht="16" hidden="1" x14ac:dyDescent="0.2">
      <c r="A2" s="43">
        <f>IFERROR(MATCH($C2,'Start Here Statistics'!$M:$M,0),0)</f>
        <v>0</v>
      </c>
      <c r="B2" s="43" t="s">
        <v>336</v>
      </c>
      <c r="C2" s="43" t="s">
        <v>320</v>
      </c>
      <c r="D2" s="43" t="s">
        <v>337</v>
      </c>
      <c r="E2" s="43">
        <f>SUM(E1,$A2&gt;0)</f>
        <v>0</v>
      </c>
      <c r="F2" s="64" t="s">
        <v>338</v>
      </c>
      <c r="G2" s="87" t="s">
        <v>168</v>
      </c>
      <c r="H2" s="71" t="s">
        <v>339</v>
      </c>
      <c r="I2" s="63" t="str">
        <f ca="1">IF(ISNA(MATCH(ROWS(I$1:I1),F:F,0))=TRUE,"",INDEX(G:G,MATCH(ROWS(I$1:I1),F:F,0)))</f>
        <v/>
      </c>
      <c r="J2"/>
      <c r="K2"/>
      <c r="L2"/>
      <c r="N2" s="40" t="s">
        <v>340</v>
      </c>
      <c r="V2"/>
      <c r="W2"/>
    </row>
    <row r="3" spans="1:23" ht="16" hidden="1" thickBot="1" x14ac:dyDescent="0.25">
      <c r="A3" s="43">
        <f>IFERROR(MATCH($C3,'Start Here Statistics'!$M:$M,0),0)</f>
        <v>0</v>
      </c>
      <c r="B3" s="43" t="s">
        <v>341</v>
      </c>
      <c r="C3" s="43" t="s">
        <v>304</v>
      </c>
      <c r="D3" s="43" t="s">
        <v>342</v>
      </c>
      <c r="E3" s="43">
        <f t="shared" ref="E3:E66" si="0">SUM(E2,$A3&gt;0)</f>
        <v>0</v>
      </c>
      <c r="F3" s="85" cm="1">
        <f t="array" aca="1" ref="F3" ca="1">IF(ISNUMBER(SEARCH(INDIRECT(CELL("address")),G3)),MAX(F$1:F2)+1,0)</f>
        <v>0</v>
      </c>
      <c r="G3" s="88">
        <f t="array" ref="G3:G3165">CountiesActive</f>
        <v>0</v>
      </c>
      <c r="H3" s="86"/>
      <c r="I3" s="63" t="str">
        <f ca="1">IF(ISNA(MATCH(ROWS(I$1:I2),F:F,0))=TRUE,"",INDEX(G:G,MATCH(ROWS(I$1:I2),F:F,0)))</f>
        <v/>
      </c>
      <c r="J3">
        <v>1</v>
      </c>
      <c r="K3" t="str">
        <f>IFERROR(INDEX($D:$D,MATCH($J3,$E:$E,0)),"")</f>
        <v/>
      </c>
      <c r="L3"/>
      <c r="N3" s="41" t="s">
        <v>343</v>
      </c>
      <c r="V3"/>
      <c r="W3"/>
    </row>
    <row r="4" spans="1:23" ht="16" hidden="1" x14ac:dyDescent="0.2">
      <c r="A4" s="43">
        <f>IFERROR(MATCH($C4,'Start Here Statistics'!$M:$M,0),0)</f>
        <v>0</v>
      </c>
      <c r="B4" s="43" t="s">
        <v>344</v>
      </c>
      <c r="C4" s="43" t="s">
        <v>327</v>
      </c>
      <c r="D4" s="43" t="s">
        <v>345</v>
      </c>
      <c r="E4" s="43">
        <f t="shared" si="0"/>
        <v>0</v>
      </c>
      <c r="F4" s="85" cm="1">
        <f t="array" aca="1" ref="F4" ca="1">IF(ISNUMBER(SEARCH(INDIRECT(CELL("address")),G4)),MAX(F$1:F3)+1,0)</f>
        <v>0</v>
      </c>
      <c r="G4" s="89" t="str">
        <v>DRO</v>
      </c>
      <c r="H4" s="90" t="str" cm="1">
        <f t="array" ref="H4">IFERROR(_xlfn._xlws.FILTER(Cnty_States_Rgns[chapter],(Cnty_States_Rgns[county_lon, county_st]=G4)*(Cnty_States_Rgns[region]=DR_Region)),"")</f>
        <v/>
      </c>
      <c r="I4" s="63" t="str">
        <f ca="1">IF(ISNA(MATCH(ROWS(I$1:I3),F:F,0))=TRUE,"",INDEX(G:G,MATCH(ROWS(I$1:I3),F:F,0)))</f>
        <v/>
      </c>
      <c r="J4">
        <v>2</v>
      </c>
      <c r="K4" t="str">
        <f t="shared" ref="K4:K67" si="1">IFERROR(INDEX($D:$D,MATCH($J4,$E:$E,0)),"")</f>
        <v/>
      </c>
      <c r="L4"/>
      <c r="V4"/>
      <c r="W4"/>
    </row>
    <row r="5" spans="1:23" ht="16" hidden="1" x14ac:dyDescent="0.2">
      <c r="A5" s="43">
        <f>IFERROR(MATCH($C5,'Start Here Statistics'!$M:$M,0),0)</f>
        <v>0</v>
      </c>
      <c r="B5" s="43" t="s">
        <v>346</v>
      </c>
      <c r="C5" s="43" t="s">
        <v>298</v>
      </c>
      <c r="D5" s="43" t="s">
        <v>347</v>
      </c>
      <c r="E5" s="43">
        <f t="shared" si="0"/>
        <v>0</v>
      </c>
      <c r="F5" s="85" cm="1">
        <f t="array" aca="1" ref="F5" ca="1">IF(ISNUMBER(SEARCH(INDIRECT(CELL("address")),G5)),MAX(F$1:F4)+1,0)</f>
        <v>0</v>
      </c>
      <c r="G5" s="89" t="str">
        <v/>
      </c>
      <c r="H5" s="90" t="str" cm="1">
        <f t="array" ref="H5">IFERROR(_xlfn._xlws.FILTER(Cnty_States_Rgns[chapter],(Cnty_States_Rgns[county_lon, county_st]=G5)*(Cnty_States_Rgns[region]=DR_Region)),"")</f>
        <v/>
      </c>
      <c r="I5" s="63" t="str">
        <f ca="1">IF(ISNA(MATCH(ROWS(I$1:I4),F:F,0))=TRUE,"",INDEX(G:G,MATCH(ROWS(I$1:I4),F:F,0)))</f>
        <v/>
      </c>
      <c r="J5">
        <v>3</v>
      </c>
      <c r="K5" t="str">
        <f t="shared" si="1"/>
        <v/>
      </c>
      <c r="L5"/>
      <c r="V5"/>
      <c r="W5"/>
    </row>
    <row r="6" spans="1:23" ht="16" hidden="1" x14ac:dyDescent="0.2">
      <c r="A6" s="43">
        <f>IFERROR(MATCH($C6,'Start Here Statistics'!$M:$M,0),0)</f>
        <v>0</v>
      </c>
      <c r="B6" s="43" t="s">
        <v>348</v>
      </c>
      <c r="C6" s="43" t="s">
        <v>310</v>
      </c>
      <c r="D6" s="43" t="s">
        <v>349</v>
      </c>
      <c r="E6" s="43">
        <f t="shared" si="0"/>
        <v>0</v>
      </c>
      <c r="F6" s="85" cm="1">
        <f t="array" aca="1" ref="F6" ca="1">IF(ISNUMBER(SEARCH(INDIRECT(CELL("address")),G6)),MAX(F$1:F5)+1,0)</f>
        <v>0</v>
      </c>
      <c r="G6" s="89" t="str">
        <v/>
      </c>
      <c r="H6" s="90" t="str" cm="1">
        <f t="array" ref="H6">IFERROR(_xlfn._xlws.FILTER(Cnty_States_Rgns[chapter],(Cnty_States_Rgns[county_lon, county_st]=G6)*(Cnty_States_Rgns[region]=DR_Region)),"")</f>
        <v/>
      </c>
      <c r="I6" s="63" t="str">
        <f ca="1">IF(ISNA(MATCH(ROWS(I$1:I5),F:F,0))=TRUE,"",INDEX(G:G,MATCH(ROWS(I$1:I5),F:F,0)))</f>
        <v/>
      </c>
      <c r="J6">
        <v>4</v>
      </c>
      <c r="K6" t="str">
        <f t="shared" si="1"/>
        <v/>
      </c>
      <c r="L6"/>
      <c r="V6"/>
      <c r="W6"/>
    </row>
    <row r="7" spans="1:23" ht="16" hidden="1" x14ac:dyDescent="0.2">
      <c r="A7" s="43">
        <f>IFERROR(MATCH($C7,'Start Here Statistics'!$M:$M,0),0)</f>
        <v>0</v>
      </c>
      <c r="B7" s="43" t="s">
        <v>350</v>
      </c>
      <c r="C7" s="43" t="s">
        <v>302</v>
      </c>
      <c r="D7" s="43" t="s">
        <v>351</v>
      </c>
      <c r="E7" s="43">
        <f t="shared" si="0"/>
        <v>0</v>
      </c>
      <c r="F7" s="85" cm="1">
        <f t="array" aca="1" ref="F7" ca="1">IF(ISNUMBER(SEARCH(INDIRECT(CELL("address")),G7)),MAX(F$1:F6)+1,0)</f>
        <v>0</v>
      </c>
      <c r="G7" s="89" t="str">
        <v/>
      </c>
      <c r="H7" s="90" t="str" cm="1">
        <f t="array" ref="H7">IFERROR(_xlfn._xlws.FILTER(Cnty_States_Rgns[chapter],(Cnty_States_Rgns[county_lon, county_st]=G7)*(Cnty_States_Rgns[region]=DR_Region)),"")</f>
        <v/>
      </c>
      <c r="I7" s="63" t="str">
        <f ca="1">IF(ISNA(MATCH(ROWS(I$1:I6),F:F,0))=TRUE,"",INDEX(G:G,MATCH(ROWS(I$1:I6),F:F,0)))</f>
        <v/>
      </c>
      <c r="J7">
        <v>5</v>
      </c>
      <c r="K7" t="str">
        <f t="shared" si="1"/>
        <v/>
      </c>
      <c r="L7"/>
      <c r="V7"/>
      <c r="W7"/>
    </row>
    <row r="8" spans="1:23" ht="16" hidden="1" x14ac:dyDescent="0.2">
      <c r="A8" s="43">
        <f>IFERROR(MATCH($C8,'Start Here Statistics'!$M:$M,0),0)</f>
        <v>0</v>
      </c>
      <c r="B8" s="43" t="s">
        <v>352</v>
      </c>
      <c r="C8" s="43" t="s">
        <v>308</v>
      </c>
      <c r="D8" s="43" t="s">
        <v>353</v>
      </c>
      <c r="E8" s="43">
        <f t="shared" si="0"/>
        <v>0</v>
      </c>
      <c r="F8" s="85" cm="1">
        <f t="array" aca="1" ref="F8" ca="1">IF(ISNUMBER(SEARCH(INDIRECT(CELL("address")),G8)),MAX(F$1:F7)+1,0)</f>
        <v>0</v>
      </c>
      <c r="G8" s="89" t="str">
        <v/>
      </c>
      <c r="H8" s="90" t="str" cm="1">
        <f t="array" ref="H8">IFERROR(_xlfn._xlws.FILTER(Cnty_States_Rgns[chapter],(Cnty_States_Rgns[county_lon, county_st]=G8)*(Cnty_States_Rgns[region]=DR_Region)),"")</f>
        <v/>
      </c>
      <c r="I8" s="63" t="str">
        <f ca="1">IF(ISNA(MATCH(ROWS(I$1:I7),F:F,0))=TRUE,"",INDEX(G:G,MATCH(ROWS(I$1:I7),F:F,0)))</f>
        <v/>
      </c>
      <c r="J8">
        <v>6</v>
      </c>
      <c r="K8" t="str">
        <f t="shared" si="1"/>
        <v/>
      </c>
      <c r="L8" s="90" t="str" cm="1">
        <f t="array" ref="L8">IFERROR(_xlfn._xlws.FILTER(Cnty_States_Rgns[county_lon, county_st],Cnty_States_Rgns[region]=RegionName),"")</f>
        <v/>
      </c>
      <c r="V8"/>
      <c r="W8"/>
    </row>
    <row r="9" spans="1:23" ht="16" hidden="1" x14ac:dyDescent="0.2">
      <c r="A9" s="43">
        <f>IFERROR(MATCH($C9,'Start Here Statistics'!$M:$M,0),0)</f>
        <v>0</v>
      </c>
      <c r="B9" s="43" t="s">
        <v>354</v>
      </c>
      <c r="C9" s="43" t="s">
        <v>301</v>
      </c>
      <c r="D9" s="43" t="s">
        <v>355</v>
      </c>
      <c r="E9" s="43">
        <f t="shared" si="0"/>
        <v>0</v>
      </c>
      <c r="F9" s="85" cm="1">
        <f t="array" aca="1" ref="F9" ca="1">IF(ISNUMBER(SEARCH(INDIRECT(CELL("address")),G9)),MAX(F$1:F8)+1,0)</f>
        <v>0</v>
      </c>
      <c r="G9" s="89" t="str">
        <v/>
      </c>
      <c r="H9" s="90" t="str" cm="1">
        <f t="array" ref="H9">IFERROR(_xlfn._xlws.FILTER(Cnty_States_Rgns[chapter],(Cnty_States_Rgns[county_lon, county_st]=G9)*(Cnty_States_Rgns[region]=DR_Region)),"")</f>
        <v/>
      </c>
      <c r="I9" s="63" t="str">
        <f ca="1">IF(ISNA(MATCH(ROWS(I$1:I8),F:F,0))=TRUE,"",INDEX(G:G,MATCH(ROWS(I$1:I8),F:F,0)))</f>
        <v/>
      </c>
      <c r="J9">
        <v>7</v>
      </c>
      <c r="K9" t="str">
        <f t="shared" si="1"/>
        <v/>
      </c>
      <c r="L9"/>
      <c r="V9"/>
      <c r="W9"/>
    </row>
    <row r="10" spans="1:23" ht="16" hidden="1" x14ac:dyDescent="0.2">
      <c r="A10" s="43">
        <f>IFERROR(MATCH($C10,'Start Here Statistics'!$M:$M,0),0)</f>
        <v>0</v>
      </c>
      <c r="B10" s="43" t="s">
        <v>356</v>
      </c>
      <c r="C10" s="43" t="s">
        <v>289</v>
      </c>
      <c r="D10" s="43" t="s">
        <v>357</v>
      </c>
      <c r="E10" s="43">
        <f t="shared" si="0"/>
        <v>0</v>
      </c>
      <c r="F10" s="85" cm="1">
        <f t="array" aca="1" ref="F10" ca="1">IF(ISNUMBER(SEARCH(INDIRECT(CELL("address")),G10)),MAX(F$1:F9)+1,0)</f>
        <v>0</v>
      </c>
      <c r="G10" s="89" t="str">
        <v/>
      </c>
      <c r="H10" s="90" t="str" cm="1">
        <f t="array" ref="H10">IFERROR(_xlfn._xlws.FILTER(Cnty_States_Rgns[chapter],(Cnty_States_Rgns[county_lon, county_st]=G10)*(Cnty_States_Rgns[region]=DR_Region)),"")</f>
        <v/>
      </c>
      <c r="I10" s="63" t="str">
        <f ca="1">IF(ISNA(MATCH(ROWS(I$1:I9),F:F,0))=TRUE,"",INDEX(G:G,MATCH(ROWS(I$1:I9),F:F,0)))</f>
        <v/>
      </c>
      <c r="J10">
        <v>8</v>
      </c>
      <c r="K10" t="str">
        <f t="shared" si="1"/>
        <v/>
      </c>
      <c r="L10"/>
      <c r="V10"/>
      <c r="W10"/>
    </row>
    <row r="11" spans="1:23" ht="16" hidden="1" x14ac:dyDescent="0.2">
      <c r="A11" s="43">
        <f>IFERROR(MATCH($C11,'Start Here Statistics'!$M:$M,0),0)</f>
        <v>0</v>
      </c>
      <c r="B11" s="43" t="s">
        <v>348</v>
      </c>
      <c r="C11" s="43" t="s">
        <v>310</v>
      </c>
      <c r="D11" s="43" t="s">
        <v>358</v>
      </c>
      <c r="E11" s="43">
        <f t="shared" si="0"/>
        <v>0</v>
      </c>
      <c r="F11" s="85" cm="1">
        <f t="array" aca="1" ref="F11" ca="1">IF(ISNUMBER(SEARCH(INDIRECT(CELL("address")),G11)),MAX(F$1:F10)+1,0)</f>
        <v>0</v>
      </c>
      <c r="G11" s="89" t="str">
        <v/>
      </c>
      <c r="H11" s="90" t="str" cm="1">
        <f t="array" ref="H11">IFERROR(_xlfn._xlws.FILTER(Cnty_States_Rgns[chapter],(Cnty_States_Rgns[county_lon, county_st]=G11)*(Cnty_States_Rgns[region]=DR_Region)),"")</f>
        <v/>
      </c>
      <c r="I11" s="63" t="str">
        <f ca="1">IF(ISNA(MATCH(ROWS(I$1:I10),F:F,0))=TRUE,"",INDEX(G:G,MATCH(ROWS(I$1:I10),F:F,0)))</f>
        <v/>
      </c>
      <c r="J11">
        <v>9</v>
      </c>
      <c r="K11" t="str">
        <f t="shared" si="1"/>
        <v/>
      </c>
      <c r="L11"/>
      <c r="V11"/>
      <c r="W11"/>
    </row>
    <row r="12" spans="1:23" ht="16" hidden="1" x14ac:dyDescent="0.2">
      <c r="A12" s="43">
        <f>IFERROR(MATCH($C12,'Start Here Statistics'!$M:$M,0),0)</f>
        <v>0</v>
      </c>
      <c r="B12" s="43" t="s">
        <v>346</v>
      </c>
      <c r="C12" s="43" t="s">
        <v>298</v>
      </c>
      <c r="D12" s="43" t="s">
        <v>359</v>
      </c>
      <c r="E12" s="43">
        <f t="shared" si="0"/>
        <v>0</v>
      </c>
      <c r="F12" s="85" cm="1">
        <f t="array" aca="1" ref="F12" ca="1">IF(ISNUMBER(SEARCH(INDIRECT(CELL("address")),G12)),MAX(F$1:F11)+1,0)</f>
        <v>0</v>
      </c>
      <c r="G12" s="89" t="str">
        <v/>
      </c>
      <c r="H12" s="90" t="str" cm="1">
        <f t="array" ref="H12">IFERROR(_xlfn._xlws.FILTER(Cnty_States_Rgns[chapter],(Cnty_States_Rgns[county_lon, county_st]=G12)*(Cnty_States_Rgns[region]=DR_Region)),"")</f>
        <v/>
      </c>
      <c r="I12" s="63" t="str">
        <f ca="1">IF(ISNA(MATCH(ROWS(I$1:I11),F:F,0))=TRUE,"",INDEX(G:G,MATCH(ROWS(I$1:I11),F:F,0)))</f>
        <v/>
      </c>
      <c r="J12">
        <v>10</v>
      </c>
      <c r="K12" t="str">
        <f t="shared" si="1"/>
        <v/>
      </c>
      <c r="L12"/>
      <c r="V12"/>
      <c r="W12"/>
    </row>
    <row r="13" spans="1:23" ht="16" hidden="1" x14ac:dyDescent="0.2">
      <c r="A13" s="43">
        <f>IFERROR(MATCH($C13,'Start Here Statistics'!$M:$M,0),0)</f>
        <v>0</v>
      </c>
      <c r="B13" s="43" t="s">
        <v>360</v>
      </c>
      <c r="C13" s="43" t="s">
        <v>299</v>
      </c>
      <c r="D13" s="43" t="s">
        <v>361</v>
      </c>
      <c r="E13" s="43">
        <f t="shared" si="0"/>
        <v>0</v>
      </c>
      <c r="F13" s="85" cm="1">
        <f t="array" aca="1" ref="F13" ca="1">IF(ISNUMBER(SEARCH(INDIRECT(CELL("address")),G13)),MAX(F$1:F12)+1,0)</f>
        <v>0</v>
      </c>
      <c r="G13" s="89" t="str">
        <v/>
      </c>
      <c r="H13" s="90" t="str" cm="1">
        <f t="array" ref="H13">IFERROR(_xlfn._xlws.FILTER(Cnty_States_Rgns[chapter],(Cnty_States_Rgns[county_lon, county_st]=G13)*(Cnty_States_Rgns[region]=DR_Region)),"")</f>
        <v/>
      </c>
      <c r="I13" s="63" t="str">
        <f ca="1">IF(ISNA(MATCH(ROWS(I$1:I12),F:F,0))=TRUE,"",INDEX(G:G,MATCH(ROWS(I$1:I12),F:F,0)))</f>
        <v/>
      </c>
      <c r="J13">
        <v>11</v>
      </c>
      <c r="K13" t="str">
        <f t="shared" si="1"/>
        <v/>
      </c>
      <c r="L13"/>
      <c r="V13"/>
      <c r="W13"/>
    </row>
    <row r="14" spans="1:23" ht="16" hidden="1" x14ac:dyDescent="0.2">
      <c r="A14" s="43">
        <f>IFERROR(MATCH($C14,'Start Here Statistics'!$M:$M,0),0)</f>
        <v>0</v>
      </c>
      <c r="B14" s="43" t="s">
        <v>362</v>
      </c>
      <c r="C14" s="43" t="s">
        <v>300</v>
      </c>
      <c r="D14" s="43" t="s">
        <v>363</v>
      </c>
      <c r="E14" s="43">
        <f t="shared" si="0"/>
        <v>0</v>
      </c>
      <c r="F14" s="85" cm="1">
        <f t="array" aca="1" ref="F14" ca="1">IF(ISNUMBER(SEARCH(INDIRECT(CELL("address")),G14)),MAX(F$1:F13)+1,0)</f>
        <v>0</v>
      </c>
      <c r="G14" s="89" t="str">
        <v/>
      </c>
      <c r="H14" s="90" t="str" cm="1">
        <f t="array" ref="H14">IFERROR(_xlfn._xlws.FILTER(Cnty_States_Rgns[chapter],(Cnty_States_Rgns[county_lon, county_st]=G14)*(Cnty_States_Rgns[region]=DR_Region)),"")</f>
        <v/>
      </c>
      <c r="I14" s="63" t="str">
        <f ca="1">IF(ISNA(MATCH(ROWS(I$1:I13),F:F,0))=TRUE,"",INDEX(G:G,MATCH(ROWS(I$1:I13),F:F,0)))</f>
        <v/>
      </c>
      <c r="J14">
        <v>12</v>
      </c>
      <c r="K14" t="str">
        <f t="shared" si="1"/>
        <v/>
      </c>
      <c r="L14"/>
      <c r="V14"/>
      <c r="W14"/>
    </row>
    <row r="15" spans="1:23" ht="16" x14ac:dyDescent="0.2">
      <c r="A15" s="43">
        <f>IFERROR(MATCH($C15,'Start Here Statistics'!$M:$M,0),0)</f>
        <v>0</v>
      </c>
      <c r="B15" s="43" t="s">
        <v>364</v>
      </c>
      <c r="C15" s="43" t="s">
        <v>271</v>
      </c>
      <c r="D15" s="43" t="s">
        <v>365</v>
      </c>
      <c r="E15" s="43">
        <f t="shared" si="0"/>
        <v>0</v>
      </c>
      <c r="F15" s="85" cm="1">
        <f t="array" aca="1" ref="F15" ca="1">IF(ISNUMBER(SEARCH(INDIRECT(CELL("address")),G15)),MAX(F$1:F14)+1,0)</f>
        <v>0</v>
      </c>
      <c r="G15" s="89" t="str">
        <v/>
      </c>
      <c r="H15" s="90" t="str" cm="1">
        <f t="array" ref="H15">IFERROR(_xlfn._xlws.FILTER(Cnty_States_Rgns[chapter],(Cnty_States_Rgns[county_lon, county_st]=G15)*(Cnty_States_Rgns[region]=DR_Region)),"")</f>
        <v/>
      </c>
      <c r="I15" s="63" t="str">
        <f ca="1">IF(ISNA(MATCH(ROWS(I$1:I14),F:F,0))=TRUE,"",INDEX(G:G,MATCH(ROWS(I$1:I14),F:F,0)))</f>
        <v/>
      </c>
      <c r="J15">
        <v>13</v>
      </c>
      <c r="K15" t="str">
        <f t="shared" si="1"/>
        <v/>
      </c>
      <c r="L15"/>
      <c r="V15"/>
      <c r="W15"/>
    </row>
    <row r="16" spans="1:23" ht="16" hidden="1" x14ac:dyDescent="0.2">
      <c r="A16" s="43">
        <f>IFERROR(MATCH($C16,'Start Here Statistics'!$M:$M,0),0)</f>
        <v>0</v>
      </c>
      <c r="B16" s="43" t="s">
        <v>366</v>
      </c>
      <c r="C16" s="43" t="s">
        <v>307</v>
      </c>
      <c r="D16" s="43" t="s">
        <v>367</v>
      </c>
      <c r="E16" s="43">
        <f t="shared" si="0"/>
        <v>0</v>
      </c>
      <c r="F16" s="85" cm="1">
        <f t="array" aca="1" ref="F16" ca="1">IF(ISNUMBER(SEARCH(INDIRECT(CELL("address")),G16)),MAX(F$1:F15)+1,0)</f>
        <v>0</v>
      </c>
      <c r="G16" s="89" t="str">
        <v/>
      </c>
      <c r="H16" s="90" t="str" cm="1">
        <f t="array" ref="H16">IFERROR(_xlfn._xlws.FILTER(Cnty_States_Rgns[chapter],(Cnty_States_Rgns[county_lon, county_st]=G16)*(Cnty_States_Rgns[region]=DR_Region)),"")</f>
        <v/>
      </c>
      <c r="I16" s="63" t="str">
        <f ca="1">IF(ISNA(MATCH(ROWS(I$1:I15),F:F,0))=TRUE,"",INDEX(G:G,MATCH(ROWS(I$1:I15),F:F,0)))</f>
        <v/>
      </c>
      <c r="J16">
        <v>14</v>
      </c>
      <c r="K16" t="str">
        <f t="shared" si="1"/>
        <v/>
      </c>
      <c r="L16"/>
      <c r="V16"/>
      <c r="W16"/>
    </row>
    <row r="17" spans="1:23" ht="16" hidden="1" x14ac:dyDescent="0.2">
      <c r="A17" s="43">
        <f>IFERROR(MATCH($C17,'Start Here Statistics'!$M:$M,0),0)</f>
        <v>0</v>
      </c>
      <c r="B17" s="43" t="s">
        <v>368</v>
      </c>
      <c r="C17" s="43" t="s">
        <v>310</v>
      </c>
      <c r="D17" s="43" t="s">
        <v>369</v>
      </c>
      <c r="E17" s="43">
        <f t="shared" si="0"/>
        <v>0</v>
      </c>
      <c r="F17" s="85" cm="1">
        <f t="array" aca="1" ref="F17" ca="1">IF(ISNUMBER(SEARCH(INDIRECT(CELL("address")),G17)),MAX(F$1:F16)+1,0)</f>
        <v>0</v>
      </c>
      <c r="G17" s="89" t="str">
        <v/>
      </c>
      <c r="H17" s="90" t="str" cm="1">
        <f t="array" ref="H17">IFERROR(_xlfn._xlws.FILTER(Cnty_States_Rgns[chapter],(Cnty_States_Rgns[county_lon, county_st]=G17)*(Cnty_States_Rgns[region]=DR_Region)),"")</f>
        <v/>
      </c>
      <c r="I17" s="63" t="str">
        <f ca="1">IF(ISNA(MATCH(ROWS(I$1:I16),F:F,0))=TRUE,"",INDEX(G:G,MATCH(ROWS(I$1:I16),F:F,0)))</f>
        <v/>
      </c>
      <c r="J17">
        <v>15</v>
      </c>
      <c r="K17" t="str">
        <f t="shared" si="1"/>
        <v/>
      </c>
      <c r="L17"/>
      <c r="V17"/>
      <c r="W17"/>
    </row>
    <row r="18" spans="1:23" ht="16" hidden="1" x14ac:dyDescent="0.2">
      <c r="A18" s="43">
        <f>IFERROR(MATCH($C18,'Start Here Statistics'!$M:$M,0),0)</f>
        <v>0</v>
      </c>
      <c r="B18" s="43" t="s">
        <v>370</v>
      </c>
      <c r="C18" s="43" t="s">
        <v>283</v>
      </c>
      <c r="D18" s="43" t="s">
        <v>371</v>
      </c>
      <c r="E18" s="43">
        <f t="shared" si="0"/>
        <v>0</v>
      </c>
      <c r="F18" s="85" cm="1">
        <f t="array" aca="1" ref="F18" ca="1">IF(ISNUMBER(SEARCH(INDIRECT(CELL("address")),G18)),MAX(F$1:F17)+1,0)</f>
        <v>0</v>
      </c>
      <c r="G18" s="89" t="str">
        <v/>
      </c>
      <c r="H18" s="90" t="str" cm="1">
        <f t="array" ref="H18">IFERROR(_xlfn._xlws.FILTER(Cnty_States_Rgns[chapter],(Cnty_States_Rgns[county_lon, county_st]=G18)*(Cnty_States_Rgns[region]=DR_Region)),"")</f>
        <v/>
      </c>
      <c r="I18" s="63" t="str">
        <f ca="1">IF(ISNA(MATCH(ROWS(I$1:I17),F:F,0))=TRUE,"",INDEX(G:G,MATCH(ROWS(I$1:I17),F:F,0)))</f>
        <v/>
      </c>
      <c r="J18">
        <v>16</v>
      </c>
      <c r="K18" t="str">
        <f t="shared" si="1"/>
        <v/>
      </c>
      <c r="L18"/>
      <c r="V18"/>
      <c r="W18"/>
    </row>
    <row r="19" spans="1:23" ht="16" hidden="1" x14ac:dyDescent="0.2">
      <c r="A19" s="43">
        <f>IFERROR(MATCH($C19,'Start Here Statistics'!$M:$M,0),0)</f>
        <v>0</v>
      </c>
      <c r="B19" s="43" t="s">
        <v>372</v>
      </c>
      <c r="C19" s="43" t="s">
        <v>297</v>
      </c>
      <c r="D19" s="43" t="s">
        <v>373</v>
      </c>
      <c r="E19" s="43">
        <f t="shared" si="0"/>
        <v>0</v>
      </c>
      <c r="F19" s="85" cm="1">
        <f t="array" aca="1" ref="F19" ca="1">IF(ISNUMBER(SEARCH(INDIRECT(CELL("address")),G19)),MAX(F$1:F18)+1,0)</f>
        <v>0</v>
      </c>
      <c r="G19" s="89" t="str">
        <v/>
      </c>
      <c r="H19" s="90" t="str" cm="1">
        <f t="array" ref="H19">IFERROR(_xlfn._xlws.FILTER(Cnty_States_Rgns[chapter],(Cnty_States_Rgns[county_lon, county_st]=G19)*(Cnty_States_Rgns[region]=DR_Region)),"")</f>
        <v/>
      </c>
      <c r="I19" s="63" t="str">
        <f ca="1">IF(ISNA(MATCH(ROWS(I$1:I18),F:F,0))=TRUE,"",INDEX(G:G,MATCH(ROWS(I$1:I18),F:F,0)))</f>
        <v/>
      </c>
      <c r="J19">
        <v>17</v>
      </c>
      <c r="K19" t="str">
        <f t="shared" si="1"/>
        <v/>
      </c>
      <c r="L19"/>
      <c r="V19"/>
      <c r="W19"/>
    </row>
    <row r="20" spans="1:23" ht="16" hidden="1" x14ac:dyDescent="0.2">
      <c r="A20" s="43">
        <f>IFERROR(MATCH($C20,'Start Here Statistics'!$M:$M,0),0)</f>
        <v>0</v>
      </c>
      <c r="B20" s="43" t="s">
        <v>374</v>
      </c>
      <c r="C20" s="43" t="s">
        <v>317</v>
      </c>
      <c r="D20" s="43" t="s">
        <v>375</v>
      </c>
      <c r="E20" s="43">
        <f t="shared" si="0"/>
        <v>0</v>
      </c>
      <c r="F20" s="85" cm="1">
        <f t="array" aca="1" ref="F20" ca="1">IF(ISNUMBER(SEARCH(INDIRECT(CELL("address")),G20)),MAX(F$1:F19)+1,0)</f>
        <v>0</v>
      </c>
      <c r="G20" s="89" t="str">
        <v/>
      </c>
      <c r="H20" s="90" t="str" cm="1">
        <f t="array" ref="H20">IFERROR(_xlfn._xlws.FILTER(Cnty_States_Rgns[chapter],(Cnty_States_Rgns[county_lon, county_st]=G20)*(Cnty_States_Rgns[region]=DR_Region)),"")</f>
        <v/>
      </c>
      <c r="I20" s="63" t="str">
        <f ca="1">IF(ISNA(MATCH(ROWS(I$1:I19),F:F,0))=TRUE,"",INDEX(G:G,MATCH(ROWS(I$1:I19),F:F,0)))</f>
        <v/>
      </c>
      <c r="J20">
        <v>18</v>
      </c>
      <c r="K20" t="str">
        <f t="shared" si="1"/>
        <v/>
      </c>
      <c r="L20"/>
      <c r="V20"/>
      <c r="W20"/>
    </row>
    <row r="21" spans="1:23" ht="16" hidden="1" x14ac:dyDescent="0.2">
      <c r="A21" s="43">
        <f>IFERROR(MATCH($C21,'Start Here Statistics'!$M:$M,0),0)</f>
        <v>0</v>
      </c>
      <c r="B21" s="43" t="s">
        <v>376</v>
      </c>
      <c r="C21" s="43" t="s">
        <v>329</v>
      </c>
      <c r="D21" s="43" t="s">
        <v>377</v>
      </c>
      <c r="E21" s="43">
        <f t="shared" si="0"/>
        <v>0</v>
      </c>
      <c r="F21" s="85" cm="1">
        <f t="array" aca="1" ref="F21" ca="1">IF(ISNUMBER(SEARCH(INDIRECT(CELL("address")),G21)),MAX(F$1:F20)+1,0)</f>
        <v>0</v>
      </c>
      <c r="G21" s="89" t="str">
        <v/>
      </c>
      <c r="H21" s="90" t="str" cm="1">
        <f t="array" ref="H21">IFERROR(_xlfn._xlws.FILTER(Cnty_States_Rgns[chapter],(Cnty_States_Rgns[county_lon, county_st]=G21)*(Cnty_States_Rgns[region]=DR_Region)),"")</f>
        <v/>
      </c>
      <c r="I21" s="63" t="str">
        <f ca="1">IF(ISNA(MATCH(ROWS(I$1:I20),F:F,0))=TRUE,"",INDEX(G:G,MATCH(ROWS(I$1:I20),F:F,0)))</f>
        <v/>
      </c>
      <c r="J21">
        <v>19</v>
      </c>
      <c r="K21" t="str">
        <f t="shared" si="1"/>
        <v/>
      </c>
      <c r="L21"/>
      <c r="V21"/>
      <c r="W21"/>
    </row>
    <row r="22" spans="1:23" ht="16" hidden="1" x14ac:dyDescent="0.2">
      <c r="A22" s="43">
        <f>IFERROR(MATCH($C22,'Start Here Statistics'!$M:$M,0),0)</f>
        <v>0</v>
      </c>
      <c r="B22" s="43" t="s">
        <v>378</v>
      </c>
      <c r="C22" s="43" t="s">
        <v>315</v>
      </c>
      <c r="D22" s="43" t="s">
        <v>379</v>
      </c>
      <c r="E22" s="43">
        <f t="shared" si="0"/>
        <v>0</v>
      </c>
      <c r="F22" s="85" cm="1">
        <f t="array" aca="1" ref="F22" ca="1">IF(ISNUMBER(SEARCH(INDIRECT(CELL("address")),G22)),MAX(F$1:F21)+1,0)</f>
        <v>0</v>
      </c>
      <c r="G22" s="89" t="str">
        <v/>
      </c>
      <c r="H22" s="90" t="str" cm="1">
        <f t="array" ref="H22">IFERROR(_xlfn._xlws.FILTER(Cnty_States_Rgns[chapter],(Cnty_States_Rgns[county_lon, county_st]=G22)*(Cnty_States_Rgns[region]=DR_Region)),"")</f>
        <v/>
      </c>
      <c r="I22" s="63" t="str">
        <f ca="1">IF(ISNA(MATCH(ROWS(I$1:I21),F:F,0))=TRUE,"",INDEX(G:G,MATCH(ROWS(I$1:I21),F:F,0)))</f>
        <v/>
      </c>
      <c r="J22">
        <v>20</v>
      </c>
      <c r="K22" t="str">
        <f t="shared" si="1"/>
        <v/>
      </c>
      <c r="L22"/>
      <c r="V22"/>
      <c r="W22"/>
    </row>
    <row r="23" spans="1:23" ht="16" hidden="1" x14ac:dyDescent="0.2">
      <c r="A23" s="43">
        <f>IFERROR(MATCH($C23,'Start Here Statistics'!$M:$M,0),0)</f>
        <v>0</v>
      </c>
      <c r="B23" s="43" t="s">
        <v>380</v>
      </c>
      <c r="C23" s="43" t="s">
        <v>320</v>
      </c>
      <c r="D23" s="43" t="s">
        <v>381</v>
      </c>
      <c r="E23" s="43">
        <f t="shared" si="0"/>
        <v>0</v>
      </c>
      <c r="F23" s="85" cm="1">
        <f t="array" aca="1" ref="F23" ca="1">IF(ISNUMBER(SEARCH(INDIRECT(CELL("address")),G23)),MAX(F$1:F22)+1,0)</f>
        <v>0</v>
      </c>
      <c r="G23" s="89" t="str">
        <v/>
      </c>
      <c r="H23" s="90" t="str" cm="1">
        <f t="array" ref="H23">IFERROR(_xlfn._xlws.FILTER(Cnty_States_Rgns[chapter],(Cnty_States_Rgns[county_lon, county_st]=G23)*(Cnty_States_Rgns[region]=DR_Region)),"")</f>
        <v/>
      </c>
      <c r="I23" s="63" t="str">
        <f ca="1">IF(ISNA(MATCH(ROWS(I$1:I22),F:F,0))=TRUE,"",INDEX(G:G,MATCH(ROWS(I$1:I22),F:F,0)))</f>
        <v/>
      </c>
      <c r="J23">
        <v>21</v>
      </c>
      <c r="K23" t="str">
        <f t="shared" si="1"/>
        <v/>
      </c>
      <c r="L23"/>
      <c r="V23"/>
      <c r="W23"/>
    </row>
    <row r="24" spans="1:23" ht="16" hidden="1" x14ac:dyDescent="0.2">
      <c r="A24" s="43">
        <f>IFERROR(MATCH($C24,'Start Here Statistics'!$M:$M,0),0)</f>
        <v>0</v>
      </c>
      <c r="B24" s="43" t="s">
        <v>382</v>
      </c>
      <c r="C24" s="43" t="s">
        <v>307</v>
      </c>
      <c r="D24" s="43" t="s">
        <v>383</v>
      </c>
      <c r="E24" s="43">
        <f t="shared" si="0"/>
        <v>0</v>
      </c>
      <c r="F24" s="85" cm="1">
        <f t="array" aca="1" ref="F24" ca="1">IF(ISNUMBER(SEARCH(INDIRECT(CELL("address")),G24)),MAX(F$1:F23)+1,0)</f>
        <v>0</v>
      </c>
      <c r="G24" s="89" t="str">
        <v/>
      </c>
      <c r="H24" s="90" t="str" cm="1">
        <f t="array" ref="H24">IFERROR(_xlfn._xlws.FILTER(Cnty_States_Rgns[chapter],(Cnty_States_Rgns[county_lon, county_st]=G24)*(Cnty_States_Rgns[region]=DR_Region)),"")</f>
        <v/>
      </c>
      <c r="I24" s="63" t="str">
        <f ca="1">IF(ISNA(MATCH(ROWS(I$1:I23),F:F,0))=TRUE,"",INDEX(G:G,MATCH(ROWS(I$1:I23),F:F,0)))</f>
        <v/>
      </c>
      <c r="J24">
        <v>22</v>
      </c>
      <c r="K24" t="str">
        <f t="shared" si="1"/>
        <v/>
      </c>
      <c r="L24"/>
      <c r="V24"/>
      <c r="W24"/>
    </row>
    <row r="25" spans="1:23" ht="16" hidden="1" x14ac:dyDescent="0.2">
      <c r="A25" s="43">
        <f>IFERROR(MATCH($C25,'Start Here Statistics'!$M:$M,0),0)</f>
        <v>0</v>
      </c>
      <c r="B25" s="43" t="s">
        <v>384</v>
      </c>
      <c r="C25" s="43" t="s">
        <v>312</v>
      </c>
      <c r="D25" s="43" t="s">
        <v>385</v>
      </c>
      <c r="E25" s="43">
        <f t="shared" si="0"/>
        <v>0</v>
      </c>
      <c r="F25" s="85" cm="1">
        <f t="array" aca="1" ref="F25" ca="1">IF(ISNUMBER(SEARCH(INDIRECT(CELL("address")),G25)),MAX(F$1:F24)+1,0)</f>
        <v>0</v>
      </c>
      <c r="G25" s="89" t="str">
        <v/>
      </c>
      <c r="H25" s="90" t="str" cm="1">
        <f t="array" ref="H25">IFERROR(_xlfn._xlws.FILTER(Cnty_States_Rgns[chapter],(Cnty_States_Rgns[county_lon, county_st]=G25)*(Cnty_States_Rgns[region]=DR_Region)),"")</f>
        <v/>
      </c>
      <c r="I25" s="63" t="str">
        <f ca="1">IF(ISNA(MATCH(ROWS(I$1:I24),F:F,0))=TRUE,"",INDEX(G:G,MATCH(ROWS(I$1:I24),F:F,0)))</f>
        <v/>
      </c>
      <c r="J25">
        <v>23</v>
      </c>
      <c r="K25" t="str">
        <f t="shared" si="1"/>
        <v/>
      </c>
      <c r="L25"/>
      <c r="V25"/>
      <c r="W25"/>
    </row>
    <row r="26" spans="1:23" ht="16" hidden="1" x14ac:dyDescent="0.2">
      <c r="A26" s="43">
        <f>IFERROR(MATCH($C26,'Start Here Statistics'!$M:$M,0),0)</f>
        <v>0</v>
      </c>
      <c r="B26" s="43" t="s">
        <v>386</v>
      </c>
      <c r="C26" s="43" t="s">
        <v>295</v>
      </c>
      <c r="D26" s="43" t="s">
        <v>387</v>
      </c>
      <c r="E26" s="43">
        <f t="shared" si="0"/>
        <v>0</v>
      </c>
      <c r="F26" s="85" cm="1">
        <f t="array" aca="1" ref="F26" ca="1">IF(ISNUMBER(SEARCH(INDIRECT(CELL("address")),G26)),MAX(F$1:F25)+1,0)</f>
        <v>0</v>
      </c>
      <c r="G26" s="89" t="str">
        <v/>
      </c>
      <c r="H26" s="90" t="str" cm="1">
        <f t="array" ref="H26">IFERROR(_xlfn._xlws.FILTER(Cnty_States_Rgns[chapter],(Cnty_States_Rgns[county_lon, county_st]=G26)*(Cnty_States_Rgns[region]=DR_Region)),"")</f>
        <v/>
      </c>
      <c r="I26" s="63" t="str">
        <f ca="1">IF(ISNA(MATCH(ROWS(I$1:I25),F:F,0))=TRUE,"",INDEX(G:G,MATCH(ROWS(I$1:I25),F:F,0)))</f>
        <v/>
      </c>
      <c r="J26">
        <v>24</v>
      </c>
      <c r="K26" t="str">
        <f t="shared" si="1"/>
        <v/>
      </c>
      <c r="L26"/>
      <c r="V26"/>
      <c r="W26"/>
    </row>
    <row r="27" spans="1:23" ht="16" hidden="1" x14ac:dyDescent="0.2">
      <c r="A27" s="43">
        <f>IFERROR(MATCH($C27,'Start Here Statistics'!$M:$M,0),0)</f>
        <v>0</v>
      </c>
      <c r="B27" s="43" t="s">
        <v>388</v>
      </c>
      <c r="C27" s="43" t="s">
        <v>314</v>
      </c>
      <c r="D27" s="43" t="s">
        <v>389</v>
      </c>
      <c r="E27" s="43">
        <f t="shared" si="0"/>
        <v>0</v>
      </c>
      <c r="F27" s="85" cm="1">
        <f t="array" aca="1" ref="F27" ca="1">IF(ISNUMBER(SEARCH(INDIRECT(CELL("address")),G27)),MAX(F$1:F26)+1,0)</f>
        <v>0</v>
      </c>
      <c r="G27" s="89" t="str">
        <v/>
      </c>
      <c r="H27" s="90" t="str" cm="1">
        <f t="array" ref="H27">IFERROR(_xlfn._xlws.FILTER(Cnty_States_Rgns[chapter],(Cnty_States_Rgns[county_lon, county_st]=G27)*(Cnty_States_Rgns[region]=DR_Region)),"")</f>
        <v/>
      </c>
      <c r="I27" s="63" t="str">
        <f ca="1">IF(ISNA(MATCH(ROWS(I$1:I26),F:F,0))=TRUE,"",INDEX(G:G,MATCH(ROWS(I$1:I26),F:F,0)))</f>
        <v/>
      </c>
      <c r="J27">
        <v>25</v>
      </c>
      <c r="K27" t="str">
        <f t="shared" si="1"/>
        <v/>
      </c>
      <c r="L27"/>
      <c r="V27"/>
      <c r="W27"/>
    </row>
    <row r="28" spans="1:23" ht="16" hidden="1" x14ac:dyDescent="0.2">
      <c r="A28" s="43">
        <f>IFERROR(MATCH($C28,'Start Here Statistics'!$M:$M,0),0)</f>
        <v>0</v>
      </c>
      <c r="B28" s="43" t="s">
        <v>390</v>
      </c>
      <c r="C28" s="43" t="s">
        <v>289</v>
      </c>
      <c r="D28" s="43" t="s">
        <v>391</v>
      </c>
      <c r="E28" s="43">
        <f t="shared" si="0"/>
        <v>0</v>
      </c>
      <c r="F28" s="85" cm="1">
        <f t="array" aca="1" ref="F28" ca="1">IF(ISNUMBER(SEARCH(INDIRECT(CELL("address")),G28)),MAX(F$1:F27)+1,0)</f>
        <v>0</v>
      </c>
      <c r="G28" s="89" t="str">
        <v/>
      </c>
      <c r="H28" s="90" t="str" cm="1">
        <f t="array" ref="H28">IFERROR(_xlfn._xlws.FILTER(Cnty_States_Rgns[chapter],(Cnty_States_Rgns[county_lon, county_st]=G28)*(Cnty_States_Rgns[region]=DR_Region)),"")</f>
        <v/>
      </c>
      <c r="I28" s="63" t="str">
        <f ca="1">IF(ISNA(MATCH(ROWS(I$1:I27),F:F,0))=TRUE,"",INDEX(G:G,MATCH(ROWS(I$1:I27),F:F,0)))</f>
        <v/>
      </c>
      <c r="J28">
        <v>26</v>
      </c>
      <c r="K28" t="str">
        <f t="shared" si="1"/>
        <v/>
      </c>
      <c r="L28"/>
      <c r="V28"/>
      <c r="W28"/>
    </row>
    <row r="29" spans="1:23" ht="16" hidden="1" x14ac:dyDescent="0.2">
      <c r="A29" s="43">
        <f>IFERROR(MATCH($C29,'Start Here Statistics'!$M:$M,0),0)</f>
        <v>0</v>
      </c>
      <c r="B29" s="43" t="s">
        <v>392</v>
      </c>
      <c r="C29" s="43" t="s">
        <v>292</v>
      </c>
      <c r="D29" s="43" t="s">
        <v>393</v>
      </c>
      <c r="E29" s="43">
        <f t="shared" si="0"/>
        <v>0</v>
      </c>
      <c r="F29" s="85" cm="1">
        <f t="array" aca="1" ref="F29" ca="1">IF(ISNUMBER(SEARCH(INDIRECT(CELL("address")),G29)),MAX(F$1:F28)+1,0)</f>
        <v>0</v>
      </c>
      <c r="G29" s="89" t="str">
        <v/>
      </c>
      <c r="H29" s="90" t="str" cm="1">
        <f t="array" ref="H29">IFERROR(_xlfn._xlws.FILTER(Cnty_States_Rgns[chapter],(Cnty_States_Rgns[county_lon, county_st]=G29)*(Cnty_States_Rgns[region]=DR_Region)),"")</f>
        <v/>
      </c>
      <c r="I29" s="63" t="str">
        <f ca="1">IF(ISNA(MATCH(ROWS(I$1:I28),F:F,0))=TRUE,"",INDEX(G:G,MATCH(ROWS(I$1:I28),F:F,0)))</f>
        <v/>
      </c>
      <c r="J29">
        <v>27</v>
      </c>
      <c r="K29" t="str">
        <f t="shared" si="1"/>
        <v/>
      </c>
      <c r="L29"/>
      <c r="V29"/>
      <c r="W29"/>
    </row>
    <row r="30" spans="1:23" ht="16" hidden="1" x14ac:dyDescent="0.2">
      <c r="A30" s="43">
        <f>IFERROR(MATCH($C30,'Start Here Statistics'!$M:$M,0),0)</f>
        <v>0</v>
      </c>
      <c r="B30" s="43" t="s">
        <v>394</v>
      </c>
      <c r="C30" s="43" t="s">
        <v>289</v>
      </c>
      <c r="D30" s="43" t="s">
        <v>395</v>
      </c>
      <c r="E30" s="43">
        <f t="shared" si="0"/>
        <v>0</v>
      </c>
      <c r="F30" s="85" cm="1">
        <f t="array" aca="1" ref="F30" ca="1">IF(ISNUMBER(SEARCH(INDIRECT(CELL("address")),G30)),MAX(F$1:F29)+1,0)</f>
        <v>0</v>
      </c>
      <c r="G30" s="89" t="str">
        <v/>
      </c>
      <c r="H30" s="90" t="str" cm="1">
        <f t="array" ref="H30">IFERROR(_xlfn._xlws.FILTER(Cnty_States_Rgns[chapter],(Cnty_States_Rgns[county_lon, county_st]=G30)*(Cnty_States_Rgns[region]=DR_Region)),"")</f>
        <v/>
      </c>
      <c r="I30" s="63" t="str">
        <f ca="1">IF(ISNA(MATCH(ROWS(I$1:I29),F:F,0))=TRUE,"",INDEX(G:G,MATCH(ROWS(I$1:I29),F:F,0)))</f>
        <v/>
      </c>
      <c r="J30">
        <v>28</v>
      </c>
      <c r="K30" t="str">
        <f t="shared" si="1"/>
        <v/>
      </c>
      <c r="L30"/>
      <c r="V30"/>
      <c r="W30"/>
    </row>
    <row r="31" spans="1:23" ht="16" hidden="1" x14ac:dyDescent="0.2">
      <c r="A31" s="43">
        <f>IFERROR(MATCH($C31,'Start Here Statistics'!$M:$M,0),0)</f>
        <v>0</v>
      </c>
      <c r="B31" s="43" t="s">
        <v>396</v>
      </c>
      <c r="C31" s="43" t="s">
        <v>327</v>
      </c>
      <c r="D31" s="43" t="s">
        <v>397</v>
      </c>
      <c r="E31" s="43">
        <f t="shared" si="0"/>
        <v>0</v>
      </c>
      <c r="F31" s="85" cm="1">
        <f t="array" aca="1" ref="F31" ca="1">IF(ISNUMBER(SEARCH(INDIRECT(CELL("address")),G31)),MAX(F$1:F30)+1,0)</f>
        <v>0</v>
      </c>
      <c r="G31" s="89" t="str">
        <v/>
      </c>
      <c r="H31" s="90" t="str" cm="1">
        <f t="array" ref="H31">IFERROR(_xlfn._xlws.FILTER(Cnty_States_Rgns[chapter],(Cnty_States_Rgns[county_lon, county_st]=G31)*(Cnty_States_Rgns[region]=DR_Region)),"")</f>
        <v/>
      </c>
      <c r="I31" s="63" t="str">
        <f ca="1">IF(ISNA(MATCH(ROWS(I$1:I30),F:F,0))=TRUE,"",INDEX(G:G,MATCH(ROWS(I$1:I30),F:F,0)))</f>
        <v/>
      </c>
      <c r="J31">
        <v>29</v>
      </c>
      <c r="K31" t="str">
        <f t="shared" si="1"/>
        <v/>
      </c>
      <c r="L31"/>
      <c r="V31"/>
      <c r="W31"/>
    </row>
    <row r="32" spans="1:23" ht="16" hidden="1" x14ac:dyDescent="0.2">
      <c r="A32" s="43">
        <f>IFERROR(MATCH($C32,'Start Here Statistics'!$M:$M,0),0)</f>
        <v>0</v>
      </c>
      <c r="B32" s="43" t="s">
        <v>398</v>
      </c>
      <c r="C32" s="43" t="s">
        <v>306</v>
      </c>
      <c r="D32" s="43" t="s">
        <v>399</v>
      </c>
      <c r="E32" s="43">
        <f t="shared" si="0"/>
        <v>0</v>
      </c>
      <c r="F32" s="85" cm="1">
        <f t="array" aca="1" ref="F32" ca="1">IF(ISNUMBER(SEARCH(INDIRECT(CELL("address")),G32)),MAX(F$1:F31)+1,0)</f>
        <v>0</v>
      </c>
      <c r="G32" s="89" t="str">
        <v/>
      </c>
      <c r="H32" s="90" t="str" cm="1">
        <f t="array" ref="H32">IFERROR(_xlfn._xlws.FILTER(Cnty_States_Rgns[chapter],(Cnty_States_Rgns[county_lon, county_st]=G32)*(Cnty_States_Rgns[region]=DR_Region)),"")</f>
        <v/>
      </c>
      <c r="I32" s="63" t="str">
        <f ca="1">IF(ISNA(MATCH(ROWS(I$1:I31),F:F,0))=TRUE,"",INDEX(G:G,MATCH(ROWS(I$1:I31),F:F,0)))</f>
        <v/>
      </c>
      <c r="J32">
        <v>30</v>
      </c>
      <c r="K32" t="str">
        <f t="shared" si="1"/>
        <v/>
      </c>
      <c r="L32"/>
      <c r="V32"/>
      <c r="W32"/>
    </row>
    <row r="33" spans="1:23" ht="16" x14ac:dyDescent="0.2">
      <c r="A33" s="43">
        <f>IFERROR(MATCH($C33,'Start Here Statistics'!$M:$M,0),0)</f>
        <v>0</v>
      </c>
      <c r="B33" s="43" t="s">
        <v>400</v>
      </c>
      <c r="C33" s="43" t="s">
        <v>271</v>
      </c>
      <c r="D33" s="43" t="s">
        <v>401</v>
      </c>
      <c r="E33" s="43">
        <f t="shared" si="0"/>
        <v>0</v>
      </c>
      <c r="F33" s="85" cm="1">
        <f t="array" aca="1" ref="F33" ca="1">IF(ISNUMBER(SEARCH(INDIRECT(CELL("address")),G33)),MAX(F$1:F32)+1,0)</f>
        <v>0</v>
      </c>
      <c r="G33" s="89" t="str">
        <v/>
      </c>
      <c r="H33" s="90" t="str" cm="1">
        <f t="array" ref="H33">IFERROR(_xlfn._xlws.FILTER(Cnty_States_Rgns[chapter],(Cnty_States_Rgns[county_lon, county_st]=G33)*(Cnty_States_Rgns[region]=DR_Region)),"")</f>
        <v/>
      </c>
      <c r="I33" s="63" t="str">
        <f ca="1">IF(ISNA(MATCH(ROWS(I$1:I32),F:F,0))=TRUE,"",INDEX(G:G,MATCH(ROWS(I$1:I32),F:F,0)))</f>
        <v/>
      </c>
      <c r="J33">
        <v>31</v>
      </c>
      <c r="K33" t="str">
        <f t="shared" si="1"/>
        <v/>
      </c>
      <c r="L33"/>
      <c r="V33"/>
      <c r="W33"/>
    </row>
    <row r="34" spans="1:23" ht="16" hidden="1" x14ac:dyDescent="0.2">
      <c r="A34" s="43">
        <f>IFERROR(MATCH($C34,'Start Here Statistics'!$M:$M,0),0)</f>
        <v>0</v>
      </c>
      <c r="B34" s="43" t="s">
        <v>402</v>
      </c>
      <c r="C34" s="43" t="s">
        <v>275</v>
      </c>
      <c r="D34" s="43" t="s">
        <v>403</v>
      </c>
      <c r="E34" s="43">
        <f t="shared" si="0"/>
        <v>0</v>
      </c>
      <c r="F34" s="85" cm="1">
        <f t="array" aca="1" ref="F34" ca="1">IF(ISNUMBER(SEARCH(INDIRECT(CELL("address")),G34)),MAX(F$1:F33)+1,0)</f>
        <v>0</v>
      </c>
      <c r="G34" s="89" t="str">
        <v/>
      </c>
      <c r="H34" s="90" t="str" cm="1">
        <f t="array" ref="H34">IFERROR(_xlfn._xlws.FILTER(Cnty_States_Rgns[chapter],(Cnty_States_Rgns[county_lon, county_st]=G34)*(Cnty_States_Rgns[region]=DR_Region)),"")</f>
        <v/>
      </c>
      <c r="I34" s="63" t="str">
        <f ca="1">IF(ISNA(MATCH(ROWS(I$1:I33),F:F,0))=TRUE,"",INDEX(G:G,MATCH(ROWS(I$1:I33),F:F,0)))</f>
        <v/>
      </c>
      <c r="J34">
        <v>32</v>
      </c>
      <c r="K34" t="str">
        <f t="shared" si="1"/>
        <v/>
      </c>
      <c r="L34"/>
      <c r="V34"/>
      <c r="W34"/>
    </row>
    <row r="35" spans="1:23" ht="16" hidden="1" x14ac:dyDescent="0.2">
      <c r="A35" s="43">
        <f>IFERROR(MATCH($C35,'Start Here Statistics'!$M:$M,0),0)</f>
        <v>0</v>
      </c>
      <c r="B35" s="43" t="s">
        <v>402</v>
      </c>
      <c r="C35" s="43" t="s">
        <v>275</v>
      </c>
      <c r="D35" s="43" t="s">
        <v>404</v>
      </c>
      <c r="E35" s="43">
        <f t="shared" si="0"/>
        <v>0</v>
      </c>
      <c r="F35" s="85" cm="1">
        <f t="array" aca="1" ref="F35" ca="1">IF(ISNUMBER(SEARCH(INDIRECT(CELL("address")),G35)),MAX(F$1:F34)+1,0)</f>
        <v>0</v>
      </c>
      <c r="G35" s="89" t="str">
        <v/>
      </c>
      <c r="H35" s="90" t="str" cm="1">
        <f t="array" ref="H35">IFERROR(_xlfn._xlws.FILTER(Cnty_States_Rgns[chapter],(Cnty_States_Rgns[county_lon, county_st]=G35)*(Cnty_States_Rgns[region]=DR_Region)),"")</f>
        <v/>
      </c>
      <c r="I35" s="63" t="str">
        <f ca="1">IF(ISNA(MATCH(ROWS(I$1:I34),F:F,0))=TRUE,"",INDEX(G:G,MATCH(ROWS(I$1:I34),F:F,0)))</f>
        <v/>
      </c>
      <c r="J35">
        <v>33</v>
      </c>
      <c r="K35" t="str">
        <f t="shared" si="1"/>
        <v/>
      </c>
      <c r="L35"/>
      <c r="V35"/>
      <c r="W35"/>
    </row>
    <row r="36" spans="1:23" ht="16" hidden="1" x14ac:dyDescent="0.2">
      <c r="A36" s="43">
        <f>IFERROR(MATCH($C36,'Start Here Statistics'!$M:$M,0),0)</f>
        <v>0</v>
      </c>
      <c r="B36" s="43" t="s">
        <v>405</v>
      </c>
      <c r="C36" s="43" t="s">
        <v>308</v>
      </c>
      <c r="D36" s="43" t="s">
        <v>406</v>
      </c>
      <c r="E36" s="43">
        <f t="shared" si="0"/>
        <v>0</v>
      </c>
      <c r="F36" s="85" cm="1">
        <f t="array" aca="1" ref="F36" ca="1">IF(ISNUMBER(SEARCH(INDIRECT(CELL("address")),G36)),MAX(F$1:F35)+1,0)</f>
        <v>0</v>
      </c>
      <c r="G36" s="89" t="str">
        <v/>
      </c>
      <c r="H36" s="90" t="str" cm="1">
        <f t="array" ref="H36">IFERROR(_xlfn._xlws.FILTER(Cnty_States_Rgns[chapter],(Cnty_States_Rgns[county_lon, county_st]=G36)*(Cnty_States_Rgns[region]=DR_Region)),"")</f>
        <v/>
      </c>
      <c r="I36" s="63" t="str">
        <f ca="1">IF(ISNA(MATCH(ROWS(I$1:I35),F:F,0))=TRUE,"",INDEX(G:G,MATCH(ROWS(I$1:I35),F:F,0)))</f>
        <v/>
      </c>
      <c r="J36">
        <v>34</v>
      </c>
      <c r="K36" t="str">
        <f t="shared" si="1"/>
        <v/>
      </c>
      <c r="L36"/>
      <c r="V36"/>
      <c r="W36"/>
    </row>
    <row r="37" spans="1:23" ht="16" hidden="1" x14ac:dyDescent="0.2">
      <c r="A37" s="43">
        <f>IFERROR(MATCH($C37,'Start Here Statistics'!$M:$M,0),0)</f>
        <v>0</v>
      </c>
      <c r="B37" s="43" t="s">
        <v>407</v>
      </c>
      <c r="C37" s="43" t="s">
        <v>295</v>
      </c>
      <c r="D37" s="43" t="s">
        <v>408</v>
      </c>
      <c r="E37" s="43">
        <f t="shared" si="0"/>
        <v>0</v>
      </c>
      <c r="F37" s="85" cm="1">
        <f t="array" aca="1" ref="F37" ca="1">IF(ISNUMBER(SEARCH(INDIRECT(CELL("address")),G37)),MAX(F$1:F36)+1,0)</f>
        <v>0</v>
      </c>
      <c r="G37" s="89" t="str">
        <v/>
      </c>
      <c r="H37" s="90" t="str" cm="1">
        <f t="array" ref="H37">IFERROR(_xlfn._xlws.FILTER(Cnty_States_Rgns[chapter],(Cnty_States_Rgns[county_lon, county_st]=G37)*(Cnty_States_Rgns[region]=DR_Region)),"")</f>
        <v/>
      </c>
      <c r="I37" s="63" t="str">
        <f ca="1">IF(ISNA(MATCH(ROWS(I$1:I36),F:F,0))=TRUE,"",INDEX(G:G,MATCH(ROWS(I$1:I36),F:F,0)))</f>
        <v/>
      </c>
      <c r="J37">
        <v>35</v>
      </c>
      <c r="K37" t="str">
        <f t="shared" si="1"/>
        <v/>
      </c>
      <c r="L37"/>
      <c r="V37"/>
      <c r="W37"/>
    </row>
    <row r="38" spans="1:23" ht="16" hidden="1" x14ac:dyDescent="0.2">
      <c r="A38" s="43">
        <f>IFERROR(MATCH($C38,'Start Here Statistics'!$M:$M,0),0)</f>
        <v>0</v>
      </c>
      <c r="B38" s="43" t="s">
        <v>409</v>
      </c>
      <c r="C38" s="43" t="s">
        <v>309</v>
      </c>
      <c r="D38" s="43" t="s">
        <v>410</v>
      </c>
      <c r="E38" s="43">
        <f t="shared" si="0"/>
        <v>0</v>
      </c>
      <c r="F38" s="85" cm="1">
        <f t="array" aca="1" ref="F38" ca="1">IF(ISNUMBER(SEARCH(INDIRECT(CELL("address")),G38)),MAX(F$1:F37)+1,0)</f>
        <v>0</v>
      </c>
      <c r="G38" s="89" t="str">
        <v/>
      </c>
      <c r="H38" s="90" t="str" cm="1">
        <f t="array" ref="H38">IFERROR(_xlfn._xlws.FILTER(Cnty_States_Rgns[chapter],(Cnty_States_Rgns[county_lon, county_st]=G38)*(Cnty_States_Rgns[region]=DR_Region)),"")</f>
        <v/>
      </c>
      <c r="I38" s="63" t="str">
        <f ca="1">IF(ISNA(MATCH(ROWS(I$1:I37),F:F,0))=TRUE,"",INDEX(G:G,MATCH(ROWS(I$1:I37),F:F,0)))</f>
        <v/>
      </c>
      <c r="J38">
        <v>36</v>
      </c>
      <c r="K38" t="str">
        <f t="shared" si="1"/>
        <v/>
      </c>
      <c r="L38"/>
      <c r="V38"/>
      <c r="W38"/>
    </row>
    <row r="39" spans="1:23" ht="16" hidden="1" x14ac:dyDescent="0.2">
      <c r="A39" s="43">
        <f>IFERROR(MATCH($C39,'Start Here Statistics'!$M:$M,0),0)</f>
        <v>0</v>
      </c>
      <c r="B39" s="43" t="s">
        <v>411</v>
      </c>
      <c r="C39" s="43" t="s">
        <v>301</v>
      </c>
      <c r="D39" s="43" t="s">
        <v>412</v>
      </c>
      <c r="E39" s="43">
        <f t="shared" si="0"/>
        <v>0</v>
      </c>
      <c r="F39" s="85" cm="1">
        <f t="array" aca="1" ref="F39" ca="1">IF(ISNUMBER(SEARCH(INDIRECT(CELL("address")),G39)),MAX(F$1:F38)+1,0)</f>
        <v>0</v>
      </c>
      <c r="G39" s="89" t="str">
        <v/>
      </c>
      <c r="H39" s="90" t="str" cm="1">
        <f t="array" ref="H39">IFERROR(_xlfn._xlws.FILTER(Cnty_States_Rgns[chapter],(Cnty_States_Rgns[county_lon, county_st]=G39)*(Cnty_States_Rgns[region]=DR_Region)),"")</f>
        <v/>
      </c>
      <c r="I39" s="63" t="str">
        <f ca="1">IF(ISNA(MATCH(ROWS(I$1:I38),F:F,0))=TRUE,"",INDEX(G:G,MATCH(ROWS(I$1:I38),F:F,0)))</f>
        <v/>
      </c>
      <c r="J39">
        <v>37</v>
      </c>
      <c r="K39" t="str">
        <f t="shared" si="1"/>
        <v/>
      </c>
      <c r="L39"/>
      <c r="V39"/>
      <c r="W39"/>
    </row>
    <row r="40" spans="1:23" ht="16" hidden="1" x14ac:dyDescent="0.2">
      <c r="A40" s="43">
        <f>IFERROR(MATCH($C40,'Start Here Statistics'!$M:$M,0),0)</f>
        <v>0</v>
      </c>
      <c r="B40" s="43" t="s">
        <v>398</v>
      </c>
      <c r="C40" s="43" t="s">
        <v>306</v>
      </c>
      <c r="D40" s="43" t="s">
        <v>413</v>
      </c>
      <c r="E40" s="43">
        <f t="shared" si="0"/>
        <v>0</v>
      </c>
      <c r="F40" s="85" cm="1">
        <f t="array" aca="1" ref="F40" ca="1">IF(ISNUMBER(SEARCH(INDIRECT(CELL("address")),G40)),MAX(F$1:F39)+1,0)</f>
        <v>0</v>
      </c>
      <c r="G40" s="89" t="str">
        <v/>
      </c>
      <c r="H40" s="90" t="str" cm="1">
        <f t="array" ref="H40">IFERROR(_xlfn._xlws.FILTER(Cnty_States_Rgns[chapter],(Cnty_States_Rgns[county_lon, county_st]=G40)*(Cnty_States_Rgns[region]=DR_Region)),"")</f>
        <v/>
      </c>
      <c r="I40" s="63" t="str">
        <f ca="1">IF(ISNA(MATCH(ROWS(I$1:I39),F:F,0))=TRUE,"",INDEX(G:G,MATCH(ROWS(I$1:I39),F:F,0)))</f>
        <v/>
      </c>
      <c r="J40">
        <v>38</v>
      </c>
      <c r="K40" t="str">
        <f t="shared" si="1"/>
        <v/>
      </c>
      <c r="L40"/>
      <c r="V40"/>
      <c r="W40"/>
    </row>
    <row r="41" spans="1:23" ht="16" hidden="1" x14ac:dyDescent="0.2">
      <c r="A41" s="43">
        <f>IFERROR(MATCH($C41,'Start Here Statistics'!$M:$M,0),0)</f>
        <v>0</v>
      </c>
      <c r="B41" s="43" t="s">
        <v>414</v>
      </c>
      <c r="C41" s="43" t="s">
        <v>310</v>
      </c>
      <c r="D41" s="43" t="s">
        <v>415</v>
      </c>
      <c r="E41" s="43">
        <f t="shared" si="0"/>
        <v>0</v>
      </c>
      <c r="F41" s="85" cm="1">
        <f t="array" aca="1" ref="F41" ca="1">IF(ISNUMBER(SEARCH(INDIRECT(CELL("address")),G41)),MAX(F$1:F40)+1,0)</f>
        <v>0</v>
      </c>
      <c r="G41" s="89" t="str">
        <v/>
      </c>
      <c r="H41" s="90" t="str" cm="1">
        <f t="array" ref="H41">IFERROR(_xlfn._xlws.FILTER(Cnty_States_Rgns[chapter],(Cnty_States_Rgns[county_lon, county_st]=G41)*(Cnty_States_Rgns[region]=DR_Region)),"")</f>
        <v/>
      </c>
      <c r="I41" s="63" t="str">
        <f ca="1">IF(ISNA(MATCH(ROWS(I$1:I40),F:F,0))=TRUE,"",INDEX(G:G,MATCH(ROWS(I$1:I40),F:F,0)))</f>
        <v/>
      </c>
      <c r="J41">
        <v>39</v>
      </c>
      <c r="K41" t="str">
        <f t="shared" si="1"/>
        <v/>
      </c>
      <c r="V41"/>
      <c r="W41"/>
    </row>
    <row r="42" spans="1:23" ht="16" hidden="1" x14ac:dyDescent="0.2">
      <c r="A42" s="43">
        <f>IFERROR(MATCH($C42,'Start Here Statistics'!$M:$M,0),0)</f>
        <v>0</v>
      </c>
      <c r="B42" s="43" t="s">
        <v>416</v>
      </c>
      <c r="C42" s="43" t="s">
        <v>306</v>
      </c>
      <c r="D42" s="43" t="s">
        <v>417</v>
      </c>
      <c r="E42" s="43">
        <f t="shared" si="0"/>
        <v>0</v>
      </c>
      <c r="F42" s="85" cm="1">
        <f t="array" aca="1" ref="F42" ca="1">IF(ISNUMBER(SEARCH(INDIRECT(CELL("address")),G42)),MAX(F$1:F41)+1,0)</f>
        <v>0</v>
      </c>
      <c r="G42" s="89" t="str">
        <v/>
      </c>
      <c r="H42" s="90" t="str" cm="1">
        <f t="array" ref="H42">IFERROR(_xlfn._xlws.FILTER(Cnty_States_Rgns[chapter],(Cnty_States_Rgns[county_lon, county_st]=G42)*(Cnty_States_Rgns[region]=DR_Region)),"")</f>
        <v/>
      </c>
      <c r="I42" s="63" t="str">
        <f ca="1">IF(ISNA(MATCH(ROWS(I$1:I41),F:F,0))=TRUE,"",INDEX(G:G,MATCH(ROWS(I$1:I41),F:F,0)))</f>
        <v/>
      </c>
      <c r="J42">
        <v>40</v>
      </c>
      <c r="K42" t="str">
        <f t="shared" si="1"/>
        <v/>
      </c>
      <c r="V42"/>
      <c r="W42"/>
    </row>
    <row r="43" spans="1:23" ht="16" hidden="1" x14ac:dyDescent="0.2">
      <c r="A43" s="43">
        <f>IFERROR(MATCH($C43,'Start Here Statistics'!$M:$M,0),0)</f>
        <v>0</v>
      </c>
      <c r="B43" s="43" t="s">
        <v>418</v>
      </c>
      <c r="C43" s="43" t="s">
        <v>285</v>
      </c>
      <c r="D43" s="43" t="s">
        <v>419</v>
      </c>
      <c r="E43" s="43">
        <f t="shared" si="0"/>
        <v>0</v>
      </c>
      <c r="F43" s="85" cm="1">
        <f t="array" aca="1" ref="F43" ca="1">IF(ISNUMBER(SEARCH(INDIRECT(CELL("address")),G43)),MAX(F$1:F42)+1,0)</f>
        <v>0</v>
      </c>
      <c r="G43" s="89" t="str">
        <v/>
      </c>
      <c r="H43" s="90" t="str" cm="1">
        <f t="array" ref="H43">IFERROR(_xlfn._xlws.FILTER(Cnty_States_Rgns[chapter],(Cnty_States_Rgns[county_lon, county_st]=G43)*(Cnty_States_Rgns[region]=DR_Region)),"")</f>
        <v/>
      </c>
      <c r="I43" s="63" t="str">
        <f ca="1">IF(ISNA(MATCH(ROWS(I$1:I42),F:F,0))=TRUE,"",INDEX(G:G,MATCH(ROWS(I$1:I42),F:F,0)))</f>
        <v/>
      </c>
      <c r="J43">
        <v>41</v>
      </c>
      <c r="K43" t="str">
        <f t="shared" si="1"/>
        <v/>
      </c>
      <c r="V43"/>
      <c r="W43"/>
    </row>
    <row r="44" spans="1:23" ht="16" hidden="1" x14ac:dyDescent="0.2">
      <c r="A44" s="43">
        <f>IFERROR(MATCH($C44,'Start Here Statistics'!$M:$M,0),0)</f>
        <v>0</v>
      </c>
      <c r="B44" s="43" t="s">
        <v>420</v>
      </c>
      <c r="C44" s="43" t="s">
        <v>328</v>
      </c>
      <c r="D44" s="43" t="s">
        <v>421</v>
      </c>
      <c r="E44" s="43">
        <f t="shared" si="0"/>
        <v>0</v>
      </c>
      <c r="F44" s="85" cm="1">
        <f t="array" aca="1" ref="F44" ca="1">IF(ISNUMBER(SEARCH(INDIRECT(CELL("address")),G44)),MAX(F$1:F43)+1,0)</f>
        <v>0</v>
      </c>
      <c r="G44" s="89" t="str">
        <v/>
      </c>
      <c r="H44" s="90" t="str" cm="1">
        <f t="array" ref="H44">IFERROR(_xlfn._xlws.FILTER(Cnty_States_Rgns[chapter],(Cnty_States_Rgns[county_lon, county_st]=G44)*(Cnty_States_Rgns[region]=DR_Region)),"")</f>
        <v/>
      </c>
      <c r="I44" s="63" t="str">
        <f ca="1">IF(ISNA(MATCH(ROWS(I$1:I43),F:F,0))=TRUE,"",INDEX(G:G,MATCH(ROWS(I$1:I43),F:F,0)))</f>
        <v/>
      </c>
      <c r="J44">
        <v>42</v>
      </c>
      <c r="K44" t="str">
        <f t="shared" si="1"/>
        <v/>
      </c>
      <c r="V44"/>
      <c r="W44"/>
    </row>
    <row r="45" spans="1:23" ht="16" hidden="1" x14ac:dyDescent="0.2">
      <c r="A45" s="43">
        <f>IFERROR(MATCH($C45,'Start Here Statistics'!$M:$M,0),0)</f>
        <v>0</v>
      </c>
      <c r="B45" s="43" t="s">
        <v>407</v>
      </c>
      <c r="C45" s="43" t="s">
        <v>295</v>
      </c>
      <c r="D45" s="43" t="s">
        <v>422</v>
      </c>
      <c r="E45" s="43">
        <f t="shared" si="0"/>
        <v>0</v>
      </c>
      <c r="F45" s="85" cm="1">
        <f t="array" aca="1" ref="F45" ca="1">IF(ISNUMBER(SEARCH(INDIRECT(CELL("address")),G45)),MAX(F$1:F44)+1,0)</f>
        <v>0</v>
      </c>
      <c r="G45" s="89" t="str">
        <v/>
      </c>
      <c r="H45" s="90" t="str" cm="1">
        <f t="array" ref="H45">IFERROR(_xlfn._xlws.FILTER(Cnty_States_Rgns[chapter],(Cnty_States_Rgns[county_lon, county_st]=G45)*(Cnty_States_Rgns[region]=DR_Region)),"")</f>
        <v/>
      </c>
      <c r="I45" s="63" t="str">
        <f ca="1">IF(ISNA(MATCH(ROWS(I$1:I44),F:F,0))=TRUE,"",INDEX(G:G,MATCH(ROWS(I$1:I44),F:F,0)))</f>
        <v/>
      </c>
      <c r="J45">
        <v>43</v>
      </c>
      <c r="K45" t="str">
        <f t="shared" si="1"/>
        <v/>
      </c>
      <c r="V45"/>
      <c r="W45"/>
    </row>
    <row r="46" spans="1:23" ht="16" hidden="1" x14ac:dyDescent="0.2">
      <c r="A46" s="43">
        <f>IFERROR(MATCH($C46,'Start Here Statistics'!$M:$M,0),0)</f>
        <v>0</v>
      </c>
      <c r="B46" s="43" t="s">
        <v>423</v>
      </c>
      <c r="C46" s="43" t="s">
        <v>327</v>
      </c>
      <c r="D46" s="43" t="s">
        <v>424</v>
      </c>
      <c r="E46" s="43">
        <f t="shared" si="0"/>
        <v>0</v>
      </c>
      <c r="F46" s="85" cm="1">
        <f t="array" aca="1" ref="F46" ca="1">IF(ISNUMBER(SEARCH(INDIRECT(CELL("address")),G46)),MAX(F$1:F45)+1,0)</f>
        <v>0</v>
      </c>
      <c r="G46" s="89" t="str">
        <v/>
      </c>
      <c r="H46" s="90" t="str" cm="1">
        <f t="array" ref="H46">IFERROR(_xlfn._xlws.FILTER(Cnty_States_Rgns[chapter],(Cnty_States_Rgns[county_lon, county_st]=G46)*(Cnty_States_Rgns[region]=DR_Region)),"")</f>
        <v/>
      </c>
      <c r="I46" s="63" t="str">
        <f ca="1">IF(ISNA(MATCH(ROWS(I$1:I45),F:F,0))=TRUE,"",INDEX(G:G,MATCH(ROWS(I$1:I45),F:F,0)))</f>
        <v/>
      </c>
      <c r="J46">
        <v>44</v>
      </c>
      <c r="K46" t="str">
        <f t="shared" si="1"/>
        <v/>
      </c>
      <c r="V46"/>
      <c r="W46"/>
    </row>
    <row r="47" spans="1:23" ht="16" hidden="1" x14ac:dyDescent="0.2">
      <c r="A47" s="43">
        <f>IFERROR(MATCH($C47,'Start Here Statistics'!$M:$M,0),0)</f>
        <v>0</v>
      </c>
      <c r="B47" s="43" t="s">
        <v>425</v>
      </c>
      <c r="C47" s="43" t="s">
        <v>297</v>
      </c>
      <c r="D47" s="43" t="s">
        <v>426</v>
      </c>
      <c r="E47" s="43">
        <f t="shared" si="0"/>
        <v>0</v>
      </c>
      <c r="F47" s="85" cm="1">
        <f t="array" aca="1" ref="F47" ca="1">IF(ISNUMBER(SEARCH(INDIRECT(CELL("address")),G47)),MAX(F$1:F46)+1,0)</f>
        <v>0</v>
      </c>
      <c r="G47" s="89" t="str">
        <v/>
      </c>
      <c r="H47" s="90" t="str" cm="1">
        <f t="array" ref="H47">IFERROR(_xlfn._xlws.FILTER(Cnty_States_Rgns[chapter],(Cnty_States_Rgns[county_lon, county_st]=G47)*(Cnty_States_Rgns[region]=DR_Region)),"")</f>
        <v/>
      </c>
      <c r="I47" s="63" t="str">
        <f ca="1">IF(ISNA(MATCH(ROWS(I$1:I46),F:F,0))=TRUE,"",INDEX(G:G,MATCH(ROWS(I$1:I46),F:F,0)))</f>
        <v/>
      </c>
      <c r="J47">
        <v>45</v>
      </c>
      <c r="K47" t="str">
        <f t="shared" si="1"/>
        <v/>
      </c>
      <c r="V47"/>
      <c r="W47"/>
    </row>
    <row r="48" spans="1:23" ht="16" hidden="1" x14ac:dyDescent="0.2">
      <c r="A48" s="43">
        <f>IFERROR(MATCH($C48,'Start Here Statistics'!$M:$M,0),0)</f>
        <v>0</v>
      </c>
      <c r="B48" s="43" t="s">
        <v>362</v>
      </c>
      <c r="C48" s="43" t="s">
        <v>300</v>
      </c>
      <c r="D48" s="43" t="s">
        <v>427</v>
      </c>
      <c r="E48" s="43">
        <f t="shared" si="0"/>
        <v>0</v>
      </c>
      <c r="F48" s="85" cm="1">
        <f t="array" aca="1" ref="F48" ca="1">IF(ISNUMBER(SEARCH(INDIRECT(CELL("address")),G48)),MAX(F$1:F47)+1,0)</f>
        <v>0</v>
      </c>
      <c r="G48" s="89" t="str">
        <v/>
      </c>
      <c r="H48" s="90" t="str" cm="1">
        <f t="array" ref="H48">IFERROR(_xlfn._xlws.FILTER(Cnty_States_Rgns[chapter],(Cnty_States_Rgns[county_lon, county_st]=G48)*(Cnty_States_Rgns[region]=DR_Region)),"")</f>
        <v/>
      </c>
      <c r="I48" s="63" t="str">
        <f ca="1">IF(ISNA(MATCH(ROWS(I$1:I47),F:F,0))=TRUE,"",INDEX(G:G,MATCH(ROWS(I$1:I47),F:F,0)))</f>
        <v/>
      </c>
      <c r="J48">
        <v>46</v>
      </c>
      <c r="K48" t="str">
        <f t="shared" si="1"/>
        <v/>
      </c>
      <c r="V48"/>
      <c r="W48"/>
    </row>
    <row r="49" spans="1:23" ht="16" hidden="1" x14ac:dyDescent="0.2">
      <c r="A49" s="43">
        <f>IFERROR(MATCH($C49,'Start Here Statistics'!$M:$M,0),0)</f>
        <v>0</v>
      </c>
      <c r="B49" s="43" t="s">
        <v>428</v>
      </c>
      <c r="C49" s="43" t="s">
        <v>301</v>
      </c>
      <c r="D49" s="43" t="s">
        <v>429</v>
      </c>
      <c r="E49" s="43">
        <f t="shared" si="0"/>
        <v>0</v>
      </c>
      <c r="F49" s="85" cm="1">
        <f t="array" aca="1" ref="F49" ca="1">IF(ISNUMBER(SEARCH(INDIRECT(CELL("address")),G49)),MAX(F$1:F48)+1,0)</f>
        <v>0</v>
      </c>
      <c r="G49" s="89" t="str">
        <v/>
      </c>
      <c r="H49" s="90" t="str" cm="1">
        <f t="array" ref="H49">IFERROR(_xlfn._xlws.FILTER(Cnty_States_Rgns[chapter],(Cnty_States_Rgns[county_lon, county_st]=G49)*(Cnty_States_Rgns[region]=DR_Region)),"")</f>
        <v/>
      </c>
      <c r="I49" s="63" t="str">
        <f ca="1">IF(ISNA(MATCH(ROWS(I$1:I48),F:F,0))=TRUE,"",INDEX(G:G,MATCH(ROWS(I$1:I48),F:F,0)))</f>
        <v/>
      </c>
      <c r="J49">
        <v>47</v>
      </c>
      <c r="K49" t="str">
        <f t="shared" si="1"/>
        <v/>
      </c>
      <c r="V49"/>
      <c r="W49"/>
    </row>
    <row r="50" spans="1:23" ht="16" hidden="1" x14ac:dyDescent="0.2">
      <c r="A50" s="43">
        <f>IFERROR(MATCH($C50,'Start Here Statistics'!$M:$M,0),0)</f>
        <v>0</v>
      </c>
      <c r="B50" s="43" t="s">
        <v>350</v>
      </c>
      <c r="C50" s="43" t="s">
        <v>302</v>
      </c>
      <c r="D50" s="43" t="s">
        <v>430</v>
      </c>
      <c r="E50" s="43">
        <f t="shared" si="0"/>
        <v>0</v>
      </c>
      <c r="F50" s="85" cm="1">
        <f t="array" aca="1" ref="F50" ca="1">IF(ISNUMBER(SEARCH(INDIRECT(CELL("address")),G50)),MAX(F$1:F49)+1,0)</f>
        <v>0</v>
      </c>
      <c r="G50" s="89" t="str">
        <v/>
      </c>
      <c r="H50" s="90" t="str" cm="1">
        <f t="array" ref="H50">IFERROR(_xlfn._xlws.FILTER(Cnty_States_Rgns[chapter],(Cnty_States_Rgns[county_lon, county_st]=G50)*(Cnty_States_Rgns[region]=DR_Region)),"")</f>
        <v/>
      </c>
      <c r="I50" s="63" t="str">
        <f ca="1">IF(ISNA(MATCH(ROWS(I$1:I49),F:F,0))=TRUE,"",INDEX(G:G,MATCH(ROWS(I$1:I49),F:F,0)))</f>
        <v/>
      </c>
      <c r="J50">
        <v>48</v>
      </c>
      <c r="K50" t="str">
        <f t="shared" si="1"/>
        <v/>
      </c>
      <c r="V50"/>
      <c r="W50"/>
    </row>
    <row r="51" spans="1:23" ht="16" hidden="1" x14ac:dyDescent="0.2">
      <c r="A51" s="43">
        <f>IFERROR(MATCH($C51,'Start Here Statistics'!$M:$M,0),0)</f>
        <v>0</v>
      </c>
      <c r="B51" s="43" t="s">
        <v>362</v>
      </c>
      <c r="C51" s="43" t="s">
        <v>300</v>
      </c>
      <c r="D51" s="43" t="s">
        <v>431</v>
      </c>
      <c r="E51" s="43">
        <f t="shared" si="0"/>
        <v>0</v>
      </c>
      <c r="F51" s="85" cm="1">
        <f t="array" aca="1" ref="F51" ca="1">IF(ISNUMBER(SEARCH(INDIRECT(CELL("address")),G51)),MAX(F$1:F50)+1,0)</f>
        <v>0</v>
      </c>
      <c r="G51" s="89" t="str">
        <v/>
      </c>
      <c r="H51" s="90" t="str" cm="1">
        <f t="array" ref="H51">IFERROR(_xlfn._xlws.FILTER(Cnty_States_Rgns[chapter],(Cnty_States_Rgns[county_lon, county_st]=G51)*(Cnty_States_Rgns[region]=DR_Region)),"")</f>
        <v/>
      </c>
      <c r="I51" s="63" t="str">
        <f ca="1">IF(ISNA(MATCH(ROWS(I$1:I50),F:F,0))=TRUE,"",INDEX(G:G,MATCH(ROWS(I$1:I50),F:F,0)))</f>
        <v/>
      </c>
      <c r="J51">
        <v>49</v>
      </c>
      <c r="K51" t="str">
        <f t="shared" si="1"/>
        <v/>
      </c>
      <c r="V51"/>
      <c r="W51"/>
    </row>
    <row r="52" spans="1:23" ht="16" hidden="1" x14ac:dyDescent="0.2">
      <c r="A52" s="43">
        <f>IFERROR(MATCH($C52,'Start Here Statistics'!$M:$M,0),0)</f>
        <v>0</v>
      </c>
      <c r="B52" s="43" t="s">
        <v>341</v>
      </c>
      <c r="C52" s="43" t="s">
        <v>304</v>
      </c>
      <c r="D52" s="43" t="s">
        <v>432</v>
      </c>
      <c r="E52" s="43">
        <f t="shared" si="0"/>
        <v>0</v>
      </c>
      <c r="F52" s="85" cm="1">
        <f t="array" aca="1" ref="F52" ca="1">IF(ISNUMBER(SEARCH(INDIRECT(CELL("address")),G52)),MAX(F$1:F51)+1,0)</f>
        <v>0</v>
      </c>
      <c r="G52" s="89" t="str">
        <v/>
      </c>
      <c r="H52" s="90" t="str" cm="1">
        <f t="array" ref="H52">IFERROR(_xlfn._xlws.FILTER(Cnty_States_Rgns[chapter],(Cnty_States_Rgns[county_lon, county_st]=G52)*(Cnty_States_Rgns[region]=DR_Region)),"")</f>
        <v/>
      </c>
      <c r="I52" s="63" t="str">
        <f ca="1">IF(ISNA(MATCH(ROWS(I$1:I51),F:F,0))=TRUE,"",INDEX(G:G,MATCH(ROWS(I$1:I51),F:F,0)))</f>
        <v/>
      </c>
      <c r="J52">
        <v>50</v>
      </c>
      <c r="K52" t="str">
        <f t="shared" si="1"/>
        <v/>
      </c>
      <c r="V52"/>
      <c r="W52"/>
    </row>
    <row r="53" spans="1:23" ht="16" hidden="1" x14ac:dyDescent="0.2">
      <c r="A53" s="43">
        <f>IFERROR(MATCH($C53,'Start Here Statistics'!$M:$M,0),0)</f>
        <v>0</v>
      </c>
      <c r="B53" s="43" t="s">
        <v>380</v>
      </c>
      <c r="C53" s="43" t="s">
        <v>320</v>
      </c>
      <c r="D53" s="43" t="s">
        <v>433</v>
      </c>
      <c r="E53" s="43">
        <f t="shared" si="0"/>
        <v>0</v>
      </c>
      <c r="F53" s="85" cm="1">
        <f t="array" aca="1" ref="F53" ca="1">IF(ISNUMBER(SEARCH(INDIRECT(CELL("address")),G53)),MAX(F$1:F52)+1,0)</f>
        <v>0</v>
      </c>
      <c r="G53" s="89" t="str">
        <v/>
      </c>
      <c r="H53" s="90" t="str" cm="1">
        <f t="array" ref="H53">IFERROR(_xlfn._xlws.FILTER(Cnty_States_Rgns[chapter],(Cnty_States_Rgns[county_lon, county_st]=G53)*(Cnty_States_Rgns[region]=DR_Region)),"")</f>
        <v/>
      </c>
      <c r="I53" s="63" t="str">
        <f ca="1">IF(ISNA(MATCH(ROWS(I$1:I52),F:F,0))=TRUE,"",INDEX(G:G,MATCH(ROWS(I$1:I52),F:F,0)))</f>
        <v/>
      </c>
      <c r="J53">
        <v>51</v>
      </c>
      <c r="K53" t="str">
        <f t="shared" si="1"/>
        <v/>
      </c>
      <c r="V53"/>
      <c r="W53"/>
    </row>
    <row r="54" spans="1:23" ht="16" hidden="1" x14ac:dyDescent="0.2">
      <c r="A54" s="43">
        <f>IFERROR(MATCH($C54,'Start Here Statistics'!$M:$M,0),0)</f>
        <v>0</v>
      </c>
      <c r="B54" s="43" t="s">
        <v>398</v>
      </c>
      <c r="C54" s="43" t="s">
        <v>306</v>
      </c>
      <c r="D54" s="43" t="s">
        <v>434</v>
      </c>
      <c r="E54" s="43">
        <f t="shared" si="0"/>
        <v>0</v>
      </c>
      <c r="F54" s="85" cm="1">
        <f t="array" aca="1" ref="F54" ca="1">IF(ISNUMBER(SEARCH(INDIRECT(CELL("address")),G54)),MAX(F$1:F53)+1,0)</f>
        <v>0</v>
      </c>
      <c r="G54" s="89" t="str">
        <v/>
      </c>
      <c r="H54" s="90" t="str" cm="1">
        <f t="array" ref="H54">IFERROR(_xlfn._xlws.FILTER(Cnty_States_Rgns[chapter],(Cnty_States_Rgns[county_lon, county_st]=G54)*(Cnty_States_Rgns[region]=DR_Region)),"")</f>
        <v/>
      </c>
      <c r="I54" s="63" t="str">
        <f ca="1">IF(ISNA(MATCH(ROWS(I$1:I53),F:F,0))=TRUE,"",INDEX(G:G,MATCH(ROWS(I$1:I53),F:F,0)))</f>
        <v/>
      </c>
      <c r="J54">
        <v>52</v>
      </c>
      <c r="K54" t="str">
        <f t="shared" si="1"/>
        <v/>
      </c>
    </row>
    <row r="55" spans="1:23" ht="16" hidden="1" x14ac:dyDescent="0.2">
      <c r="A55" s="43">
        <f>IFERROR(MATCH($C55,'Start Here Statistics'!$M:$M,0),0)</f>
        <v>0</v>
      </c>
      <c r="B55" s="43" t="s">
        <v>435</v>
      </c>
      <c r="C55" s="43" t="s">
        <v>279</v>
      </c>
      <c r="D55" s="43" t="s">
        <v>436</v>
      </c>
      <c r="E55" s="43">
        <f t="shared" si="0"/>
        <v>0</v>
      </c>
      <c r="F55" s="85" cm="1">
        <f t="array" aca="1" ref="F55" ca="1">IF(ISNUMBER(SEARCH(INDIRECT(CELL("address")),G55)),MAX(F$1:F54)+1,0)</f>
        <v>0</v>
      </c>
      <c r="G55" s="89" t="str">
        <v/>
      </c>
      <c r="H55" s="90" t="str" cm="1">
        <f t="array" ref="H55">IFERROR(_xlfn._xlws.FILTER(Cnty_States_Rgns[chapter],(Cnty_States_Rgns[county_lon, county_st]=G55)*(Cnty_States_Rgns[region]=DR_Region)),"")</f>
        <v/>
      </c>
      <c r="I55" s="63" t="str">
        <f ca="1">IF(ISNA(MATCH(ROWS(I$1:I54),F:F,0))=TRUE,"",INDEX(G:G,MATCH(ROWS(I$1:I54),F:F,0)))</f>
        <v/>
      </c>
      <c r="J55">
        <v>53</v>
      </c>
      <c r="K55" t="str">
        <f t="shared" si="1"/>
        <v/>
      </c>
    </row>
    <row r="56" spans="1:23" ht="16" hidden="1" x14ac:dyDescent="0.2">
      <c r="A56" s="43">
        <f>IFERROR(MATCH($C56,'Start Here Statistics'!$M:$M,0),0)</f>
        <v>0</v>
      </c>
      <c r="B56" s="43" t="s">
        <v>435</v>
      </c>
      <c r="C56" s="43" t="s">
        <v>279</v>
      </c>
      <c r="D56" s="43" t="s">
        <v>437</v>
      </c>
      <c r="E56" s="43">
        <f t="shared" si="0"/>
        <v>0</v>
      </c>
      <c r="F56" s="85" cm="1">
        <f t="array" aca="1" ref="F56" ca="1">IF(ISNUMBER(SEARCH(INDIRECT(CELL("address")),G56)),MAX(F$1:F55)+1,0)</f>
        <v>0</v>
      </c>
      <c r="G56" s="89" t="str">
        <v/>
      </c>
      <c r="H56" s="90" t="str" cm="1">
        <f t="array" ref="H56">IFERROR(_xlfn._xlws.FILTER(Cnty_States_Rgns[chapter],(Cnty_States_Rgns[county_lon, county_st]=G56)*(Cnty_States_Rgns[region]=DR_Region)),"")</f>
        <v/>
      </c>
      <c r="I56" s="63" t="str">
        <f ca="1">IF(ISNA(MATCH(ROWS(I$1:I55),F:F,0))=TRUE,"",INDEX(G:G,MATCH(ROWS(I$1:I55),F:F,0)))</f>
        <v/>
      </c>
      <c r="J56">
        <v>54</v>
      </c>
      <c r="K56" t="str">
        <f t="shared" si="1"/>
        <v/>
      </c>
    </row>
    <row r="57" spans="1:23" ht="16" hidden="1" x14ac:dyDescent="0.2">
      <c r="A57" s="43">
        <f>IFERROR(MATCH($C57,'Start Here Statistics'!$M:$M,0),0)</f>
        <v>0</v>
      </c>
      <c r="B57" s="43" t="s">
        <v>438</v>
      </c>
      <c r="C57" s="43" t="s">
        <v>327</v>
      </c>
      <c r="D57" s="43" t="s">
        <v>439</v>
      </c>
      <c r="E57" s="43">
        <f t="shared" si="0"/>
        <v>0</v>
      </c>
      <c r="F57" s="85" cm="1">
        <f t="array" aca="1" ref="F57" ca="1">IF(ISNUMBER(SEARCH(INDIRECT(CELL("address")),G57)),MAX(F$1:F56)+1,0)</f>
        <v>0</v>
      </c>
      <c r="G57" s="89" t="str">
        <v/>
      </c>
      <c r="H57" s="90" t="str" cm="1">
        <f t="array" ref="H57">IFERROR(_xlfn._xlws.FILTER(Cnty_States_Rgns[chapter],(Cnty_States_Rgns[county_lon, county_st]=G57)*(Cnty_States_Rgns[region]=DR_Region)),"")</f>
        <v/>
      </c>
      <c r="I57" s="63" t="str">
        <f ca="1">IF(ISNA(MATCH(ROWS(I$1:I56),F:F,0))=TRUE,"",INDEX(G:G,MATCH(ROWS(I$1:I56),F:F,0)))</f>
        <v/>
      </c>
      <c r="J57">
        <v>55</v>
      </c>
      <c r="K57" t="str">
        <f t="shared" si="1"/>
        <v/>
      </c>
    </row>
    <row r="58" spans="1:23" ht="16" hidden="1" x14ac:dyDescent="0.2">
      <c r="A58" s="43">
        <f>IFERROR(MATCH($C58,'Start Here Statistics'!$M:$M,0),0)</f>
        <v>0</v>
      </c>
      <c r="B58" s="43" t="s">
        <v>440</v>
      </c>
      <c r="C58" s="43" t="s">
        <v>318</v>
      </c>
      <c r="D58" s="43" t="s">
        <v>441</v>
      </c>
      <c r="E58" s="43">
        <f t="shared" si="0"/>
        <v>0</v>
      </c>
      <c r="F58" s="85" cm="1">
        <f t="array" aca="1" ref="F58" ca="1">IF(ISNUMBER(SEARCH(INDIRECT(CELL("address")),G58)),MAX(F$1:F57)+1,0)</f>
        <v>0</v>
      </c>
      <c r="G58" s="89" t="str">
        <v/>
      </c>
      <c r="H58" s="90" t="str" cm="1">
        <f t="array" ref="H58">IFERROR(_xlfn._xlws.FILTER(Cnty_States_Rgns[chapter],(Cnty_States_Rgns[county_lon, county_st]=G58)*(Cnty_States_Rgns[region]=DR_Region)),"")</f>
        <v/>
      </c>
      <c r="I58" s="63" t="str">
        <f ca="1">IF(ISNA(MATCH(ROWS(I$1:I57),F:F,0))=TRUE,"",INDEX(G:G,MATCH(ROWS(I$1:I57),F:F,0)))</f>
        <v/>
      </c>
      <c r="J58">
        <v>56</v>
      </c>
      <c r="K58" t="str">
        <f t="shared" si="1"/>
        <v/>
      </c>
    </row>
    <row r="59" spans="1:23" ht="16" hidden="1" x14ac:dyDescent="0.2">
      <c r="A59" s="43">
        <f>IFERROR(MATCH($C59,'Start Here Statistics'!$M:$M,0),0)</f>
        <v>0</v>
      </c>
      <c r="B59" s="43" t="s">
        <v>442</v>
      </c>
      <c r="C59" s="43" t="s">
        <v>327</v>
      </c>
      <c r="D59" s="43" t="s">
        <v>443</v>
      </c>
      <c r="E59" s="43">
        <f t="shared" si="0"/>
        <v>0</v>
      </c>
      <c r="F59" s="85" cm="1">
        <f t="array" aca="1" ref="F59" ca="1">IF(ISNUMBER(SEARCH(INDIRECT(CELL("address")),G59)),MAX(F$1:F58)+1,0)</f>
        <v>0</v>
      </c>
      <c r="G59" s="89" t="str">
        <v/>
      </c>
      <c r="H59" s="90" t="str" cm="1">
        <f t="array" ref="H59">IFERROR(_xlfn._xlws.FILTER(Cnty_States_Rgns[chapter],(Cnty_States_Rgns[county_lon, county_st]=G59)*(Cnty_States_Rgns[region]=DR_Region)),"")</f>
        <v/>
      </c>
      <c r="I59" s="63" t="str">
        <f ca="1">IF(ISNA(MATCH(ROWS(I$1:I58),F:F,0))=TRUE,"",INDEX(G:G,MATCH(ROWS(I$1:I58),F:F,0)))</f>
        <v/>
      </c>
      <c r="J59">
        <v>57</v>
      </c>
      <c r="K59" t="str">
        <f t="shared" si="1"/>
        <v/>
      </c>
    </row>
    <row r="60" spans="1:23" ht="16" x14ac:dyDescent="0.2">
      <c r="A60" s="43">
        <f>IFERROR(MATCH($C60,'Start Here Statistics'!$M:$M,0),0)</f>
        <v>0</v>
      </c>
      <c r="B60" s="43" t="s">
        <v>364</v>
      </c>
      <c r="C60" s="43" t="s">
        <v>271</v>
      </c>
      <c r="D60" s="43" t="s">
        <v>444</v>
      </c>
      <c r="E60" s="43">
        <f t="shared" si="0"/>
        <v>0</v>
      </c>
      <c r="F60" s="85" cm="1">
        <f t="array" aca="1" ref="F60" ca="1">IF(ISNUMBER(SEARCH(INDIRECT(CELL("address")),G60)),MAX(F$1:F59)+1,0)</f>
        <v>0</v>
      </c>
      <c r="G60" s="89" t="str">
        <v/>
      </c>
      <c r="H60" s="90" t="str" cm="1">
        <f t="array" ref="H60">IFERROR(_xlfn._xlws.FILTER(Cnty_States_Rgns[chapter],(Cnty_States_Rgns[county_lon, county_st]=G60)*(Cnty_States_Rgns[region]=DR_Region)),"")</f>
        <v/>
      </c>
      <c r="I60" s="63" t="str">
        <f ca="1">IF(ISNA(MATCH(ROWS(I$1:I59),F:F,0))=TRUE,"",INDEX(G:G,MATCH(ROWS(I$1:I59),F:F,0)))</f>
        <v/>
      </c>
      <c r="J60">
        <v>58</v>
      </c>
      <c r="K60" t="str">
        <f t="shared" si="1"/>
        <v/>
      </c>
    </row>
    <row r="61" spans="1:23" ht="16" hidden="1" x14ac:dyDescent="0.2">
      <c r="A61" s="43">
        <f>IFERROR(MATCH($C61,'Start Here Statistics'!$M:$M,0),0)</f>
        <v>0</v>
      </c>
      <c r="B61" s="43" t="s">
        <v>402</v>
      </c>
      <c r="C61" s="43" t="s">
        <v>275</v>
      </c>
      <c r="D61" s="43" t="s">
        <v>445</v>
      </c>
      <c r="E61" s="43">
        <f t="shared" si="0"/>
        <v>0</v>
      </c>
      <c r="F61" s="85" cm="1">
        <f t="array" aca="1" ref="F61" ca="1">IF(ISNUMBER(SEARCH(INDIRECT(CELL("address")),G61)),MAX(F$1:F60)+1,0)</f>
        <v>0</v>
      </c>
      <c r="G61" s="89" t="str">
        <v/>
      </c>
      <c r="H61" s="90" t="str" cm="1">
        <f t="array" ref="H61">IFERROR(_xlfn._xlws.FILTER(Cnty_States_Rgns[chapter],(Cnty_States_Rgns[county_lon, county_st]=G61)*(Cnty_States_Rgns[region]=DR_Region)),"")</f>
        <v/>
      </c>
      <c r="I61" s="63" t="str">
        <f ca="1">IF(ISNA(MATCH(ROWS(I$1:I60),F:F,0))=TRUE,"",INDEX(G:G,MATCH(ROWS(I$1:I60),F:F,0)))</f>
        <v/>
      </c>
      <c r="J61">
        <v>59</v>
      </c>
      <c r="K61" t="str">
        <f t="shared" si="1"/>
        <v/>
      </c>
    </row>
    <row r="62" spans="1:23" ht="16" hidden="1" x14ac:dyDescent="0.2">
      <c r="A62" s="43">
        <f>IFERROR(MATCH($C62,'Start Here Statistics'!$M:$M,0),0)</f>
        <v>0</v>
      </c>
      <c r="B62" s="43" t="s">
        <v>446</v>
      </c>
      <c r="C62" s="43" t="s">
        <v>301</v>
      </c>
      <c r="D62" s="43" t="s">
        <v>447</v>
      </c>
      <c r="E62" s="43">
        <f t="shared" si="0"/>
        <v>0</v>
      </c>
      <c r="F62" s="85" cm="1">
        <f t="array" aca="1" ref="F62" ca="1">IF(ISNUMBER(SEARCH(INDIRECT(CELL("address")),G62)),MAX(F$1:F61)+1,0)</f>
        <v>0</v>
      </c>
      <c r="G62" s="89" t="str">
        <v/>
      </c>
      <c r="H62" s="90" t="str" cm="1">
        <f t="array" ref="H62">IFERROR(_xlfn._xlws.FILTER(Cnty_States_Rgns[chapter],(Cnty_States_Rgns[county_lon, county_st]=G62)*(Cnty_States_Rgns[region]=DR_Region)),"")</f>
        <v/>
      </c>
      <c r="I62" s="63" t="str">
        <f ca="1">IF(ISNA(MATCH(ROWS(I$1:I61),F:F,0))=TRUE,"",INDEX(G:G,MATCH(ROWS(I$1:I61),F:F,0)))</f>
        <v/>
      </c>
      <c r="J62">
        <v>60</v>
      </c>
      <c r="K62" t="str">
        <f t="shared" si="1"/>
        <v/>
      </c>
    </row>
    <row r="63" spans="1:23" ht="16" hidden="1" x14ac:dyDescent="0.2">
      <c r="A63" s="43">
        <f>IFERROR(MATCH($C63,'Start Here Statistics'!$M:$M,0),0)</f>
        <v>0</v>
      </c>
      <c r="B63" s="43" t="s">
        <v>448</v>
      </c>
      <c r="C63" s="43" t="s">
        <v>302</v>
      </c>
      <c r="D63" s="43" t="s">
        <v>449</v>
      </c>
      <c r="E63" s="43">
        <f t="shared" si="0"/>
        <v>0</v>
      </c>
      <c r="F63" s="85" cm="1">
        <f t="array" aca="1" ref="F63" ca="1">IF(ISNUMBER(SEARCH(INDIRECT(CELL("address")),G63)),MAX(F$1:F62)+1,0)</f>
        <v>0</v>
      </c>
      <c r="G63" s="89" t="str">
        <v/>
      </c>
      <c r="H63" s="90" t="str" cm="1">
        <f t="array" ref="H63">IFERROR(_xlfn._xlws.FILTER(Cnty_States_Rgns[chapter],(Cnty_States_Rgns[county_lon, county_st]=G63)*(Cnty_States_Rgns[region]=DR_Region)),"")</f>
        <v/>
      </c>
      <c r="I63" s="63" t="str">
        <f ca="1">IF(ISNA(MATCH(ROWS(I$1:I62),F:F,0))=TRUE,"",INDEX(G:G,MATCH(ROWS(I$1:I62),F:F,0)))</f>
        <v/>
      </c>
      <c r="J63">
        <v>61</v>
      </c>
      <c r="K63" t="str">
        <f t="shared" si="1"/>
        <v/>
      </c>
    </row>
    <row r="64" spans="1:23" ht="16" hidden="1" x14ac:dyDescent="0.2">
      <c r="A64" s="43">
        <f>IFERROR(MATCH($C64,'Start Here Statistics'!$M:$M,0),0)</f>
        <v>0</v>
      </c>
      <c r="B64" s="43" t="s">
        <v>336</v>
      </c>
      <c r="C64" s="43" t="s">
        <v>320</v>
      </c>
      <c r="D64" s="43" t="s">
        <v>450</v>
      </c>
      <c r="E64" s="43">
        <f t="shared" si="0"/>
        <v>0</v>
      </c>
      <c r="F64" s="85" cm="1">
        <f t="array" aca="1" ref="F64" ca="1">IF(ISNUMBER(SEARCH(INDIRECT(CELL("address")),G64)),MAX(F$1:F63)+1,0)</f>
        <v>0</v>
      </c>
      <c r="G64" s="89" t="str">
        <v/>
      </c>
      <c r="H64" s="90" t="str" cm="1">
        <f t="array" ref="H64">IFERROR(_xlfn._xlws.FILTER(Cnty_States_Rgns[chapter],(Cnty_States_Rgns[county_lon, county_st]=G64)*(Cnty_States_Rgns[region]=DR_Region)),"")</f>
        <v/>
      </c>
      <c r="I64" s="63" t="str">
        <f ca="1">IF(ISNA(MATCH(ROWS(I$1:I63),F:F,0))=TRUE,"",INDEX(G:G,MATCH(ROWS(I$1:I63),F:F,0)))</f>
        <v/>
      </c>
      <c r="J64">
        <v>62</v>
      </c>
      <c r="K64" t="str">
        <f t="shared" si="1"/>
        <v/>
      </c>
    </row>
    <row r="65" spans="1:11" ht="16" hidden="1" x14ac:dyDescent="0.2">
      <c r="A65" s="43">
        <f>IFERROR(MATCH($C65,'Start Here Statistics'!$M:$M,0),0)</f>
        <v>0</v>
      </c>
      <c r="B65" s="43" t="s">
        <v>451</v>
      </c>
      <c r="C65" s="43" t="s">
        <v>324</v>
      </c>
      <c r="D65" s="43" t="s">
        <v>452</v>
      </c>
      <c r="E65" s="43">
        <f t="shared" si="0"/>
        <v>0</v>
      </c>
      <c r="F65" s="85" cm="1">
        <f t="array" aca="1" ref="F65" ca="1">IF(ISNUMBER(SEARCH(INDIRECT(CELL("address")),G65)),MAX(F$1:F64)+1,0)</f>
        <v>0</v>
      </c>
      <c r="G65" s="89" t="str">
        <v/>
      </c>
      <c r="H65" s="90" t="str" cm="1">
        <f t="array" ref="H65">IFERROR(_xlfn._xlws.FILTER(Cnty_States_Rgns[chapter],(Cnty_States_Rgns[county_lon, county_st]=G65)*(Cnty_States_Rgns[region]=DR_Region)),"")</f>
        <v/>
      </c>
      <c r="I65" s="63" t="str">
        <f ca="1">IF(ISNA(MATCH(ROWS(I$1:I64),F:F,0))=TRUE,"",INDEX(G:G,MATCH(ROWS(I$1:I64),F:F,0)))</f>
        <v/>
      </c>
      <c r="J65">
        <v>63</v>
      </c>
      <c r="K65" t="str">
        <f t="shared" si="1"/>
        <v/>
      </c>
    </row>
    <row r="66" spans="1:11" ht="16" hidden="1" x14ac:dyDescent="0.2">
      <c r="A66" s="43">
        <f>IFERROR(MATCH($C66,'Start Here Statistics'!$M:$M,0),0)</f>
        <v>0</v>
      </c>
      <c r="B66" s="43" t="s">
        <v>453</v>
      </c>
      <c r="C66" s="43" t="s">
        <v>313</v>
      </c>
      <c r="D66" s="43" t="s">
        <v>454</v>
      </c>
      <c r="E66" s="43">
        <f t="shared" si="0"/>
        <v>0</v>
      </c>
      <c r="F66" s="85" cm="1">
        <f t="array" aca="1" ref="F66" ca="1">IF(ISNUMBER(SEARCH(INDIRECT(CELL("address")),G66)),MAX(F$1:F65)+1,0)</f>
        <v>0</v>
      </c>
      <c r="G66" s="89" t="str">
        <v/>
      </c>
      <c r="H66" s="90" t="str" cm="1">
        <f t="array" ref="H66">IFERROR(_xlfn._xlws.FILTER(Cnty_States_Rgns[chapter],(Cnty_States_Rgns[county_lon, county_st]=G66)*(Cnty_States_Rgns[region]=DR_Region)),"")</f>
        <v/>
      </c>
      <c r="I66" s="63" t="str">
        <f ca="1">IF(ISNA(MATCH(ROWS(I$1:I65),F:F,0))=TRUE,"",INDEX(G:G,MATCH(ROWS(I$1:I65),F:F,0)))</f>
        <v/>
      </c>
      <c r="J66">
        <v>64</v>
      </c>
      <c r="K66" t="str">
        <f t="shared" si="1"/>
        <v/>
      </c>
    </row>
    <row r="67" spans="1:11" ht="16" hidden="1" x14ac:dyDescent="0.2">
      <c r="A67" s="43">
        <f>IFERROR(MATCH($C67,'Start Here Statistics'!$M:$M,0),0)</f>
        <v>0</v>
      </c>
      <c r="B67" s="43" t="s">
        <v>455</v>
      </c>
      <c r="C67" s="43" t="s">
        <v>308</v>
      </c>
      <c r="D67" s="43" t="s">
        <v>456</v>
      </c>
      <c r="E67" s="43">
        <f t="shared" ref="E67:E130" si="2">SUM(E66,$A67&gt;0)</f>
        <v>0</v>
      </c>
      <c r="F67" s="85" cm="1">
        <f t="array" aca="1" ref="F67" ca="1">IF(ISNUMBER(SEARCH(INDIRECT(CELL("address")),G67)),MAX(F$1:F66)+1,0)</f>
        <v>0</v>
      </c>
      <c r="G67" s="89" t="str">
        <v/>
      </c>
      <c r="H67" s="90" t="str" cm="1">
        <f t="array" ref="H67">IFERROR(_xlfn._xlws.FILTER(Cnty_States_Rgns[chapter],(Cnty_States_Rgns[county_lon, county_st]=G67)*(Cnty_States_Rgns[region]=DR_Region)),"")</f>
        <v/>
      </c>
      <c r="I67" s="63" t="str">
        <f ca="1">IF(ISNA(MATCH(ROWS(I$1:I66),F:F,0))=TRUE,"",INDEX(G:G,MATCH(ROWS(I$1:I66),F:F,0)))</f>
        <v/>
      </c>
      <c r="J67">
        <v>65</v>
      </c>
      <c r="K67" t="str">
        <f t="shared" si="1"/>
        <v/>
      </c>
    </row>
    <row r="68" spans="1:11" ht="16" hidden="1" x14ac:dyDescent="0.2">
      <c r="A68" s="43">
        <f>IFERROR(MATCH($C68,'Start Here Statistics'!$M:$M,0),0)</f>
        <v>0</v>
      </c>
      <c r="B68" s="43" t="s">
        <v>457</v>
      </c>
      <c r="C68" s="43" t="s">
        <v>282</v>
      </c>
      <c r="D68" s="43" t="s">
        <v>458</v>
      </c>
      <c r="E68" s="43">
        <f t="shared" si="2"/>
        <v>0</v>
      </c>
      <c r="F68" s="85" cm="1">
        <f t="array" aca="1" ref="F68" ca="1">IF(ISNUMBER(SEARCH(INDIRECT(CELL("address")),G68)),MAX(F$1:F67)+1,0)</f>
        <v>0</v>
      </c>
      <c r="G68" s="89" t="str">
        <v/>
      </c>
      <c r="H68" s="90" t="str" cm="1">
        <f t="array" ref="H68">IFERROR(_xlfn._xlws.FILTER(Cnty_States_Rgns[chapter],(Cnty_States_Rgns[county_lon, county_st]=G68)*(Cnty_States_Rgns[region]=DR_Region)),"")</f>
        <v/>
      </c>
      <c r="I68" s="63" t="str">
        <f ca="1">IF(ISNA(MATCH(ROWS(I$1:I67),F:F,0))=TRUE,"",INDEX(G:G,MATCH(ROWS(I$1:I67),F:F,0)))</f>
        <v/>
      </c>
      <c r="J68">
        <v>66</v>
      </c>
      <c r="K68" t="str">
        <f t="shared" ref="K68:K131" si="3">IFERROR(INDEX($D:$D,MATCH($J68,$E:$E,0)),"")</f>
        <v/>
      </c>
    </row>
    <row r="69" spans="1:11" ht="16" hidden="1" x14ac:dyDescent="0.2">
      <c r="A69" s="43">
        <f>IFERROR(MATCH($C69,'Start Here Statistics'!$M:$M,0),0)</f>
        <v>0</v>
      </c>
      <c r="B69" s="43" t="s">
        <v>459</v>
      </c>
      <c r="C69" s="43" t="s">
        <v>315</v>
      </c>
      <c r="D69" s="43" t="s">
        <v>460</v>
      </c>
      <c r="E69" s="43">
        <f t="shared" si="2"/>
        <v>0</v>
      </c>
      <c r="F69" s="85" cm="1">
        <f t="array" aca="1" ref="F69" ca="1">IF(ISNUMBER(SEARCH(INDIRECT(CELL("address")),G69)),MAX(F$1:F68)+1,0)</f>
        <v>0</v>
      </c>
      <c r="G69" s="89" t="str">
        <v/>
      </c>
      <c r="H69" s="90" t="str" cm="1">
        <f t="array" ref="H69">IFERROR(_xlfn._xlws.FILTER(Cnty_States_Rgns[chapter],(Cnty_States_Rgns[county_lon, county_st]=G69)*(Cnty_States_Rgns[region]=DR_Region)),"")</f>
        <v/>
      </c>
      <c r="I69" s="63" t="str">
        <f ca="1">IF(ISNA(MATCH(ROWS(I$1:I68),F:F,0))=TRUE,"",INDEX(G:G,MATCH(ROWS(I$1:I68),F:F,0)))</f>
        <v/>
      </c>
      <c r="J69">
        <v>67</v>
      </c>
      <c r="K69" t="str">
        <f t="shared" si="3"/>
        <v/>
      </c>
    </row>
    <row r="70" spans="1:11" ht="16" hidden="1" x14ac:dyDescent="0.2">
      <c r="A70" s="43">
        <f>IFERROR(MATCH($C70,'Start Here Statistics'!$M:$M,0),0)</f>
        <v>0</v>
      </c>
      <c r="B70" s="43" t="s">
        <v>461</v>
      </c>
      <c r="C70" s="43" t="s">
        <v>325</v>
      </c>
      <c r="D70" s="43" t="s">
        <v>462</v>
      </c>
      <c r="E70" s="43">
        <f t="shared" si="2"/>
        <v>0</v>
      </c>
      <c r="F70" s="85" cm="1">
        <f t="array" aca="1" ref="F70" ca="1">IF(ISNUMBER(SEARCH(INDIRECT(CELL("address")),G70)),MAX(F$1:F69)+1,0)</f>
        <v>0</v>
      </c>
      <c r="G70" s="89" t="str">
        <v/>
      </c>
      <c r="H70" s="90" t="str" cm="1">
        <f t="array" ref="H70">IFERROR(_xlfn._xlws.FILTER(Cnty_States_Rgns[chapter],(Cnty_States_Rgns[county_lon, county_st]=G70)*(Cnty_States_Rgns[region]=DR_Region)),"")</f>
        <v/>
      </c>
      <c r="I70" s="63" t="str">
        <f ca="1">IF(ISNA(MATCH(ROWS(I$1:I69),F:F,0))=TRUE,"",INDEX(G:G,MATCH(ROWS(I$1:I69),F:F,0)))</f>
        <v/>
      </c>
      <c r="J70">
        <v>68</v>
      </c>
      <c r="K70" t="str">
        <f t="shared" si="3"/>
        <v/>
      </c>
    </row>
    <row r="71" spans="1:11" ht="16" hidden="1" x14ac:dyDescent="0.2">
      <c r="A71" s="43">
        <f>IFERROR(MATCH($C71,'Start Here Statistics'!$M:$M,0),0)</f>
        <v>0</v>
      </c>
      <c r="B71" s="43" t="s">
        <v>463</v>
      </c>
      <c r="C71" s="43" t="s">
        <v>309</v>
      </c>
      <c r="D71" s="43" t="s">
        <v>464</v>
      </c>
      <c r="E71" s="43">
        <f t="shared" si="2"/>
        <v>0</v>
      </c>
      <c r="F71" s="85" cm="1">
        <f t="array" aca="1" ref="F71" ca="1">IF(ISNUMBER(SEARCH(INDIRECT(CELL("address")),G71)),MAX(F$1:F70)+1,0)</f>
        <v>0</v>
      </c>
      <c r="G71" s="89" t="str">
        <v/>
      </c>
      <c r="H71" s="90" t="str" cm="1">
        <f t="array" ref="H71">IFERROR(_xlfn._xlws.FILTER(Cnty_States_Rgns[chapter],(Cnty_States_Rgns[county_lon, county_st]=G71)*(Cnty_States_Rgns[region]=DR_Region)),"")</f>
        <v/>
      </c>
      <c r="I71" s="63" t="str">
        <f ca="1">IF(ISNA(MATCH(ROWS(I$1:I70),F:F,0))=TRUE,"",INDEX(G:G,MATCH(ROWS(I$1:I70),F:F,0)))</f>
        <v/>
      </c>
      <c r="J71">
        <v>69</v>
      </c>
      <c r="K71" t="str">
        <f t="shared" si="3"/>
        <v/>
      </c>
    </row>
    <row r="72" spans="1:11" ht="16" hidden="1" x14ac:dyDescent="0.2">
      <c r="A72" s="43">
        <f>IFERROR(MATCH($C72,'Start Here Statistics'!$M:$M,0),0)</f>
        <v>0</v>
      </c>
      <c r="B72" s="43" t="s">
        <v>465</v>
      </c>
      <c r="C72" s="43" t="s">
        <v>307</v>
      </c>
      <c r="D72" s="43" t="s">
        <v>466</v>
      </c>
      <c r="E72" s="43">
        <f t="shared" si="2"/>
        <v>0</v>
      </c>
      <c r="F72" s="85" cm="1">
        <f t="array" aca="1" ref="F72" ca="1">IF(ISNUMBER(SEARCH(INDIRECT(CELL("address")),G72)),MAX(F$1:F71)+1,0)</f>
        <v>0</v>
      </c>
      <c r="G72" s="89" t="str">
        <v/>
      </c>
      <c r="H72" s="90" t="str" cm="1">
        <f t="array" ref="H72">IFERROR(_xlfn._xlws.FILTER(Cnty_States_Rgns[chapter],(Cnty_States_Rgns[county_lon, county_st]=G72)*(Cnty_States_Rgns[region]=DR_Region)),"")</f>
        <v/>
      </c>
      <c r="I72" s="63" t="str">
        <f ca="1">IF(ISNA(MATCH(ROWS(I$1:I71),F:F,0))=TRUE,"",INDEX(G:G,MATCH(ROWS(I$1:I71),F:F,0)))</f>
        <v/>
      </c>
      <c r="J72">
        <v>70</v>
      </c>
      <c r="K72" t="str">
        <f t="shared" si="3"/>
        <v/>
      </c>
    </row>
    <row r="73" spans="1:11" ht="16" hidden="1" x14ac:dyDescent="0.2">
      <c r="A73" s="43">
        <f>IFERROR(MATCH($C73,'Start Here Statistics'!$M:$M,0),0)</f>
        <v>0</v>
      </c>
      <c r="B73" s="43" t="s">
        <v>467</v>
      </c>
      <c r="C73" s="43" t="s">
        <v>295</v>
      </c>
      <c r="D73" s="43" t="s">
        <v>468</v>
      </c>
      <c r="E73" s="43">
        <f t="shared" si="2"/>
        <v>0</v>
      </c>
      <c r="F73" s="85" cm="1">
        <f t="array" aca="1" ref="F73" ca="1">IF(ISNUMBER(SEARCH(INDIRECT(CELL("address")),G73)),MAX(F$1:F72)+1,0)</f>
        <v>0</v>
      </c>
      <c r="G73" s="89" t="str">
        <v/>
      </c>
      <c r="H73" s="90" t="str" cm="1">
        <f t="array" ref="H73">IFERROR(_xlfn._xlws.FILTER(Cnty_States_Rgns[chapter],(Cnty_States_Rgns[county_lon, county_st]=G73)*(Cnty_States_Rgns[region]=DR_Region)),"")</f>
        <v/>
      </c>
      <c r="I73" s="63" t="str">
        <f ca="1">IF(ISNA(MATCH(ROWS(I$1:I72),F:F,0))=TRUE,"",INDEX(G:G,MATCH(ROWS(I$1:I72),F:F,0)))</f>
        <v/>
      </c>
      <c r="J73">
        <v>71</v>
      </c>
      <c r="K73" t="str">
        <f t="shared" si="3"/>
        <v/>
      </c>
    </row>
    <row r="74" spans="1:11" ht="16" hidden="1" x14ac:dyDescent="0.2">
      <c r="A74" s="43">
        <f>IFERROR(MATCH($C74,'Start Here Statistics'!$M:$M,0),0)</f>
        <v>0</v>
      </c>
      <c r="B74" s="43" t="s">
        <v>368</v>
      </c>
      <c r="C74" s="43" t="s">
        <v>310</v>
      </c>
      <c r="D74" s="43" t="s">
        <v>469</v>
      </c>
      <c r="E74" s="43">
        <f t="shared" si="2"/>
        <v>0</v>
      </c>
      <c r="F74" s="85" cm="1">
        <f t="array" aca="1" ref="F74" ca="1">IF(ISNUMBER(SEARCH(INDIRECT(CELL("address")),G74)),MAX(F$1:F73)+1,0)</f>
        <v>0</v>
      </c>
      <c r="G74" s="89" t="str">
        <v/>
      </c>
      <c r="H74" s="90" t="str" cm="1">
        <f t="array" ref="H74">IFERROR(_xlfn._xlws.FILTER(Cnty_States_Rgns[chapter],(Cnty_States_Rgns[county_lon, county_st]=G74)*(Cnty_States_Rgns[region]=DR_Region)),"")</f>
        <v/>
      </c>
      <c r="I74" s="63" t="str">
        <f ca="1">IF(ISNA(MATCH(ROWS(I$1:I73),F:F,0))=TRUE,"",INDEX(G:G,MATCH(ROWS(I$1:I73),F:F,0)))</f>
        <v/>
      </c>
      <c r="J74">
        <v>72</v>
      </c>
      <c r="K74" t="str">
        <f t="shared" si="3"/>
        <v/>
      </c>
    </row>
    <row r="75" spans="1:11" ht="16" hidden="1" x14ac:dyDescent="0.2">
      <c r="A75" s="43">
        <f>IFERROR(MATCH($C75,'Start Here Statistics'!$M:$M,0),0)</f>
        <v>0</v>
      </c>
      <c r="B75" s="43" t="s">
        <v>398</v>
      </c>
      <c r="C75" s="43" t="s">
        <v>306</v>
      </c>
      <c r="D75" s="43" t="s">
        <v>470</v>
      </c>
      <c r="E75" s="43">
        <f t="shared" si="2"/>
        <v>0</v>
      </c>
      <c r="F75" s="85" cm="1">
        <f t="array" aca="1" ref="F75" ca="1">IF(ISNUMBER(SEARCH(INDIRECT(CELL("address")),G75)),MAX(F$1:F74)+1,0)</f>
        <v>0</v>
      </c>
      <c r="G75" s="89" t="str">
        <v/>
      </c>
      <c r="H75" s="90" t="str" cm="1">
        <f t="array" ref="H75">IFERROR(_xlfn._xlws.FILTER(Cnty_States_Rgns[chapter],(Cnty_States_Rgns[county_lon, county_st]=G75)*(Cnty_States_Rgns[region]=DR_Region)),"")</f>
        <v/>
      </c>
      <c r="I75" s="63" t="str">
        <f ca="1">IF(ISNA(MATCH(ROWS(I$1:I74),F:F,0))=TRUE,"",INDEX(G:G,MATCH(ROWS(I$1:I74),F:F,0)))</f>
        <v/>
      </c>
      <c r="J75">
        <v>73</v>
      </c>
      <c r="K75" t="str">
        <f t="shared" si="3"/>
        <v/>
      </c>
    </row>
    <row r="76" spans="1:11" ht="16" hidden="1" x14ac:dyDescent="0.2">
      <c r="A76" s="43">
        <f>IFERROR(MATCH($C76,'Start Here Statistics'!$M:$M,0),0)</f>
        <v>0</v>
      </c>
      <c r="B76" s="43" t="s">
        <v>471</v>
      </c>
      <c r="C76" s="43" t="s">
        <v>276</v>
      </c>
      <c r="D76" s="43" t="s">
        <v>472</v>
      </c>
      <c r="E76" s="43">
        <f t="shared" si="2"/>
        <v>0</v>
      </c>
      <c r="F76" s="85" cm="1">
        <f t="array" aca="1" ref="F76" ca="1">IF(ISNUMBER(SEARCH(INDIRECT(CELL("address")),G76)),MAX(F$1:F75)+1,0)</f>
        <v>0</v>
      </c>
      <c r="G76" s="89" t="str">
        <v/>
      </c>
      <c r="H76" s="90" t="str" cm="1">
        <f t="array" ref="H76">IFERROR(_xlfn._xlws.FILTER(Cnty_States_Rgns[chapter],(Cnty_States_Rgns[county_lon, county_st]=G76)*(Cnty_States_Rgns[region]=DR_Region)),"")</f>
        <v/>
      </c>
      <c r="I76" s="63" t="str">
        <f ca="1">IF(ISNA(MATCH(ROWS(I$1:I75),F:F,0))=TRUE,"",INDEX(G:G,MATCH(ROWS(I$1:I75),F:F,0)))</f>
        <v/>
      </c>
      <c r="J76">
        <v>74</v>
      </c>
      <c r="K76" t="str">
        <f t="shared" si="3"/>
        <v/>
      </c>
    </row>
    <row r="77" spans="1:11" ht="16" hidden="1" x14ac:dyDescent="0.2">
      <c r="A77" s="43">
        <f>IFERROR(MATCH($C77,'Start Here Statistics'!$M:$M,0),0)</f>
        <v>0</v>
      </c>
      <c r="B77" s="43" t="s">
        <v>348</v>
      </c>
      <c r="C77" s="43" t="s">
        <v>310</v>
      </c>
      <c r="D77" s="43" t="s">
        <v>473</v>
      </c>
      <c r="E77" s="43">
        <f t="shared" si="2"/>
        <v>0</v>
      </c>
      <c r="F77" s="85" cm="1">
        <f t="array" aca="1" ref="F77" ca="1">IF(ISNUMBER(SEARCH(INDIRECT(CELL("address")),G77)),MAX(F$1:F76)+1,0)</f>
        <v>0</v>
      </c>
      <c r="G77" s="89" t="str">
        <v/>
      </c>
      <c r="H77" s="90" t="str" cm="1">
        <f t="array" ref="H77">IFERROR(_xlfn._xlws.FILTER(Cnty_States_Rgns[chapter],(Cnty_States_Rgns[county_lon, county_st]=G77)*(Cnty_States_Rgns[region]=DR_Region)),"")</f>
        <v/>
      </c>
      <c r="I77" s="63" t="str">
        <f ca="1">IF(ISNA(MATCH(ROWS(I$1:I76),F:F,0))=TRUE,"",INDEX(G:G,MATCH(ROWS(I$1:I76),F:F,0)))</f>
        <v/>
      </c>
      <c r="J77">
        <v>75</v>
      </c>
      <c r="K77" t="str">
        <f t="shared" si="3"/>
        <v/>
      </c>
    </row>
    <row r="78" spans="1:11" ht="16" hidden="1" x14ac:dyDescent="0.2">
      <c r="A78" s="43">
        <f>IFERROR(MATCH($C78,'Start Here Statistics'!$M:$M,0),0)</f>
        <v>0</v>
      </c>
      <c r="B78" s="43" t="s">
        <v>474</v>
      </c>
      <c r="C78" s="43" t="s">
        <v>294</v>
      </c>
      <c r="D78" s="43" t="s">
        <v>475</v>
      </c>
      <c r="E78" s="43">
        <f t="shared" si="2"/>
        <v>0</v>
      </c>
      <c r="F78" s="85" cm="1">
        <f t="array" aca="1" ref="F78" ca="1">IF(ISNUMBER(SEARCH(INDIRECT(CELL("address")),G78)),MAX(F$1:F77)+1,0)</f>
        <v>0</v>
      </c>
      <c r="G78" s="89" t="str">
        <v/>
      </c>
      <c r="H78" s="90" t="str" cm="1">
        <f t="array" ref="H78">IFERROR(_xlfn._xlws.FILTER(Cnty_States_Rgns[chapter],(Cnty_States_Rgns[county_lon, county_st]=G78)*(Cnty_States_Rgns[region]=DR_Region)),"")</f>
        <v/>
      </c>
      <c r="I78" s="63" t="str">
        <f ca="1">IF(ISNA(MATCH(ROWS(I$1:I77),F:F,0))=TRUE,"",INDEX(G:G,MATCH(ROWS(I$1:I77),F:F,0)))</f>
        <v/>
      </c>
      <c r="J78">
        <v>76</v>
      </c>
      <c r="K78" t="str">
        <f t="shared" si="3"/>
        <v/>
      </c>
    </row>
    <row r="79" spans="1:11" ht="16" hidden="1" x14ac:dyDescent="0.2">
      <c r="A79" s="43">
        <f>IFERROR(MATCH($C79,'Start Here Statistics'!$M:$M,0),0)</f>
        <v>0</v>
      </c>
      <c r="B79" s="43" t="s">
        <v>442</v>
      </c>
      <c r="C79" s="43" t="s">
        <v>327</v>
      </c>
      <c r="D79" s="43" t="s">
        <v>476</v>
      </c>
      <c r="E79" s="43">
        <f t="shared" si="2"/>
        <v>0</v>
      </c>
      <c r="F79" s="85" cm="1">
        <f t="array" aca="1" ref="F79" ca="1">IF(ISNUMBER(SEARCH(INDIRECT(CELL("address")),G79)),MAX(F$1:F78)+1,0)</f>
        <v>0</v>
      </c>
      <c r="G79" s="89" t="str">
        <v/>
      </c>
      <c r="H79" s="90" t="str" cm="1">
        <f t="array" ref="H79">IFERROR(_xlfn._xlws.FILTER(Cnty_States_Rgns[chapter],(Cnty_States_Rgns[county_lon, county_st]=G79)*(Cnty_States_Rgns[region]=DR_Region)),"")</f>
        <v/>
      </c>
      <c r="I79" s="63" t="str">
        <f ca="1">IF(ISNA(MATCH(ROWS(I$1:I78),F:F,0))=TRUE,"",INDEX(G:G,MATCH(ROWS(I$1:I78),F:F,0)))</f>
        <v/>
      </c>
      <c r="J79">
        <v>77</v>
      </c>
      <c r="K79" t="str">
        <f t="shared" si="3"/>
        <v/>
      </c>
    </row>
    <row r="80" spans="1:11" ht="16" hidden="1" x14ac:dyDescent="0.2">
      <c r="A80" s="43">
        <f>IFERROR(MATCH($C80,'Start Here Statistics'!$M:$M,0),0)</f>
        <v>0</v>
      </c>
      <c r="B80" s="43" t="s">
        <v>477</v>
      </c>
      <c r="C80" s="43" t="s">
        <v>325</v>
      </c>
      <c r="D80" s="43" t="s">
        <v>478</v>
      </c>
      <c r="E80" s="43">
        <f t="shared" si="2"/>
        <v>0</v>
      </c>
      <c r="F80" s="85" cm="1">
        <f t="array" aca="1" ref="F80" ca="1">IF(ISNUMBER(SEARCH(INDIRECT(CELL("address")),G80)),MAX(F$1:F79)+1,0)</f>
        <v>0</v>
      </c>
      <c r="G80" s="89" t="str">
        <v/>
      </c>
      <c r="H80" s="90" t="str" cm="1">
        <f t="array" ref="H80">IFERROR(_xlfn._xlws.FILTER(Cnty_States_Rgns[chapter],(Cnty_States_Rgns[county_lon, county_st]=G80)*(Cnty_States_Rgns[region]=DR_Region)),"")</f>
        <v/>
      </c>
      <c r="I80" s="63" t="str">
        <f ca="1">IF(ISNA(MATCH(ROWS(I$1:I79),F:F,0))=TRUE,"",INDEX(G:G,MATCH(ROWS(I$1:I79),F:F,0)))</f>
        <v/>
      </c>
      <c r="J80">
        <v>78</v>
      </c>
      <c r="K80" t="str">
        <f t="shared" si="3"/>
        <v/>
      </c>
    </row>
    <row r="81" spans="1:11" ht="16" hidden="1" x14ac:dyDescent="0.2">
      <c r="A81" s="43">
        <f>IFERROR(MATCH($C81,'Start Here Statistics'!$M:$M,0),0)</f>
        <v>0</v>
      </c>
      <c r="B81" s="43" t="s">
        <v>356</v>
      </c>
      <c r="C81" s="43" t="s">
        <v>289</v>
      </c>
      <c r="D81" s="43" t="s">
        <v>479</v>
      </c>
      <c r="E81" s="43">
        <f t="shared" si="2"/>
        <v>0</v>
      </c>
      <c r="F81" s="85" cm="1">
        <f t="array" aca="1" ref="F81" ca="1">IF(ISNUMBER(SEARCH(INDIRECT(CELL("address")),G81)),MAX(F$1:F80)+1,0)</f>
        <v>0</v>
      </c>
      <c r="G81" s="89" t="str">
        <v/>
      </c>
      <c r="H81" s="90" t="str" cm="1">
        <f t="array" ref="H81">IFERROR(_xlfn._xlws.FILTER(Cnty_States_Rgns[chapter],(Cnty_States_Rgns[county_lon, county_st]=G81)*(Cnty_States_Rgns[region]=DR_Region)),"")</f>
        <v/>
      </c>
      <c r="I81" s="63" t="str">
        <f ca="1">IF(ISNA(MATCH(ROWS(I$1:I80),F:F,0))=TRUE,"",INDEX(G:G,MATCH(ROWS(I$1:I80),F:F,0)))</f>
        <v/>
      </c>
      <c r="J81">
        <v>79</v>
      </c>
      <c r="K81" t="str">
        <f t="shared" si="3"/>
        <v/>
      </c>
    </row>
    <row r="82" spans="1:11" ht="16" hidden="1" x14ac:dyDescent="0.2">
      <c r="A82" s="43">
        <f>IFERROR(MATCH($C82,'Start Here Statistics'!$M:$M,0),0)</f>
        <v>0</v>
      </c>
      <c r="B82" s="43" t="s">
        <v>480</v>
      </c>
      <c r="C82" s="43" t="s">
        <v>313</v>
      </c>
      <c r="D82" s="43" t="s">
        <v>481</v>
      </c>
      <c r="E82" s="43">
        <f t="shared" si="2"/>
        <v>0</v>
      </c>
      <c r="F82" s="85" cm="1">
        <f t="array" aca="1" ref="F82" ca="1">IF(ISNUMBER(SEARCH(INDIRECT(CELL("address")),G82)),MAX(F$1:F81)+1,0)</f>
        <v>0</v>
      </c>
      <c r="G82" s="89" t="str">
        <v/>
      </c>
      <c r="H82" s="90" t="str" cm="1">
        <f t="array" ref="H82">IFERROR(_xlfn._xlws.FILTER(Cnty_States_Rgns[chapter],(Cnty_States_Rgns[county_lon, county_st]=G82)*(Cnty_States_Rgns[region]=DR_Region)),"")</f>
        <v/>
      </c>
      <c r="I82" s="63" t="str">
        <f ca="1">IF(ISNA(MATCH(ROWS(I$1:I81),F:F,0))=TRUE,"",INDEX(G:G,MATCH(ROWS(I$1:I81),F:F,0)))</f>
        <v/>
      </c>
      <c r="J82">
        <v>80</v>
      </c>
      <c r="K82" t="str">
        <f t="shared" si="3"/>
        <v/>
      </c>
    </row>
    <row r="83" spans="1:11" ht="16" hidden="1" x14ac:dyDescent="0.2">
      <c r="A83" s="43">
        <f>IFERROR(MATCH($C83,'Start Here Statistics'!$M:$M,0),0)</f>
        <v>0</v>
      </c>
      <c r="B83" s="43" t="s">
        <v>390</v>
      </c>
      <c r="C83" s="43" t="s">
        <v>289</v>
      </c>
      <c r="D83" s="43" t="s">
        <v>482</v>
      </c>
      <c r="E83" s="43">
        <f t="shared" si="2"/>
        <v>0</v>
      </c>
      <c r="F83" s="85" cm="1">
        <f t="array" aca="1" ref="F83" ca="1">IF(ISNUMBER(SEARCH(INDIRECT(CELL("address")),G83)),MAX(F$1:F82)+1,0)</f>
        <v>0</v>
      </c>
      <c r="G83" s="89" t="str">
        <v/>
      </c>
      <c r="H83" s="90" t="str" cm="1">
        <f t="array" ref="H83">IFERROR(_xlfn._xlws.FILTER(Cnty_States_Rgns[chapter],(Cnty_States_Rgns[county_lon, county_st]=G83)*(Cnty_States_Rgns[region]=DR_Region)),"")</f>
        <v/>
      </c>
      <c r="I83" s="63" t="str">
        <f ca="1">IF(ISNA(MATCH(ROWS(I$1:I82),F:F,0))=TRUE,"",INDEX(G:G,MATCH(ROWS(I$1:I82),F:F,0)))</f>
        <v/>
      </c>
      <c r="J83">
        <v>81</v>
      </c>
      <c r="K83" t="str">
        <f t="shared" si="3"/>
        <v/>
      </c>
    </row>
    <row r="84" spans="1:11" ht="16" hidden="1" x14ac:dyDescent="0.2">
      <c r="A84" s="43">
        <f>IFERROR(MATCH($C84,'Start Here Statistics'!$M:$M,0),0)</f>
        <v>0</v>
      </c>
      <c r="B84" s="43" t="s">
        <v>483</v>
      </c>
      <c r="C84" s="43" t="s">
        <v>306</v>
      </c>
      <c r="D84" s="43" t="s">
        <v>484</v>
      </c>
      <c r="E84" s="43">
        <f t="shared" si="2"/>
        <v>0</v>
      </c>
      <c r="F84" s="85" cm="1">
        <f t="array" aca="1" ref="F84" ca="1">IF(ISNUMBER(SEARCH(INDIRECT(CELL("address")),G84)),MAX(F$1:F83)+1,0)</f>
        <v>0</v>
      </c>
      <c r="G84" s="89" t="str">
        <v/>
      </c>
      <c r="H84" s="90" t="str" cm="1">
        <f t="array" ref="H84">IFERROR(_xlfn._xlws.FILTER(Cnty_States_Rgns[chapter],(Cnty_States_Rgns[county_lon, county_st]=G84)*(Cnty_States_Rgns[region]=DR_Region)),"")</f>
        <v/>
      </c>
      <c r="I84" s="63" t="str">
        <f ca="1">IF(ISNA(MATCH(ROWS(I$1:I83),F:F,0))=TRUE,"",INDEX(G:G,MATCH(ROWS(I$1:I83),F:F,0)))</f>
        <v/>
      </c>
      <c r="J84">
        <v>82</v>
      </c>
      <c r="K84" t="str">
        <f t="shared" si="3"/>
        <v/>
      </c>
    </row>
    <row r="85" spans="1:11" ht="16" hidden="1" x14ac:dyDescent="0.2">
      <c r="A85" s="43">
        <f>IFERROR(MATCH($C85,'Start Here Statistics'!$M:$M,0),0)</f>
        <v>0</v>
      </c>
      <c r="B85" s="43" t="s">
        <v>485</v>
      </c>
      <c r="C85" s="43" t="s">
        <v>308</v>
      </c>
      <c r="D85" s="43" t="s">
        <v>486</v>
      </c>
      <c r="E85" s="43">
        <f t="shared" si="2"/>
        <v>0</v>
      </c>
      <c r="F85" s="85" cm="1">
        <f t="array" aca="1" ref="F85" ca="1">IF(ISNUMBER(SEARCH(INDIRECT(CELL("address")),G85)),MAX(F$1:F84)+1,0)</f>
        <v>0</v>
      </c>
      <c r="G85" s="89" t="str">
        <v/>
      </c>
      <c r="H85" s="90" t="str" cm="1">
        <f t="array" ref="H85">IFERROR(_xlfn._xlws.FILTER(Cnty_States_Rgns[chapter],(Cnty_States_Rgns[county_lon, county_st]=G85)*(Cnty_States_Rgns[region]=DR_Region)),"")</f>
        <v/>
      </c>
      <c r="I85" s="63" t="str">
        <f ca="1">IF(ISNA(MATCH(ROWS(I$1:I84),F:F,0))=TRUE,"",INDEX(G:G,MATCH(ROWS(I$1:I84),F:F,0)))</f>
        <v/>
      </c>
      <c r="J85">
        <v>83</v>
      </c>
      <c r="K85" t="str">
        <f t="shared" si="3"/>
        <v/>
      </c>
    </row>
    <row r="86" spans="1:11" ht="16" hidden="1" x14ac:dyDescent="0.2">
      <c r="A86" s="43">
        <f>IFERROR(MATCH($C86,'Start Here Statistics'!$M:$M,0),0)</f>
        <v>0</v>
      </c>
      <c r="B86" s="43" t="s">
        <v>409</v>
      </c>
      <c r="C86" s="43" t="s">
        <v>309</v>
      </c>
      <c r="D86" s="43" t="s">
        <v>487</v>
      </c>
      <c r="E86" s="43">
        <f t="shared" si="2"/>
        <v>0</v>
      </c>
      <c r="F86" s="85" cm="1">
        <f t="array" aca="1" ref="F86" ca="1">IF(ISNUMBER(SEARCH(INDIRECT(CELL("address")),G86)),MAX(F$1:F85)+1,0)</f>
        <v>0</v>
      </c>
      <c r="G86" s="89" t="str">
        <v/>
      </c>
      <c r="H86" s="90" t="str" cm="1">
        <f t="array" ref="H86">IFERROR(_xlfn._xlws.FILTER(Cnty_States_Rgns[chapter],(Cnty_States_Rgns[county_lon, county_st]=G86)*(Cnty_States_Rgns[region]=DR_Region)),"")</f>
        <v/>
      </c>
      <c r="I86" s="63" t="str">
        <f ca="1">IF(ISNA(MATCH(ROWS(I$1:I85),F:F,0))=TRUE,"",INDEX(G:G,MATCH(ROWS(I$1:I85),F:F,0)))</f>
        <v/>
      </c>
      <c r="J86">
        <v>84</v>
      </c>
      <c r="K86" t="str">
        <f t="shared" si="3"/>
        <v/>
      </c>
    </row>
    <row r="87" spans="1:11" ht="16" hidden="1" x14ac:dyDescent="0.2">
      <c r="A87" s="43">
        <f>IFERROR(MATCH($C87,'Start Here Statistics'!$M:$M,0),0)</f>
        <v>0</v>
      </c>
      <c r="B87" s="43" t="s">
        <v>488</v>
      </c>
      <c r="C87" s="43" t="s">
        <v>297</v>
      </c>
      <c r="D87" s="43" t="s">
        <v>489</v>
      </c>
      <c r="E87" s="43">
        <f t="shared" si="2"/>
        <v>0</v>
      </c>
      <c r="F87" s="85" cm="1">
        <f t="array" aca="1" ref="F87" ca="1">IF(ISNUMBER(SEARCH(INDIRECT(CELL("address")),G87)),MAX(F$1:F86)+1,0)</f>
        <v>0</v>
      </c>
      <c r="G87" s="89" t="str">
        <v/>
      </c>
      <c r="H87" s="90" t="str" cm="1">
        <f t="array" ref="H87">IFERROR(_xlfn._xlws.FILTER(Cnty_States_Rgns[chapter],(Cnty_States_Rgns[county_lon, county_st]=G87)*(Cnty_States_Rgns[region]=DR_Region)),"")</f>
        <v/>
      </c>
      <c r="I87" s="63" t="str">
        <f ca="1">IF(ISNA(MATCH(ROWS(I$1:I86),F:F,0))=TRUE,"",INDEX(G:G,MATCH(ROWS(I$1:I86),F:F,0)))</f>
        <v/>
      </c>
      <c r="J87">
        <v>85</v>
      </c>
      <c r="K87" t="str">
        <f t="shared" si="3"/>
        <v/>
      </c>
    </row>
    <row r="88" spans="1:11" ht="16" hidden="1" x14ac:dyDescent="0.2">
      <c r="A88" s="43">
        <f>IFERROR(MATCH($C88,'Start Here Statistics'!$M:$M,0),0)</f>
        <v>0</v>
      </c>
      <c r="B88" s="43" t="s">
        <v>490</v>
      </c>
      <c r="C88" s="43" t="s">
        <v>313</v>
      </c>
      <c r="D88" s="43" t="s">
        <v>491</v>
      </c>
      <c r="E88" s="43">
        <f t="shared" si="2"/>
        <v>0</v>
      </c>
      <c r="F88" s="85" cm="1">
        <f t="array" aca="1" ref="F88" ca="1">IF(ISNUMBER(SEARCH(INDIRECT(CELL("address")),G88)),MAX(F$1:F87)+1,0)</f>
        <v>0</v>
      </c>
      <c r="G88" s="89" t="str">
        <v/>
      </c>
      <c r="H88" s="90" t="str" cm="1">
        <f t="array" ref="H88">IFERROR(_xlfn._xlws.FILTER(Cnty_States_Rgns[chapter],(Cnty_States_Rgns[county_lon, county_st]=G88)*(Cnty_States_Rgns[region]=DR_Region)),"")</f>
        <v/>
      </c>
      <c r="I88" s="63" t="str">
        <f ca="1">IF(ISNA(MATCH(ROWS(I$1:I87),F:F,0))=TRUE,"",INDEX(G:G,MATCH(ROWS(I$1:I87),F:F,0)))</f>
        <v/>
      </c>
      <c r="J88">
        <v>86</v>
      </c>
      <c r="K88" t="str">
        <f t="shared" si="3"/>
        <v/>
      </c>
    </row>
    <row r="89" spans="1:11" ht="16" hidden="1" x14ac:dyDescent="0.2">
      <c r="A89" s="43">
        <f>IFERROR(MATCH($C89,'Start Here Statistics'!$M:$M,0),0)</f>
        <v>0</v>
      </c>
      <c r="B89" s="43" t="s">
        <v>492</v>
      </c>
      <c r="C89" s="43" t="s">
        <v>315</v>
      </c>
      <c r="D89" s="43" t="s">
        <v>493</v>
      </c>
      <c r="E89" s="43">
        <f t="shared" si="2"/>
        <v>0</v>
      </c>
      <c r="F89" s="85" cm="1">
        <f t="array" aca="1" ref="F89" ca="1">IF(ISNUMBER(SEARCH(INDIRECT(CELL("address")),G89)),MAX(F$1:F88)+1,0)</f>
        <v>0</v>
      </c>
      <c r="G89" s="89" t="str">
        <v/>
      </c>
      <c r="H89" s="90" t="str" cm="1">
        <f t="array" ref="H89">IFERROR(_xlfn._xlws.FILTER(Cnty_States_Rgns[chapter],(Cnty_States_Rgns[county_lon, county_st]=G89)*(Cnty_States_Rgns[region]=DR_Region)),"")</f>
        <v/>
      </c>
      <c r="I89" s="63" t="str">
        <f ca="1">IF(ISNA(MATCH(ROWS(I$1:I88),F:F,0))=TRUE,"",INDEX(G:G,MATCH(ROWS(I$1:I88),F:F,0)))</f>
        <v/>
      </c>
      <c r="J89">
        <v>87</v>
      </c>
      <c r="K89" t="str">
        <f t="shared" si="3"/>
        <v/>
      </c>
    </row>
    <row r="90" spans="1:11" ht="16" hidden="1" x14ac:dyDescent="0.2">
      <c r="A90" s="43">
        <f>IFERROR(MATCH($C90,'Start Here Statistics'!$M:$M,0),0)</f>
        <v>0</v>
      </c>
      <c r="B90" s="43" t="s">
        <v>368</v>
      </c>
      <c r="C90" s="43" t="s">
        <v>310</v>
      </c>
      <c r="D90" s="43" t="s">
        <v>494</v>
      </c>
      <c r="E90" s="43">
        <f t="shared" si="2"/>
        <v>0</v>
      </c>
      <c r="F90" s="85" cm="1">
        <f t="array" aca="1" ref="F90" ca="1">IF(ISNUMBER(SEARCH(INDIRECT(CELL("address")),G90)),MAX(F$1:F89)+1,0)</f>
        <v>0</v>
      </c>
      <c r="G90" s="89" t="str">
        <v/>
      </c>
      <c r="H90" s="90" t="str" cm="1">
        <f t="array" ref="H90">IFERROR(_xlfn._xlws.FILTER(Cnty_States_Rgns[chapter],(Cnty_States_Rgns[county_lon, county_st]=G90)*(Cnty_States_Rgns[region]=DR_Region)),"")</f>
        <v/>
      </c>
      <c r="I90" s="63" t="str">
        <f ca="1">IF(ISNA(MATCH(ROWS(I$1:I89),F:F,0))=TRUE,"",INDEX(G:G,MATCH(ROWS(I$1:I89),F:F,0)))</f>
        <v/>
      </c>
      <c r="J90">
        <v>88</v>
      </c>
      <c r="K90" t="str">
        <f t="shared" si="3"/>
        <v/>
      </c>
    </row>
    <row r="91" spans="1:11" ht="16" hidden="1" x14ac:dyDescent="0.2">
      <c r="A91" s="43">
        <f>IFERROR(MATCH($C91,'Start Here Statistics'!$M:$M,0),0)</f>
        <v>0</v>
      </c>
      <c r="B91" s="43" t="s">
        <v>341</v>
      </c>
      <c r="C91" s="43" t="s">
        <v>304</v>
      </c>
      <c r="D91" s="43" t="s">
        <v>495</v>
      </c>
      <c r="E91" s="43">
        <f t="shared" si="2"/>
        <v>0</v>
      </c>
      <c r="F91" s="85" cm="1">
        <f t="array" aca="1" ref="F91" ca="1">IF(ISNUMBER(SEARCH(INDIRECT(CELL("address")),G91)),MAX(F$1:F90)+1,0)</f>
        <v>0</v>
      </c>
      <c r="G91" s="89" t="str">
        <v/>
      </c>
      <c r="H91" s="90" t="str" cm="1">
        <f t="array" ref="H91">IFERROR(_xlfn._xlws.FILTER(Cnty_States_Rgns[chapter],(Cnty_States_Rgns[county_lon, county_st]=G91)*(Cnty_States_Rgns[region]=DR_Region)),"")</f>
        <v/>
      </c>
      <c r="I91" s="63" t="str">
        <f ca="1">IF(ISNA(MATCH(ROWS(I$1:I90),F:F,0))=TRUE,"",INDEX(G:G,MATCH(ROWS(I$1:I90),F:F,0)))</f>
        <v/>
      </c>
      <c r="J91">
        <v>89</v>
      </c>
      <c r="K91" t="str">
        <f t="shared" si="3"/>
        <v/>
      </c>
    </row>
    <row r="92" spans="1:11" ht="16" hidden="1" x14ac:dyDescent="0.2">
      <c r="A92" s="43">
        <f>IFERROR(MATCH($C92,'Start Here Statistics'!$M:$M,0),0)</f>
        <v>0</v>
      </c>
      <c r="B92" s="43" t="s">
        <v>407</v>
      </c>
      <c r="C92" s="43" t="s">
        <v>295</v>
      </c>
      <c r="D92" s="43" t="s">
        <v>496</v>
      </c>
      <c r="E92" s="43">
        <f t="shared" si="2"/>
        <v>0</v>
      </c>
      <c r="F92" s="85" cm="1">
        <f t="array" aca="1" ref="F92" ca="1">IF(ISNUMBER(SEARCH(INDIRECT(CELL("address")),G92)),MAX(F$1:F91)+1,0)</f>
        <v>0</v>
      </c>
      <c r="G92" s="89" t="str">
        <v/>
      </c>
      <c r="H92" s="90" t="str" cm="1">
        <f t="array" ref="H92">IFERROR(_xlfn._xlws.FILTER(Cnty_States_Rgns[chapter],(Cnty_States_Rgns[county_lon, county_st]=G92)*(Cnty_States_Rgns[region]=DR_Region)),"")</f>
        <v/>
      </c>
      <c r="I92" s="63" t="str">
        <f ca="1">IF(ISNA(MATCH(ROWS(I$1:I91),F:F,0))=TRUE,"",INDEX(G:G,MATCH(ROWS(I$1:I91),F:F,0)))</f>
        <v/>
      </c>
      <c r="J92">
        <v>90</v>
      </c>
      <c r="K92" t="str">
        <f t="shared" si="3"/>
        <v/>
      </c>
    </row>
    <row r="93" spans="1:11" ht="16" hidden="1" x14ac:dyDescent="0.2">
      <c r="A93" s="43">
        <f>IFERROR(MATCH($C93,'Start Here Statistics'!$M:$M,0),0)</f>
        <v>0</v>
      </c>
      <c r="B93" s="43" t="s">
        <v>497</v>
      </c>
      <c r="C93" s="43" t="s">
        <v>316</v>
      </c>
      <c r="D93" s="43" t="s">
        <v>498</v>
      </c>
      <c r="E93" s="43">
        <f t="shared" si="2"/>
        <v>0</v>
      </c>
      <c r="F93" s="85" cm="1">
        <f t="array" aca="1" ref="F93" ca="1">IF(ISNUMBER(SEARCH(INDIRECT(CELL("address")),G93)),MAX(F$1:F92)+1,0)</f>
        <v>0</v>
      </c>
      <c r="G93" s="89" t="str">
        <v/>
      </c>
      <c r="H93" s="90" t="str" cm="1">
        <f t="array" ref="H93">IFERROR(_xlfn._xlws.FILTER(Cnty_States_Rgns[chapter],(Cnty_States_Rgns[county_lon, county_st]=G93)*(Cnty_States_Rgns[region]=DR_Region)),"")</f>
        <v/>
      </c>
      <c r="I93" s="63" t="str">
        <f ca="1">IF(ISNA(MATCH(ROWS(I$1:I92),F:F,0))=TRUE,"",INDEX(G:G,MATCH(ROWS(I$1:I92),F:F,0)))</f>
        <v/>
      </c>
      <c r="J93">
        <v>91</v>
      </c>
      <c r="K93" t="str">
        <f t="shared" si="3"/>
        <v/>
      </c>
    </row>
    <row r="94" spans="1:11" ht="16" hidden="1" x14ac:dyDescent="0.2">
      <c r="A94" s="43">
        <f>IFERROR(MATCH($C94,'Start Here Statistics'!$M:$M,0),0)</f>
        <v>0</v>
      </c>
      <c r="B94" s="43" t="s">
        <v>499</v>
      </c>
      <c r="C94" s="43" t="s">
        <v>329</v>
      </c>
      <c r="D94" s="43" t="s">
        <v>500</v>
      </c>
      <c r="E94" s="43">
        <f t="shared" si="2"/>
        <v>0</v>
      </c>
      <c r="F94" s="85" cm="1">
        <f t="array" aca="1" ref="F94" ca="1">IF(ISNUMBER(SEARCH(INDIRECT(CELL("address")),G94)),MAX(F$1:F93)+1,0)</f>
        <v>0</v>
      </c>
      <c r="G94" s="89" t="str">
        <v/>
      </c>
      <c r="H94" s="90" t="str" cm="1">
        <f t="array" ref="H94">IFERROR(_xlfn._xlws.FILTER(Cnty_States_Rgns[chapter],(Cnty_States_Rgns[county_lon, county_st]=G94)*(Cnty_States_Rgns[region]=DR_Region)),"")</f>
        <v/>
      </c>
      <c r="I94" s="63" t="str">
        <f ca="1">IF(ISNA(MATCH(ROWS(I$1:I93),F:F,0))=TRUE,"",INDEX(G:G,MATCH(ROWS(I$1:I93),F:F,0)))</f>
        <v/>
      </c>
      <c r="J94">
        <v>92</v>
      </c>
      <c r="K94" t="str">
        <f t="shared" si="3"/>
        <v/>
      </c>
    </row>
    <row r="95" spans="1:11" ht="16" hidden="1" x14ac:dyDescent="0.2">
      <c r="A95" s="43">
        <f>IFERROR(MATCH($C95,'Start Here Statistics'!$M:$M,0),0)</f>
        <v>0</v>
      </c>
      <c r="B95" s="43" t="s">
        <v>485</v>
      </c>
      <c r="C95" s="43" t="s">
        <v>308</v>
      </c>
      <c r="D95" s="43" t="s">
        <v>501</v>
      </c>
      <c r="E95" s="43">
        <f t="shared" si="2"/>
        <v>0</v>
      </c>
      <c r="F95" s="85" cm="1">
        <f t="array" aca="1" ref="F95" ca="1">IF(ISNUMBER(SEARCH(INDIRECT(CELL("address")),G95)),MAX(F$1:F94)+1,0)</f>
        <v>0</v>
      </c>
      <c r="G95" s="89" t="str">
        <v/>
      </c>
      <c r="H95" s="90" t="str" cm="1">
        <f t="array" ref="H95">IFERROR(_xlfn._xlws.FILTER(Cnty_States_Rgns[chapter],(Cnty_States_Rgns[county_lon, county_st]=G95)*(Cnty_States_Rgns[region]=DR_Region)),"")</f>
        <v/>
      </c>
      <c r="I95" s="63" t="str">
        <f ca="1">IF(ISNA(MATCH(ROWS(I$1:I94),F:F,0))=TRUE,"",INDEX(G:G,MATCH(ROWS(I$1:I94),F:F,0)))</f>
        <v/>
      </c>
      <c r="J95">
        <v>93</v>
      </c>
      <c r="K95" t="str">
        <f t="shared" si="3"/>
        <v/>
      </c>
    </row>
    <row r="96" spans="1:11" ht="16" hidden="1" x14ac:dyDescent="0.2">
      <c r="A96" s="43">
        <f>IFERROR(MATCH($C96,'Start Here Statistics'!$M:$M,0),0)</f>
        <v>0</v>
      </c>
      <c r="B96" s="43" t="s">
        <v>502</v>
      </c>
      <c r="C96" s="43" t="s">
        <v>316</v>
      </c>
      <c r="D96" s="43" t="s">
        <v>503</v>
      </c>
      <c r="E96" s="43">
        <f t="shared" si="2"/>
        <v>0</v>
      </c>
      <c r="F96" s="85" cm="1">
        <f t="array" aca="1" ref="F96" ca="1">IF(ISNUMBER(SEARCH(INDIRECT(CELL("address")),G96)),MAX(F$1:F95)+1,0)</f>
        <v>0</v>
      </c>
      <c r="G96" s="89" t="str">
        <v/>
      </c>
      <c r="H96" s="90" t="str" cm="1">
        <f t="array" ref="H96">IFERROR(_xlfn._xlws.FILTER(Cnty_States_Rgns[chapter],(Cnty_States_Rgns[county_lon, county_st]=G96)*(Cnty_States_Rgns[region]=DR_Region)),"")</f>
        <v/>
      </c>
      <c r="I96" s="63" t="str">
        <f ca="1">IF(ISNA(MATCH(ROWS(I$1:I95),F:F,0))=TRUE,"",INDEX(G:G,MATCH(ROWS(I$1:I95),F:F,0)))</f>
        <v/>
      </c>
      <c r="J96">
        <v>94</v>
      </c>
      <c r="K96" t="str">
        <f t="shared" si="3"/>
        <v/>
      </c>
    </row>
    <row r="97" spans="1:11" ht="16" hidden="1" x14ac:dyDescent="0.2">
      <c r="A97" s="43">
        <f>IFERROR(MATCH($C97,'Start Here Statistics'!$M:$M,0),0)</f>
        <v>0</v>
      </c>
      <c r="B97" s="43" t="s">
        <v>374</v>
      </c>
      <c r="C97" s="43" t="s">
        <v>317</v>
      </c>
      <c r="D97" s="43" t="s">
        <v>504</v>
      </c>
      <c r="E97" s="43">
        <f t="shared" si="2"/>
        <v>0</v>
      </c>
      <c r="F97" s="85" cm="1">
        <f t="array" aca="1" ref="F97" ca="1">IF(ISNUMBER(SEARCH(INDIRECT(CELL("address")),G97)),MAX(F$1:F96)+1,0)</f>
        <v>0</v>
      </c>
      <c r="G97" s="89" t="str">
        <v/>
      </c>
      <c r="H97" s="90" t="str" cm="1">
        <f t="array" ref="H97">IFERROR(_xlfn._xlws.FILTER(Cnty_States_Rgns[chapter],(Cnty_States_Rgns[county_lon, county_st]=G97)*(Cnty_States_Rgns[region]=DR_Region)),"")</f>
        <v/>
      </c>
      <c r="I97" s="63" t="str">
        <f ca="1">IF(ISNA(MATCH(ROWS(I$1:I96),F:F,0))=TRUE,"",INDEX(G:G,MATCH(ROWS(I$1:I96),F:F,0)))</f>
        <v/>
      </c>
      <c r="J97">
        <v>95</v>
      </c>
      <c r="K97" t="str">
        <f t="shared" si="3"/>
        <v/>
      </c>
    </row>
    <row r="98" spans="1:11" ht="16" hidden="1" x14ac:dyDescent="0.2">
      <c r="A98" s="43">
        <f>IFERROR(MATCH($C98,'Start Here Statistics'!$M:$M,0),0)</f>
        <v>0</v>
      </c>
      <c r="B98" s="43" t="s">
        <v>505</v>
      </c>
      <c r="C98" s="43" t="s">
        <v>304</v>
      </c>
      <c r="D98" s="43" t="s">
        <v>506</v>
      </c>
      <c r="E98" s="43">
        <f t="shared" si="2"/>
        <v>0</v>
      </c>
      <c r="F98" s="85" cm="1">
        <f t="array" aca="1" ref="F98" ca="1">IF(ISNUMBER(SEARCH(INDIRECT(CELL("address")),G98)),MAX(F$1:F97)+1,0)</f>
        <v>0</v>
      </c>
      <c r="G98" s="89" t="str">
        <v/>
      </c>
      <c r="H98" s="90" t="str" cm="1">
        <f t="array" ref="H98">IFERROR(_xlfn._xlws.FILTER(Cnty_States_Rgns[chapter],(Cnty_States_Rgns[county_lon, county_st]=G98)*(Cnty_States_Rgns[region]=DR_Region)),"")</f>
        <v/>
      </c>
      <c r="I98" s="63" t="str">
        <f ca="1">IF(ISNA(MATCH(ROWS(I$1:I97),F:F,0))=TRUE,"",INDEX(G:G,MATCH(ROWS(I$1:I97),F:F,0)))</f>
        <v/>
      </c>
      <c r="J98">
        <v>96</v>
      </c>
      <c r="K98" t="str">
        <f t="shared" si="3"/>
        <v/>
      </c>
    </row>
    <row r="99" spans="1:11" ht="16" hidden="1" x14ac:dyDescent="0.2">
      <c r="A99" s="43">
        <f>IFERROR(MATCH($C99,'Start Here Statistics'!$M:$M,0),0)</f>
        <v>0</v>
      </c>
      <c r="B99" s="43" t="s">
        <v>507</v>
      </c>
      <c r="C99" s="43" t="s">
        <v>282</v>
      </c>
      <c r="D99" s="43" t="s">
        <v>508</v>
      </c>
      <c r="E99" s="43">
        <f t="shared" si="2"/>
        <v>0</v>
      </c>
      <c r="F99" s="85" cm="1">
        <f t="array" aca="1" ref="F99" ca="1">IF(ISNUMBER(SEARCH(INDIRECT(CELL("address")),G99)),MAX(F$1:F98)+1,0)</f>
        <v>0</v>
      </c>
      <c r="G99" s="89" t="str">
        <v/>
      </c>
      <c r="H99" s="90" t="str" cm="1">
        <f t="array" ref="H99">IFERROR(_xlfn._xlws.FILTER(Cnty_States_Rgns[chapter],(Cnty_States_Rgns[county_lon, county_st]=G99)*(Cnty_States_Rgns[region]=DR_Region)),"")</f>
        <v/>
      </c>
      <c r="I99" s="63" t="str">
        <f ca="1">IF(ISNA(MATCH(ROWS(I$1:I98),F:F,0))=TRUE,"",INDEX(G:G,MATCH(ROWS(I$1:I98),F:F,0)))</f>
        <v/>
      </c>
      <c r="J99">
        <v>97</v>
      </c>
      <c r="K99" t="str">
        <f t="shared" si="3"/>
        <v/>
      </c>
    </row>
    <row r="100" spans="1:11" ht="16" hidden="1" x14ac:dyDescent="0.2">
      <c r="A100" s="43">
        <f>IFERROR(MATCH($C100,'Start Here Statistics'!$M:$M,0),0)</f>
        <v>0</v>
      </c>
      <c r="B100" s="43" t="s">
        <v>455</v>
      </c>
      <c r="C100" s="43" t="s">
        <v>308</v>
      </c>
      <c r="D100" s="43" t="s">
        <v>509</v>
      </c>
      <c r="E100" s="43">
        <f t="shared" si="2"/>
        <v>0</v>
      </c>
      <c r="F100" s="85" cm="1">
        <f t="array" aca="1" ref="F100" ca="1">IF(ISNUMBER(SEARCH(INDIRECT(CELL("address")),G100)),MAX(F$1:F99)+1,0)</f>
        <v>0</v>
      </c>
      <c r="G100" s="89" t="str">
        <v/>
      </c>
      <c r="H100" s="90" t="str" cm="1">
        <f t="array" ref="H100">IFERROR(_xlfn._xlws.FILTER(Cnty_States_Rgns[chapter],(Cnty_States_Rgns[county_lon, county_st]=G100)*(Cnty_States_Rgns[region]=DR_Region)),"")</f>
        <v/>
      </c>
      <c r="I100" s="63" t="str">
        <f ca="1">IF(ISNA(MATCH(ROWS(I$1:I99),F:F,0))=TRUE,"",INDEX(G:G,MATCH(ROWS(I$1:I99),F:F,0)))</f>
        <v/>
      </c>
      <c r="J100">
        <v>98</v>
      </c>
      <c r="K100" t="str">
        <f t="shared" si="3"/>
        <v/>
      </c>
    </row>
    <row r="101" spans="1:11" ht="16" hidden="1" x14ac:dyDescent="0.2">
      <c r="A101" s="43">
        <f>IFERROR(MATCH($C101,'Start Here Statistics'!$M:$M,0),0)</f>
        <v>0</v>
      </c>
      <c r="B101" s="43" t="s">
        <v>455</v>
      </c>
      <c r="C101" s="43" t="s">
        <v>308</v>
      </c>
      <c r="D101" s="43" t="s">
        <v>510</v>
      </c>
      <c r="E101" s="43">
        <f t="shared" si="2"/>
        <v>0</v>
      </c>
      <c r="F101" s="85" cm="1">
        <f t="array" aca="1" ref="F101" ca="1">IF(ISNUMBER(SEARCH(INDIRECT(CELL("address")),G101)),MAX(F$1:F100)+1,0)</f>
        <v>0</v>
      </c>
      <c r="G101" s="89" t="str">
        <v/>
      </c>
      <c r="H101" s="90" t="str" cm="1">
        <f t="array" ref="H101">IFERROR(_xlfn._xlws.FILTER(Cnty_States_Rgns[chapter],(Cnty_States_Rgns[county_lon, county_st]=G101)*(Cnty_States_Rgns[region]=DR_Region)),"")</f>
        <v/>
      </c>
      <c r="I101" s="63" t="str">
        <f ca="1">IF(ISNA(MATCH(ROWS(I$1:I100),F:F,0))=TRUE,"",INDEX(G:G,MATCH(ROWS(I$1:I100),F:F,0)))</f>
        <v/>
      </c>
      <c r="J101">
        <v>99</v>
      </c>
      <c r="K101" t="str">
        <f t="shared" si="3"/>
        <v/>
      </c>
    </row>
    <row r="102" spans="1:11" ht="16" hidden="1" x14ac:dyDescent="0.2">
      <c r="A102" s="43">
        <f>IFERROR(MATCH($C102,'Start Here Statistics'!$M:$M,0),0)</f>
        <v>0</v>
      </c>
      <c r="B102" s="43" t="s">
        <v>370</v>
      </c>
      <c r="C102" s="43" t="s">
        <v>283</v>
      </c>
      <c r="D102" s="43" t="s">
        <v>511</v>
      </c>
      <c r="E102" s="43">
        <f t="shared" si="2"/>
        <v>0</v>
      </c>
      <c r="F102" s="85" cm="1">
        <f t="array" aca="1" ref="F102" ca="1">IF(ISNUMBER(SEARCH(INDIRECT(CELL("address")),G102)),MAX(F$1:F101)+1,0)</f>
        <v>0</v>
      </c>
      <c r="G102" s="89" t="str">
        <v/>
      </c>
      <c r="H102" s="90" t="str" cm="1">
        <f t="array" ref="H102">IFERROR(_xlfn._xlws.FILTER(Cnty_States_Rgns[chapter],(Cnty_States_Rgns[county_lon, county_st]=G102)*(Cnty_States_Rgns[region]=DR_Region)),"")</f>
        <v/>
      </c>
      <c r="I102" s="63" t="str">
        <f ca="1">IF(ISNA(MATCH(ROWS(I$1:I101),F:F,0))=TRUE,"",INDEX(G:G,MATCH(ROWS(I$1:I101),F:F,0)))</f>
        <v/>
      </c>
      <c r="J102">
        <v>100</v>
      </c>
      <c r="K102" t="str">
        <f t="shared" si="3"/>
        <v/>
      </c>
    </row>
    <row r="103" spans="1:11" ht="16" hidden="1" x14ac:dyDescent="0.2">
      <c r="A103" s="43">
        <f>IFERROR(MATCH($C103,'Start Here Statistics'!$M:$M,0),0)</f>
        <v>0</v>
      </c>
      <c r="B103" s="43" t="s">
        <v>512</v>
      </c>
      <c r="C103" s="43" t="s">
        <v>294</v>
      </c>
      <c r="D103" s="43" t="s">
        <v>513</v>
      </c>
      <c r="E103" s="43">
        <f t="shared" si="2"/>
        <v>0</v>
      </c>
      <c r="F103" s="85" cm="1">
        <f t="array" aca="1" ref="F103" ca="1">IF(ISNUMBER(SEARCH(INDIRECT(CELL("address")),G103)),MAX(F$1:F102)+1,0)</f>
        <v>0</v>
      </c>
      <c r="G103" s="89" t="str">
        <v/>
      </c>
      <c r="H103" s="90" t="str" cm="1">
        <f t="array" ref="H103">IFERROR(_xlfn._xlws.FILTER(Cnty_States_Rgns[chapter],(Cnty_States_Rgns[county_lon, county_st]=G103)*(Cnty_States_Rgns[region]=DR_Region)),"")</f>
        <v/>
      </c>
      <c r="I103" s="63" t="str">
        <f ca="1">IF(ISNA(MATCH(ROWS(I$1:I102),F:F,0))=TRUE,"",INDEX(G:G,MATCH(ROWS(I$1:I102),F:F,0)))</f>
        <v/>
      </c>
      <c r="J103">
        <v>101</v>
      </c>
      <c r="K103" t="str">
        <f t="shared" si="3"/>
        <v/>
      </c>
    </row>
    <row r="104" spans="1:11" ht="16" hidden="1" x14ac:dyDescent="0.2">
      <c r="A104" s="43">
        <f>IFERROR(MATCH($C104,'Start Here Statistics'!$M:$M,0),0)</f>
        <v>0</v>
      </c>
      <c r="B104" s="43" t="s">
        <v>514</v>
      </c>
      <c r="C104" s="43" t="s">
        <v>311</v>
      </c>
      <c r="D104" s="43" t="s">
        <v>515</v>
      </c>
      <c r="E104" s="43">
        <f t="shared" si="2"/>
        <v>0</v>
      </c>
      <c r="F104" s="85" cm="1">
        <f t="array" aca="1" ref="F104" ca="1">IF(ISNUMBER(SEARCH(INDIRECT(CELL("address")),G104)),MAX(F$1:F103)+1,0)</f>
        <v>0</v>
      </c>
      <c r="G104" s="89" t="str">
        <v/>
      </c>
      <c r="H104" s="90" t="str" cm="1">
        <f t="array" ref="H104">IFERROR(_xlfn._xlws.FILTER(Cnty_States_Rgns[chapter],(Cnty_States_Rgns[county_lon, county_st]=G104)*(Cnty_States_Rgns[region]=DR_Region)),"")</f>
        <v/>
      </c>
      <c r="I104" s="63" t="str">
        <f ca="1">IF(ISNA(MATCH(ROWS(I$1:I103),F:F,0))=TRUE,"",INDEX(G:G,MATCH(ROWS(I$1:I103),F:F,0)))</f>
        <v/>
      </c>
      <c r="J104">
        <v>102</v>
      </c>
      <c r="K104" t="str">
        <f t="shared" si="3"/>
        <v/>
      </c>
    </row>
    <row r="105" spans="1:11" ht="16" hidden="1" x14ac:dyDescent="0.2">
      <c r="A105" s="43">
        <f>IFERROR(MATCH($C105,'Start Here Statistics'!$M:$M,0),0)</f>
        <v>0</v>
      </c>
      <c r="B105" s="43" t="s">
        <v>354</v>
      </c>
      <c r="C105" s="43" t="s">
        <v>301</v>
      </c>
      <c r="D105" s="43" t="s">
        <v>516</v>
      </c>
      <c r="E105" s="43">
        <f t="shared" si="2"/>
        <v>0</v>
      </c>
      <c r="F105" s="85" cm="1">
        <f t="array" aca="1" ref="F105" ca="1">IF(ISNUMBER(SEARCH(INDIRECT(CELL("address")),G105)),MAX(F$1:F104)+1,0)</f>
        <v>0</v>
      </c>
      <c r="G105" s="89" t="str">
        <v/>
      </c>
      <c r="H105" s="90" t="str" cm="1">
        <f t="array" ref="H105">IFERROR(_xlfn._xlws.FILTER(Cnty_States_Rgns[chapter],(Cnty_States_Rgns[county_lon, county_st]=G105)*(Cnty_States_Rgns[region]=DR_Region)),"")</f>
        <v/>
      </c>
      <c r="I105" s="63" t="str">
        <f ca="1">IF(ISNA(MATCH(ROWS(I$1:I104),F:F,0))=TRUE,"",INDEX(G:G,MATCH(ROWS(I$1:I104),F:F,0)))</f>
        <v/>
      </c>
      <c r="J105">
        <v>103</v>
      </c>
      <c r="K105" t="str">
        <f t="shared" si="3"/>
        <v/>
      </c>
    </row>
    <row r="106" spans="1:11" ht="16" x14ac:dyDescent="0.2">
      <c r="A106" s="43">
        <f>IFERROR(MATCH($C106,'Start Here Statistics'!$M:$M,0),0)</f>
        <v>0</v>
      </c>
      <c r="B106" s="43" t="s">
        <v>517</v>
      </c>
      <c r="C106" s="43" t="s">
        <v>271</v>
      </c>
      <c r="D106" s="43" t="s">
        <v>518</v>
      </c>
      <c r="E106" s="43">
        <f t="shared" si="2"/>
        <v>0</v>
      </c>
      <c r="F106" s="85" cm="1">
        <f t="array" aca="1" ref="F106" ca="1">IF(ISNUMBER(SEARCH(INDIRECT(CELL("address")),G106)),MAX(F$1:F105)+1,0)</f>
        <v>0</v>
      </c>
      <c r="G106" s="89" t="str">
        <v/>
      </c>
      <c r="H106" s="90" t="str" cm="1">
        <f t="array" ref="H106">IFERROR(_xlfn._xlws.FILTER(Cnty_States_Rgns[chapter],(Cnty_States_Rgns[county_lon, county_st]=G106)*(Cnty_States_Rgns[region]=DR_Region)),"")</f>
        <v/>
      </c>
      <c r="I106" s="63" t="str">
        <f ca="1">IF(ISNA(MATCH(ROWS(I$1:I105),F:F,0))=TRUE,"",INDEX(G:G,MATCH(ROWS(I$1:I105),F:F,0)))</f>
        <v/>
      </c>
      <c r="J106">
        <v>104</v>
      </c>
      <c r="K106" t="str">
        <f t="shared" si="3"/>
        <v/>
      </c>
    </row>
    <row r="107" spans="1:11" ht="16" hidden="1" x14ac:dyDescent="0.2">
      <c r="A107" s="43">
        <f>IFERROR(MATCH($C107,'Start Here Statistics'!$M:$M,0),0)</f>
        <v>0</v>
      </c>
      <c r="B107" s="43" t="s">
        <v>352</v>
      </c>
      <c r="C107" s="43" t="s">
        <v>308</v>
      </c>
      <c r="D107" s="43" t="s">
        <v>519</v>
      </c>
      <c r="E107" s="43">
        <f t="shared" si="2"/>
        <v>0</v>
      </c>
      <c r="F107" s="85" cm="1">
        <f t="array" aca="1" ref="F107" ca="1">IF(ISNUMBER(SEARCH(INDIRECT(CELL("address")),G107)),MAX(F$1:F106)+1,0)</f>
        <v>0</v>
      </c>
      <c r="G107" s="89" t="str">
        <v/>
      </c>
      <c r="H107" s="90" t="str" cm="1">
        <f t="array" ref="H107">IFERROR(_xlfn._xlws.FILTER(Cnty_States_Rgns[chapter],(Cnty_States_Rgns[county_lon, county_st]=G107)*(Cnty_States_Rgns[region]=DR_Region)),"")</f>
        <v/>
      </c>
      <c r="I107" s="63" t="str">
        <f ca="1">IF(ISNA(MATCH(ROWS(I$1:I106),F:F,0))=TRUE,"",INDEX(G:G,MATCH(ROWS(I$1:I106),F:F,0)))</f>
        <v/>
      </c>
      <c r="J107">
        <v>105</v>
      </c>
      <c r="K107" t="str">
        <f t="shared" si="3"/>
        <v/>
      </c>
    </row>
    <row r="108" spans="1:11" ht="16" hidden="1" x14ac:dyDescent="0.2">
      <c r="A108" s="43">
        <f>IFERROR(MATCH($C108,'Start Here Statistics'!$M:$M,0),0)</f>
        <v>0</v>
      </c>
      <c r="B108" s="43" t="s">
        <v>348</v>
      </c>
      <c r="C108" s="43" t="s">
        <v>310</v>
      </c>
      <c r="D108" s="43" t="s">
        <v>520</v>
      </c>
      <c r="E108" s="43">
        <f t="shared" si="2"/>
        <v>0</v>
      </c>
      <c r="F108" s="85" cm="1">
        <f t="array" aca="1" ref="F108" ca="1">IF(ISNUMBER(SEARCH(INDIRECT(CELL("address")),G108)),MAX(F$1:F107)+1,0)</f>
        <v>0</v>
      </c>
      <c r="G108" s="89" t="str">
        <v/>
      </c>
      <c r="H108" s="90" t="str" cm="1">
        <f t="array" ref="H108">IFERROR(_xlfn._xlws.FILTER(Cnty_States_Rgns[chapter],(Cnty_States_Rgns[county_lon, county_st]=G108)*(Cnty_States_Rgns[region]=DR_Region)),"")</f>
        <v/>
      </c>
      <c r="I108" s="63" t="str">
        <f ca="1">IF(ISNA(MATCH(ROWS(I$1:I107),F:F,0))=TRUE,"",INDEX(G:G,MATCH(ROWS(I$1:I107),F:F,0)))</f>
        <v/>
      </c>
      <c r="J108">
        <v>106</v>
      </c>
      <c r="K108" t="str">
        <f t="shared" si="3"/>
        <v/>
      </c>
    </row>
    <row r="109" spans="1:11" ht="16" hidden="1" x14ac:dyDescent="0.2">
      <c r="A109" s="43">
        <f>IFERROR(MATCH($C109,'Start Here Statistics'!$M:$M,0),0)</f>
        <v>0</v>
      </c>
      <c r="B109" s="43" t="s">
        <v>362</v>
      </c>
      <c r="C109" s="43" t="s">
        <v>300</v>
      </c>
      <c r="D109" s="43" t="s">
        <v>521</v>
      </c>
      <c r="E109" s="43">
        <f t="shared" si="2"/>
        <v>0</v>
      </c>
      <c r="F109" s="85" cm="1">
        <f t="array" aca="1" ref="F109" ca="1">IF(ISNUMBER(SEARCH(INDIRECT(CELL("address")),G109)),MAX(F$1:F108)+1,0)</f>
        <v>0</v>
      </c>
      <c r="G109" s="89" t="str">
        <v/>
      </c>
      <c r="H109" s="90" t="str" cm="1">
        <f t="array" ref="H109">IFERROR(_xlfn._xlws.FILTER(Cnty_States_Rgns[chapter],(Cnty_States_Rgns[county_lon, county_st]=G109)*(Cnty_States_Rgns[region]=DR_Region)),"")</f>
        <v/>
      </c>
      <c r="I109" s="63" t="str">
        <f ca="1">IF(ISNA(MATCH(ROWS(I$1:I108),F:F,0))=TRUE,"",INDEX(G:G,MATCH(ROWS(I$1:I108),F:F,0)))</f>
        <v/>
      </c>
      <c r="J109">
        <v>107</v>
      </c>
      <c r="K109" t="str">
        <f t="shared" si="3"/>
        <v/>
      </c>
    </row>
    <row r="110" spans="1:11" ht="16" hidden="1" x14ac:dyDescent="0.2">
      <c r="A110" s="43">
        <f>IFERROR(MATCH($C110,'Start Here Statistics'!$M:$M,0),0)</f>
        <v>0</v>
      </c>
      <c r="B110" s="43" t="s">
        <v>396</v>
      </c>
      <c r="C110" s="43" t="s">
        <v>327</v>
      </c>
      <c r="D110" s="43" t="s">
        <v>522</v>
      </c>
      <c r="E110" s="43">
        <f t="shared" si="2"/>
        <v>0</v>
      </c>
      <c r="F110" s="85" cm="1">
        <f t="array" aca="1" ref="F110" ca="1">IF(ISNUMBER(SEARCH(INDIRECT(CELL("address")),G110)),MAX(F$1:F109)+1,0)</f>
        <v>0</v>
      </c>
      <c r="G110" s="89" t="str">
        <v/>
      </c>
      <c r="H110" s="90" t="str" cm="1">
        <f t="array" ref="H110">IFERROR(_xlfn._xlws.FILTER(Cnty_States_Rgns[chapter],(Cnty_States_Rgns[county_lon, county_st]=G110)*(Cnty_States_Rgns[region]=DR_Region)),"")</f>
        <v/>
      </c>
      <c r="I110" s="63" t="str">
        <f ca="1">IF(ISNA(MATCH(ROWS(I$1:I109),F:F,0))=TRUE,"",INDEX(G:G,MATCH(ROWS(I$1:I109),F:F,0)))</f>
        <v/>
      </c>
      <c r="J110">
        <v>108</v>
      </c>
      <c r="K110" t="str">
        <f t="shared" si="3"/>
        <v/>
      </c>
    </row>
    <row r="111" spans="1:11" ht="16" hidden="1" x14ac:dyDescent="0.2">
      <c r="A111" s="43">
        <f>IFERROR(MATCH($C111,'Start Here Statistics'!$M:$M,0),0)</f>
        <v>0</v>
      </c>
      <c r="B111" s="43" t="s">
        <v>523</v>
      </c>
      <c r="C111" s="43" t="s">
        <v>307</v>
      </c>
      <c r="D111" s="43" t="s">
        <v>524</v>
      </c>
      <c r="E111" s="43">
        <f t="shared" si="2"/>
        <v>0</v>
      </c>
      <c r="F111" s="85" cm="1">
        <f t="array" aca="1" ref="F111" ca="1">IF(ISNUMBER(SEARCH(INDIRECT(CELL("address")),G111)),MAX(F$1:F110)+1,0)</f>
        <v>0</v>
      </c>
      <c r="G111" s="89" t="str">
        <v/>
      </c>
      <c r="H111" s="90" t="str" cm="1">
        <f t="array" ref="H111">IFERROR(_xlfn._xlws.FILTER(Cnty_States_Rgns[chapter],(Cnty_States_Rgns[county_lon, county_st]=G111)*(Cnty_States_Rgns[region]=DR_Region)),"")</f>
        <v/>
      </c>
      <c r="I111" s="63" t="str">
        <f ca="1">IF(ISNA(MATCH(ROWS(I$1:I110),F:F,0))=TRUE,"",INDEX(G:G,MATCH(ROWS(I$1:I110),F:F,0)))</f>
        <v/>
      </c>
      <c r="J111">
        <v>109</v>
      </c>
      <c r="K111" t="str">
        <f t="shared" si="3"/>
        <v/>
      </c>
    </row>
    <row r="112" spans="1:11" ht="16" hidden="1" x14ac:dyDescent="0.2">
      <c r="A112" s="43">
        <f>IFERROR(MATCH($C112,'Start Here Statistics'!$M:$M,0),0)</f>
        <v>0</v>
      </c>
      <c r="B112" s="43" t="s">
        <v>525</v>
      </c>
      <c r="C112" s="43" t="s">
        <v>325</v>
      </c>
      <c r="D112" s="43" t="s">
        <v>526</v>
      </c>
      <c r="E112" s="43">
        <f t="shared" si="2"/>
        <v>0</v>
      </c>
      <c r="F112" s="85" cm="1">
        <f t="array" aca="1" ref="F112" ca="1">IF(ISNUMBER(SEARCH(INDIRECT(CELL("address")),G112)),MAX(F$1:F111)+1,0)</f>
        <v>0</v>
      </c>
      <c r="G112" s="89" t="str">
        <v/>
      </c>
      <c r="H112" s="90" t="str" cm="1">
        <f t="array" ref="H112">IFERROR(_xlfn._xlws.FILTER(Cnty_States_Rgns[chapter],(Cnty_States_Rgns[county_lon, county_st]=G112)*(Cnty_States_Rgns[region]=DR_Region)),"")</f>
        <v/>
      </c>
      <c r="I112" s="63" t="str">
        <f ca="1">IF(ISNA(MATCH(ROWS(I$1:I111),F:F,0))=TRUE,"",INDEX(G:G,MATCH(ROWS(I$1:I111),F:F,0)))</f>
        <v/>
      </c>
      <c r="J112">
        <v>110</v>
      </c>
      <c r="K112" t="str">
        <f t="shared" si="3"/>
        <v/>
      </c>
    </row>
    <row r="113" spans="1:11" ht="16" x14ac:dyDescent="0.2">
      <c r="A113" s="43">
        <f>IFERROR(MATCH($C113,'Start Here Statistics'!$M:$M,0),0)</f>
        <v>0</v>
      </c>
      <c r="B113" s="43" t="s">
        <v>527</v>
      </c>
      <c r="C113" s="43" t="s">
        <v>271</v>
      </c>
      <c r="D113" s="43" t="s">
        <v>528</v>
      </c>
      <c r="E113" s="43">
        <f t="shared" si="2"/>
        <v>0</v>
      </c>
      <c r="F113" s="85" cm="1">
        <f t="array" aca="1" ref="F113" ca="1">IF(ISNUMBER(SEARCH(INDIRECT(CELL("address")),G113)),MAX(F$1:F112)+1,0)</f>
        <v>0</v>
      </c>
      <c r="G113" s="89" t="str">
        <v/>
      </c>
      <c r="H113" s="90" t="str" cm="1">
        <f t="array" ref="H113">IFERROR(_xlfn._xlws.FILTER(Cnty_States_Rgns[chapter],(Cnty_States_Rgns[county_lon, county_st]=G113)*(Cnty_States_Rgns[region]=DR_Region)),"")</f>
        <v/>
      </c>
      <c r="I113" s="63" t="str">
        <f ca="1">IF(ISNA(MATCH(ROWS(I$1:I112),F:F,0))=TRUE,"",INDEX(G:G,MATCH(ROWS(I$1:I112),F:F,0)))</f>
        <v/>
      </c>
      <c r="J113">
        <v>111</v>
      </c>
      <c r="K113" t="str">
        <f t="shared" si="3"/>
        <v/>
      </c>
    </row>
    <row r="114" spans="1:11" ht="16" hidden="1" x14ac:dyDescent="0.2">
      <c r="A114" s="43">
        <f>IFERROR(MATCH($C114,'Start Here Statistics'!$M:$M,0),0)</f>
        <v>0</v>
      </c>
      <c r="B114" s="43" t="s">
        <v>407</v>
      </c>
      <c r="C114" s="43" t="s">
        <v>295</v>
      </c>
      <c r="D114" s="43" t="s">
        <v>529</v>
      </c>
      <c r="E114" s="43">
        <f t="shared" si="2"/>
        <v>0</v>
      </c>
      <c r="F114" s="85" cm="1">
        <f t="array" aca="1" ref="F114" ca="1">IF(ISNUMBER(SEARCH(INDIRECT(CELL("address")),G114)),MAX(F$1:F113)+1,0)</f>
        <v>0</v>
      </c>
      <c r="G114" s="89" t="str">
        <v/>
      </c>
      <c r="H114" s="90" t="str" cm="1">
        <f t="array" ref="H114">IFERROR(_xlfn._xlws.FILTER(Cnty_States_Rgns[chapter],(Cnty_States_Rgns[county_lon, county_st]=G114)*(Cnty_States_Rgns[region]=DR_Region)),"")</f>
        <v/>
      </c>
      <c r="I114" s="63" t="str">
        <f ca="1">IF(ISNA(MATCH(ROWS(I$1:I113),F:F,0))=TRUE,"",INDEX(G:G,MATCH(ROWS(I$1:I113),F:F,0)))</f>
        <v/>
      </c>
      <c r="J114">
        <v>112</v>
      </c>
      <c r="K114" t="str">
        <f t="shared" si="3"/>
        <v/>
      </c>
    </row>
    <row r="115" spans="1:11" ht="16" hidden="1" x14ac:dyDescent="0.2">
      <c r="A115" s="43">
        <f>IFERROR(MATCH($C115,'Start Here Statistics'!$M:$M,0),0)</f>
        <v>0</v>
      </c>
      <c r="B115" s="43" t="s">
        <v>530</v>
      </c>
      <c r="C115" s="43" t="s">
        <v>304</v>
      </c>
      <c r="D115" s="43" t="s">
        <v>531</v>
      </c>
      <c r="E115" s="43">
        <f t="shared" si="2"/>
        <v>0</v>
      </c>
      <c r="F115" s="85" cm="1">
        <f t="array" aca="1" ref="F115" ca="1">IF(ISNUMBER(SEARCH(INDIRECT(CELL("address")),G115)),MAX(F$1:F114)+1,0)</f>
        <v>0</v>
      </c>
      <c r="G115" s="89" t="str">
        <v/>
      </c>
      <c r="H115" s="90" t="str" cm="1">
        <f t="array" ref="H115">IFERROR(_xlfn._xlws.FILTER(Cnty_States_Rgns[chapter],(Cnty_States_Rgns[county_lon, county_st]=G115)*(Cnty_States_Rgns[region]=DR_Region)),"")</f>
        <v/>
      </c>
      <c r="I115" s="63" t="str">
        <f ca="1">IF(ISNA(MATCH(ROWS(I$1:I114),F:F,0))=TRUE,"",INDEX(G:G,MATCH(ROWS(I$1:I114),F:F,0)))</f>
        <v/>
      </c>
      <c r="J115">
        <v>113</v>
      </c>
      <c r="K115" t="str">
        <f t="shared" si="3"/>
        <v/>
      </c>
    </row>
    <row r="116" spans="1:11" ht="16" hidden="1" x14ac:dyDescent="0.2">
      <c r="A116" s="43">
        <f>IFERROR(MATCH($C116,'Start Here Statistics'!$M:$M,0),0)</f>
        <v>0</v>
      </c>
      <c r="B116" s="43" t="s">
        <v>532</v>
      </c>
      <c r="C116" s="43" t="s">
        <v>289</v>
      </c>
      <c r="D116" s="43" t="s">
        <v>533</v>
      </c>
      <c r="E116" s="43">
        <f t="shared" si="2"/>
        <v>0</v>
      </c>
      <c r="F116" s="85" cm="1">
        <f t="array" aca="1" ref="F116" ca="1">IF(ISNUMBER(SEARCH(INDIRECT(CELL("address")),G116)),MAX(F$1:F115)+1,0)</f>
        <v>0</v>
      </c>
      <c r="G116" s="89" t="str">
        <v/>
      </c>
      <c r="H116" s="90" t="str" cm="1">
        <f t="array" ref="H116">IFERROR(_xlfn._xlws.FILTER(Cnty_States_Rgns[chapter],(Cnty_States_Rgns[county_lon, county_st]=G116)*(Cnty_States_Rgns[region]=DR_Region)),"")</f>
        <v/>
      </c>
      <c r="I116" s="63" t="str">
        <f ca="1">IF(ISNA(MATCH(ROWS(I$1:I115),F:F,0))=TRUE,"",INDEX(G:G,MATCH(ROWS(I$1:I115),F:F,0)))</f>
        <v/>
      </c>
      <c r="J116">
        <v>114</v>
      </c>
      <c r="K116" t="str">
        <f t="shared" si="3"/>
        <v/>
      </c>
    </row>
    <row r="117" spans="1:11" ht="16" hidden="1" x14ac:dyDescent="0.2">
      <c r="A117" s="43">
        <f>IFERROR(MATCH($C117,'Start Here Statistics'!$M:$M,0),0)</f>
        <v>0</v>
      </c>
      <c r="B117" s="43" t="s">
        <v>512</v>
      </c>
      <c r="C117" s="43" t="s">
        <v>294</v>
      </c>
      <c r="D117" s="43" t="s">
        <v>534</v>
      </c>
      <c r="E117" s="43">
        <f t="shared" si="2"/>
        <v>0</v>
      </c>
      <c r="F117" s="85" cm="1">
        <f t="array" aca="1" ref="F117" ca="1">IF(ISNUMBER(SEARCH(INDIRECT(CELL("address")),G117)),MAX(F$1:F116)+1,0)</f>
        <v>0</v>
      </c>
      <c r="G117" s="89" t="str">
        <v/>
      </c>
      <c r="H117" s="90" t="str" cm="1">
        <f t="array" ref="H117">IFERROR(_xlfn._xlws.FILTER(Cnty_States_Rgns[chapter],(Cnty_States_Rgns[county_lon, county_st]=G117)*(Cnty_States_Rgns[region]=DR_Region)),"")</f>
        <v/>
      </c>
      <c r="I117" s="63" t="str">
        <f ca="1">IF(ISNA(MATCH(ROWS(I$1:I116),F:F,0))=TRUE,"",INDEX(G:G,MATCH(ROWS(I$1:I116),F:F,0)))</f>
        <v/>
      </c>
      <c r="J117">
        <v>115</v>
      </c>
      <c r="K117" t="str">
        <f t="shared" si="3"/>
        <v/>
      </c>
    </row>
    <row r="118" spans="1:11" ht="16" hidden="1" x14ac:dyDescent="0.2">
      <c r="A118" s="43">
        <f>IFERROR(MATCH($C118,'Start Here Statistics'!$M:$M,0),0)</f>
        <v>0</v>
      </c>
      <c r="B118" s="43" t="s">
        <v>535</v>
      </c>
      <c r="C118" s="43" t="s">
        <v>313</v>
      </c>
      <c r="D118" s="43" t="s">
        <v>536</v>
      </c>
      <c r="E118" s="43">
        <f t="shared" si="2"/>
        <v>0</v>
      </c>
      <c r="F118" s="85" cm="1">
        <f t="array" aca="1" ref="F118" ca="1">IF(ISNUMBER(SEARCH(INDIRECT(CELL("address")),G118)),MAX(F$1:F117)+1,0)</f>
        <v>0</v>
      </c>
      <c r="G118" s="89" t="str">
        <v/>
      </c>
      <c r="H118" s="90" t="str" cm="1">
        <f t="array" ref="H118">IFERROR(_xlfn._xlws.FILTER(Cnty_States_Rgns[chapter],(Cnty_States_Rgns[county_lon, county_st]=G118)*(Cnty_States_Rgns[region]=DR_Region)),"")</f>
        <v/>
      </c>
      <c r="I118" s="63" t="str">
        <f ca="1">IF(ISNA(MATCH(ROWS(I$1:I117),F:F,0))=TRUE,"",INDEX(G:G,MATCH(ROWS(I$1:I117),F:F,0)))</f>
        <v/>
      </c>
      <c r="J118">
        <v>116</v>
      </c>
      <c r="K118" t="str">
        <f t="shared" si="3"/>
        <v/>
      </c>
    </row>
    <row r="119" spans="1:11" ht="16" hidden="1" x14ac:dyDescent="0.2">
      <c r="A119" s="43">
        <f>IFERROR(MATCH($C119,'Start Here Statistics'!$M:$M,0),0)</f>
        <v>0</v>
      </c>
      <c r="B119" s="43" t="s">
        <v>384</v>
      </c>
      <c r="C119" s="43" t="s">
        <v>312</v>
      </c>
      <c r="D119" s="43" t="s">
        <v>537</v>
      </c>
      <c r="E119" s="43">
        <f t="shared" si="2"/>
        <v>0</v>
      </c>
      <c r="F119" s="85" cm="1">
        <f t="array" aca="1" ref="F119" ca="1">IF(ISNUMBER(SEARCH(INDIRECT(CELL("address")),G119)),MAX(F$1:F118)+1,0)</f>
        <v>0</v>
      </c>
      <c r="G119" s="89" t="str">
        <v/>
      </c>
      <c r="H119" s="90" t="str" cm="1">
        <f t="array" ref="H119">IFERROR(_xlfn._xlws.FILTER(Cnty_States_Rgns[chapter],(Cnty_States_Rgns[county_lon, county_st]=G119)*(Cnty_States_Rgns[region]=DR_Region)),"")</f>
        <v/>
      </c>
      <c r="I119" s="63" t="str">
        <f ca="1">IF(ISNA(MATCH(ROWS(I$1:I118),F:F,0))=TRUE,"",INDEX(G:G,MATCH(ROWS(I$1:I118),F:F,0)))</f>
        <v/>
      </c>
      <c r="J119">
        <v>117</v>
      </c>
      <c r="K119" t="str">
        <f t="shared" si="3"/>
        <v/>
      </c>
    </row>
    <row r="120" spans="1:11" ht="16" hidden="1" x14ac:dyDescent="0.2">
      <c r="A120" s="43">
        <f>IFERROR(MATCH($C120,'Start Here Statistics'!$M:$M,0),0)</f>
        <v>0</v>
      </c>
      <c r="B120" s="43" t="s">
        <v>538</v>
      </c>
      <c r="C120" s="43" t="s">
        <v>294</v>
      </c>
      <c r="D120" s="43" t="s">
        <v>539</v>
      </c>
      <c r="E120" s="43">
        <f t="shared" si="2"/>
        <v>0</v>
      </c>
      <c r="F120" s="85" cm="1">
        <f t="array" aca="1" ref="F120" ca="1">IF(ISNUMBER(SEARCH(INDIRECT(CELL("address")),G120)),MAX(F$1:F119)+1,0)</f>
        <v>0</v>
      </c>
      <c r="G120" s="89" t="str">
        <v/>
      </c>
      <c r="H120" s="90" t="str" cm="1">
        <f t="array" ref="H120">IFERROR(_xlfn._xlws.FILTER(Cnty_States_Rgns[chapter],(Cnty_States_Rgns[county_lon, county_st]=G120)*(Cnty_States_Rgns[region]=DR_Region)),"")</f>
        <v/>
      </c>
      <c r="I120" s="63" t="str">
        <f ca="1">IF(ISNA(MATCH(ROWS(I$1:I119),F:F,0))=TRUE,"",INDEX(G:G,MATCH(ROWS(I$1:I119),F:F,0)))</f>
        <v/>
      </c>
      <c r="J120">
        <v>118</v>
      </c>
      <c r="K120" t="str">
        <f t="shared" si="3"/>
        <v/>
      </c>
    </row>
    <row r="121" spans="1:11" ht="16" hidden="1" x14ac:dyDescent="0.2">
      <c r="A121" s="43">
        <f>IFERROR(MATCH($C121,'Start Here Statistics'!$M:$M,0),0)</f>
        <v>0</v>
      </c>
      <c r="B121" s="43" t="s">
        <v>346</v>
      </c>
      <c r="C121" s="43" t="s">
        <v>298</v>
      </c>
      <c r="D121" s="43" t="s">
        <v>540</v>
      </c>
      <c r="E121" s="43">
        <f t="shared" si="2"/>
        <v>0</v>
      </c>
      <c r="F121" s="85" cm="1">
        <f t="array" aca="1" ref="F121" ca="1">IF(ISNUMBER(SEARCH(INDIRECT(CELL("address")),G121)),MAX(F$1:F120)+1,0)</f>
        <v>0</v>
      </c>
      <c r="G121" s="89" t="str">
        <v/>
      </c>
      <c r="H121" s="90" t="str" cm="1">
        <f t="array" ref="H121">IFERROR(_xlfn._xlws.FILTER(Cnty_States_Rgns[chapter],(Cnty_States_Rgns[county_lon, county_st]=G121)*(Cnty_States_Rgns[region]=DR_Region)),"")</f>
        <v/>
      </c>
      <c r="I121" s="63" t="str">
        <f ca="1">IF(ISNA(MATCH(ROWS(I$1:I120),F:F,0))=TRUE,"",INDEX(G:G,MATCH(ROWS(I$1:I120),F:F,0)))</f>
        <v/>
      </c>
      <c r="J121">
        <v>119</v>
      </c>
      <c r="K121" t="str">
        <f t="shared" si="3"/>
        <v/>
      </c>
    </row>
    <row r="122" spans="1:11" ht="16" x14ac:dyDescent="0.2">
      <c r="A122" s="43">
        <f>IFERROR(MATCH($C122,'Start Here Statistics'!$M:$M,0),0)</f>
        <v>0</v>
      </c>
      <c r="B122" s="43" t="s">
        <v>541</v>
      </c>
      <c r="C122" s="43" t="s">
        <v>271</v>
      </c>
      <c r="D122" s="43" t="s">
        <v>542</v>
      </c>
      <c r="E122" s="43">
        <f t="shared" si="2"/>
        <v>0</v>
      </c>
      <c r="F122" s="85" cm="1">
        <f t="array" aca="1" ref="F122" ca="1">IF(ISNUMBER(SEARCH(INDIRECT(CELL("address")),G122)),MAX(F$1:F121)+1,0)</f>
        <v>0</v>
      </c>
      <c r="G122" s="89" t="str">
        <v/>
      </c>
      <c r="H122" s="90" t="str" cm="1">
        <f t="array" ref="H122">IFERROR(_xlfn._xlws.FILTER(Cnty_States_Rgns[chapter],(Cnty_States_Rgns[county_lon, county_st]=G122)*(Cnty_States_Rgns[region]=DR_Region)),"")</f>
        <v/>
      </c>
      <c r="I122" s="63" t="str">
        <f ca="1">IF(ISNA(MATCH(ROWS(I$1:I121),F:F,0))=TRUE,"",INDEX(G:G,MATCH(ROWS(I$1:I121),F:F,0)))</f>
        <v/>
      </c>
      <c r="J122">
        <v>120</v>
      </c>
      <c r="K122" t="str">
        <f t="shared" si="3"/>
        <v/>
      </c>
    </row>
    <row r="123" spans="1:11" ht="16" hidden="1" x14ac:dyDescent="0.2">
      <c r="A123" s="43">
        <f>IFERROR(MATCH($C123,'Start Here Statistics'!$M:$M,0),0)</f>
        <v>0</v>
      </c>
      <c r="B123" s="43" t="s">
        <v>543</v>
      </c>
      <c r="C123" s="43" t="s">
        <v>294</v>
      </c>
      <c r="D123" s="43" t="s">
        <v>544</v>
      </c>
      <c r="E123" s="43">
        <f t="shared" si="2"/>
        <v>0</v>
      </c>
      <c r="F123" s="85" cm="1">
        <f t="array" aca="1" ref="F123" ca="1">IF(ISNUMBER(SEARCH(INDIRECT(CELL("address")),G123)),MAX(F$1:F122)+1,0)</f>
        <v>0</v>
      </c>
      <c r="G123" s="89" t="str">
        <v/>
      </c>
      <c r="H123" s="90" t="str" cm="1">
        <f t="array" ref="H123">IFERROR(_xlfn._xlws.FILTER(Cnty_States_Rgns[chapter],(Cnty_States_Rgns[county_lon, county_st]=G123)*(Cnty_States_Rgns[region]=DR_Region)),"")</f>
        <v/>
      </c>
      <c r="I123" s="63" t="str">
        <f ca="1">IF(ISNA(MATCH(ROWS(I$1:I122),F:F,0))=TRUE,"",INDEX(G:G,MATCH(ROWS(I$1:I122),F:F,0)))</f>
        <v/>
      </c>
      <c r="J123">
        <v>121</v>
      </c>
      <c r="K123" t="str">
        <f t="shared" si="3"/>
        <v/>
      </c>
    </row>
    <row r="124" spans="1:11" ht="16" hidden="1" x14ac:dyDescent="0.2">
      <c r="A124" s="43">
        <f>IFERROR(MATCH($C124,'Start Here Statistics'!$M:$M,0),0)</f>
        <v>0</v>
      </c>
      <c r="B124" s="43" t="s">
        <v>545</v>
      </c>
      <c r="C124" s="43" t="s">
        <v>302</v>
      </c>
      <c r="D124" s="43" t="s">
        <v>546</v>
      </c>
      <c r="E124" s="43">
        <f t="shared" si="2"/>
        <v>0</v>
      </c>
      <c r="F124" s="85" cm="1">
        <f t="array" aca="1" ref="F124" ca="1">IF(ISNUMBER(SEARCH(INDIRECT(CELL("address")),G124)),MAX(F$1:F123)+1,0)</f>
        <v>0</v>
      </c>
      <c r="G124" s="89" t="str">
        <v/>
      </c>
      <c r="H124" s="90" t="str" cm="1">
        <f t="array" ref="H124">IFERROR(_xlfn._xlws.FILTER(Cnty_States_Rgns[chapter],(Cnty_States_Rgns[county_lon, county_st]=G124)*(Cnty_States_Rgns[region]=DR_Region)),"")</f>
        <v/>
      </c>
      <c r="I124" s="63" t="str">
        <f ca="1">IF(ISNA(MATCH(ROWS(I$1:I123),F:F,0))=TRUE,"",INDEX(G:G,MATCH(ROWS(I$1:I123),F:F,0)))</f>
        <v/>
      </c>
      <c r="J124">
        <v>122</v>
      </c>
      <c r="K124" t="str">
        <f t="shared" si="3"/>
        <v/>
      </c>
    </row>
    <row r="125" spans="1:11" ht="16" hidden="1" x14ac:dyDescent="0.2">
      <c r="A125" s="43">
        <f>IFERROR(MATCH($C125,'Start Here Statistics'!$M:$M,0),0)</f>
        <v>0</v>
      </c>
      <c r="B125" s="43" t="s">
        <v>547</v>
      </c>
      <c r="C125" s="43" t="s">
        <v>309</v>
      </c>
      <c r="D125" s="43" t="s">
        <v>548</v>
      </c>
      <c r="E125" s="43">
        <f t="shared" si="2"/>
        <v>0</v>
      </c>
      <c r="F125" s="85" cm="1">
        <f t="array" aca="1" ref="F125" ca="1">IF(ISNUMBER(SEARCH(INDIRECT(CELL("address")),G125)),MAX(F$1:F124)+1,0)</f>
        <v>0</v>
      </c>
      <c r="G125" s="89" t="str">
        <v/>
      </c>
      <c r="H125" s="90" t="str" cm="1">
        <f t="array" ref="H125">IFERROR(_xlfn._xlws.FILTER(Cnty_States_Rgns[chapter],(Cnty_States_Rgns[county_lon, county_st]=G125)*(Cnty_States_Rgns[region]=DR_Region)),"")</f>
        <v/>
      </c>
      <c r="I125" s="63" t="str">
        <f ca="1">IF(ISNA(MATCH(ROWS(I$1:I124),F:F,0))=TRUE,"",INDEX(G:G,MATCH(ROWS(I$1:I124),F:F,0)))</f>
        <v/>
      </c>
      <c r="J125">
        <v>123</v>
      </c>
      <c r="K125" t="str">
        <f t="shared" si="3"/>
        <v/>
      </c>
    </row>
    <row r="126" spans="1:11" ht="16" hidden="1" x14ac:dyDescent="0.2">
      <c r="A126" s="43">
        <f>IFERROR(MATCH($C126,'Start Here Statistics'!$M:$M,0),0)</f>
        <v>0</v>
      </c>
      <c r="B126" s="43" t="s">
        <v>547</v>
      </c>
      <c r="C126" s="43" t="s">
        <v>309</v>
      </c>
      <c r="D126" s="43" t="s">
        <v>549</v>
      </c>
      <c r="E126" s="43">
        <f t="shared" si="2"/>
        <v>0</v>
      </c>
      <c r="F126" s="85" cm="1">
        <f t="array" aca="1" ref="F126" ca="1">IF(ISNUMBER(SEARCH(INDIRECT(CELL("address")),G126)),MAX(F$1:F125)+1,0)</f>
        <v>0</v>
      </c>
      <c r="G126" s="89" t="str">
        <v/>
      </c>
      <c r="H126" s="90" t="str" cm="1">
        <f t="array" ref="H126">IFERROR(_xlfn._xlws.FILTER(Cnty_States_Rgns[chapter],(Cnty_States_Rgns[county_lon, county_st]=G126)*(Cnty_States_Rgns[region]=DR_Region)),"")</f>
        <v/>
      </c>
      <c r="I126" s="63" t="str">
        <f ca="1">IF(ISNA(MATCH(ROWS(I$1:I125),F:F,0))=TRUE,"",INDEX(G:G,MATCH(ROWS(I$1:I125),F:F,0)))</f>
        <v/>
      </c>
      <c r="J126">
        <v>124</v>
      </c>
      <c r="K126" t="str">
        <f t="shared" si="3"/>
        <v/>
      </c>
    </row>
    <row r="127" spans="1:11" ht="16" hidden="1" x14ac:dyDescent="0.2">
      <c r="A127" s="43">
        <f>IFERROR(MATCH($C127,'Start Here Statistics'!$M:$M,0),0)</f>
        <v>0</v>
      </c>
      <c r="B127" s="43" t="s">
        <v>380</v>
      </c>
      <c r="C127" s="43" t="s">
        <v>320</v>
      </c>
      <c r="D127" s="43" t="s">
        <v>550</v>
      </c>
      <c r="E127" s="43">
        <f t="shared" si="2"/>
        <v>0</v>
      </c>
      <c r="F127" s="85" cm="1">
        <f t="array" aca="1" ref="F127" ca="1">IF(ISNUMBER(SEARCH(INDIRECT(CELL("address")),G127)),MAX(F$1:F126)+1,0)</f>
        <v>0</v>
      </c>
      <c r="G127" s="89" t="str">
        <v/>
      </c>
      <c r="H127" s="90" t="str" cm="1">
        <f t="array" ref="H127">IFERROR(_xlfn._xlws.FILTER(Cnty_States_Rgns[chapter],(Cnty_States_Rgns[county_lon, county_st]=G127)*(Cnty_States_Rgns[region]=DR_Region)),"")</f>
        <v/>
      </c>
      <c r="I127" s="63" t="str">
        <f ca="1">IF(ISNA(MATCH(ROWS(I$1:I126),F:F,0))=TRUE,"",INDEX(G:G,MATCH(ROWS(I$1:I126),F:F,0)))</f>
        <v/>
      </c>
      <c r="J127">
        <v>125</v>
      </c>
      <c r="K127" t="str">
        <f t="shared" si="3"/>
        <v/>
      </c>
    </row>
    <row r="128" spans="1:11" ht="16" hidden="1" x14ac:dyDescent="0.2">
      <c r="A128" s="43">
        <f>IFERROR(MATCH($C128,'Start Here Statistics'!$M:$M,0),0)</f>
        <v>0</v>
      </c>
      <c r="B128" s="43" t="s">
        <v>551</v>
      </c>
      <c r="C128" s="43" t="s">
        <v>282</v>
      </c>
      <c r="D128" s="43" t="s">
        <v>552</v>
      </c>
      <c r="E128" s="43">
        <f t="shared" si="2"/>
        <v>0</v>
      </c>
      <c r="F128" s="85" cm="1">
        <f t="array" aca="1" ref="F128" ca="1">IF(ISNUMBER(SEARCH(INDIRECT(CELL("address")),G128)),MAX(F$1:F127)+1,0)</f>
        <v>0</v>
      </c>
      <c r="G128" s="89" t="str">
        <v/>
      </c>
      <c r="H128" s="90" t="str" cm="1">
        <f t="array" ref="H128">IFERROR(_xlfn._xlws.FILTER(Cnty_States_Rgns[chapter],(Cnty_States_Rgns[county_lon, county_st]=G128)*(Cnty_States_Rgns[region]=DR_Region)),"")</f>
        <v/>
      </c>
      <c r="I128" s="63" t="str">
        <f ca="1">IF(ISNA(MATCH(ROWS(I$1:I127),F:F,0))=TRUE,"",INDEX(G:G,MATCH(ROWS(I$1:I127),F:F,0)))</f>
        <v/>
      </c>
      <c r="J128">
        <v>126</v>
      </c>
      <c r="K128" t="str">
        <f t="shared" si="3"/>
        <v/>
      </c>
    </row>
    <row r="129" spans="1:11" ht="16" hidden="1" x14ac:dyDescent="0.2">
      <c r="A129" s="43">
        <f>IFERROR(MATCH($C129,'Start Here Statistics'!$M:$M,0),0)</f>
        <v>0</v>
      </c>
      <c r="B129" s="43" t="s">
        <v>553</v>
      </c>
      <c r="C129" s="43" t="s">
        <v>294</v>
      </c>
      <c r="D129" s="43" t="s">
        <v>554</v>
      </c>
      <c r="E129" s="43">
        <f t="shared" si="2"/>
        <v>0</v>
      </c>
      <c r="F129" s="85" cm="1">
        <f t="array" aca="1" ref="F129" ca="1">IF(ISNUMBER(SEARCH(INDIRECT(CELL("address")),G129)),MAX(F$1:F128)+1,0)</f>
        <v>0</v>
      </c>
      <c r="G129" s="89" t="str">
        <v/>
      </c>
      <c r="H129" s="90" t="str" cm="1">
        <f t="array" ref="H129">IFERROR(_xlfn._xlws.FILTER(Cnty_States_Rgns[chapter],(Cnty_States_Rgns[county_lon, county_st]=G129)*(Cnty_States_Rgns[region]=DR_Region)),"")</f>
        <v/>
      </c>
      <c r="I129" s="63" t="str">
        <f ca="1">IF(ISNA(MATCH(ROWS(I$1:I128),F:F,0))=TRUE,"",INDEX(G:G,MATCH(ROWS(I$1:I128),F:F,0)))</f>
        <v/>
      </c>
      <c r="J129">
        <v>127</v>
      </c>
      <c r="K129" t="str">
        <f t="shared" si="3"/>
        <v/>
      </c>
    </row>
    <row r="130" spans="1:11" ht="16" hidden="1" x14ac:dyDescent="0.2">
      <c r="A130" s="43">
        <f>IFERROR(MATCH($C130,'Start Here Statistics'!$M:$M,0),0)</f>
        <v>0</v>
      </c>
      <c r="B130" s="43" t="s">
        <v>368</v>
      </c>
      <c r="C130" s="43" t="s">
        <v>310</v>
      </c>
      <c r="D130" s="43" t="s">
        <v>555</v>
      </c>
      <c r="E130" s="43">
        <f t="shared" si="2"/>
        <v>0</v>
      </c>
      <c r="F130" s="85" cm="1">
        <f t="array" aca="1" ref="F130" ca="1">IF(ISNUMBER(SEARCH(INDIRECT(CELL("address")),G130)),MAX(F$1:F129)+1,0)</f>
        <v>0</v>
      </c>
      <c r="G130" s="89" t="str">
        <v/>
      </c>
      <c r="H130" s="90" t="str" cm="1">
        <f t="array" ref="H130">IFERROR(_xlfn._xlws.FILTER(Cnty_States_Rgns[chapter],(Cnty_States_Rgns[county_lon, county_st]=G130)*(Cnty_States_Rgns[region]=DR_Region)),"")</f>
        <v/>
      </c>
      <c r="I130" s="63" t="str">
        <f ca="1">IF(ISNA(MATCH(ROWS(I$1:I129),F:F,0))=TRUE,"",INDEX(G:G,MATCH(ROWS(I$1:I129),F:F,0)))</f>
        <v/>
      </c>
      <c r="J130">
        <v>128</v>
      </c>
      <c r="K130" t="str">
        <f t="shared" si="3"/>
        <v/>
      </c>
    </row>
    <row r="131" spans="1:11" ht="16" hidden="1" x14ac:dyDescent="0.2">
      <c r="A131" s="43">
        <f>IFERROR(MATCH($C131,'Start Here Statistics'!$M:$M,0),0)</f>
        <v>0</v>
      </c>
      <c r="B131" s="43" t="s">
        <v>346</v>
      </c>
      <c r="C131" s="43" t="s">
        <v>298</v>
      </c>
      <c r="D131" s="43" t="s">
        <v>556</v>
      </c>
      <c r="E131" s="43">
        <f t="shared" ref="E131:E194" si="4">SUM(E130,$A131&gt;0)</f>
        <v>0</v>
      </c>
      <c r="F131" s="85" cm="1">
        <f t="array" aca="1" ref="F131" ca="1">IF(ISNUMBER(SEARCH(INDIRECT(CELL("address")),G131)),MAX(F$1:F130)+1,0)</f>
        <v>0</v>
      </c>
      <c r="G131" s="89" t="str">
        <v/>
      </c>
      <c r="H131" s="90" t="str" cm="1">
        <f t="array" ref="H131">IFERROR(_xlfn._xlws.FILTER(Cnty_States_Rgns[chapter],(Cnty_States_Rgns[county_lon, county_st]=G131)*(Cnty_States_Rgns[region]=DR_Region)),"")</f>
        <v/>
      </c>
      <c r="I131" s="63" t="str">
        <f ca="1">IF(ISNA(MATCH(ROWS(I$1:I130),F:F,0))=TRUE,"",INDEX(G:G,MATCH(ROWS(I$1:I130),F:F,0)))</f>
        <v/>
      </c>
      <c r="J131">
        <v>129</v>
      </c>
      <c r="K131" t="str">
        <f t="shared" si="3"/>
        <v/>
      </c>
    </row>
    <row r="132" spans="1:11" ht="16" hidden="1" x14ac:dyDescent="0.2">
      <c r="A132" s="43">
        <f>IFERROR(MATCH($C132,'Start Here Statistics'!$M:$M,0),0)</f>
        <v>0</v>
      </c>
      <c r="B132" s="43" t="s">
        <v>398</v>
      </c>
      <c r="C132" s="43" t="s">
        <v>306</v>
      </c>
      <c r="D132" s="43" t="s">
        <v>557</v>
      </c>
      <c r="E132" s="43">
        <f t="shared" si="4"/>
        <v>0</v>
      </c>
      <c r="F132" s="85" cm="1">
        <f t="array" aca="1" ref="F132" ca="1">IF(ISNUMBER(SEARCH(INDIRECT(CELL("address")),G132)),MAX(F$1:F131)+1,0)</f>
        <v>0</v>
      </c>
      <c r="G132" s="89" t="str">
        <v/>
      </c>
      <c r="H132" s="90" t="str" cm="1">
        <f t="array" ref="H132">IFERROR(_xlfn._xlws.FILTER(Cnty_States_Rgns[chapter],(Cnty_States_Rgns[county_lon, county_st]=G132)*(Cnty_States_Rgns[region]=DR_Region)),"")</f>
        <v/>
      </c>
      <c r="I132" s="63" t="str">
        <f ca="1">IF(ISNA(MATCH(ROWS(I$1:I131),F:F,0))=TRUE,"",INDEX(G:G,MATCH(ROWS(I$1:I131),F:F,0)))</f>
        <v/>
      </c>
      <c r="J132">
        <v>130</v>
      </c>
      <c r="K132" t="str">
        <f t="shared" ref="K132:K195" si="5">IFERROR(INDEX($D:$D,MATCH($J132,$E:$E,0)),"")</f>
        <v/>
      </c>
    </row>
    <row r="133" spans="1:11" ht="16" hidden="1" x14ac:dyDescent="0.2">
      <c r="A133" s="43">
        <f>IFERROR(MATCH($C133,'Start Here Statistics'!$M:$M,0),0)</f>
        <v>0</v>
      </c>
      <c r="B133" s="43" t="s">
        <v>446</v>
      </c>
      <c r="C133" s="43" t="s">
        <v>301</v>
      </c>
      <c r="D133" s="43" t="s">
        <v>558</v>
      </c>
      <c r="E133" s="43">
        <f t="shared" si="4"/>
        <v>0</v>
      </c>
      <c r="F133" s="85" cm="1">
        <f t="array" aca="1" ref="F133" ca="1">IF(ISNUMBER(SEARCH(INDIRECT(CELL("address")),G133)),MAX(F$1:F132)+1,0)</f>
        <v>0</v>
      </c>
      <c r="G133" s="89" t="str">
        <v/>
      </c>
      <c r="H133" s="90" t="str" cm="1">
        <f t="array" ref="H133">IFERROR(_xlfn._xlws.FILTER(Cnty_States_Rgns[chapter],(Cnty_States_Rgns[county_lon, county_st]=G133)*(Cnty_States_Rgns[region]=DR_Region)),"")</f>
        <v/>
      </c>
      <c r="I133" s="63" t="str">
        <f ca="1">IF(ISNA(MATCH(ROWS(I$1:I132),F:F,0))=TRUE,"",INDEX(G:G,MATCH(ROWS(I$1:I132),F:F,0)))</f>
        <v/>
      </c>
      <c r="J133">
        <v>131</v>
      </c>
      <c r="K133" t="str">
        <f t="shared" si="5"/>
        <v/>
      </c>
    </row>
    <row r="134" spans="1:11" ht="16" x14ac:dyDescent="0.2">
      <c r="A134" s="43">
        <f>IFERROR(MATCH($C134,'Start Here Statistics'!$M:$M,0),0)</f>
        <v>0</v>
      </c>
      <c r="B134" s="43" t="s">
        <v>527</v>
      </c>
      <c r="C134" s="43" t="s">
        <v>271</v>
      </c>
      <c r="D134" s="43" t="s">
        <v>559</v>
      </c>
      <c r="E134" s="43">
        <f t="shared" si="4"/>
        <v>0</v>
      </c>
      <c r="F134" s="85" cm="1">
        <f t="array" aca="1" ref="F134" ca="1">IF(ISNUMBER(SEARCH(INDIRECT(CELL("address")),G134)),MAX(F$1:F133)+1,0)</f>
        <v>0</v>
      </c>
      <c r="G134" s="89" t="str">
        <v/>
      </c>
      <c r="H134" s="90" t="str" cm="1">
        <f t="array" ref="H134">IFERROR(_xlfn._xlws.FILTER(Cnty_States_Rgns[chapter],(Cnty_States_Rgns[county_lon, county_st]=G134)*(Cnty_States_Rgns[region]=DR_Region)),"")</f>
        <v/>
      </c>
      <c r="I134" s="63" t="str">
        <f ca="1">IF(ISNA(MATCH(ROWS(I$1:I133),F:F,0))=TRUE,"",INDEX(G:G,MATCH(ROWS(I$1:I133),F:F,0)))</f>
        <v/>
      </c>
      <c r="J134">
        <v>132</v>
      </c>
      <c r="K134" t="str">
        <f t="shared" si="5"/>
        <v/>
      </c>
    </row>
    <row r="135" spans="1:11" ht="16" hidden="1" x14ac:dyDescent="0.2">
      <c r="A135" s="43">
        <f>IFERROR(MATCH($C135,'Start Here Statistics'!$M:$M,0),0)</f>
        <v>0</v>
      </c>
      <c r="B135" s="43" t="s">
        <v>418</v>
      </c>
      <c r="C135" s="43" t="s">
        <v>285</v>
      </c>
      <c r="D135" s="43" t="s">
        <v>560</v>
      </c>
      <c r="E135" s="43">
        <f t="shared" si="4"/>
        <v>0</v>
      </c>
      <c r="F135" s="85" cm="1">
        <f t="array" aca="1" ref="F135" ca="1">IF(ISNUMBER(SEARCH(INDIRECT(CELL("address")),G135)),MAX(F$1:F134)+1,0)</f>
        <v>0</v>
      </c>
      <c r="G135" s="89" t="str">
        <v/>
      </c>
      <c r="H135" s="90" t="str" cm="1">
        <f t="array" ref="H135">IFERROR(_xlfn._xlws.FILTER(Cnty_States_Rgns[chapter],(Cnty_States_Rgns[county_lon, county_st]=G135)*(Cnty_States_Rgns[region]=DR_Region)),"")</f>
        <v/>
      </c>
      <c r="I135" s="63" t="str">
        <f ca="1">IF(ISNA(MATCH(ROWS(I$1:I134),F:F,0))=TRUE,"",INDEX(G:G,MATCH(ROWS(I$1:I134),F:F,0)))</f>
        <v/>
      </c>
      <c r="J135">
        <v>133</v>
      </c>
      <c r="K135" t="str">
        <f t="shared" si="5"/>
        <v/>
      </c>
    </row>
    <row r="136" spans="1:11" ht="16" hidden="1" x14ac:dyDescent="0.2">
      <c r="A136" s="43">
        <f>IFERROR(MATCH($C136,'Start Here Statistics'!$M:$M,0),0)</f>
        <v>0</v>
      </c>
      <c r="B136" s="43" t="s">
        <v>561</v>
      </c>
      <c r="C136" s="441" t="s">
        <v>307</v>
      </c>
      <c r="D136" s="43" t="s">
        <v>562</v>
      </c>
      <c r="E136" s="43">
        <f t="shared" si="4"/>
        <v>0</v>
      </c>
      <c r="F136" s="85" cm="1">
        <f t="array" aca="1" ref="F136" ca="1">IF(ISNUMBER(SEARCH(INDIRECT(CELL("address")),G136)),MAX(F$1:F135)+1,0)</f>
        <v>0</v>
      </c>
      <c r="G136" s="89" t="str">
        <v/>
      </c>
      <c r="H136" s="90" t="str" cm="1">
        <f t="array" ref="H136">IFERROR(_xlfn._xlws.FILTER(Cnty_States_Rgns[chapter],(Cnty_States_Rgns[county_lon, county_st]=G136)*(Cnty_States_Rgns[region]=DR_Region)),"")</f>
        <v/>
      </c>
      <c r="I136" s="63" t="str">
        <f ca="1">IF(ISNA(MATCH(ROWS(I$1:I135),F:F,0))=TRUE,"",INDEX(G:G,MATCH(ROWS(I$1:I135),F:F,0)))</f>
        <v/>
      </c>
      <c r="J136">
        <v>134</v>
      </c>
      <c r="K136" t="str">
        <f t="shared" si="5"/>
        <v/>
      </c>
    </row>
    <row r="137" spans="1:11" ht="16" hidden="1" x14ac:dyDescent="0.2">
      <c r="A137" s="43">
        <f>IFERROR(MATCH($C137,'Start Here Statistics'!$M:$M,0),0)</f>
        <v>0</v>
      </c>
      <c r="B137" s="43" t="s">
        <v>563</v>
      </c>
      <c r="C137" s="43" t="s">
        <v>305</v>
      </c>
      <c r="D137" s="43" t="s">
        <v>564</v>
      </c>
      <c r="E137" s="43">
        <f t="shared" si="4"/>
        <v>0</v>
      </c>
      <c r="F137" s="85" cm="1">
        <f t="array" aca="1" ref="F137" ca="1">IF(ISNUMBER(SEARCH(INDIRECT(CELL("address")),G137)),MAX(F$1:F136)+1,0)</f>
        <v>0</v>
      </c>
      <c r="G137" s="89" t="str">
        <v/>
      </c>
      <c r="H137" s="90" t="str" cm="1">
        <f t="array" ref="H137">IFERROR(_xlfn._xlws.FILTER(Cnty_States_Rgns[chapter],(Cnty_States_Rgns[county_lon, county_st]=G137)*(Cnty_States_Rgns[region]=DR_Region)),"")</f>
        <v/>
      </c>
      <c r="I137" s="63" t="str">
        <f ca="1">IF(ISNA(MATCH(ROWS(I$1:I136),F:F,0))=TRUE,"",INDEX(G:G,MATCH(ROWS(I$1:I136),F:F,0)))</f>
        <v/>
      </c>
      <c r="J137">
        <v>135</v>
      </c>
      <c r="K137" t="str">
        <f t="shared" si="5"/>
        <v/>
      </c>
    </row>
    <row r="138" spans="1:11" ht="16" hidden="1" x14ac:dyDescent="0.2">
      <c r="A138" s="43">
        <f>IFERROR(MATCH($C138,'Start Here Statistics'!$M:$M,0),0)</f>
        <v>0</v>
      </c>
      <c r="B138" s="43" t="s">
        <v>380</v>
      </c>
      <c r="C138" s="43" t="s">
        <v>320</v>
      </c>
      <c r="D138" s="43" t="s">
        <v>565</v>
      </c>
      <c r="E138" s="43">
        <f t="shared" si="4"/>
        <v>0</v>
      </c>
      <c r="F138" s="85" cm="1">
        <f t="array" aca="1" ref="F138" ca="1">IF(ISNUMBER(SEARCH(INDIRECT(CELL("address")),G138)),MAX(F$1:F137)+1,0)</f>
        <v>0</v>
      </c>
      <c r="G138" s="89" t="str">
        <v/>
      </c>
      <c r="H138" s="90" t="str" cm="1">
        <f t="array" ref="H138">IFERROR(_xlfn._xlws.FILTER(Cnty_States_Rgns[chapter],(Cnty_States_Rgns[county_lon, county_st]=G138)*(Cnty_States_Rgns[region]=DR_Region)),"")</f>
        <v/>
      </c>
      <c r="I138" s="63" t="str">
        <f ca="1">IF(ISNA(MATCH(ROWS(I$1:I137),F:F,0))=TRUE,"",INDEX(G:G,MATCH(ROWS(I$1:I137),F:F,0)))</f>
        <v/>
      </c>
      <c r="J138">
        <v>136</v>
      </c>
      <c r="K138" t="str">
        <f t="shared" si="5"/>
        <v/>
      </c>
    </row>
    <row r="139" spans="1:11" ht="16" hidden="1" x14ac:dyDescent="0.2">
      <c r="A139" s="43">
        <f>IFERROR(MATCH($C139,'Start Here Statistics'!$M:$M,0),0)</f>
        <v>0</v>
      </c>
      <c r="B139" s="43" t="s">
        <v>350</v>
      </c>
      <c r="C139" s="43" t="s">
        <v>302</v>
      </c>
      <c r="D139" s="43" t="s">
        <v>566</v>
      </c>
      <c r="E139" s="43">
        <f t="shared" si="4"/>
        <v>0</v>
      </c>
      <c r="F139" s="85" cm="1">
        <f t="array" aca="1" ref="F139" ca="1">IF(ISNUMBER(SEARCH(INDIRECT(CELL("address")),G139)),MAX(F$1:F138)+1,0)</f>
        <v>0</v>
      </c>
      <c r="G139" s="89" t="str">
        <v/>
      </c>
      <c r="H139" s="90" t="str" cm="1">
        <f t="array" ref="H139">IFERROR(_xlfn._xlws.FILTER(Cnty_States_Rgns[chapter],(Cnty_States_Rgns[county_lon, county_st]=G139)*(Cnty_States_Rgns[region]=DR_Region)),"")</f>
        <v/>
      </c>
      <c r="I139" s="63" t="str">
        <f ca="1">IF(ISNA(MATCH(ROWS(I$1:I138),F:F,0))=TRUE,"",INDEX(G:G,MATCH(ROWS(I$1:I138),F:F,0)))</f>
        <v/>
      </c>
      <c r="J139">
        <v>137</v>
      </c>
      <c r="K139" t="str">
        <f t="shared" si="5"/>
        <v/>
      </c>
    </row>
    <row r="140" spans="1:11" ht="16" hidden="1" x14ac:dyDescent="0.2">
      <c r="A140" s="43">
        <f>IFERROR(MATCH($C140,'Start Here Statistics'!$M:$M,0),0)</f>
        <v>0</v>
      </c>
      <c r="B140" s="43" t="s">
        <v>499</v>
      </c>
      <c r="C140" s="43" t="s">
        <v>329</v>
      </c>
      <c r="D140" s="43" t="s">
        <v>567</v>
      </c>
      <c r="E140" s="43">
        <f t="shared" si="4"/>
        <v>0</v>
      </c>
      <c r="F140" s="85" cm="1">
        <f t="array" aca="1" ref="F140" ca="1">IF(ISNUMBER(SEARCH(INDIRECT(CELL("address")),G140)),MAX(F$1:F139)+1,0)</f>
        <v>0</v>
      </c>
      <c r="G140" s="89" t="str">
        <v/>
      </c>
      <c r="H140" s="90" t="str" cm="1">
        <f t="array" ref="H140">IFERROR(_xlfn._xlws.FILTER(Cnty_States_Rgns[chapter],(Cnty_States_Rgns[county_lon, county_st]=G140)*(Cnty_States_Rgns[region]=DR_Region)),"")</f>
        <v/>
      </c>
      <c r="I140" s="63" t="str">
        <f ca="1">IF(ISNA(MATCH(ROWS(I$1:I139),F:F,0))=TRUE,"",INDEX(G:G,MATCH(ROWS(I$1:I139),F:F,0)))</f>
        <v/>
      </c>
      <c r="J140">
        <v>138</v>
      </c>
      <c r="K140" t="str">
        <f t="shared" si="5"/>
        <v/>
      </c>
    </row>
    <row r="141" spans="1:11" ht="16" hidden="1" x14ac:dyDescent="0.2">
      <c r="A141" s="43">
        <f>IFERROR(MATCH($C141,'Start Here Statistics'!$M:$M,0),0)</f>
        <v>0</v>
      </c>
      <c r="B141" s="43" t="s">
        <v>553</v>
      </c>
      <c r="C141" s="43" t="s">
        <v>294</v>
      </c>
      <c r="D141" s="43" t="s">
        <v>568</v>
      </c>
      <c r="E141" s="43">
        <f t="shared" si="4"/>
        <v>0</v>
      </c>
      <c r="F141" s="85" cm="1">
        <f t="array" aca="1" ref="F141" ca="1">IF(ISNUMBER(SEARCH(INDIRECT(CELL("address")),G141)),MAX(F$1:F140)+1,0)</f>
        <v>0</v>
      </c>
      <c r="G141" s="89" t="str">
        <v/>
      </c>
      <c r="H141" s="90" t="str" cm="1">
        <f t="array" ref="H141">IFERROR(_xlfn._xlws.FILTER(Cnty_States_Rgns[chapter],(Cnty_States_Rgns[county_lon, county_st]=G141)*(Cnty_States_Rgns[region]=DR_Region)),"")</f>
        <v/>
      </c>
      <c r="I141" s="63" t="str">
        <f ca="1">IF(ISNA(MATCH(ROWS(I$1:I140),F:F,0))=TRUE,"",INDEX(G:G,MATCH(ROWS(I$1:I140),F:F,0)))</f>
        <v/>
      </c>
      <c r="J141">
        <v>139</v>
      </c>
      <c r="K141" t="str">
        <f t="shared" si="5"/>
        <v/>
      </c>
    </row>
    <row r="142" spans="1:11" ht="16" hidden="1" x14ac:dyDescent="0.2">
      <c r="A142" s="43">
        <f>IFERROR(MATCH($C142,'Start Here Statistics'!$M:$M,0),0)</f>
        <v>0</v>
      </c>
      <c r="B142" s="43" t="s">
        <v>569</v>
      </c>
      <c r="C142" s="43" t="s">
        <v>306</v>
      </c>
      <c r="D142" s="43" t="s">
        <v>570</v>
      </c>
      <c r="E142" s="43">
        <f t="shared" si="4"/>
        <v>0</v>
      </c>
      <c r="F142" s="85" cm="1">
        <f t="array" aca="1" ref="F142" ca="1">IF(ISNUMBER(SEARCH(INDIRECT(CELL("address")),G142)),MAX(F$1:F141)+1,0)</f>
        <v>0</v>
      </c>
      <c r="G142" s="89" t="str">
        <v/>
      </c>
      <c r="H142" s="90" t="str" cm="1">
        <f t="array" ref="H142">IFERROR(_xlfn._xlws.FILTER(Cnty_States_Rgns[chapter],(Cnty_States_Rgns[county_lon, county_st]=G142)*(Cnty_States_Rgns[region]=DR_Region)),"")</f>
        <v/>
      </c>
      <c r="I142" s="63" t="str">
        <f ca="1">IF(ISNA(MATCH(ROWS(I$1:I141),F:F,0))=TRUE,"",INDEX(G:G,MATCH(ROWS(I$1:I141),F:F,0)))</f>
        <v/>
      </c>
      <c r="J142">
        <v>140</v>
      </c>
      <c r="K142" t="str">
        <f t="shared" si="5"/>
        <v/>
      </c>
    </row>
    <row r="143" spans="1:11" ht="16" hidden="1" x14ac:dyDescent="0.2">
      <c r="A143" s="43">
        <f>IFERROR(MATCH($C143,'Start Here Statistics'!$M:$M,0),0)</f>
        <v>0</v>
      </c>
      <c r="B143" s="43" t="s">
        <v>571</v>
      </c>
      <c r="C143" s="43" t="s">
        <v>308</v>
      </c>
      <c r="D143" s="43" t="s">
        <v>572</v>
      </c>
      <c r="E143" s="43">
        <f t="shared" si="4"/>
        <v>0</v>
      </c>
      <c r="F143" s="85" cm="1">
        <f t="array" aca="1" ref="F143" ca="1">IF(ISNUMBER(SEARCH(INDIRECT(CELL("address")),G143)),MAX(F$1:F142)+1,0)</f>
        <v>0</v>
      </c>
      <c r="G143" s="89" t="str">
        <v/>
      </c>
      <c r="H143" s="90" t="str" cm="1">
        <f t="array" ref="H143">IFERROR(_xlfn._xlws.FILTER(Cnty_States_Rgns[chapter],(Cnty_States_Rgns[county_lon, county_st]=G143)*(Cnty_States_Rgns[region]=DR_Region)),"")</f>
        <v/>
      </c>
      <c r="I143" s="63" t="str">
        <f ca="1">IF(ISNA(MATCH(ROWS(I$1:I142),F:F,0))=TRUE,"",INDEX(G:G,MATCH(ROWS(I$1:I142),F:F,0)))</f>
        <v/>
      </c>
      <c r="J143">
        <v>141</v>
      </c>
      <c r="K143" t="str">
        <f t="shared" si="5"/>
        <v/>
      </c>
    </row>
    <row r="144" spans="1:11" ht="16" hidden="1" x14ac:dyDescent="0.2">
      <c r="A144" s="43">
        <f>IFERROR(MATCH($C144,'Start Here Statistics'!$M:$M,0),0)</f>
        <v>0</v>
      </c>
      <c r="B144" s="43" t="s">
        <v>573</v>
      </c>
      <c r="C144" s="43" t="s">
        <v>300</v>
      </c>
      <c r="D144" s="43" t="s">
        <v>574</v>
      </c>
      <c r="E144" s="43">
        <f t="shared" si="4"/>
        <v>0</v>
      </c>
      <c r="F144" s="85" cm="1">
        <f t="array" aca="1" ref="F144" ca="1">IF(ISNUMBER(SEARCH(INDIRECT(CELL("address")),G144)),MAX(F$1:F143)+1,0)</f>
        <v>0</v>
      </c>
      <c r="G144" s="89" t="str">
        <v/>
      </c>
      <c r="H144" s="90" t="str" cm="1">
        <f t="array" ref="H144">IFERROR(_xlfn._xlws.FILTER(Cnty_States_Rgns[chapter],(Cnty_States_Rgns[county_lon, county_st]=G144)*(Cnty_States_Rgns[region]=DR_Region)),"")</f>
        <v/>
      </c>
      <c r="I144" s="63" t="str">
        <f ca="1">IF(ISNA(MATCH(ROWS(I$1:I143),F:F,0))=TRUE,"",INDEX(G:G,MATCH(ROWS(I$1:I143),F:F,0)))</f>
        <v/>
      </c>
      <c r="J144">
        <v>142</v>
      </c>
      <c r="K144" t="str">
        <f t="shared" si="5"/>
        <v/>
      </c>
    </row>
    <row r="145" spans="1:11" ht="16" hidden="1" x14ac:dyDescent="0.2">
      <c r="A145" s="43">
        <f>IFERROR(MATCH($C145,'Start Here Statistics'!$M:$M,0),0)</f>
        <v>0</v>
      </c>
      <c r="B145" s="43" t="s">
        <v>446</v>
      </c>
      <c r="C145" s="43" t="s">
        <v>301</v>
      </c>
      <c r="D145" s="43" t="s">
        <v>575</v>
      </c>
      <c r="E145" s="43">
        <f t="shared" si="4"/>
        <v>0</v>
      </c>
      <c r="F145" s="85" cm="1">
        <f t="array" aca="1" ref="F145" ca="1">IF(ISNUMBER(SEARCH(INDIRECT(CELL("address")),G145)),MAX(F$1:F144)+1,0)</f>
        <v>0</v>
      </c>
      <c r="G145" s="89" t="str">
        <v/>
      </c>
      <c r="H145" s="90" t="str" cm="1">
        <f t="array" ref="H145">IFERROR(_xlfn._xlws.FILTER(Cnty_States_Rgns[chapter],(Cnty_States_Rgns[county_lon, county_st]=G145)*(Cnty_States_Rgns[region]=DR_Region)),"")</f>
        <v/>
      </c>
      <c r="I145" s="63" t="str">
        <f ca="1">IF(ISNA(MATCH(ROWS(I$1:I144),F:F,0))=TRUE,"",INDEX(G:G,MATCH(ROWS(I$1:I144),F:F,0)))</f>
        <v/>
      </c>
      <c r="J145">
        <v>143</v>
      </c>
      <c r="K145" t="str">
        <f t="shared" si="5"/>
        <v/>
      </c>
    </row>
    <row r="146" spans="1:11" ht="16" hidden="1" x14ac:dyDescent="0.2">
      <c r="A146" s="43">
        <f>IFERROR(MATCH($C146,'Start Here Statistics'!$M:$M,0),0)</f>
        <v>0</v>
      </c>
      <c r="B146" s="43" t="s">
        <v>571</v>
      </c>
      <c r="C146" s="43" t="s">
        <v>308</v>
      </c>
      <c r="D146" s="43" t="s">
        <v>576</v>
      </c>
      <c r="E146" s="43">
        <f t="shared" si="4"/>
        <v>0</v>
      </c>
      <c r="F146" s="85" cm="1">
        <f t="array" aca="1" ref="F146" ca="1">IF(ISNUMBER(SEARCH(INDIRECT(CELL("address")),G146)),MAX(F$1:F145)+1,0)</f>
        <v>0</v>
      </c>
      <c r="G146" s="89" t="str">
        <v/>
      </c>
      <c r="H146" s="90" t="str" cm="1">
        <f t="array" ref="H146">IFERROR(_xlfn._xlws.FILTER(Cnty_States_Rgns[chapter],(Cnty_States_Rgns[county_lon, county_st]=G146)*(Cnty_States_Rgns[region]=DR_Region)),"")</f>
        <v/>
      </c>
      <c r="I146" s="63" t="str">
        <f ca="1">IF(ISNA(MATCH(ROWS(I$1:I145),F:F,0))=TRUE,"",INDEX(G:G,MATCH(ROWS(I$1:I145),F:F,0)))</f>
        <v/>
      </c>
      <c r="J146">
        <v>144</v>
      </c>
      <c r="K146" t="str">
        <f t="shared" si="5"/>
        <v/>
      </c>
    </row>
    <row r="147" spans="1:11" ht="16" hidden="1" x14ac:dyDescent="0.2">
      <c r="A147" s="43">
        <f>IFERROR(MATCH($C147,'Start Here Statistics'!$M:$M,0),0)</f>
        <v>0</v>
      </c>
      <c r="B147" s="43" t="s">
        <v>577</v>
      </c>
      <c r="C147" s="43" t="s">
        <v>294</v>
      </c>
      <c r="D147" s="43" t="s">
        <v>578</v>
      </c>
      <c r="E147" s="43">
        <f t="shared" si="4"/>
        <v>0</v>
      </c>
      <c r="F147" s="85" cm="1">
        <f t="array" aca="1" ref="F147" ca="1">IF(ISNUMBER(SEARCH(INDIRECT(CELL("address")),G147)),MAX(F$1:F146)+1,0)</f>
        <v>0</v>
      </c>
      <c r="G147" s="89" t="str">
        <v/>
      </c>
      <c r="H147" s="90" t="str" cm="1">
        <f t="array" ref="H147">IFERROR(_xlfn._xlws.FILTER(Cnty_States_Rgns[chapter],(Cnty_States_Rgns[county_lon, county_st]=G147)*(Cnty_States_Rgns[region]=DR_Region)),"")</f>
        <v/>
      </c>
      <c r="I147" s="63" t="str">
        <f ca="1">IF(ISNA(MATCH(ROWS(I$1:I146),F:F,0))=TRUE,"",INDEX(G:G,MATCH(ROWS(I$1:I146),F:F,0)))</f>
        <v/>
      </c>
      <c r="J147">
        <v>145</v>
      </c>
      <c r="K147" t="str">
        <f t="shared" si="5"/>
        <v/>
      </c>
    </row>
    <row r="148" spans="1:11" ht="16" hidden="1" x14ac:dyDescent="0.2">
      <c r="A148" s="43">
        <f>IFERROR(MATCH($C148,'Start Here Statistics'!$M:$M,0),0)</f>
        <v>0</v>
      </c>
      <c r="B148" s="43" t="s">
        <v>579</v>
      </c>
      <c r="C148" s="43" t="s">
        <v>282</v>
      </c>
      <c r="D148" s="43" t="s">
        <v>580</v>
      </c>
      <c r="E148" s="43">
        <f t="shared" si="4"/>
        <v>0</v>
      </c>
      <c r="F148" s="85" cm="1">
        <f t="array" aca="1" ref="F148" ca="1">IF(ISNUMBER(SEARCH(INDIRECT(CELL("address")),G148)),MAX(F$1:F147)+1,0)</f>
        <v>0</v>
      </c>
      <c r="G148" s="89" t="str">
        <v/>
      </c>
      <c r="H148" s="90" t="str" cm="1">
        <f t="array" ref="H148">IFERROR(_xlfn._xlws.FILTER(Cnty_States_Rgns[chapter],(Cnty_States_Rgns[county_lon, county_st]=G148)*(Cnty_States_Rgns[region]=DR_Region)),"")</f>
        <v/>
      </c>
      <c r="I148" s="63" t="str">
        <f ca="1">IF(ISNA(MATCH(ROWS(I$1:I147),F:F,0))=TRUE,"",INDEX(G:G,MATCH(ROWS(I$1:I147),F:F,0)))</f>
        <v/>
      </c>
      <c r="J148">
        <v>146</v>
      </c>
      <c r="K148" t="str">
        <f t="shared" si="5"/>
        <v/>
      </c>
    </row>
    <row r="149" spans="1:11" ht="16" hidden="1" x14ac:dyDescent="0.2">
      <c r="A149" s="43">
        <f>IFERROR(MATCH($C149,'Start Here Statistics'!$M:$M,0),0)</f>
        <v>0</v>
      </c>
      <c r="B149" s="43" t="s">
        <v>455</v>
      </c>
      <c r="C149" s="43" t="s">
        <v>308</v>
      </c>
      <c r="D149" s="43" t="s">
        <v>581</v>
      </c>
      <c r="E149" s="43">
        <f t="shared" si="4"/>
        <v>0</v>
      </c>
      <c r="F149" s="85" cm="1">
        <f t="array" aca="1" ref="F149" ca="1">IF(ISNUMBER(SEARCH(INDIRECT(CELL("address")),G149)),MAX(F$1:F148)+1,0)</f>
        <v>0</v>
      </c>
      <c r="G149" s="89" t="str">
        <v/>
      </c>
      <c r="H149" s="90" t="str" cm="1">
        <f t="array" ref="H149">IFERROR(_xlfn._xlws.FILTER(Cnty_States_Rgns[chapter],(Cnty_States_Rgns[county_lon, county_st]=G149)*(Cnty_States_Rgns[region]=DR_Region)),"")</f>
        <v/>
      </c>
      <c r="I149" s="63" t="str">
        <f ca="1">IF(ISNA(MATCH(ROWS(I$1:I148),F:F,0))=TRUE,"",INDEX(G:G,MATCH(ROWS(I$1:I148),F:F,0)))</f>
        <v/>
      </c>
      <c r="J149">
        <v>147</v>
      </c>
      <c r="K149" t="str">
        <f t="shared" si="5"/>
        <v/>
      </c>
    </row>
    <row r="150" spans="1:11" ht="16" hidden="1" x14ac:dyDescent="0.2">
      <c r="A150" s="43">
        <f>IFERROR(MATCH($C150,'Start Here Statistics'!$M:$M,0),0)</f>
        <v>0</v>
      </c>
      <c r="B150" s="43" t="s">
        <v>582</v>
      </c>
      <c r="C150" s="43" t="s">
        <v>302</v>
      </c>
      <c r="D150" s="43" t="s">
        <v>583</v>
      </c>
      <c r="E150" s="43">
        <f t="shared" si="4"/>
        <v>0</v>
      </c>
      <c r="F150" s="85" cm="1">
        <f t="array" aca="1" ref="F150" ca="1">IF(ISNUMBER(SEARCH(INDIRECT(CELL("address")),G150)),MAX(F$1:F149)+1,0)</f>
        <v>0</v>
      </c>
      <c r="G150" s="89" t="str">
        <v/>
      </c>
      <c r="H150" s="90" t="str" cm="1">
        <f t="array" ref="H150">IFERROR(_xlfn._xlws.FILTER(Cnty_States_Rgns[chapter],(Cnty_States_Rgns[county_lon, county_st]=G150)*(Cnty_States_Rgns[region]=DR_Region)),"")</f>
        <v/>
      </c>
      <c r="I150" s="63" t="str">
        <f ca="1">IF(ISNA(MATCH(ROWS(I$1:I149),F:F,0))=TRUE,"",INDEX(G:G,MATCH(ROWS(I$1:I149),F:F,0)))</f>
        <v/>
      </c>
      <c r="J150">
        <v>148</v>
      </c>
      <c r="K150" t="str">
        <f t="shared" si="5"/>
        <v/>
      </c>
    </row>
    <row r="151" spans="1:11" ht="16" hidden="1" x14ac:dyDescent="0.2">
      <c r="A151" s="43">
        <f>IFERROR(MATCH($C151,'Start Here Statistics'!$M:$M,0),0)</f>
        <v>0</v>
      </c>
      <c r="B151" s="43" t="s">
        <v>396</v>
      </c>
      <c r="C151" s="43" t="s">
        <v>327</v>
      </c>
      <c r="D151" s="43" t="s">
        <v>584</v>
      </c>
      <c r="E151" s="43">
        <f t="shared" si="4"/>
        <v>0</v>
      </c>
      <c r="F151" s="85" cm="1">
        <f t="array" aca="1" ref="F151" ca="1">IF(ISNUMBER(SEARCH(INDIRECT(CELL("address")),G151)),MAX(F$1:F150)+1,0)</f>
        <v>0</v>
      </c>
      <c r="G151" s="89" t="str">
        <v/>
      </c>
      <c r="H151" s="90" t="str" cm="1">
        <f t="array" ref="H151">IFERROR(_xlfn._xlws.FILTER(Cnty_States_Rgns[chapter],(Cnty_States_Rgns[county_lon, county_st]=G151)*(Cnty_States_Rgns[region]=DR_Region)),"")</f>
        <v/>
      </c>
      <c r="I151" s="63" t="str">
        <f ca="1">IF(ISNA(MATCH(ROWS(I$1:I150),F:F,0))=TRUE,"",INDEX(G:G,MATCH(ROWS(I$1:I150),F:F,0)))</f>
        <v/>
      </c>
      <c r="J151">
        <v>149</v>
      </c>
      <c r="K151" t="str">
        <f t="shared" si="5"/>
        <v/>
      </c>
    </row>
    <row r="152" spans="1:11" ht="16" hidden="1" x14ac:dyDescent="0.2">
      <c r="A152" s="43">
        <f>IFERROR(MATCH($C152,'Start Here Statistics'!$M:$M,0),0)</f>
        <v>0</v>
      </c>
      <c r="B152" s="43" t="s">
        <v>585</v>
      </c>
      <c r="C152" s="43" t="s">
        <v>308</v>
      </c>
      <c r="D152" s="43" t="s">
        <v>586</v>
      </c>
      <c r="E152" s="43">
        <f t="shared" si="4"/>
        <v>0</v>
      </c>
      <c r="F152" s="85" cm="1">
        <f t="array" aca="1" ref="F152" ca="1">IF(ISNUMBER(SEARCH(INDIRECT(CELL("address")),G152)),MAX(F$1:F151)+1,0)</f>
        <v>0</v>
      </c>
      <c r="G152" s="89" t="str">
        <v/>
      </c>
      <c r="H152" s="90" t="str" cm="1">
        <f t="array" ref="H152">IFERROR(_xlfn._xlws.FILTER(Cnty_States_Rgns[chapter],(Cnty_States_Rgns[county_lon, county_st]=G152)*(Cnty_States_Rgns[region]=DR_Region)),"")</f>
        <v/>
      </c>
      <c r="I152" s="63" t="str">
        <f ca="1">IF(ISNA(MATCH(ROWS(I$1:I151),F:F,0))=TRUE,"",INDEX(G:G,MATCH(ROWS(I$1:I151),F:F,0)))</f>
        <v/>
      </c>
      <c r="J152">
        <v>150</v>
      </c>
      <c r="K152" t="str">
        <f t="shared" si="5"/>
        <v/>
      </c>
    </row>
    <row r="153" spans="1:11" ht="16" hidden="1" x14ac:dyDescent="0.2">
      <c r="A153" s="43">
        <f>IFERROR(MATCH($C153,'Start Here Statistics'!$M:$M,0),0)</f>
        <v>0</v>
      </c>
      <c r="B153" s="43" t="s">
        <v>587</v>
      </c>
      <c r="C153" s="43" t="s">
        <v>312</v>
      </c>
      <c r="D153" s="43" t="s">
        <v>588</v>
      </c>
      <c r="E153" s="43">
        <f t="shared" si="4"/>
        <v>0</v>
      </c>
      <c r="F153" s="85" cm="1">
        <f t="array" aca="1" ref="F153" ca="1">IF(ISNUMBER(SEARCH(INDIRECT(CELL("address")),G153)),MAX(F$1:F152)+1,0)</f>
        <v>0</v>
      </c>
      <c r="G153" s="89" t="str">
        <v/>
      </c>
      <c r="H153" s="90" t="str" cm="1">
        <f t="array" ref="H153">IFERROR(_xlfn._xlws.FILTER(Cnty_States_Rgns[chapter],(Cnty_States_Rgns[county_lon, county_st]=G153)*(Cnty_States_Rgns[region]=DR_Region)),"")</f>
        <v/>
      </c>
      <c r="I153" s="63" t="str">
        <f ca="1">IF(ISNA(MATCH(ROWS(I$1:I152),F:F,0))=TRUE,"",INDEX(G:G,MATCH(ROWS(I$1:I152),F:F,0)))</f>
        <v/>
      </c>
      <c r="J153">
        <v>151</v>
      </c>
      <c r="K153" t="str">
        <f t="shared" si="5"/>
        <v/>
      </c>
    </row>
    <row r="154" spans="1:11" ht="16" hidden="1" x14ac:dyDescent="0.2">
      <c r="A154" s="43">
        <f>IFERROR(MATCH($C154,'Start Here Statistics'!$M:$M,0),0)</f>
        <v>0</v>
      </c>
      <c r="B154" s="43" t="s">
        <v>483</v>
      </c>
      <c r="C154" s="43" t="s">
        <v>306</v>
      </c>
      <c r="D154" s="43" t="s">
        <v>589</v>
      </c>
      <c r="E154" s="43">
        <f t="shared" si="4"/>
        <v>0</v>
      </c>
      <c r="F154" s="85" cm="1">
        <f t="array" aca="1" ref="F154" ca="1">IF(ISNUMBER(SEARCH(INDIRECT(CELL("address")),G154)),MAX(F$1:F153)+1,0)</f>
        <v>0</v>
      </c>
      <c r="G154" s="89" t="str">
        <v/>
      </c>
      <c r="H154" s="90" t="str" cm="1">
        <f t="array" ref="H154">IFERROR(_xlfn._xlws.FILTER(Cnty_States_Rgns[chapter],(Cnty_States_Rgns[county_lon, county_st]=G154)*(Cnty_States_Rgns[region]=DR_Region)),"")</f>
        <v/>
      </c>
      <c r="I154" s="63" t="str">
        <f ca="1">IF(ISNA(MATCH(ROWS(I$1:I153),F:F,0))=TRUE,"",INDEX(G:G,MATCH(ROWS(I$1:I153),F:F,0)))</f>
        <v/>
      </c>
      <c r="J154">
        <v>152</v>
      </c>
      <c r="K154" t="str">
        <f t="shared" si="5"/>
        <v/>
      </c>
    </row>
    <row r="155" spans="1:11" ht="16" hidden="1" x14ac:dyDescent="0.2">
      <c r="A155" s="43">
        <f>IFERROR(MATCH($C155,'Start Here Statistics'!$M:$M,0),0)</f>
        <v>0</v>
      </c>
      <c r="B155" s="43" t="s">
        <v>499</v>
      </c>
      <c r="C155" s="43" t="s">
        <v>329</v>
      </c>
      <c r="D155" s="43" t="s">
        <v>590</v>
      </c>
      <c r="E155" s="43">
        <f t="shared" si="4"/>
        <v>0</v>
      </c>
      <c r="F155" s="85" cm="1">
        <f t="array" aca="1" ref="F155" ca="1">IF(ISNUMBER(SEARCH(INDIRECT(CELL("address")),G155)),MAX(F$1:F154)+1,0)</f>
        <v>0</v>
      </c>
      <c r="G155" s="89" t="str">
        <v/>
      </c>
      <c r="H155" s="90" t="str" cm="1">
        <f t="array" ref="H155">IFERROR(_xlfn._xlws.FILTER(Cnty_States_Rgns[chapter],(Cnty_States_Rgns[county_lon, county_st]=G155)*(Cnty_States_Rgns[region]=DR_Region)),"")</f>
        <v/>
      </c>
      <c r="I155" s="63" t="str">
        <f ca="1">IF(ISNA(MATCH(ROWS(I$1:I154),F:F,0))=TRUE,"",INDEX(G:G,MATCH(ROWS(I$1:I154),F:F,0)))</f>
        <v/>
      </c>
      <c r="J155">
        <v>153</v>
      </c>
      <c r="K155" t="str">
        <f t="shared" si="5"/>
        <v/>
      </c>
    </row>
    <row r="156" spans="1:11" ht="16" hidden="1" x14ac:dyDescent="0.2">
      <c r="A156" s="43">
        <f>IFERROR(MATCH($C156,'Start Here Statistics'!$M:$M,0),0)</f>
        <v>0</v>
      </c>
      <c r="B156" s="43" t="s">
        <v>480</v>
      </c>
      <c r="C156" s="43" t="s">
        <v>313</v>
      </c>
      <c r="D156" s="43" t="s">
        <v>591</v>
      </c>
      <c r="E156" s="43">
        <f t="shared" si="4"/>
        <v>0</v>
      </c>
      <c r="F156" s="85" cm="1">
        <f t="array" aca="1" ref="F156" ca="1">IF(ISNUMBER(SEARCH(INDIRECT(CELL("address")),G156)),MAX(F$1:F155)+1,0)</f>
        <v>0</v>
      </c>
      <c r="G156" s="89" t="str">
        <v/>
      </c>
      <c r="H156" s="90" t="str" cm="1">
        <f t="array" ref="H156">IFERROR(_xlfn._xlws.FILTER(Cnty_States_Rgns[chapter],(Cnty_States_Rgns[county_lon, county_st]=G156)*(Cnty_States_Rgns[region]=DR_Region)),"")</f>
        <v/>
      </c>
      <c r="I156" s="63" t="str">
        <f ca="1">IF(ISNA(MATCH(ROWS(I$1:I155),F:F,0))=TRUE,"",INDEX(G:G,MATCH(ROWS(I$1:I155),F:F,0)))</f>
        <v/>
      </c>
      <c r="J156">
        <v>154</v>
      </c>
      <c r="K156" t="str">
        <f t="shared" si="5"/>
        <v/>
      </c>
    </row>
    <row r="157" spans="1:11" ht="16" hidden="1" x14ac:dyDescent="0.2">
      <c r="A157" s="43">
        <f>IFERROR(MATCH($C157,'Start Here Statistics'!$M:$M,0),0)</f>
        <v>0</v>
      </c>
      <c r="B157" s="43" t="s">
        <v>592</v>
      </c>
      <c r="C157" s="43" t="s">
        <v>307</v>
      </c>
      <c r="D157" s="43" t="s">
        <v>593</v>
      </c>
      <c r="E157" s="43">
        <f t="shared" si="4"/>
        <v>0</v>
      </c>
      <c r="F157" s="85" cm="1">
        <f t="array" aca="1" ref="F157" ca="1">IF(ISNUMBER(SEARCH(INDIRECT(CELL("address")),G157)),MAX(F$1:F156)+1,0)</f>
        <v>0</v>
      </c>
      <c r="G157" s="89" t="str">
        <v/>
      </c>
      <c r="H157" s="90" t="str" cm="1">
        <f t="array" ref="H157">IFERROR(_xlfn._xlws.FILTER(Cnty_States_Rgns[chapter],(Cnty_States_Rgns[county_lon, county_st]=G157)*(Cnty_States_Rgns[region]=DR_Region)),"")</f>
        <v/>
      </c>
      <c r="I157" s="63" t="str">
        <f ca="1">IF(ISNA(MATCH(ROWS(I$1:I156),F:F,0))=TRUE,"",INDEX(G:G,MATCH(ROWS(I$1:I156),F:F,0)))</f>
        <v/>
      </c>
      <c r="J157">
        <v>155</v>
      </c>
      <c r="K157" t="str">
        <f t="shared" si="5"/>
        <v/>
      </c>
    </row>
    <row r="158" spans="1:11" ht="16" hidden="1" x14ac:dyDescent="0.2">
      <c r="A158" s="43">
        <f>IFERROR(MATCH($C158,'Start Here Statistics'!$M:$M,0),0)</f>
        <v>0</v>
      </c>
      <c r="B158" s="43" t="s">
        <v>346</v>
      </c>
      <c r="C158" s="43" t="s">
        <v>298</v>
      </c>
      <c r="D158" s="43" t="s">
        <v>594</v>
      </c>
      <c r="E158" s="43">
        <f t="shared" si="4"/>
        <v>0</v>
      </c>
      <c r="F158" s="85" cm="1">
        <f t="array" aca="1" ref="F158" ca="1">IF(ISNUMBER(SEARCH(INDIRECT(CELL("address")),G158)),MAX(F$1:F157)+1,0)</f>
        <v>0</v>
      </c>
      <c r="G158" s="89" t="str">
        <v/>
      </c>
      <c r="H158" s="90" t="str" cm="1">
        <f t="array" ref="H158">IFERROR(_xlfn._xlws.FILTER(Cnty_States_Rgns[chapter],(Cnty_States_Rgns[county_lon, county_st]=G158)*(Cnty_States_Rgns[region]=DR_Region)),"")</f>
        <v/>
      </c>
      <c r="I158" s="63" t="str">
        <f ca="1">IF(ISNA(MATCH(ROWS(I$1:I157),F:F,0))=TRUE,"",INDEX(G:G,MATCH(ROWS(I$1:I157),F:F,0)))</f>
        <v/>
      </c>
      <c r="J158">
        <v>156</v>
      </c>
      <c r="K158" t="str">
        <f t="shared" si="5"/>
        <v/>
      </c>
    </row>
    <row r="159" spans="1:11" ht="16" hidden="1" x14ac:dyDescent="0.2">
      <c r="A159" s="43">
        <f>IFERROR(MATCH($C159,'Start Here Statistics'!$M:$M,0),0)</f>
        <v>0</v>
      </c>
      <c r="B159" s="43" t="s">
        <v>595</v>
      </c>
      <c r="C159" s="43" t="s">
        <v>293</v>
      </c>
      <c r="D159" s="43" t="s">
        <v>596</v>
      </c>
      <c r="E159" s="43">
        <f t="shared" si="4"/>
        <v>0</v>
      </c>
      <c r="F159" s="85" cm="1">
        <f t="array" aca="1" ref="F159" ca="1">IF(ISNUMBER(SEARCH(INDIRECT(CELL("address")),G159)),MAX(F$1:F158)+1,0)</f>
        <v>0</v>
      </c>
      <c r="G159" s="89" t="str">
        <v/>
      </c>
      <c r="H159" s="90" t="str" cm="1">
        <f t="array" ref="H159">IFERROR(_xlfn._xlws.FILTER(Cnty_States_Rgns[chapter],(Cnty_States_Rgns[county_lon, county_st]=G159)*(Cnty_States_Rgns[region]=DR_Region)),"")</f>
        <v/>
      </c>
      <c r="I159" s="63" t="str">
        <f ca="1">IF(ISNA(MATCH(ROWS(I$1:I158),F:F,0))=TRUE,"",INDEX(G:G,MATCH(ROWS(I$1:I158),F:F,0)))</f>
        <v/>
      </c>
      <c r="J159">
        <v>157</v>
      </c>
      <c r="K159" t="str">
        <f t="shared" si="5"/>
        <v/>
      </c>
    </row>
    <row r="160" spans="1:11" ht="16" hidden="1" x14ac:dyDescent="0.2">
      <c r="A160" s="43">
        <f>IFERROR(MATCH($C160,'Start Here Statistics'!$M:$M,0),0)</f>
        <v>0</v>
      </c>
      <c r="B160" s="43" t="s">
        <v>597</v>
      </c>
      <c r="C160" s="43" t="s">
        <v>320</v>
      </c>
      <c r="D160" s="43" t="s">
        <v>598</v>
      </c>
      <c r="E160" s="43">
        <f t="shared" si="4"/>
        <v>0</v>
      </c>
      <c r="F160" s="85" cm="1">
        <f t="array" aca="1" ref="F160" ca="1">IF(ISNUMBER(SEARCH(INDIRECT(CELL("address")),G160)),MAX(F$1:F159)+1,0)</f>
        <v>0</v>
      </c>
      <c r="G160" s="89" t="str">
        <v/>
      </c>
      <c r="H160" s="90" t="str" cm="1">
        <f t="array" ref="H160">IFERROR(_xlfn._xlws.FILTER(Cnty_States_Rgns[chapter],(Cnty_States_Rgns[county_lon, county_st]=G160)*(Cnty_States_Rgns[region]=DR_Region)),"")</f>
        <v/>
      </c>
      <c r="I160" s="63" t="str">
        <f ca="1">IF(ISNA(MATCH(ROWS(I$1:I159),F:F,0))=TRUE,"",INDEX(G:G,MATCH(ROWS(I$1:I159),F:F,0)))</f>
        <v/>
      </c>
      <c r="J160">
        <v>158</v>
      </c>
      <c r="K160" t="str">
        <f t="shared" si="5"/>
        <v/>
      </c>
    </row>
    <row r="161" spans="1:11" ht="16" hidden="1" x14ac:dyDescent="0.2">
      <c r="A161" s="43">
        <f>IFERROR(MATCH($C161,'Start Here Statistics'!$M:$M,0),0)</f>
        <v>0</v>
      </c>
      <c r="B161" s="43" t="s">
        <v>341</v>
      </c>
      <c r="C161" s="43" t="s">
        <v>304</v>
      </c>
      <c r="D161" s="43" t="s">
        <v>599</v>
      </c>
      <c r="E161" s="43">
        <f t="shared" si="4"/>
        <v>0</v>
      </c>
      <c r="F161" s="85" cm="1">
        <f t="array" aca="1" ref="F161" ca="1">IF(ISNUMBER(SEARCH(INDIRECT(CELL("address")),G161)),MAX(F$1:F160)+1,0)</f>
        <v>0</v>
      </c>
      <c r="G161" s="89" t="str">
        <v/>
      </c>
      <c r="H161" s="90" t="str" cm="1">
        <f t="array" ref="H161">IFERROR(_xlfn._xlws.FILTER(Cnty_States_Rgns[chapter],(Cnty_States_Rgns[county_lon, county_st]=G161)*(Cnty_States_Rgns[region]=DR_Region)),"")</f>
        <v/>
      </c>
      <c r="I161" s="63" t="str">
        <f ca="1">IF(ISNA(MATCH(ROWS(I$1:I160),F:F,0))=TRUE,"",INDEX(G:G,MATCH(ROWS(I$1:I160),F:F,0)))</f>
        <v/>
      </c>
      <c r="J161">
        <v>159</v>
      </c>
      <c r="K161" t="str">
        <f t="shared" si="5"/>
        <v/>
      </c>
    </row>
    <row r="162" spans="1:11" ht="16" hidden="1" x14ac:dyDescent="0.2">
      <c r="A162" s="43">
        <f>IFERROR(MATCH($C162,'Start Here Statistics'!$M:$M,0),0)</f>
        <v>0</v>
      </c>
      <c r="B162" s="43" t="s">
        <v>411</v>
      </c>
      <c r="C162" s="43" t="s">
        <v>301</v>
      </c>
      <c r="D162" s="43" t="s">
        <v>600</v>
      </c>
      <c r="E162" s="43">
        <f t="shared" si="4"/>
        <v>0</v>
      </c>
      <c r="F162" s="85" cm="1">
        <f t="array" aca="1" ref="F162" ca="1">IF(ISNUMBER(SEARCH(INDIRECT(CELL("address")),G162)),MAX(F$1:F161)+1,0)</f>
        <v>0</v>
      </c>
      <c r="G162" s="89" t="str">
        <v/>
      </c>
      <c r="H162" s="90" t="str" cm="1">
        <f t="array" ref="H162">IFERROR(_xlfn._xlws.FILTER(Cnty_States_Rgns[chapter],(Cnty_States_Rgns[county_lon, county_st]=G162)*(Cnty_States_Rgns[region]=DR_Region)),"")</f>
        <v/>
      </c>
      <c r="I162" s="63" t="str">
        <f ca="1">IF(ISNA(MATCH(ROWS(I$1:I161),F:F,0))=TRUE,"",INDEX(G:G,MATCH(ROWS(I$1:I161),F:F,0)))</f>
        <v/>
      </c>
      <c r="J162">
        <v>160</v>
      </c>
      <c r="K162" t="str">
        <f t="shared" si="5"/>
        <v/>
      </c>
    </row>
    <row r="163" spans="1:11" ht="16" hidden="1" x14ac:dyDescent="0.2">
      <c r="A163" s="43">
        <f>IFERROR(MATCH($C163,'Start Here Statistics'!$M:$M,0),0)</f>
        <v>0</v>
      </c>
      <c r="B163" s="43" t="s">
        <v>425</v>
      </c>
      <c r="C163" s="43" t="s">
        <v>297</v>
      </c>
      <c r="D163" s="43" t="s">
        <v>601</v>
      </c>
      <c r="E163" s="43">
        <f t="shared" si="4"/>
        <v>0</v>
      </c>
      <c r="F163" s="85" cm="1">
        <f t="array" aca="1" ref="F163" ca="1">IF(ISNUMBER(SEARCH(INDIRECT(CELL("address")),G163)),MAX(F$1:F162)+1,0)</f>
        <v>0</v>
      </c>
      <c r="G163" s="89" t="str">
        <v/>
      </c>
      <c r="H163" s="90" t="str" cm="1">
        <f t="array" ref="H163">IFERROR(_xlfn._xlws.FILTER(Cnty_States_Rgns[chapter],(Cnty_States_Rgns[county_lon, county_st]=G163)*(Cnty_States_Rgns[region]=DR_Region)),"")</f>
        <v/>
      </c>
      <c r="I163" s="63" t="str">
        <f ca="1">IF(ISNA(MATCH(ROWS(I$1:I162),F:F,0))=TRUE,"",INDEX(G:G,MATCH(ROWS(I$1:I162),F:F,0)))</f>
        <v/>
      </c>
      <c r="J163">
        <v>161</v>
      </c>
      <c r="K163" t="str">
        <f t="shared" si="5"/>
        <v/>
      </c>
    </row>
    <row r="164" spans="1:11" ht="16" hidden="1" x14ac:dyDescent="0.2">
      <c r="A164" s="43">
        <f>IFERROR(MATCH($C164,'Start Here Statistics'!$M:$M,0),0)</f>
        <v>0</v>
      </c>
      <c r="B164" s="43" t="s">
        <v>602</v>
      </c>
      <c r="C164" s="43" t="s">
        <v>326</v>
      </c>
      <c r="D164" s="43" t="s">
        <v>603</v>
      </c>
      <c r="E164" s="43">
        <f t="shared" si="4"/>
        <v>0</v>
      </c>
      <c r="F164" s="85" cm="1">
        <f t="array" aca="1" ref="F164" ca="1">IF(ISNUMBER(SEARCH(INDIRECT(CELL("address")),G164)),MAX(F$1:F163)+1,0)</f>
        <v>0</v>
      </c>
      <c r="G164" s="89" t="str">
        <v/>
      </c>
      <c r="H164" s="90" t="str" cm="1">
        <f t="array" ref="H164">IFERROR(_xlfn._xlws.FILTER(Cnty_States_Rgns[chapter],(Cnty_States_Rgns[county_lon, county_st]=G164)*(Cnty_States_Rgns[region]=DR_Region)),"")</f>
        <v/>
      </c>
      <c r="I164" s="63" t="str">
        <f ca="1">IF(ISNA(MATCH(ROWS(I$1:I163),F:F,0))=TRUE,"",INDEX(G:G,MATCH(ROWS(I$1:I163),F:F,0)))</f>
        <v/>
      </c>
      <c r="J164">
        <v>162</v>
      </c>
      <c r="K164" t="str">
        <f t="shared" si="5"/>
        <v/>
      </c>
    </row>
    <row r="165" spans="1:11" ht="16" hidden="1" x14ac:dyDescent="0.2">
      <c r="A165" s="43">
        <f>IFERROR(MATCH($C165,'Start Here Statistics'!$M:$M,0),0)</f>
        <v>0</v>
      </c>
      <c r="B165" s="43" t="s">
        <v>604</v>
      </c>
      <c r="C165" s="43" t="s">
        <v>298</v>
      </c>
      <c r="D165" s="43" t="s">
        <v>605</v>
      </c>
      <c r="E165" s="43">
        <f t="shared" si="4"/>
        <v>0</v>
      </c>
      <c r="F165" s="85" cm="1">
        <f t="array" aca="1" ref="F165" ca="1">IF(ISNUMBER(SEARCH(INDIRECT(CELL("address")),G165)),MAX(F$1:F164)+1,0)</f>
        <v>0</v>
      </c>
      <c r="G165" s="89" t="str">
        <v/>
      </c>
      <c r="H165" s="90" t="str" cm="1">
        <f t="array" ref="H165">IFERROR(_xlfn._xlws.FILTER(Cnty_States_Rgns[chapter],(Cnty_States_Rgns[county_lon, county_st]=G165)*(Cnty_States_Rgns[region]=DR_Region)),"")</f>
        <v/>
      </c>
      <c r="I165" s="63" t="str">
        <f ca="1">IF(ISNA(MATCH(ROWS(I$1:I164),F:F,0))=TRUE,"",INDEX(G:G,MATCH(ROWS(I$1:I164),F:F,0)))</f>
        <v/>
      </c>
      <c r="J165">
        <v>163</v>
      </c>
      <c r="K165" t="str">
        <f t="shared" si="5"/>
        <v/>
      </c>
    </row>
    <row r="166" spans="1:11" ht="16" hidden="1" x14ac:dyDescent="0.2">
      <c r="A166" s="43">
        <f>IFERROR(MATCH($C166,'Start Here Statistics'!$M:$M,0),0)</f>
        <v>0</v>
      </c>
      <c r="B166" s="43" t="s">
        <v>561</v>
      </c>
      <c r="C166" s="43" t="s">
        <v>307</v>
      </c>
      <c r="D166" s="43" t="s">
        <v>606</v>
      </c>
      <c r="E166" s="43">
        <f t="shared" si="4"/>
        <v>0</v>
      </c>
      <c r="F166" s="85" cm="1">
        <f t="array" aca="1" ref="F166" ca="1">IF(ISNUMBER(SEARCH(INDIRECT(CELL("address")),G166)),MAX(F$1:F165)+1,0)</f>
        <v>0</v>
      </c>
      <c r="G166" s="89" t="str">
        <v/>
      </c>
      <c r="H166" s="90" t="str" cm="1">
        <f t="array" ref="H166">IFERROR(_xlfn._xlws.FILTER(Cnty_States_Rgns[chapter],(Cnty_States_Rgns[county_lon, county_st]=G166)*(Cnty_States_Rgns[region]=DR_Region)),"")</f>
        <v/>
      </c>
      <c r="I166" s="63" t="str">
        <f ca="1">IF(ISNA(MATCH(ROWS(I$1:I165),F:F,0))=TRUE,"",INDEX(G:G,MATCH(ROWS(I$1:I165),F:F,0)))</f>
        <v/>
      </c>
      <c r="J166">
        <v>164</v>
      </c>
      <c r="K166" t="str">
        <f t="shared" si="5"/>
        <v/>
      </c>
    </row>
    <row r="167" spans="1:11" ht="16" hidden="1" x14ac:dyDescent="0.2">
      <c r="A167" s="43">
        <f>IFERROR(MATCH($C167,'Start Here Statistics'!$M:$M,0),0)</f>
        <v>0</v>
      </c>
      <c r="B167" s="43" t="s">
        <v>607</v>
      </c>
      <c r="C167" s="43" t="s">
        <v>301</v>
      </c>
      <c r="D167" s="43" t="s">
        <v>608</v>
      </c>
      <c r="E167" s="43">
        <f t="shared" si="4"/>
        <v>0</v>
      </c>
      <c r="F167" s="85" cm="1">
        <f t="array" aca="1" ref="F167" ca="1">IF(ISNUMBER(SEARCH(INDIRECT(CELL("address")),G167)),MAX(F$1:F166)+1,0)</f>
        <v>0</v>
      </c>
      <c r="G167" s="89" t="str">
        <v/>
      </c>
      <c r="H167" s="90" t="str" cm="1">
        <f t="array" ref="H167">IFERROR(_xlfn._xlws.FILTER(Cnty_States_Rgns[chapter],(Cnty_States_Rgns[county_lon, county_st]=G167)*(Cnty_States_Rgns[region]=DR_Region)),"")</f>
        <v/>
      </c>
      <c r="I167" s="63" t="str">
        <f ca="1">IF(ISNA(MATCH(ROWS(I$1:I166),F:F,0))=TRUE,"",INDEX(G:G,MATCH(ROWS(I$1:I166),F:F,0)))</f>
        <v/>
      </c>
      <c r="J167">
        <v>165</v>
      </c>
      <c r="K167" t="str">
        <f t="shared" si="5"/>
        <v/>
      </c>
    </row>
    <row r="168" spans="1:11" ht="16" hidden="1" x14ac:dyDescent="0.2">
      <c r="A168" s="43">
        <f>IFERROR(MATCH($C168,'Start Here Statistics'!$M:$M,0),0)</f>
        <v>0</v>
      </c>
      <c r="B168" s="43" t="s">
        <v>609</v>
      </c>
      <c r="C168" s="43" t="s">
        <v>297</v>
      </c>
      <c r="D168" s="43" t="s">
        <v>610</v>
      </c>
      <c r="E168" s="43">
        <f t="shared" si="4"/>
        <v>0</v>
      </c>
      <c r="F168" s="85" cm="1">
        <f t="array" aca="1" ref="F168" ca="1">IF(ISNUMBER(SEARCH(INDIRECT(CELL("address")),G168)),MAX(F$1:F167)+1,0)</f>
        <v>0</v>
      </c>
      <c r="G168" s="89" t="str">
        <v/>
      </c>
      <c r="H168" s="90" t="str" cm="1">
        <f t="array" ref="H168">IFERROR(_xlfn._xlws.FILTER(Cnty_States_Rgns[chapter],(Cnty_States_Rgns[county_lon, county_st]=G168)*(Cnty_States_Rgns[region]=DR_Region)),"")</f>
        <v/>
      </c>
      <c r="I168" s="63" t="str">
        <f ca="1">IF(ISNA(MATCH(ROWS(I$1:I167),F:F,0))=TRUE,"",INDEX(G:G,MATCH(ROWS(I$1:I167),F:F,0)))</f>
        <v/>
      </c>
      <c r="J168">
        <v>166</v>
      </c>
      <c r="K168" t="str">
        <f t="shared" si="5"/>
        <v/>
      </c>
    </row>
    <row r="169" spans="1:11" ht="16" hidden="1" x14ac:dyDescent="0.2">
      <c r="A169" s="43">
        <f>IFERROR(MATCH($C169,'Start Here Statistics'!$M:$M,0),0)</f>
        <v>0</v>
      </c>
      <c r="B169" s="43" t="s">
        <v>611</v>
      </c>
      <c r="C169" s="43" t="s">
        <v>324</v>
      </c>
      <c r="D169" s="43" t="s">
        <v>612</v>
      </c>
      <c r="E169" s="43">
        <f t="shared" si="4"/>
        <v>0</v>
      </c>
      <c r="F169" s="85" cm="1">
        <f t="array" aca="1" ref="F169" ca="1">IF(ISNUMBER(SEARCH(INDIRECT(CELL("address")),G169)),MAX(F$1:F168)+1,0)</f>
        <v>0</v>
      </c>
      <c r="G169" s="89" t="str">
        <v/>
      </c>
      <c r="H169" s="90" t="str" cm="1">
        <f t="array" ref="H169">IFERROR(_xlfn._xlws.FILTER(Cnty_States_Rgns[chapter],(Cnty_States_Rgns[county_lon, county_st]=G169)*(Cnty_States_Rgns[region]=DR_Region)),"")</f>
        <v/>
      </c>
      <c r="I169" s="63" t="str">
        <f ca="1">IF(ISNA(MATCH(ROWS(I$1:I168),F:F,0))=TRUE,"",INDEX(G:G,MATCH(ROWS(I$1:I168),F:F,0)))</f>
        <v/>
      </c>
      <c r="J169">
        <v>167</v>
      </c>
      <c r="K169" t="str">
        <f t="shared" si="5"/>
        <v/>
      </c>
    </row>
    <row r="170" spans="1:11" ht="16" hidden="1" x14ac:dyDescent="0.2">
      <c r="A170" s="43">
        <f>IFERROR(MATCH($C170,'Start Here Statistics'!$M:$M,0),0)</f>
        <v>0</v>
      </c>
      <c r="B170" s="43" t="s">
        <v>442</v>
      </c>
      <c r="C170" s="43" t="s">
        <v>327</v>
      </c>
      <c r="D170" s="43" t="s">
        <v>613</v>
      </c>
      <c r="E170" s="43">
        <f t="shared" si="4"/>
        <v>0</v>
      </c>
      <c r="F170" s="85" cm="1">
        <f t="array" aca="1" ref="F170" ca="1">IF(ISNUMBER(SEARCH(INDIRECT(CELL("address")),G170)),MAX(F$1:F169)+1,0)</f>
        <v>0</v>
      </c>
      <c r="G170" s="89" t="str">
        <v/>
      </c>
      <c r="H170" s="90" t="str" cm="1">
        <f t="array" ref="H170">IFERROR(_xlfn._xlws.FILTER(Cnty_States_Rgns[chapter],(Cnty_States_Rgns[county_lon, county_st]=G170)*(Cnty_States_Rgns[region]=DR_Region)),"")</f>
        <v/>
      </c>
      <c r="I170" s="63" t="str">
        <f ca="1">IF(ISNA(MATCH(ROWS(I$1:I169),F:F,0))=TRUE,"",INDEX(G:G,MATCH(ROWS(I$1:I169),F:F,0)))</f>
        <v/>
      </c>
      <c r="J170">
        <v>168</v>
      </c>
      <c r="K170" t="str">
        <f t="shared" si="5"/>
        <v/>
      </c>
    </row>
    <row r="171" spans="1:11" ht="16" hidden="1" x14ac:dyDescent="0.2">
      <c r="A171" s="43">
        <f>IFERROR(MATCH($C171,'Start Here Statistics'!$M:$M,0),0)</f>
        <v>0</v>
      </c>
      <c r="B171" s="43" t="s">
        <v>477</v>
      </c>
      <c r="C171" s="43" t="s">
        <v>325</v>
      </c>
      <c r="D171" s="43" t="s">
        <v>614</v>
      </c>
      <c r="E171" s="43">
        <f t="shared" si="4"/>
        <v>0</v>
      </c>
      <c r="F171" s="85" cm="1">
        <f t="array" aca="1" ref="F171" ca="1">IF(ISNUMBER(SEARCH(INDIRECT(CELL("address")),G171)),MAX(F$1:F170)+1,0)</f>
        <v>0</v>
      </c>
      <c r="G171" s="89" t="str">
        <v/>
      </c>
      <c r="H171" s="90" t="str" cm="1">
        <f t="array" ref="H171">IFERROR(_xlfn._xlws.FILTER(Cnty_States_Rgns[chapter],(Cnty_States_Rgns[county_lon, county_st]=G171)*(Cnty_States_Rgns[region]=DR_Region)),"")</f>
        <v/>
      </c>
      <c r="I171" s="63" t="str">
        <f ca="1">IF(ISNA(MATCH(ROWS(I$1:I170),F:F,0))=TRUE,"",INDEX(G:G,MATCH(ROWS(I$1:I170),F:F,0)))</f>
        <v/>
      </c>
      <c r="J171">
        <v>169</v>
      </c>
      <c r="K171" t="str">
        <f t="shared" si="5"/>
        <v/>
      </c>
    </row>
    <row r="172" spans="1:11" ht="16" hidden="1" x14ac:dyDescent="0.2">
      <c r="A172" s="43">
        <f>IFERROR(MATCH($C172,'Start Here Statistics'!$M:$M,0),0)</f>
        <v>0</v>
      </c>
      <c r="B172" s="43" t="s">
        <v>615</v>
      </c>
      <c r="C172" s="43" t="s">
        <v>315</v>
      </c>
      <c r="D172" s="43" t="s">
        <v>616</v>
      </c>
      <c r="E172" s="43">
        <f t="shared" si="4"/>
        <v>0</v>
      </c>
      <c r="F172" s="85" cm="1">
        <f t="array" aca="1" ref="F172" ca="1">IF(ISNUMBER(SEARCH(INDIRECT(CELL("address")),G172)),MAX(F$1:F171)+1,0)</f>
        <v>0</v>
      </c>
      <c r="G172" s="89" t="str">
        <v/>
      </c>
      <c r="H172" s="90" t="str" cm="1">
        <f t="array" ref="H172">IFERROR(_xlfn._xlws.FILTER(Cnty_States_Rgns[chapter],(Cnty_States_Rgns[county_lon, county_st]=G172)*(Cnty_States_Rgns[region]=DR_Region)),"")</f>
        <v/>
      </c>
      <c r="I172" s="63" t="str">
        <f ca="1">IF(ISNA(MATCH(ROWS(I$1:I171),F:F,0))=TRUE,"",INDEX(G:G,MATCH(ROWS(I$1:I171),F:F,0)))</f>
        <v/>
      </c>
      <c r="J172">
        <v>170</v>
      </c>
      <c r="K172" t="str">
        <f t="shared" si="5"/>
        <v/>
      </c>
    </row>
    <row r="173" spans="1:11" ht="16" hidden="1" x14ac:dyDescent="0.2">
      <c r="A173" s="43">
        <f>IFERROR(MATCH($C173,'Start Here Statistics'!$M:$M,0),0)</f>
        <v>0</v>
      </c>
      <c r="B173" s="43" t="s">
        <v>582</v>
      </c>
      <c r="C173" s="43" t="s">
        <v>302</v>
      </c>
      <c r="D173" s="43" t="s">
        <v>617</v>
      </c>
      <c r="E173" s="43">
        <f t="shared" si="4"/>
        <v>0</v>
      </c>
      <c r="F173" s="85" cm="1">
        <f t="array" aca="1" ref="F173" ca="1">IF(ISNUMBER(SEARCH(INDIRECT(CELL("address")),G173)),MAX(F$1:F172)+1,0)</f>
        <v>0</v>
      </c>
      <c r="G173" s="89" t="str">
        <v/>
      </c>
      <c r="H173" s="90" t="str" cm="1">
        <f t="array" ref="H173">IFERROR(_xlfn._xlws.FILTER(Cnty_States_Rgns[chapter],(Cnty_States_Rgns[county_lon, county_st]=G173)*(Cnty_States_Rgns[region]=DR_Region)),"")</f>
        <v/>
      </c>
      <c r="I173" s="63" t="str">
        <f ca="1">IF(ISNA(MATCH(ROWS(I$1:I172),F:F,0))=TRUE,"",INDEX(G:G,MATCH(ROWS(I$1:I172),F:F,0)))</f>
        <v/>
      </c>
      <c r="J173">
        <v>171</v>
      </c>
      <c r="K173" t="str">
        <f t="shared" si="5"/>
        <v/>
      </c>
    </row>
    <row r="174" spans="1:11" ht="16" hidden="1" x14ac:dyDescent="0.2">
      <c r="A174" s="43">
        <f>IFERROR(MATCH($C174,'Start Here Statistics'!$M:$M,0),0)</f>
        <v>0</v>
      </c>
      <c r="B174" s="43" t="s">
        <v>618</v>
      </c>
      <c r="C174" s="43" t="s">
        <v>282</v>
      </c>
      <c r="D174" s="43" t="s">
        <v>619</v>
      </c>
      <c r="E174" s="43">
        <f t="shared" si="4"/>
        <v>0</v>
      </c>
      <c r="F174" s="85" cm="1">
        <f t="array" aca="1" ref="F174" ca="1">IF(ISNUMBER(SEARCH(INDIRECT(CELL("address")),G174)),MAX(F$1:F173)+1,0)</f>
        <v>0</v>
      </c>
      <c r="G174" s="89" t="str">
        <v/>
      </c>
      <c r="H174" s="90" t="str" cm="1">
        <f t="array" ref="H174">IFERROR(_xlfn._xlws.FILTER(Cnty_States_Rgns[chapter],(Cnty_States_Rgns[county_lon, county_st]=G174)*(Cnty_States_Rgns[region]=DR_Region)),"")</f>
        <v/>
      </c>
      <c r="I174" s="63" t="str">
        <f ca="1">IF(ISNA(MATCH(ROWS(I$1:I173),F:F,0))=TRUE,"",INDEX(G:G,MATCH(ROWS(I$1:I173),F:F,0)))</f>
        <v/>
      </c>
      <c r="J174">
        <v>172</v>
      </c>
      <c r="K174" t="str">
        <f t="shared" si="5"/>
        <v/>
      </c>
    </row>
    <row r="175" spans="1:11" ht="16" hidden="1" x14ac:dyDescent="0.2">
      <c r="A175" s="43">
        <f>IFERROR(MATCH($C175,'Start Here Statistics'!$M:$M,0),0)</f>
        <v>0</v>
      </c>
      <c r="B175" s="43" t="s">
        <v>620</v>
      </c>
      <c r="C175" s="43" t="s">
        <v>285</v>
      </c>
      <c r="D175" s="43" t="s">
        <v>621</v>
      </c>
      <c r="E175" s="43">
        <f t="shared" si="4"/>
        <v>0</v>
      </c>
      <c r="F175" s="85" cm="1">
        <f t="array" aca="1" ref="F175" ca="1">IF(ISNUMBER(SEARCH(INDIRECT(CELL("address")),G175)),MAX(F$1:F174)+1,0)</f>
        <v>0</v>
      </c>
      <c r="G175" s="89" t="str">
        <v/>
      </c>
      <c r="H175" s="90" t="str" cm="1">
        <f t="array" ref="H175">IFERROR(_xlfn._xlws.FILTER(Cnty_States_Rgns[chapter],(Cnty_States_Rgns[county_lon, county_st]=G175)*(Cnty_States_Rgns[region]=DR_Region)),"")</f>
        <v/>
      </c>
      <c r="I175" s="63" t="str">
        <f ca="1">IF(ISNA(MATCH(ROWS(I$1:I174),F:F,0))=TRUE,"",INDEX(G:G,MATCH(ROWS(I$1:I174),F:F,0)))</f>
        <v/>
      </c>
      <c r="J175">
        <v>173</v>
      </c>
      <c r="K175" t="str">
        <f t="shared" si="5"/>
        <v/>
      </c>
    </row>
    <row r="176" spans="1:11" ht="16" hidden="1" x14ac:dyDescent="0.2">
      <c r="A176" s="43">
        <f>IFERROR(MATCH($C176,'Start Here Statistics'!$M:$M,0),0)</f>
        <v>0</v>
      </c>
      <c r="B176" s="43" t="s">
        <v>382</v>
      </c>
      <c r="C176" s="43" t="s">
        <v>307</v>
      </c>
      <c r="D176" s="43" t="s">
        <v>622</v>
      </c>
      <c r="E176" s="43">
        <f t="shared" si="4"/>
        <v>0</v>
      </c>
      <c r="F176" s="85" cm="1">
        <f t="array" aca="1" ref="F176" ca="1">IF(ISNUMBER(SEARCH(INDIRECT(CELL("address")),G176)),MAX(F$1:F175)+1,0)</f>
        <v>0</v>
      </c>
      <c r="G176" s="89" t="str">
        <v/>
      </c>
      <c r="H176" s="90" t="str" cm="1">
        <f t="array" ref="H176">IFERROR(_xlfn._xlws.FILTER(Cnty_States_Rgns[chapter],(Cnty_States_Rgns[county_lon, county_st]=G176)*(Cnty_States_Rgns[region]=DR_Region)),"")</f>
        <v/>
      </c>
      <c r="I176" s="63" t="str">
        <f ca="1">IF(ISNA(MATCH(ROWS(I$1:I175),F:F,0))=TRUE,"",INDEX(G:G,MATCH(ROWS(I$1:I175),F:F,0)))</f>
        <v/>
      </c>
      <c r="J176">
        <v>174</v>
      </c>
      <c r="K176" t="str">
        <f t="shared" si="5"/>
        <v/>
      </c>
    </row>
    <row r="177" spans="1:11" ht="16" hidden="1" x14ac:dyDescent="0.2">
      <c r="A177" s="43">
        <f>IFERROR(MATCH($C177,'Start Here Statistics'!$M:$M,0),0)</f>
        <v>0</v>
      </c>
      <c r="B177" s="43" t="s">
        <v>512</v>
      </c>
      <c r="C177" s="43" t="s">
        <v>294</v>
      </c>
      <c r="D177" s="43" t="s">
        <v>623</v>
      </c>
      <c r="E177" s="43">
        <f t="shared" si="4"/>
        <v>0</v>
      </c>
      <c r="F177" s="85" cm="1">
        <f t="array" aca="1" ref="F177" ca="1">IF(ISNUMBER(SEARCH(INDIRECT(CELL("address")),G177)),MAX(F$1:F176)+1,0)</f>
        <v>0</v>
      </c>
      <c r="G177" s="89" t="str">
        <v/>
      </c>
      <c r="H177" s="90" t="str" cm="1">
        <f t="array" ref="H177">IFERROR(_xlfn._xlws.FILTER(Cnty_States_Rgns[chapter],(Cnty_States_Rgns[county_lon, county_st]=G177)*(Cnty_States_Rgns[region]=DR_Region)),"")</f>
        <v/>
      </c>
      <c r="I177" s="63" t="str">
        <f ca="1">IF(ISNA(MATCH(ROWS(I$1:I176),F:F,0))=TRUE,"",INDEX(G:G,MATCH(ROWS(I$1:I176),F:F,0)))</f>
        <v/>
      </c>
      <c r="J177">
        <v>175</v>
      </c>
      <c r="K177" t="str">
        <f t="shared" si="5"/>
        <v/>
      </c>
    </row>
    <row r="178" spans="1:11" ht="16" hidden="1" x14ac:dyDescent="0.2">
      <c r="A178" s="43">
        <f>IFERROR(MATCH($C178,'Start Here Statistics'!$M:$M,0),0)</f>
        <v>0</v>
      </c>
      <c r="B178" s="43" t="s">
        <v>624</v>
      </c>
      <c r="C178" s="43" t="s">
        <v>317</v>
      </c>
      <c r="D178" s="43" t="s">
        <v>625</v>
      </c>
      <c r="E178" s="43">
        <f t="shared" si="4"/>
        <v>0</v>
      </c>
      <c r="F178" s="85" cm="1">
        <f t="array" aca="1" ref="F178" ca="1">IF(ISNUMBER(SEARCH(INDIRECT(CELL("address")),G178)),MAX(F$1:F177)+1,0)</f>
        <v>0</v>
      </c>
      <c r="G178" s="89" t="str">
        <v/>
      </c>
      <c r="H178" s="90" t="str" cm="1">
        <f t="array" ref="H178">IFERROR(_xlfn._xlws.FILTER(Cnty_States_Rgns[chapter],(Cnty_States_Rgns[county_lon, county_st]=G178)*(Cnty_States_Rgns[region]=DR_Region)),"")</f>
        <v/>
      </c>
      <c r="I178" s="63" t="str">
        <f ca="1">IF(ISNA(MATCH(ROWS(I$1:I177),F:F,0))=TRUE,"",INDEX(G:G,MATCH(ROWS(I$1:I177),F:F,0)))</f>
        <v/>
      </c>
      <c r="J178">
        <v>176</v>
      </c>
      <c r="K178" t="str">
        <f t="shared" si="5"/>
        <v/>
      </c>
    </row>
    <row r="179" spans="1:11" ht="16" hidden="1" x14ac:dyDescent="0.2">
      <c r="A179" s="43">
        <f>IFERROR(MATCH($C179,'Start Here Statistics'!$M:$M,0),0)</f>
        <v>0</v>
      </c>
      <c r="B179" s="43" t="s">
        <v>523</v>
      </c>
      <c r="C179" s="43" t="s">
        <v>307</v>
      </c>
      <c r="D179" s="43" t="s">
        <v>626</v>
      </c>
      <c r="E179" s="43">
        <f t="shared" si="4"/>
        <v>0</v>
      </c>
      <c r="F179" s="85" cm="1">
        <f t="array" aca="1" ref="F179" ca="1">IF(ISNUMBER(SEARCH(INDIRECT(CELL("address")),G179)),MAX(F$1:F178)+1,0)</f>
        <v>0</v>
      </c>
      <c r="G179" s="89" t="str">
        <v/>
      </c>
      <c r="H179" s="90" t="str" cm="1">
        <f t="array" ref="H179">IFERROR(_xlfn._xlws.FILTER(Cnty_States_Rgns[chapter],(Cnty_States_Rgns[county_lon, county_st]=G179)*(Cnty_States_Rgns[region]=DR_Region)),"")</f>
        <v/>
      </c>
      <c r="I179" s="63" t="str">
        <f ca="1">IF(ISNA(MATCH(ROWS(I$1:I178),F:F,0))=TRUE,"",INDEX(G:G,MATCH(ROWS(I$1:I178),F:F,0)))</f>
        <v/>
      </c>
      <c r="J179">
        <v>177</v>
      </c>
      <c r="K179" t="str">
        <f t="shared" si="5"/>
        <v/>
      </c>
    </row>
    <row r="180" spans="1:11" ht="16" hidden="1" x14ac:dyDescent="0.2">
      <c r="A180" s="43">
        <f>IFERROR(MATCH($C180,'Start Here Statistics'!$M:$M,0),0)</f>
        <v>0</v>
      </c>
      <c r="B180" s="43" t="s">
        <v>378</v>
      </c>
      <c r="C180" s="43" t="s">
        <v>315</v>
      </c>
      <c r="D180" s="43" t="s">
        <v>627</v>
      </c>
      <c r="E180" s="43">
        <f t="shared" si="4"/>
        <v>0</v>
      </c>
      <c r="F180" s="85" cm="1">
        <f t="array" aca="1" ref="F180" ca="1">IF(ISNUMBER(SEARCH(INDIRECT(CELL("address")),G180)),MAX(F$1:F179)+1,0)</f>
        <v>0</v>
      </c>
      <c r="G180" s="89" t="str">
        <v/>
      </c>
      <c r="H180" s="90" t="str" cm="1">
        <f t="array" ref="H180">IFERROR(_xlfn._xlws.FILTER(Cnty_States_Rgns[chapter],(Cnty_States_Rgns[county_lon, county_st]=G180)*(Cnty_States_Rgns[region]=DR_Region)),"")</f>
        <v/>
      </c>
      <c r="I180" s="63" t="str">
        <f ca="1">IF(ISNA(MATCH(ROWS(I$1:I179),F:F,0))=TRUE,"",INDEX(G:G,MATCH(ROWS(I$1:I179),F:F,0)))</f>
        <v/>
      </c>
      <c r="J180">
        <v>178</v>
      </c>
      <c r="K180" t="str">
        <f t="shared" si="5"/>
        <v/>
      </c>
    </row>
    <row r="181" spans="1:11" ht="16" hidden="1" x14ac:dyDescent="0.2">
      <c r="A181" s="43">
        <f>IFERROR(MATCH($C181,'Start Here Statistics'!$M:$M,0),0)</f>
        <v>0</v>
      </c>
      <c r="B181" s="43" t="s">
        <v>561</v>
      </c>
      <c r="C181" s="43" t="s">
        <v>307</v>
      </c>
      <c r="D181" s="43" t="s">
        <v>628</v>
      </c>
      <c r="E181" s="43">
        <f t="shared" si="4"/>
        <v>0</v>
      </c>
      <c r="F181" s="85" cm="1">
        <f t="array" aca="1" ref="F181" ca="1">IF(ISNUMBER(SEARCH(INDIRECT(CELL("address")),G181)),MAX(F$1:F180)+1,0)</f>
        <v>0</v>
      </c>
      <c r="G181" s="89" t="str">
        <v/>
      </c>
      <c r="H181" s="90" t="str" cm="1">
        <f t="array" ref="H181">IFERROR(_xlfn._xlws.FILTER(Cnty_States_Rgns[chapter],(Cnty_States_Rgns[county_lon, county_st]=G181)*(Cnty_States_Rgns[region]=DR_Region)),"")</f>
        <v/>
      </c>
      <c r="I181" s="63" t="str">
        <f ca="1">IF(ISNA(MATCH(ROWS(I$1:I180),F:F,0))=TRUE,"",INDEX(G:G,MATCH(ROWS(I$1:I180),F:F,0)))</f>
        <v/>
      </c>
      <c r="J181">
        <v>179</v>
      </c>
      <c r="K181" t="str">
        <f t="shared" si="5"/>
        <v/>
      </c>
    </row>
    <row r="182" spans="1:11" ht="16" hidden="1" x14ac:dyDescent="0.2">
      <c r="A182" s="43">
        <f>IFERROR(MATCH($C182,'Start Here Statistics'!$M:$M,0),0)</f>
        <v>0</v>
      </c>
      <c r="B182" s="43" t="s">
        <v>532</v>
      </c>
      <c r="C182" s="43" t="s">
        <v>289</v>
      </c>
      <c r="D182" s="43" t="s">
        <v>629</v>
      </c>
      <c r="E182" s="43">
        <f t="shared" si="4"/>
        <v>0</v>
      </c>
      <c r="F182" s="85" cm="1">
        <f t="array" aca="1" ref="F182" ca="1">IF(ISNUMBER(SEARCH(INDIRECT(CELL("address")),G182)),MAX(F$1:F181)+1,0)</f>
        <v>0</v>
      </c>
      <c r="G182" s="89" t="str">
        <v/>
      </c>
      <c r="H182" s="90" t="str" cm="1">
        <f t="array" ref="H182">IFERROR(_xlfn._xlws.FILTER(Cnty_States_Rgns[chapter],(Cnty_States_Rgns[county_lon, county_st]=G182)*(Cnty_States_Rgns[region]=DR_Region)),"")</f>
        <v/>
      </c>
      <c r="I182" s="63" t="str">
        <f ca="1">IF(ISNA(MATCH(ROWS(I$1:I181),F:F,0))=TRUE,"",INDEX(G:G,MATCH(ROWS(I$1:I181),F:F,0)))</f>
        <v/>
      </c>
      <c r="J182">
        <v>180</v>
      </c>
      <c r="K182" t="str">
        <f t="shared" si="5"/>
        <v/>
      </c>
    </row>
    <row r="183" spans="1:11" ht="16" hidden="1" x14ac:dyDescent="0.2">
      <c r="A183" s="43">
        <f>IFERROR(MATCH($C183,'Start Here Statistics'!$M:$M,0),0)</f>
        <v>0</v>
      </c>
      <c r="B183" s="43" t="s">
        <v>585</v>
      </c>
      <c r="C183" s="43" t="s">
        <v>308</v>
      </c>
      <c r="D183" s="43" t="s">
        <v>630</v>
      </c>
      <c r="E183" s="43">
        <f t="shared" si="4"/>
        <v>0</v>
      </c>
      <c r="F183" s="85" cm="1">
        <f t="array" aca="1" ref="F183" ca="1">IF(ISNUMBER(SEARCH(INDIRECT(CELL("address")),G183)),MAX(F$1:F182)+1,0)</f>
        <v>0</v>
      </c>
      <c r="G183" s="89" t="str">
        <v/>
      </c>
      <c r="H183" s="90" t="str" cm="1">
        <f t="array" ref="H183">IFERROR(_xlfn._xlws.FILTER(Cnty_States_Rgns[chapter],(Cnty_States_Rgns[county_lon, county_st]=G183)*(Cnty_States_Rgns[region]=DR_Region)),"")</f>
        <v/>
      </c>
      <c r="I183" s="63" t="str">
        <f ca="1">IF(ISNA(MATCH(ROWS(I$1:I182),F:F,0))=TRUE,"",INDEX(G:G,MATCH(ROWS(I$1:I182),F:F,0)))</f>
        <v/>
      </c>
      <c r="J183">
        <v>181</v>
      </c>
      <c r="K183" t="str">
        <f t="shared" si="5"/>
        <v/>
      </c>
    </row>
    <row r="184" spans="1:11" ht="16" hidden="1" x14ac:dyDescent="0.2">
      <c r="A184" s="43">
        <f>IFERROR(MATCH($C184,'Start Here Statistics'!$M:$M,0),0)</f>
        <v>0</v>
      </c>
      <c r="B184" s="43" t="s">
        <v>414</v>
      </c>
      <c r="C184" s="43" t="s">
        <v>310</v>
      </c>
      <c r="D184" s="43" t="s">
        <v>631</v>
      </c>
      <c r="E184" s="43">
        <f t="shared" si="4"/>
        <v>0</v>
      </c>
      <c r="F184" s="85" cm="1">
        <f t="array" aca="1" ref="F184" ca="1">IF(ISNUMBER(SEARCH(INDIRECT(CELL("address")),G184)),MAX(F$1:F183)+1,0)</f>
        <v>0</v>
      </c>
      <c r="G184" s="89" t="str">
        <v/>
      </c>
      <c r="H184" s="90" t="str" cm="1">
        <f t="array" ref="H184">IFERROR(_xlfn._xlws.FILTER(Cnty_States_Rgns[chapter],(Cnty_States_Rgns[county_lon, county_st]=G184)*(Cnty_States_Rgns[region]=DR_Region)),"")</f>
        <v/>
      </c>
      <c r="I184" s="63" t="str">
        <f ca="1">IF(ISNA(MATCH(ROWS(I$1:I183),F:F,0))=TRUE,"",INDEX(G:G,MATCH(ROWS(I$1:I183),F:F,0)))</f>
        <v/>
      </c>
      <c r="J184">
        <v>182</v>
      </c>
      <c r="K184" t="str">
        <f t="shared" si="5"/>
        <v/>
      </c>
    </row>
    <row r="185" spans="1:11" ht="16" hidden="1" x14ac:dyDescent="0.2">
      <c r="A185" s="43">
        <f>IFERROR(MATCH($C185,'Start Here Statistics'!$M:$M,0),0)</f>
        <v>0</v>
      </c>
      <c r="B185" s="43" t="s">
        <v>632</v>
      </c>
      <c r="C185" s="43" t="s">
        <v>300</v>
      </c>
      <c r="D185" s="43" t="s">
        <v>633</v>
      </c>
      <c r="E185" s="43">
        <f t="shared" si="4"/>
        <v>0</v>
      </c>
      <c r="F185" s="85" cm="1">
        <f t="array" aca="1" ref="F185" ca="1">IF(ISNUMBER(SEARCH(INDIRECT(CELL("address")),G185)),MAX(F$1:F184)+1,0)</f>
        <v>0</v>
      </c>
      <c r="G185" s="89" t="str">
        <v/>
      </c>
      <c r="H185" s="90" t="str" cm="1">
        <f t="array" ref="H185">IFERROR(_xlfn._xlws.FILTER(Cnty_States_Rgns[chapter],(Cnty_States_Rgns[county_lon, county_st]=G185)*(Cnty_States_Rgns[region]=DR_Region)),"")</f>
        <v/>
      </c>
      <c r="I185" s="63" t="str">
        <f ca="1">IF(ISNA(MATCH(ROWS(I$1:I184),F:F,0))=TRUE,"",INDEX(G:G,MATCH(ROWS(I$1:I184),F:F,0)))</f>
        <v/>
      </c>
      <c r="J185">
        <v>183</v>
      </c>
      <c r="K185" t="str">
        <f t="shared" si="5"/>
        <v/>
      </c>
    </row>
    <row r="186" spans="1:11" ht="16" hidden="1" x14ac:dyDescent="0.2">
      <c r="A186" s="43">
        <f>IFERROR(MATCH($C186,'Start Here Statistics'!$M:$M,0),0)</f>
        <v>0</v>
      </c>
      <c r="B186" s="43" t="s">
        <v>634</v>
      </c>
      <c r="C186" s="43" t="s">
        <v>307</v>
      </c>
      <c r="D186" s="43" t="s">
        <v>635</v>
      </c>
      <c r="E186" s="43">
        <f t="shared" si="4"/>
        <v>0</v>
      </c>
      <c r="F186" s="85" cm="1">
        <f t="array" aca="1" ref="F186" ca="1">IF(ISNUMBER(SEARCH(INDIRECT(CELL("address")),G186)),MAX(F$1:F185)+1,0)</f>
        <v>0</v>
      </c>
      <c r="G186" s="89" t="str">
        <v/>
      </c>
      <c r="H186" s="90" t="str" cm="1">
        <f t="array" ref="H186">IFERROR(_xlfn._xlws.FILTER(Cnty_States_Rgns[chapter],(Cnty_States_Rgns[county_lon, county_st]=G186)*(Cnty_States_Rgns[region]=DR_Region)),"")</f>
        <v/>
      </c>
      <c r="I186" s="63" t="str">
        <f ca="1">IF(ISNA(MATCH(ROWS(I$1:I185),F:F,0))=TRUE,"",INDEX(G:G,MATCH(ROWS(I$1:I185),F:F,0)))</f>
        <v/>
      </c>
      <c r="J186">
        <v>184</v>
      </c>
      <c r="K186" t="str">
        <f t="shared" si="5"/>
        <v/>
      </c>
    </row>
    <row r="187" spans="1:11" ht="16" hidden="1" x14ac:dyDescent="0.2">
      <c r="A187" s="43">
        <f>IFERROR(MATCH($C187,'Start Here Statistics'!$M:$M,0),0)</f>
        <v>0</v>
      </c>
      <c r="B187" s="43" t="s">
        <v>455</v>
      </c>
      <c r="C187" s="43" t="s">
        <v>308</v>
      </c>
      <c r="D187" s="43" t="s">
        <v>636</v>
      </c>
      <c r="E187" s="43">
        <f t="shared" si="4"/>
        <v>0</v>
      </c>
      <c r="F187" s="85" cm="1">
        <f t="array" aca="1" ref="F187" ca="1">IF(ISNUMBER(SEARCH(INDIRECT(CELL("address")),G187)),MAX(F$1:F186)+1,0)</f>
        <v>0</v>
      </c>
      <c r="G187" s="89" t="str">
        <v/>
      </c>
      <c r="H187" s="90" t="str" cm="1">
        <f t="array" ref="H187">IFERROR(_xlfn._xlws.FILTER(Cnty_States_Rgns[chapter],(Cnty_States_Rgns[county_lon, county_st]=G187)*(Cnty_States_Rgns[region]=DR_Region)),"")</f>
        <v/>
      </c>
      <c r="I187" s="63" t="str">
        <f ca="1">IF(ISNA(MATCH(ROWS(I$1:I186),F:F,0))=TRUE,"",INDEX(G:G,MATCH(ROWS(I$1:I186),F:F,0)))</f>
        <v/>
      </c>
      <c r="J187">
        <v>185</v>
      </c>
      <c r="K187" t="str">
        <f t="shared" si="5"/>
        <v/>
      </c>
    </row>
    <row r="188" spans="1:11" ht="16" x14ac:dyDescent="0.2">
      <c r="A188" s="43">
        <f>IFERROR(MATCH($C188,'Start Here Statistics'!$M:$M,0),0)</f>
        <v>0</v>
      </c>
      <c r="B188" s="43" t="s">
        <v>400</v>
      </c>
      <c r="C188" s="43" t="s">
        <v>271</v>
      </c>
      <c r="D188" s="43" t="s">
        <v>637</v>
      </c>
      <c r="E188" s="43">
        <f t="shared" si="4"/>
        <v>0</v>
      </c>
      <c r="F188" s="85" cm="1">
        <f t="array" aca="1" ref="F188" ca="1">IF(ISNUMBER(SEARCH(INDIRECT(CELL("address")),G188)),MAX(F$1:F187)+1,0)</f>
        <v>0</v>
      </c>
      <c r="G188" s="89" t="str">
        <v/>
      </c>
      <c r="H188" s="90" t="str" cm="1">
        <f t="array" ref="H188">IFERROR(_xlfn._xlws.FILTER(Cnty_States_Rgns[chapter],(Cnty_States_Rgns[county_lon, county_st]=G188)*(Cnty_States_Rgns[region]=DR_Region)),"")</f>
        <v/>
      </c>
      <c r="I188" s="63" t="str">
        <f ca="1">IF(ISNA(MATCH(ROWS(I$1:I187),F:F,0))=TRUE,"",INDEX(G:G,MATCH(ROWS(I$1:I187),F:F,0)))</f>
        <v/>
      </c>
      <c r="J188">
        <v>186</v>
      </c>
      <c r="K188" t="str">
        <f t="shared" si="5"/>
        <v/>
      </c>
    </row>
    <row r="189" spans="1:11" ht="16" hidden="1" x14ac:dyDescent="0.2">
      <c r="A189" s="43">
        <f>IFERROR(MATCH($C189,'Start Here Statistics'!$M:$M,0),0)</f>
        <v>0</v>
      </c>
      <c r="B189" s="43" t="s">
        <v>638</v>
      </c>
      <c r="C189" s="43" t="s">
        <v>280</v>
      </c>
      <c r="D189" s="43" t="s">
        <v>639</v>
      </c>
      <c r="E189" s="43">
        <f t="shared" si="4"/>
        <v>0</v>
      </c>
      <c r="F189" s="85" cm="1">
        <f t="array" aca="1" ref="F189" ca="1">IF(ISNUMBER(SEARCH(INDIRECT(CELL("address")),G189)),MAX(F$1:F188)+1,0)</f>
        <v>0</v>
      </c>
      <c r="G189" s="89" t="str">
        <v/>
      </c>
      <c r="H189" s="90" t="str" cm="1">
        <f t="array" ref="H189">IFERROR(_xlfn._xlws.FILTER(Cnty_States_Rgns[chapter],(Cnty_States_Rgns[county_lon, county_st]=G189)*(Cnty_States_Rgns[region]=DR_Region)),"")</f>
        <v/>
      </c>
      <c r="I189" s="63" t="str">
        <f ca="1">IF(ISNA(MATCH(ROWS(I$1:I188),F:F,0))=TRUE,"",INDEX(G:G,MATCH(ROWS(I$1:I188),F:F,0)))</f>
        <v/>
      </c>
      <c r="J189">
        <v>187</v>
      </c>
      <c r="K189" t="str">
        <f t="shared" si="5"/>
        <v/>
      </c>
    </row>
    <row r="190" spans="1:11" ht="16" hidden="1" x14ac:dyDescent="0.2">
      <c r="A190" s="43">
        <f>IFERROR(MATCH($C190,'Start Here Statistics'!$M:$M,0),0)</f>
        <v>0</v>
      </c>
      <c r="B190" s="43" t="s">
        <v>640</v>
      </c>
      <c r="C190" s="43" t="s">
        <v>324</v>
      </c>
      <c r="D190" s="43" t="s">
        <v>641</v>
      </c>
      <c r="E190" s="43">
        <f t="shared" si="4"/>
        <v>0</v>
      </c>
      <c r="F190" s="85" cm="1">
        <f t="array" aca="1" ref="F190" ca="1">IF(ISNUMBER(SEARCH(INDIRECT(CELL("address")),G190)),MAX(F$1:F189)+1,0)</f>
        <v>0</v>
      </c>
      <c r="G190" s="89" t="str">
        <v/>
      </c>
      <c r="H190" s="90" t="str" cm="1">
        <f t="array" ref="H190">IFERROR(_xlfn._xlws.FILTER(Cnty_States_Rgns[chapter],(Cnty_States_Rgns[county_lon, county_st]=G190)*(Cnty_States_Rgns[region]=DR_Region)),"")</f>
        <v/>
      </c>
      <c r="I190" s="63" t="str">
        <f ca="1">IF(ISNA(MATCH(ROWS(I$1:I189),F:F,0))=TRUE,"",INDEX(G:G,MATCH(ROWS(I$1:I189),F:F,0)))</f>
        <v/>
      </c>
      <c r="J190">
        <v>188</v>
      </c>
      <c r="K190" t="str">
        <f t="shared" si="5"/>
        <v/>
      </c>
    </row>
    <row r="191" spans="1:11" ht="16" hidden="1" x14ac:dyDescent="0.2">
      <c r="A191" s="43">
        <f>IFERROR(MATCH($C191,'Start Here Statistics'!$M:$M,0),0)</f>
        <v>0</v>
      </c>
      <c r="B191" s="43" t="s">
        <v>374</v>
      </c>
      <c r="C191" s="43" t="s">
        <v>317</v>
      </c>
      <c r="D191" s="43" t="s">
        <v>642</v>
      </c>
      <c r="E191" s="43">
        <f t="shared" si="4"/>
        <v>0</v>
      </c>
      <c r="F191" s="85" cm="1">
        <f t="array" aca="1" ref="F191" ca="1">IF(ISNUMBER(SEARCH(INDIRECT(CELL("address")),G191)),MAX(F$1:F190)+1,0)</f>
        <v>0</v>
      </c>
      <c r="G191" s="89" t="str">
        <v/>
      </c>
      <c r="H191" s="90" t="str" cm="1">
        <f t="array" ref="H191">IFERROR(_xlfn._xlws.FILTER(Cnty_States_Rgns[chapter],(Cnty_States_Rgns[county_lon, county_st]=G191)*(Cnty_States_Rgns[region]=DR_Region)),"")</f>
        <v/>
      </c>
      <c r="I191" s="63" t="str">
        <f ca="1">IF(ISNA(MATCH(ROWS(I$1:I190),F:F,0))=TRUE,"",INDEX(G:G,MATCH(ROWS(I$1:I190),F:F,0)))</f>
        <v/>
      </c>
      <c r="J191">
        <v>189</v>
      </c>
      <c r="K191" t="str">
        <f t="shared" si="5"/>
        <v/>
      </c>
    </row>
    <row r="192" spans="1:11" ht="16" hidden="1" x14ac:dyDescent="0.2">
      <c r="A192" s="43">
        <f>IFERROR(MATCH($C192,'Start Here Statistics'!$M:$M,0),0)</f>
        <v>0</v>
      </c>
      <c r="B192" s="43" t="s">
        <v>398</v>
      </c>
      <c r="C192" s="43" t="s">
        <v>306</v>
      </c>
      <c r="D192" s="43" t="s">
        <v>643</v>
      </c>
      <c r="E192" s="43">
        <f t="shared" si="4"/>
        <v>0</v>
      </c>
      <c r="F192" s="85" cm="1">
        <f t="array" aca="1" ref="F192" ca="1">IF(ISNUMBER(SEARCH(INDIRECT(CELL("address")),G192)),MAX(F$1:F191)+1,0)</f>
        <v>0</v>
      </c>
      <c r="G192" s="89" t="str">
        <v/>
      </c>
      <c r="H192" s="90" t="str" cm="1">
        <f t="array" ref="H192">IFERROR(_xlfn._xlws.FILTER(Cnty_States_Rgns[chapter],(Cnty_States_Rgns[county_lon, county_st]=G192)*(Cnty_States_Rgns[region]=DR_Region)),"")</f>
        <v/>
      </c>
      <c r="I192" s="63" t="str">
        <f ca="1">IF(ISNA(MATCH(ROWS(I$1:I191),F:F,0))=TRUE,"",INDEX(G:G,MATCH(ROWS(I$1:I191),F:F,0)))</f>
        <v/>
      </c>
      <c r="J192">
        <v>190</v>
      </c>
      <c r="K192" t="str">
        <f t="shared" si="5"/>
        <v/>
      </c>
    </row>
    <row r="193" spans="1:11" ht="16" hidden="1" x14ac:dyDescent="0.2">
      <c r="A193" s="43">
        <f>IFERROR(MATCH($C193,'Start Here Statistics'!$M:$M,0),0)</f>
        <v>0</v>
      </c>
      <c r="B193" s="43" t="s">
        <v>644</v>
      </c>
      <c r="C193" s="43" t="s">
        <v>311</v>
      </c>
      <c r="D193" s="43" t="s">
        <v>645</v>
      </c>
      <c r="E193" s="43">
        <f t="shared" si="4"/>
        <v>0</v>
      </c>
      <c r="F193" s="85" cm="1">
        <f t="array" aca="1" ref="F193" ca="1">IF(ISNUMBER(SEARCH(INDIRECT(CELL("address")),G193)),MAX(F$1:F192)+1,0)</f>
        <v>0</v>
      </c>
      <c r="G193" s="89" t="str">
        <v/>
      </c>
      <c r="H193" s="90" t="str" cm="1">
        <f t="array" ref="H193">IFERROR(_xlfn._xlws.FILTER(Cnty_States_Rgns[chapter],(Cnty_States_Rgns[county_lon, county_st]=G193)*(Cnty_States_Rgns[region]=DR_Region)),"")</f>
        <v/>
      </c>
      <c r="I193" s="63" t="str">
        <f ca="1">IF(ISNA(MATCH(ROWS(I$1:I192),F:F,0))=TRUE,"",INDEX(G:G,MATCH(ROWS(I$1:I192),F:F,0)))</f>
        <v/>
      </c>
      <c r="J193">
        <v>191</v>
      </c>
      <c r="K193" t="str">
        <f t="shared" si="5"/>
        <v/>
      </c>
    </row>
    <row r="194" spans="1:11" ht="16" hidden="1" x14ac:dyDescent="0.2">
      <c r="A194" s="43">
        <f>IFERROR(MATCH($C194,'Start Here Statistics'!$M:$M,0),0)</f>
        <v>0</v>
      </c>
      <c r="B194" s="43" t="s">
        <v>597</v>
      </c>
      <c r="C194" s="43" t="s">
        <v>320</v>
      </c>
      <c r="D194" s="43" t="s">
        <v>646</v>
      </c>
      <c r="E194" s="43">
        <f t="shared" si="4"/>
        <v>0</v>
      </c>
      <c r="F194" s="85" cm="1">
        <f t="array" aca="1" ref="F194" ca="1">IF(ISNUMBER(SEARCH(INDIRECT(CELL("address")),G194)),MAX(F$1:F193)+1,0)</f>
        <v>0</v>
      </c>
      <c r="G194" s="89" t="str">
        <v/>
      </c>
      <c r="H194" s="90" t="str" cm="1">
        <f t="array" ref="H194">IFERROR(_xlfn._xlws.FILTER(Cnty_States_Rgns[chapter],(Cnty_States_Rgns[county_lon, county_st]=G194)*(Cnty_States_Rgns[region]=DR_Region)),"")</f>
        <v/>
      </c>
      <c r="I194" s="63" t="str">
        <f ca="1">IF(ISNA(MATCH(ROWS(I$1:I193),F:F,0))=TRUE,"",INDEX(G:G,MATCH(ROWS(I$1:I193),F:F,0)))</f>
        <v/>
      </c>
      <c r="J194">
        <v>192</v>
      </c>
      <c r="K194" t="str">
        <f t="shared" si="5"/>
        <v/>
      </c>
    </row>
    <row r="195" spans="1:11" ht="16" hidden="1" x14ac:dyDescent="0.2">
      <c r="A195" s="43">
        <f>IFERROR(MATCH($C195,'Start Here Statistics'!$M:$M,0),0)</f>
        <v>0</v>
      </c>
      <c r="B195" s="43" t="s">
        <v>647</v>
      </c>
      <c r="C195" s="43" t="s">
        <v>285</v>
      </c>
      <c r="D195" s="43" t="s">
        <v>648</v>
      </c>
      <c r="E195" s="43">
        <f t="shared" ref="E195:E258" si="6">SUM(E194,$A195&gt;0)</f>
        <v>0</v>
      </c>
      <c r="F195" s="85" cm="1">
        <f t="array" aca="1" ref="F195" ca="1">IF(ISNUMBER(SEARCH(INDIRECT(CELL("address")),G195)),MAX(F$1:F194)+1,0)</f>
        <v>0</v>
      </c>
      <c r="G195" s="89" t="str">
        <v/>
      </c>
      <c r="H195" s="90" t="str" cm="1">
        <f t="array" ref="H195">IFERROR(_xlfn._xlws.FILTER(Cnty_States_Rgns[chapter],(Cnty_States_Rgns[county_lon, county_st]=G195)*(Cnty_States_Rgns[region]=DR_Region)),"")</f>
        <v/>
      </c>
      <c r="I195" s="63" t="str">
        <f ca="1">IF(ISNA(MATCH(ROWS(I$1:I194),F:F,0))=TRUE,"",INDEX(G:G,MATCH(ROWS(I$1:I194),F:F,0)))</f>
        <v/>
      </c>
      <c r="J195">
        <v>193</v>
      </c>
      <c r="K195" t="str">
        <f t="shared" si="5"/>
        <v/>
      </c>
    </row>
    <row r="196" spans="1:11" ht="16" hidden="1" x14ac:dyDescent="0.2">
      <c r="A196" s="43">
        <f>IFERROR(MATCH($C196,'Start Here Statistics'!$M:$M,0),0)</f>
        <v>0</v>
      </c>
      <c r="B196" s="43" t="s">
        <v>649</v>
      </c>
      <c r="C196" s="43" t="s">
        <v>297</v>
      </c>
      <c r="D196" s="43" t="s">
        <v>650</v>
      </c>
      <c r="E196" s="43">
        <f t="shared" si="6"/>
        <v>0</v>
      </c>
      <c r="F196" s="85" cm="1">
        <f t="array" aca="1" ref="F196" ca="1">IF(ISNUMBER(SEARCH(INDIRECT(CELL("address")),G196)),MAX(F$1:F195)+1,0)</f>
        <v>0</v>
      </c>
      <c r="G196" s="89" t="str">
        <v/>
      </c>
      <c r="H196" s="90" t="str" cm="1">
        <f t="array" ref="H196">IFERROR(_xlfn._xlws.FILTER(Cnty_States_Rgns[chapter],(Cnty_States_Rgns[county_lon, county_st]=G196)*(Cnty_States_Rgns[region]=DR_Region)),"")</f>
        <v/>
      </c>
      <c r="I196" s="63" t="str">
        <f ca="1">IF(ISNA(MATCH(ROWS(I$1:I195),F:F,0))=TRUE,"",INDEX(G:G,MATCH(ROWS(I$1:I195),F:F,0)))</f>
        <v/>
      </c>
      <c r="J196">
        <v>194</v>
      </c>
      <c r="K196" t="str">
        <f t="shared" ref="K196:K259" si="7">IFERROR(INDEX($D:$D,MATCH($J196,$E:$E,0)),"")</f>
        <v/>
      </c>
    </row>
    <row r="197" spans="1:11" ht="16" hidden="1" x14ac:dyDescent="0.2">
      <c r="A197" s="43">
        <f>IFERROR(MATCH($C197,'Start Here Statistics'!$M:$M,0),0)</f>
        <v>0</v>
      </c>
      <c r="B197" s="43" t="s">
        <v>651</v>
      </c>
      <c r="C197" s="43" t="s">
        <v>305</v>
      </c>
      <c r="D197" s="43" t="s">
        <v>652</v>
      </c>
      <c r="E197" s="43">
        <f t="shared" si="6"/>
        <v>0</v>
      </c>
      <c r="F197" s="85" cm="1">
        <f t="array" aca="1" ref="F197" ca="1">IF(ISNUMBER(SEARCH(INDIRECT(CELL("address")),G197)),MAX(F$1:F196)+1,0)</f>
        <v>0</v>
      </c>
      <c r="G197" s="89" t="str">
        <v/>
      </c>
      <c r="H197" s="90" t="str" cm="1">
        <f t="array" ref="H197">IFERROR(_xlfn._xlws.FILTER(Cnty_States_Rgns[chapter],(Cnty_States_Rgns[county_lon, county_st]=G197)*(Cnty_States_Rgns[region]=DR_Region)),"")</f>
        <v/>
      </c>
      <c r="I197" s="63" t="str">
        <f ca="1">IF(ISNA(MATCH(ROWS(I$1:I196),F:F,0))=TRUE,"",INDEX(G:G,MATCH(ROWS(I$1:I196),F:F,0)))</f>
        <v/>
      </c>
      <c r="J197">
        <v>195</v>
      </c>
      <c r="K197" t="str">
        <f t="shared" si="7"/>
        <v/>
      </c>
    </row>
    <row r="198" spans="1:11" ht="16" hidden="1" x14ac:dyDescent="0.2">
      <c r="A198" s="43">
        <f>IFERROR(MATCH($C198,'Start Here Statistics'!$M:$M,0),0)</f>
        <v>0</v>
      </c>
      <c r="B198" s="43" t="s">
        <v>653</v>
      </c>
      <c r="C198" s="43" t="s">
        <v>276</v>
      </c>
      <c r="D198" s="43" t="s">
        <v>654</v>
      </c>
      <c r="E198" s="43">
        <f t="shared" si="6"/>
        <v>0</v>
      </c>
      <c r="F198" s="85" cm="1">
        <f t="array" aca="1" ref="F198" ca="1">IF(ISNUMBER(SEARCH(INDIRECT(CELL("address")),G198)),MAX(F$1:F197)+1,0)</f>
        <v>0</v>
      </c>
      <c r="G198" s="89" t="str">
        <v/>
      </c>
      <c r="H198" s="90" t="str" cm="1">
        <f t="array" ref="H198">IFERROR(_xlfn._xlws.FILTER(Cnty_States_Rgns[chapter],(Cnty_States_Rgns[county_lon, county_st]=G198)*(Cnty_States_Rgns[region]=DR_Region)),"")</f>
        <v/>
      </c>
      <c r="I198" s="63" t="str">
        <f ca="1">IF(ISNA(MATCH(ROWS(I$1:I197),F:F,0))=TRUE,"",INDEX(G:G,MATCH(ROWS(I$1:I197),F:F,0)))</f>
        <v/>
      </c>
      <c r="J198">
        <v>196</v>
      </c>
      <c r="K198" t="str">
        <f t="shared" si="7"/>
        <v/>
      </c>
    </row>
    <row r="199" spans="1:11" ht="16" hidden="1" x14ac:dyDescent="0.2">
      <c r="A199" s="43">
        <f>IFERROR(MATCH($C199,'Start Here Statistics'!$M:$M,0),0)</f>
        <v>0</v>
      </c>
      <c r="B199" s="43" t="s">
        <v>512</v>
      </c>
      <c r="C199" s="43" t="s">
        <v>294</v>
      </c>
      <c r="D199" s="43" t="s">
        <v>655</v>
      </c>
      <c r="E199" s="43">
        <f t="shared" si="6"/>
        <v>0</v>
      </c>
      <c r="F199" s="85" cm="1">
        <f t="array" aca="1" ref="F199" ca="1">IF(ISNUMBER(SEARCH(INDIRECT(CELL("address")),G199)),MAX(F$1:F198)+1,0)</f>
        <v>0</v>
      </c>
      <c r="G199" s="89" t="str">
        <v/>
      </c>
      <c r="H199" s="90" t="str" cm="1">
        <f t="array" ref="H199">IFERROR(_xlfn._xlws.FILTER(Cnty_States_Rgns[chapter],(Cnty_States_Rgns[county_lon, county_st]=G199)*(Cnty_States_Rgns[region]=DR_Region)),"")</f>
        <v/>
      </c>
      <c r="I199" s="63" t="str">
        <f ca="1">IF(ISNA(MATCH(ROWS(I$1:I198),F:F,0))=TRUE,"",INDEX(G:G,MATCH(ROWS(I$1:I198),F:F,0)))</f>
        <v/>
      </c>
      <c r="J199">
        <v>197</v>
      </c>
      <c r="K199" t="str">
        <f t="shared" si="7"/>
        <v/>
      </c>
    </row>
    <row r="200" spans="1:11" ht="16" hidden="1" x14ac:dyDescent="0.2">
      <c r="A200" s="43">
        <f>IFERROR(MATCH($C200,'Start Here Statistics'!$M:$M,0),0)</f>
        <v>0</v>
      </c>
      <c r="B200" s="43" t="s">
        <v>416</v>
      </c>
      <c r="C200" s="43" t="s">
        <v>306</v>
      </c>
      <c r="D200" s="43" t="s">
        <v>656</v>
      </c>
      <c r="E200" s="43">
        <f t="shared" si="6"/>
        <v>0</v>
      </c>
      <c r="F200" s="85" cm="1">
        <f t="array" aca="1" ref="F200" ca="1">IF(ISNUMBER(SEARCH(INDIRECT(CELL("address")),G200)),MAX(F$1:F199)+1,0)</f>
        <v>0</v>
      </c>
      <c r="G200" s="89" t="str">
        <v/>
      </c>
      <c r="H200" s="90" t="str" cm="1">
        <f t="array" ref="H200">IFERROR(_xlfn._xlws.FILTER(Cnty_States_Rgns[chapter],(Cnty_States_Rgns[county_lon, county_st]=G200)*(Cnty_States_Rgns[region]=DR_Region)),"")</f>
        <v/>
      </c>
      <c r="I200" s="63" t="str">
        <f ca="1">IF(ISNA(MATCH(ROWS(I$1:I199),F:F,0))=TRUE,"",INDEX(G:G,MATCH(ROWS(I$1:I199),F:F,0)))</f>
        <v/>
      </c>
      <c r="J200">
        <v>198</v>
      </c>
      <c r="K200" t="str">
        <f t="shared" si="7"/>
        <v/>
      </c>
    </row>
    <row r="201" spans="1:11" ht="16" hidden="1" x14ac:dyDescent="0.2">
      <c r="A201" s="43">
        <f>IFERROR(MATCH($C201,'Start Here Statistics'!$M:$M,0),0)</f>
        <v>0</v>
      </c>
      <c r="B201" s="43" t="s">
        <v>595</v>
      </c>
      <c r="C201" s="43" t="s">
        <v>293</v>
      </c>
      <c r="D201" s="43" t="s">
        <v>657</v>
      </c>
      <c r="E201" s="43">
        <f t="shared" si="6"/>
        <v>0</v>
      </c>
      <c r="F201" s="85" cm="1">
        <f t="array" aca="1" ref="F201" ca="1">IF(ISNUMBER(SEARCH(INDIRECT(CELL("address")),G201)),MAX(F$1:F200)+1,0)</f>
        <v>0</v>
      </c>
      <c r="G201" s="89" t="str">
        <v/>
      </c>
      <c r="H201" s="90" t="str" cm="1">
        <f t="array" ref="H201">IFERROR(_xlfn._xlws.FILTER(Cnty_States_Rgns[chapter],(Cnty_States_Rgns[county_lon, county_st]=G201)*(Cnty_States_Rgns[region]=DR_Region)),"")</f>
        <v/>
      </c>
      <c r="I201" s="63" t="str">
        <f ca="1">IF(ISNA(MATCH(ROWS(I$1:I200),F:F,0))=TRUE,"",INDEX(G:G,MATCH(ROWS(I$1:I200),F:F,0)))</f>
        <v/>
      </c>
      <c r="J201">
        <v>199</v>
      </c>
      <c r="K201" t="str">
        <f t="shared" si="7"/>
        <v/>
      </c>
    </row>
    <row r="202" spans="1:11" ht="16" hidden="1" x14ac:dyDescent="0.2">
      <c r="A202" s="43">
        <f>IFERROR(MATCH($C202,'Start Here Statistics'!$M:$M,0),0)</f>
        <v>0</v>
      </c>
      <c r="B202" s="43" t="s">
        <v>402</v>
      </c>
      <c r="C202" s="43" t="s">
        <v>275</v>
      </c>
      <c r="D202" s="43" t="s">
        <v>658</v>
      </c>
      <c r="E202" s="43">
        <f t="shared" si="6"/>
        <v>0</v>
      </c>
      <c r="F202" s="85" cm="1">
        <f t="array" aca="1" ref="F202" ca="1">IF(ISNUMBER(SEARCH(INDIRECT(CELL("address")),G202)),MAX(F$1:F201)+1,0)</f>
        <v>0</v>
      </c>
      <c r="G202" s="89" t="str">
        <v/>
      </c>
      <c r="H202" s="90" t="str" cm="1">
        <f t="array" ref="H202">IFERROR(_xlfn._xlws.FILTER(Cnty_States_Rgns[chapter],(Cnty_States_Rgns[county_lon, county_st]=G202)*(Cnty_States_Rgns[region]=DR_Region)),"")</f>
        <v/>
      </c>
      <c r="I202" s="63" t="str">
        <f ca="1">IF(ISNA(MATCH(ROWS(I$1:I201),F:F,0))=TRUE,"",INDEX(G:G,MATCH(ROWS(I$1:I201),F:F,0)))</f>
        <v/>
      </c>
      <c r="J202">
        <v>200</v>
      </c>
      <c r="K202" t="str">
        <f t="shared" si="7"/>
        <v/>
      </c>
    </row>
    <row r="203" spans="1:11" ht="16" hidden="1" x14ac:dyDescent="0.2">
      <c r="A203" s="43">
        <f>IFERROR(MATCH($C203,'Start Here Statistics'!$M:$M,0),0)</f>
        <v>0</v>
      </c>
      <c r="B203" s="43" t="s">
        <v>507</v>
      </c>
      <c r="C203" s="43" t="s">
        <v>282</v>
      </c>
      <c r="D203" s="43" t="s">
        <v>659</v>
      </c>
      <c r="E203" s="43">
        <f t="shared" si="6"/>
        <v>0</v>
      </c>
      <c r="F203" s="85" cm="1">
        <f t="array" aca="1" ref="F203" ca="1">IF(ISNUMBER(SEARCH(INDIRECT(CELL("address")),G203)),MAX(F$1:F202)+1,0)</f>
        <v>0</v>
      </c>
      <c r="G203" s="89" t="str">
        <v/>
      </c>
      <c r="H203" s="90" t="str" cm="1">
        <f t="array" ref="H203">IFERROR(_xlfn._xlws.FILTER(Cnty_States_Rgns[chapter],(Cnty_States_Rgns[county_lon, county_st]=G203)*(Cnty_States_Rgns[region]=DR_Region)),"")</f>
        <v/>
      </c>
      <c r="I203" s="63" t="str">
        <f ca="1">IF(ISNA(MATCH(ROWS(I$1:I202),F:F,0))=TRUE,"",INDEX(G:G,MATCH(ROWS(I$1:I202),F:F,0)))</f>
        <v/>
      </c>
      <c r="J203">
        <v>201</v>
      </c>
      <c r="K203" t="str">
        <f t="shared" si="7"/>
        <v/>
      </c>
    </row>
    <row r="204" spans="1:11" ht="16" x14ac:dyDescent="0.2">
      <c r="A204" s="43">
        <f>IFERROR(MATCH($C204,'Start Here Statistics'!$M:$M,0),0)</f>
        <v>0</v>
      </c>
      <c r="B204" s="43" t="s">
        <v>660</v>
      </c>
      <c r="C204" s="43" t="s">
        <v>271</v>
      </c>
      <c r="D204" s="43" t="s">
        <v>661</v>
      </c>
      <c r="E204" s="43">
        <f t="shared" si="6"/>
        <v>0</v>
      </c>
      <c r="F204" s="85" cm="1">
        <f t="array" aca="1" ref="F204" ca="1">IF(ISNUMBER(SEARCH(INDIRECT(CELL("address")),G204)),MAX(F$1:F203)+1,0)</f>
        <v>0</v>
      </c>
      <c r="G204" s="89" t="str">
        <v/>
      </c>
      <c r="H204" s="90" t="str" cm="1">
        <f t="array" ref="H204">IFERROR(_xlfn._xlws.FILTER(Cnty_States_Rgns[chapter],(Cnty_States_Rgns[county_lon, county_st]=G204)*(Cnty_States_Rgns[region]=DR_Region)),"")</f>
        <v/>
      </c>
      <c r="I204" s="63" t="str">
        <f ca="1">IF(ISNA(MATCH(ROWS(I$1:I203),F:F,0))=TRUE,"",INDEX(G:G,MATCH(ROWS(I$1:I203),F:F,0)))</f>
        <v/>
      </c>
      <c r="J204">
        <v>202</v>
      </c>
      <c r="K204" t="str">
        <f t="shared" si="7"/>
        <v/>
      </c>
    </row>
    <row r="205" spans="1:11" ht="16" hidden="1" x14ac:dyDescent="0.2">
      <c r="A205" s="43">
        <f>IFERROR(MATCH($C205,'Start Here Statistics'!$M:$M,0),0)</f>
        <v>0</v>
      </c>
      <c r="B205" s="43" t="s">
        <v>662</v>
      </c>
      <c r="C205" s="43" t="s">
        <v>294</v>
      </c>
      <c r="D205" s="43" t="s">
        <v>663</v>
      </c>
      <c r="E205" s="43">
        <f t="shared" si="6"/>
        <v>0</v>
      </c>
      <c r="F205" s="85" cm="1">
        <f t="array" aca="1" ref="F205" ca="1">IF(ISNUMBER(SEARCH(INDIRECT(CELL("address")),G205)),MAX(F$1:F204)+1,0)</f>
        <v>0</v>
      </c>
      <c r="G205" s="89" t="str">
        <v/>
      </c>
      <c r="H205" s="90" t="str" cm="1">
        <f t="array" ref="H205">IFERROR(_xlfn._xlws.FILTER(Cnty_States_Rgns[chapter],(Cnty_States_Rgns[county_lon, county_st]=G205)*(Cnty_States_Rgns[region]=DR_Region)),"")</f>
        <v/>
      </c>
      <c r="I205" s="63" t="str">
        <f ca="1">IF(ISNA(MATCH(ROWS(I$1:I204),F:F,0))=TRUE,"",INDEX(G:G,MATCH(ROWS(I$1:I204),F:F,0)))</f>
        <v/>
      </c>
      <c r="J205">
        <v>203</v>
      </c>
      <c r="K205" t="str">
        <f t="shared" si="7"/>
        <v/>
      </c>
    </row>
    <row r="206" spans="1:11" ht="16" hidden="1" x14ac:dyDescent="0.2">
      <c r="A206" s="43">
        <f>IFERROR(MATCH($C206,'Start Here Statistics'!$M:$M,0),0)</f>
        <v>0</v>
      </c>
      <c r="B206" s="43" t="s">
        <v>530</v>
      </c>
      <c r="C206" s="43" t="s">
        <v>304</v>
      </c>
      <c r="D206" s="43" t="s">
        <v>664</v>
      </c>
      <c r="E206" s="43">
        <f t="shared" si="6"/>
        <v>0</v>
      </c>
      <c r="F206" s="85" cm="1">
        <f t="array" aca="1" ref="F206" ca="1">IF(ISNUMBER(SEARCH(INDIRECT(CELL("address")),G206)),MAX(F$1:F205)+1,0)</f>
        <v>0</v>
      </c>
      <c r="G206" s="89" t="str">
        <v/>
      </c>
      <c r="H206" s="90" t="str" cm="1">
        <f t="array" ref="H206">IFERROR(_xlfn._xlws.FILTER(Cnty_States_Rgns[chapter],(Cnty_States_Rgns[county_lon, county_st]=G206)*(Cnty_States_Rgns[region]=DR_Region)),"")</f>
        <v/>
      </c>
      <c r="I206" s="63" t="str">
        <f ca="1">IF(ISNA(MATCH(ROWS(I$1:I205),F:F,0))=TRUE,"",INDEX(G:G,MATCH(ROWS(I$1:I205),F:F,0)))</f>
        <v/>
      </c>
      <c r="J206">
        <v>204</v>
      </c>
      <c r="K206" t="str">
        <f t="shared" si="7"/>
        <v/>
      </c>
    </row>
    <row r="207" spans="1:11" ht="16" hidden="1" x14ac:dyDescent="0.2">
      <c r="A207" s="43">
        <f>IFERROR(MATCH($C207,'Start Here Statistics'!$M:$M,0),0)</f>
        <v>0</v>
      </c>
      <c r="B207" s="43" t="s">
        <v>604</v>
      </c>
      <c r="C207" s="43" t="s">
        <v>298</v>
      </c>
      <c r="D207" s="43" t="s">
        <v>665</v>
      </c>
      <c r="E207" s="43">
        <f t="shared" si="6"/>
        <v>0</v>
      </c>
      <c r="F207" s="85" cm="1">
        <f t="array" aca="1" ref="F207" ca="1">IF(ISNUMBER(SEARCH(INDIRECT(CELL("address")),G207)),MAX(F$1:F206)+1,0)</f>
        <v>0</v>
      </c>
      <c r="G207" s="89" t="str">
        <v/>
      </c>
      <c r="H207" s="90" t="str" cm="1">
        <f t="array" ref="H207">IFERROR(_xlfn._xlws.FILTER(Cnty_States_Rgns[chapter],(Cnty_States_Rgns[county_lon, county_st]=G207)*(Cnty_States_Rgns[region]=DR_Region)),"")</f>
        <v/>
      </c>
      <c r="I207" s="63" t="str">
        <f ca="1">IF(ISNA(MATCH(ROWS(I$1:I206),F:F,0))=TRUE,"",INDEX(G:G,MATCH(ROWS(I$1:I206),F:F,0)))</f>
        <v/>
      </c>
      <c r="J207">
        <v>205</v>
      </c>
      <c r="K207" t="str">
        <f t="shared" si="7"/>
        <v/>
      </c>
    </row>
    <row r="208" spans="1:11" ht="16" hidden="1" x14ac:dyDescent="0.2">
      <c r="A208" s="43">
        <f>IFERROR(MATCH($C208,'Start Here Statistics'!$M:$M,0),0)</f>
        <v>0</v>
      </c>
      <c r="B208" s="43" t="s">
        <v>394</v>
      </c>
      <c r="C208" s="43" t="s">
        <v>289</v>
      </c>
      <c r="D208" s="43" t="s">
        <v>666</v>
      </c>
      <c r="E208" s="43">
        <f t="shared" si="6"/>
        <v>0</v>
      </c>
      <c r="F208" s="85" cm="1">
        <f t="array" aca="1" ref="F208" ca="1">IF(ISNUMBER(SEARCH(INDIRECT(CELL("address")),G208)),MAX(F$1:F207)+1,0)</f>
        <v>0</v>
      </c>
      <c r="G208" s="89" t="str">
        <v/>
      </c>
      <c r="H208" s="90" t="str" cm="1">
        <f t="array" ref="H208">IFERROR(_xlfn._xlws.FILTER(Cnty_States_Rgns[chapter],(Cnty_States_Rgns[county_lon, county_st]=G208)*(Cnty_States_Rgns[region]=DR_Region)),"")</f>
        <v/>
      </c>
      <c r="I208" s="63" t="str">
        <f ca="1">IF(ISNA(MATCH(ROWS(I$1:I207),F:F,0))=TRUE,"",INDEX(G:G,MATCH(ROWS(I$1:I207),F:F,0)))</f>
        <v/>
      </c>
      <c r="J208">
        <v>206</v>
      </c>
      <c r="K208" t="str">
        <f t="shared" si="7"/>
        <v/>
      </c>
    </row>
    <row r="209" spans="1:11" ht="16" hidden="1" x14ac:dyDescent="0.2">
      <c r="A209" s="43">
        <f>IFERROR(MATCH($C209,'Start Here Statistics'!$M:$M,0),0)</f>
        <v>0</v>
      </c>
      <c r="B209" s="43" t="s">
        <v>634</v>
      </c>
      <c r="C209" s="43" t="s">
        <v>307</v>
      </c>
      <c r="D209" s="43" t="s">
        <v>667</v>
      </c>
      <c r="E209" s="43">
        <f t="shared" si="6"/>
        <v>0</v>
      </c>
      <c r="F209" s="85" cm="1">
        <f t="array" aca="1" ref="F209" ca="1">IF(ISNUMBER(SEARCH(INDIRECT(CELL("address")),G209)),MAX(F$1:F208)+1,0)</f>
        <v>0</v>
      </c>
      <c r="G209" s="89" t="str">
        <v/>
      </c>
      <c r="H209" s="90" t="str" cm="1">
        <f t="array" ref="H209">IFERROR(_xlfn._xlws.FILTER(Cnty_States_Rgns[chapter],(Cnty_States_Rgns[county_lon, county_st]=G209)*(Cnty_States_Rgns[region]=DR_Region)),"")</f>
        <v/>
      </c>
      <c r="I209" s="63" t="str">
        <f ca="1">IF(ISNA(MATCH(ROWS(I$1:I208),F:F,0))=TRUE,"",INDEX(G:G,MATCH(ROWS(I$1:I208),F:F,0)))</f>
        <v/>
      </c>
      <c r="J209">
        <v>207</v>
      </c>
      <c r="K209" t="str">
        <f t="shared" si="7"/>
        <v/>
      </c>
    </row>
    <row r="210" spans="1:11" ht="16" hidden="1" x14ac:dyDescent="0.2">
      <c r="A210" s="43">
        <f>IFERROR(MATCH($C210,'Start Here Statistics'!$M:$M,0),0)</f>
        <v>0</v>
      </c>
      <c r="B210" s="43" t="s">
        <v>366</v>
      </c>
      <c r="C210" s="43" t="s">
        <v>307</v>
      </c>
      <c r="D210" s="43" t="s">
        <v>668</v>
      </c>
      <c r="E210" s="43">
        <f t="shared" si="6"/>
        <v>0</v>
      </c>
      <c r="F210" s="85" cm="1">
        <f t="array" aca="1" ref="F210" ca="1">IF(ISNUMBER(SEARCH(INDIRECT(CELL("address")),G210)),MAX(F$1:F209)+1,0)</f>
        <v>0</v>
      </c>
      <c r="G210" s="89" t="str">
        <v/>
      </c>
      <c r="H210" s="90" t="str" cm="1">
        <f t="array" ref="H210">IFERROR(_xlfn._xlws.FILTER(Cnty_States_Rgns[chapter],(Cnty_States_Rgns[county_lon, county_st]=G210)*(Cnty_States_Rgns[region]=DR_Region)),"")</f>
        <v/>
      </c>
      <c r="I210" s="63" t="str">
        <f ca="1">IF(ISNA(MATCH(ROWS(I$1:I209),F:F,0))=TRUE,"",INDEX(G:G,MATCH(ROWS(I$1:I209),F:F,0)))</f>
        <v/>
      </c>
      <c r="J210">
        <v>208</v>
      </c>
      <c r="K210" t="str">
        <f t="shared" si="7"/>
        <v/>
      </c>
    </row>
    <row r="211" spans="1:11" ht="16" hidden="1" x14ac:dyDescent="0.2">
      <c r="A211" s="43">
        <f>IFERROR(MATCH($C211,'Start Here Statistics'!$M:$M,0),0)</f>
        <v>0</v>
      </c>
      <c r="B211" s="43" t="s">
        <v>346</v>
      </c>
      <c r="C211" s="43" t="s">
        <v>298</v>
      </c>
      <c r="D211" s="43" t="s">
        <v>669</v>
      </c>
      <c r="E211" s="43">
        <f t="shared" si="6"/>
        <v>0</v>
      </c>
      <c r="F211" s="85" cm="1">
        <f t="array" aca="1" ref="F211" ca="1">IF(ISNUMBER(SEARCH(INDIRECT(CELL("address")),G211)),MAX(F$1:F210)+1,0)</f>
        <v>0</v>
      </c>
      <c r="G211" s="89" t="str">
        <v/>
      </c>
      <c r="H211" s="90" t="str" cm="1">
        <f t="array" ref="H211">IFERROR(_xlfn._xlws.FILTER(Cnty_States_Rgns[chapter],(Cnty_States_Rgns[county_lon, county_st]=G211)*(Cnty_States_Rgns[region]=DR_Region)),"")</f>
        <v/>
      </c>
      <c r="I211" s="63" t="str">
        <f ca="1">IF(ISNA(MATCH(ROWS(I$1:I210),F:F,0))=TRUE,"",INDEX(G:G,MATCH(ROWS(I$1:I210),F:F,0)))</f>
        <v/>
      </c>
      <c r="J211">
        <v>209</v>
      </c>
      <c r="K211" t="str">
        <f t="shared" si="7"/>
        <v/>
      </c>
    </row>
    <row r="212" spans="1:11" ht="16" hidden="1" x14ac:dyDescent="0.2">
      <c r="A212" s="43">
        <f>IFERROR(MATCH($C212,'Start Here Statistics'!$M:$M,0),0)</f>
        <v>0</v>
      </c>
      <c r="B212" s="43" t="s">
        <v>414</v>
      </c>
      <c r="C212" s="43" t="s">
        <v>310</v>
      </c>
      <c r="D212" s="43" t="s">
        <v>670</v>
      </c>
      <c r="E212" s="43">
        <f t="shared" si="6"/>
        <v>0</v>
      </c>
      <c r="F212" s="85" cm="1">
        <f t="array" aca="1" ref="F212" ca="1">IF(ISNUMBER(SEARCH(INDIRECT(CELL("address")),G212)),MAX(F$1:F211)+1,0)</f>
        <v>0</v>
      </c>
      <c r="G212" s="89" t="str">
        <v/>
      </c>
      <c r="H212" s="90" t="str" cm="1">
        <f t="array" ref="H212">IFERROR(_xlfn._xlws.FILTER(Cnty_States_Rgns[chapter],(Cnty_States_Rgns[county_lon, county_st]=G212)*(Cnty_States_Rgns[region]=DR_Region)),"")</f>
        <v/>
      </c>
      <c r="I212" s="63" t="str">
        <f ca="1">IF(ISNA(MATCH(ROWS(I$1:I211),F:F,0))=TRUE,"",INDEX(G:G,MATCH(ROWS(I$1:I211),F:F,0)))</f>
        <v/>
      </c>
      <c r="J212">
        <v>210</v>
      </c>
      <c r="K212" t="str">
        <f t="shared" si="7"/>
        <v/>
      </c>
    </row>
    <row r="213" spans="1:11" ht="16" hidden="1" x14ac:dyDescent="0.2">
      <c r="A213" s="43">
        <f>IFERROR(MATCH($C213,'Start Here Statistics'!$M:$M,0),0)</f>
        <v>0</v>
      </c>
      <c r="B213" s="43" t="s">
        <v>671</v>
      </c>
      <c r="C213" s="43" t="s">
        <v>300</v>
      </c>
      <c r="D213" s="43" t="s">
        <v>672</v>
      </c>
      <c r="E213" s="43">
        <f t="shared" si="6"/>
        <v>0</v>
      </c>
      <c r="F213" s="85" cm="1">
        <f t="array" aca="1" ref="F213" ca="1">IF(ISNUMBER(SEARCH(INDIRECT(CELL("address")),G213)),MAX(F$1:F212)+1,0)</f>
        <v>0</v>
      </c>
      <c r="G213" s="89" t="str">
        <v/>
      </c>
      <c r="H213" s="90" t="str" cm="1">
        <f t="array" ref="H213">IFERROR(_xlfn._xlws.FILTER(Cnty_States_Rgns[chapter],(Cnty_States_Rgns[county_lon, county_st]=G213)*(Cnty_States_Rgns[region]=DR_Region)),"")</f>
        <v/>
      </c>
      <c r="I213" s="63" t="str">
        <f ca="1">IF(ISNA(MATCH(ROWS(I$1:I212),F:F,0))=TRUE,"",INDEX(G:G,MATCH(ROWS(I$1:I212),F:F,0)))</f>
        <v/>
      </c>
      <c r="J213">
        <v>211</v>
      </c>
      <c r="K213" t="str">
        <f t="shared" si="7"/>
        <v/>
      </c>
    </row>
    <row r="214" spans="1:11" ht="16" hidden="1" x14ac:dyDescent="0.2">
      <c r="A214" s="43">
        <f>IFERROR(MATCH($C214,'Start Here Statistics'!$M:$M,0),0)</f>
        <v>0</v>
      </c>
      <c r="B214" s="43" t="s">
        <v>673</v>
      </c>
      <c r="C214" s="43" t="s">
        <v>293</v>
      </c>
      <c r="D214" s="43" t="s">
        <v>674</v>
      </c>
      <c r="E214" s="43">
        <f t="shared" si="6"/>
        <v>0</v>
      </c>
      <c r="F214" s="85" cm="1">
        <f t="array" aca="1" ref="F214" ca="1">IF(ISNUMBER(SEARCH(INDIRECT(CELL("address")),G214)),MAX(F$1:F213)+1,0)</f>
        <v>0</v>
      </c>
      <c r="G214" s="89" t="str">
        <v/>
      </c>
      <c r="H214" s="90" t="str" cm="1">
        <f t="array" ref="H214">IFERROR(_xlfn._xlws.FILTER(Cnty_States_Rgns[chapter],(Cnty_States_Rgns[county_lon, county_st]=G214)*(Cnty_States_Rgns[region]=DR_Region)),"")</f>
        <v/>
      </c>
      <c r="I214" s="63" t="str">
        <f ca="1">IF(ISNA(MATCH(ROWS(I$1:I213),F:F,0))=TRUE,"",INDEX(G:G,MATCH(ROWS(I$1:I213),F:F,0)))</f>
        <v/>
      </c>
      <c r="J214">
        <v>212</v>
      </c>
      <c r="K214" t="str">
        <f t="shared" si="7"/>
        <v/>
      </c>
    </row>
    <row r="215" spans="1:11" ht="16" hidden="1" x14ac:dyDescent="0.2">
      <c r="A215" s="43">
        <f>IFERROR(MATCH($C215,'Start Here Statistics'!$M:$M,0),0)</f>
        <v>0</v>
      </c>
      <c r="B215" s="43" t="s">
        <v>346</v>
      </c>
      <c r="C215" s="43" t="s">
        <v>298</v>
      </c>
      <c r="D215" s="43" t="s">
        <v>675</v>
      </c>
      <c r="E215" s="43">
        <f t="shared" si="6"/>
        <v>0</v>
      </c>
      <c r="F215" s="85" cm="1">
        <f t="array" aca="1" ref="F215" ca="1">IF(ISNUMBER(SEARCH(INDIRECT(CELL("address")),G215)),MAX(F$1:F214)+1,0)</f>
        <v>0</v>
      </c>
      <c r="G215" s="89" t="str">
        <v/>
      </c>
      <c r="H215" s="90" t="str" cm="1">
        <f t="array" ref="H215">IFERROR(_xlfn._xlws.FILTER(Cnty_States_Rgns[chapter],(Cnty_States_Rgns[county_lon, county_st]=G215)*(Cnty_States_Rgns[region]=DR_Region)),"")</f>
        <v/>
      </c>
      <c r="I215" s="63" t="str">
        <f ca="1">IF(ISNA(MATCH(ROWS(I$1:I214),F:F,0))=TRUE,"",INDEX(G:G,MATCH(ROWS(I$1:I214),F:F,0)))</f>
        <v/>
      </c>
      <c r="J215">
        <v>213</v>
      </c>
      <c r="K215" t="str">
        <f t="shared" si="7"/>
        <v/>
      </c>
    </row>
    <row r="216" spans="1:11" ht="16" hidden="1" x14ac:dyDescent="0.2">
      <c r="A216" s="43">
        <f>IFERROR(MATCH($C216,'Start Here Statistics'!$M:$M,0),0)</f>
        <v>0</v>
      </c>
      <c r="B216" s="43" t="s">
        <v>604</v>
      </c>
      <c r="C216" s="43" t="s">
        <v>298</v>
      </c>
      <c r="D216" s="43" t="s">
        <v>676</v>
      </c>
      <c r="E216" s="43">
        <f t="shared" si="6"/>
        <v>0</v>
      </c>
      <c r="F216" s="85" cm="1">
        <f t="array" aca="1" ref="F216" ca="1">IF(ISNUMBER(SEARCH(INDIRECT(CELL("address")),G216)),MAX(F$1:F215)+1,0)</f>
        <v>0</v>
      </c>
      <c r="G216" s="89" t="str">
        <v/>
      </c>
      <c r="H216" s="90" t="str" cm="1">
        <f t="array" ref="H216">IFERROR(_xlfn._xlws.FILTER(Cnty_States_Rgns[chapter],(Cnty_States_Rgns[county_lon, county_st]=G216)*(Cnty_States_Rgns[region]=DR_Region)),"")</f>
        <v/>
      </c>
      <c r="I216" s="63" t="str">
        <f ca="1">IF(ISNA(MATCH(ROWS(I$1:I215),F:F,0))=TRUE,"",INDEX(G:G,MATCH(ROWS(I$1:I215),F:F,0)))</f>
        <v/>
      </c>
      <c r="J216">
        <v>214</v>
      </c>
      <c r="K216" t="str">
        <f t="shared" si="7"/>
        <v/>
      </c>
    </row>
    <row r="217" spans="1:11" ht="16" hidden="1" x14ac:dyDescent="0.2">
      <c r="A217" s="43">
        <f>IFERROR(MATCH($C217,'Start Here Statistics'!$M:$M,0),0)</f>
        <v>0</v>
      </c>
      <c r="B217" s="43" t="s">
        <v>368</v>
      </c>
      <c r="C217" s="43" t="s">
        <v>310</v>
      </c>
      <c r="D217" s="43" t="s">
        <v>677</v>
      </c>
      <c r="E217" s="43">
        <f t="shared" si="6"/>
        <v>0</v>
      </c>
      <c r="F217" s="85" cm="1">
        <f t="array" aca="1" ref="F217" ca="1">IF(ISNUMBER(SEARCH(INDIRECT(CELL("address")),G217)),MAX(F$1:F216)+1,0)</f>
        <v>0</v>
      </c>
      <c r="G217" s="89" t="str">
        <v/>
      </c>
      <c r="H217" s="90" t="str" cm="1">
        <f t="array" ref="H217">IFERROR(_xlfn._xlws.FILTER(Cnty_States_Rgns[chapter],(Cnty_States_Rgns[county_lon, county_st]=G217)*(Cnty_States_Rgns[region]=DR_Region)),"")</f>
        <v/>
      </c>
      <c r="I217" s="63" t="str">
        <f ca="1">IF(ISNA(MATCH(ROWS(I$1:I216),F:F,0))=TRUE,"",INDEX(G:G,MATCH(ROWS(I$1:I216),F:F,0)))</f>
        <v/>
      </c>
      <c r="J217">
        <v>215</v>
      </c>
      <c r="K217" t="str">
        <f t="shared" si="7"/>
        <v/>
      </c>
    </row>
    <row r="218" spans="1:11" ht="16" hidden="1" x14ac:dyDescent="0.2">
      <c r="A218" s="43">
        <f>IFERROR(MATCH($C218,'Start Here Statistics'!$M:$M,0),0)</f>
        <v>0</v>
      </c>
      <c r="B218" s="43" t="s">
        <v>411</v>
      </c>
      <c r="C218" s="43" t="s">
        <v>301</v>
      </c>
      <c r="D218" s="43" t="s">
        <v>678</v>
      </c>
      <c r="E218" s="43">
        <f t="shared" si="6"/>
        <v>0</v>
      </c>
      <c r="F218" s="85" cm="1">
        <f t="array" aca="1" ref="F218" ca="1">IF(ISNUMBER(SEARCH(INDIRECT(CELL("address")),G218)),MAX(F$1:F217)+1,0)</f>
        <v>0</v>
      </c>
      <c r="G218" s="89" t="str">
        <v/>
      </c>
      <c r="H218" s="90" t="str" cm="1">
        <f t="array" ref="H218">IFERROR(_xlfn._xlws.FILTER(Cnty_States_Rgns[chapter],(Cnty_States_Rgns[county_lon, county_st]=G218)*(Cnty_States_Rgns[region]=DR_Region)),"")</f>
        <v/>
      </c>
      <c r="I218" s="63" t="str">
        <f ca="1">IF(ISNA(MATCH(ROWS(I$1:I217),F:F,0))=TRUE,"",INDEX(G:G,MATCH(ROWS(I$1:I217),F:F,0)))</f>
        <v/>
      </c>
      <c r="J218">
        <v>216</v>
      </c>
      <c r="K218" t="str">
        <f t="shared" si="7"/>
        <v/>
      </c>
    </row>
    <row r="219" spans="1:11" ht="16" hidden="1" x14ac:dyDescent="0.2">
      <c r="A219" s="43">
        <f>IFERROR(MATCH($C219,'Start Here Statistics'!$M:$M,0),0)</f>
        <v>0</v>
      </c>
      <c r="B219" s="43" t="s">
        <v>609</v>
      </c>
      <c r="C219" s="43" t="s">
        <v>297</v>
      </c>
      <c r="D219" s="43" t="s">
        <v>679</v>
      </c>
      <c r="E219" s="43">
        <f t="shared" si="6"/>
        <v>0</v>
      </c>
      <c r="F219" s="85" cm="1">
        <f t="array" aca="1" ref="F219" ca="1">IF(ISNUMBER(SEARCH(INDIRECT(CELL("address")),G219)),MAX(F$1:F218)+1,0)</f>
        <v>0</v>
      </c>
      <c r="G219" s="89" t="str">
        <v/>
      </c>
      <c r="H219" s="90" t="str" cm="1">
        <f t="array" ref="H219">IFERROR(_xlfn._xlws.FILTER(Cnty_States_Rgns[chapter],(Cnty_States_Rgns[county_lon, county_st]=G219)*(Cnty_States_Rgns[region]=DR_Region)),"")</f>
        <v/>
      </c>
      <c r="I219" s="63" t="str">
        <f ca="1">IF(ISNA(MATCH(ROWS(I$1:I218),F:F,0))=TRUE,"",INDEX(G:G,MATCH(ROWS(I$1:I218),F:F,0)))</f>
        <v/>
      </c>
      <c r="J219">
        <v>217</v>
      </c>
      <c r="K219" t="str">
        <f t="shared" si="7"/>
        <v/>
      </c>
    </row>
    <row r="220" spans="1:11" ht="16" hidden="1" x14ac:dyDescent="0.2">
      <c r="A220" s="43">
        <f>IFERROR(MATCH($C220,'Start Here Statistics'!$M:$M,0),0)</f>
        <v>0</v>
      </c>
      <c r="B220" s="43" t="s">
        <v>579</v>
      </c>
      <c r="C220" s="43" t="s">
        <v>282</v>
      </c>
      <c r="D220" s="43" t="s">
        <v>680</v>
      </c>
      <c r="E220" s="43">
        <f t="shared" si="6"/>
        <v>0</v>
      </c>
      <c r="F220" s="85" cm="1">
        <f t="array" aca="1" ref="F220" ca="1">IF(ISNUMBER(SEARCH(INDIRECT(CELL("address")),G220)),MAX(F$1:F219)+1,0)</f>
        <v>0</v>
      </c>
      <c r="G220" s="89" t="str">
        <v/>
      </c>
      <c r="H220" s="90" t="str" cm="1">
        <f t="array" ref="H220">IFERROR(_xlfn._xlws.FILTER(Cnty_States_Rgns[chapter],(Cnty_States_Rgns[county_lon, county_st]=G220)*(Cnty_States_Rgns[region]=DR_Region)),"")</f>
        <v/>
      </c>
      <c r="I220" s="63" t="str">
        <f ca="1">IF(ISNA(MATCH(ROWS(I$1:I219),F:F,0))=TRUE,"",INDEX(G:G,MATCH(ROWS(I$1:I219),F:F,0)))</f>
        <v/>
      </c>
      <c r="J220">
        <v>218</v>
      </c>
      <c r="K220" t="str">
        <f t="shared" si="7"/>
        <v/>
      </c>
    </row>
    <row r="221" spans="1:11" ht="16" hidden="1" x14ac:dyDescent="0.2">
      <c r="A221" s="43">
        <f>IFERROR(MATCH($C221,'Start Here Statistics'!$M:$M,0),0)</f>
        <v>0</v>
      </c>
      <c r="B221" s="43" t="s">
        <v>423</v>
      </c>
      <c r="C221" s="43" t="s">
        <v>327</v>
      </c>
      <c r="D221" s="43" t="s">
        <v>681</v>
      </c>
      <c r="E221" s="43">
        <f t="shared" si="6"/>
        <v>0</v>
      </c>
      <c r="F221" s="85" cm="1">
        <f t="array" aca="1" ref="F221" ca="1">IF(ISNUMBER(SEARCH(INDIRECT(CELL("address")),G221)),MAX(F$1:F220)+1,0)</f>
        <v>0</v>
      </c>
      <c r="G221" s="89" t="str">
        <v/>
      </c>
      <c r="H221" s="90" t="str" cm="1">
        <f t="array" ref="H221">IFERROR(_xlfn._xlws.FILTER(Cnty_States_Rgns[chapter],(Cnty_States_Rgns[county_lon, county_st]=G221)*(Cnty_States_Rgns[region]=DR_Region)),"")</f>
        <v/>
      </c>
      <c r="I221" s="63" t="str">
        <f ca="1">IF(ISNA(MATCH(ROWS(I$1:I220),F:F,0))=TRUE,"",INDEX(G:G,MATCH(ROWS(I$1:I220),F:F,0)))</f>
        <v/>
      </c>
      <c r="J221">
        <v>219</v>
      </c>
      <c r="K221" t="str">
        <f t="shared" si="7"/>
        <v/>
      </c>
    </row>
    <row r="222" spans="1:11" ht="16" hidden="1" x14ac:dyDescent="0.2">
      <c r="A222" s="43">
        <f>IFERROR(MATCH($C222,'Start Here Statistics'!$M:$M,0),0)</f>
        <v>0</v>
      </c>
      <c r="B222" s="43" t="s">
        <v>512</v>
      </c>
      <c r="C222" s="43" t="s">
        <v>294</v>
      </c>
      <c r="D222" s="43" t="s">
        <v>682</v>
      </c>
      <c r="E222" s="43">
        <f t="shared" si="6"/>
        <v>0</v>
      </c>
      <c r="F222" s="85" cm="1">
        <f t="array" aca="1" ref="F222" ca="1">IF(ISNUMBER(SEARCH(INDIRECT(CELL("address")),G222)),MAX(F$1:F221)+1,0)</f>
        <v>0</v>
      </c>
      <c r="G222" s="89" t="str">
        <v/>
      </c>
      <c r="H222" s="90" t="str" cm="1">
        <f t="array" ref="H222">IFERROR(_xlfn._xlws.FILTER(Cnty_States_Rgns[chapter],(Cnty_States_Rgns[county_lon, county_st]=G222)*(Cnty_States_Rgns[region]=DR_Region)),"")</f>
        <v/>
      </c>
      <c r="I222" s="63" t="str">
        <f ca="1">IF(ISNA(MATCH(ROWS(I$1:I221),F:F,0))=TRUE,"",INDEX(G:G,MATCH(ROWS(I$1:I221),F:F,0)))</f>
        <v/>
      </c>
      <c r="J222">
        <v>220</v>
      </c>
      <c r="K222" t="str">
        <f t="shared" si="7"/>
        <v/>
      </c>
    </row>
    <row r="223" spans="1:11" ht="16" hidden="1" x14ac:dyDescent="0.2">
      <c r="A223" s="43">
        <f>IFERROR(MATCH($C223,'Start Here Statistics'!$M:$M,0),0)</f>
        <v>0</v>
      </c>
      <c r="B223" s="43" t="s">
        <v>683</v>
      </c>
      <c r="C223" s="43" t="s">
        <v>324</v>
      </c>
      <c r="D223" s="43" t="s">
        <v>684</v>
      </c>
      <c r="E223" s="43">
        <f t="shared" si="6"/>
        <v>0</v>
      </c>
      <c r="F223" s="85" cm="1">
        <f t="array" aca="1" ref="F223" ca="1">IF(ISNUMBER(SEARCH(INDIRECT(CELL("address")),G223)),MAX(F$1:F222)+1,0)</f>
        <v>0</v>
      </c>
      <c r="G223" s="89" t="str">
        <v/>
      </c>
      <c r="H223" s="90" t="str" cm="1">
        <f t="array" ref="H223">IFERROR(_xlfn._xlws.FILTER(Cnty_States_Rgns[chapter],(Cnty_States_Rgns[county_lon, county_st]=G223)*(Cnty_States_Rgns[region]=DR_Region)),"")</f>
        <v/>
      </c>
      <c r="I223" s="63" t="str">
        <f ca="1">IF(ISNA(MATCH(ROWS(I$1:I222),F:F,0))=TRUE,"",INDEX(G:G,MATCH(ROWS(I$1:I222),F:F,0)))</f>
        <v/>
      </c>
      <c r="J223">
        <v>221</v>
      </c>
      <c r="K223" t="str">
        <f t="shared" si="7"/>
        <v/>
      </c>
    </row>
    <row r="224" spans="1:11" ht="16" x14ac:dyDescent="0.2">
      <c r="A224" s="43">
        <f>IFERROR(MATCH($C224,'Start Here Statistics'!$M:$M,0),0)</f>
        <v>0</v>
      </c>
      <c r="B224" s="43" t="s">
        <v>685</v>
      </c>
      <c r="C224" s="43" t="s">
        <v>271</v>
      </c>
      <c r="D224" s="43" t="s">
        <v>686</v>
      </c>
      <c r="E224" s="43">
        <f t="shared" si="6"/>
        <v>0</v>
      </c>
      <c r="F224" s="85" cm="1">
        <f t="array" aca="1" ref="F224" ca="1">IF(ISNUMBER(SEARCH(INDIRECT(CELL("address")),G224)),MAX(F$1:F223)+1,0)</f>
        <v>0</v>
      </c>
      <c r="G224" s="89" t="str">
        <v/>
      </c>
      <c r="H224" s="90" t="str" cm="1">
        <f t="array" ref="H224">IFERROR(_xlfn._xlws.FILTER(Cnty_States_Rgns[chapter],(Cnty_States_Rgns[county_lon, county_st]=G224)*(Cnty_States_Rgns[region]=DR_Region)),"")</f>
        <v/>
      </c>
      <c r="I224" s="63" t="str">
        <f ca="1">IF(ISNA(MATCH(ROWS(I$1:I223),F:F,0))=TRUE,"",INDEX(G:G,MATCH(ROWS(I$1:I223),F:F,0)))</f>
        <v/>
      </c>
      <c r="J224">
        <v>222</v>
      </c>
      <c r="K224" t="str">
        <f t="shared" si="7"/>
        <v/>
      </c>
    </row>
    <row r="225" spans="1:11" ht="16" hidden="1" x14ac:dyDescent="0.2">
      <c r="A225" s="43">
        <f>IFERROR(MATCH($C225,'Start Here Statistics'!$M:$M,0),0)</f>
        <v>0</v>
      </c>
      <c r="B225" s="43" t="s">
        <v>451</v>
      </c>
      <c r="C225" s="43" t="s">
        <v>324</v>
      </c>
      <c r="D225" s="43" t="s">
        <v>687</v>
      </c>
      <c r="E225" s="43">
        <f t="shared" si="6"/>
        <v>0</v>
      </c>
      <c r="F225" s="85" cm="1">
        <f t="array" aca="1" ref="F225" ca="1">IF(ISNUMBER(SEARCH(INDIRECT(CELL("address")),G225)),MAX(F$1:F224)+1,0)</f>
        <v>0</v>
      </c>
      <c r="G225" s="89" t="str">
        <v/>
      </c>
      <c r="H225" s="90" t="str" cm="1">
        <f t="array" ref="H225">IFERROR(_xlfn._xlws.FILTER(Cnty_States_Rgns[chapter],(Cnty_States_Rgns[county_lon, county_st]=G225)*(Cnty_States_Rgns[region]=DR_Region)),"")</f>
        <v/>
      </c>
      <c r="I225" s="63" t="str">
        <f ca="1">IF(ISNA(MATCH(ROWS(I$1:I224),F:F,0))=TRUE,"",INDEX(G:G,MATCH(ROWS(I$1:I224),F:F,0)))</f>
        <v/>
      </c>
      <c r="J225">
        <v>223</v>
      </c>
      <c r="K225" t="str">
        <f t="shared" si="7"/>
        <v/>
      </c>
    </row>
    <row r="226" spans="1:11" ht="16" hidden="1" x14ac:dyDescent="0.2">
      <c r="A226" s="43">
        <f>IFERROR(MATCH($C226,'Start Here Statistics'!$M:$M,0),0)</f>
        <v>0</v>
      </c>
      <c r="B226" s="43" t="s">
        <v>688</v>
      </c>
      <c r="C226" s="43" t="s">
        <v>307</v>
      </c>
      <c r="D226" s="43" t="s">
        <v>689</v>
      </c>
      <c r="E226" s="43">
        <f t="shared" si="6"/>
        <v>0</v>
      </c>
      <c r="F226" s="85" cm="1">
        <f t="array" aca="1" ref="F226" ca="1">IF(ISNUMBER(SEARCH(INDIRECT(CELL("address")),G226)),MAX(F$1:F225)+1,0)</f>
        <v>0</v>
      </c>
      <c r="G226" s="89" t="str">
        <v/>
      </c>
      <c r="H226" s="90" t="str" cm="1">
        <f t="array" ref="H226">IFERROR(_xlfn._xlws.FILTER(Cnty_States_Rgns[chapter],(Cnty_States_Rgns[county_lon, county_st]=G226)*(Cnty_States_Rgns[region]=DR_Region)),"")</f>
        <v/>
      </c>
      <c r="I226" s="63" t="str">
        <f ca="1">IF(ISNA(MATCH(ROWS(I$1:I225),F:F,0))=TRUE,"",INDEX(G:G,MATCH(ROWS(I$1:I225),F:F,0)))</f>
        <v/>
      </c>
      <c r="J226">
        <v>224</v>
      </c>
      <c r="K226" t="str">
        <f t="shared" si="7"/>
        <v/>
      </c>
    </row>
    <row r="227" spans="1:11" ht="16" hidden="1" x14ac:dyDescent="0.2">
      <c r="A227" s="43">
        <f>IFERROR(MATCH($C227,'Start Here Statistics'!$M:$M,0),0)</f>
        <v>0</v>
      </c>
      <c r="B227" s="43" t="s">
        <v>346</v>
      </c>
      <c r="C227" s="43" t="s">
        <v>298</v>
      </c>
      <c r="D227" s="43" t="s">
        <v>690</v>
      </c>
      <c r="E227" s="43">
        <f t="shared" si="6"/>
        <v>0</v>
      </c>
      <c r="F227" s="85" cm="1">
        <f t="array" aca="1" ref="F227" ca="1">IF(ISNUMBER(SEARCH(INDIRECT(CELL("address")),G227)),MAX(F$1:F226)+1,0)</f>
        <v>0</v>
      </c>
      <c r="G227" s="89" t="str">
        <v/>
      </c>
      <c r="H227" s="90" t="str" cm="1">
        <f t="array" ref="H227">IFERROR(_xlfn._xlws.FILTER(Cnty_States_Rgns[chapter],(Cnty_States_Rgns[county_lon, county_st]=G227)*(Cnty_States_Rgns[region]=DR_Region)),"")</f>
        <v/>
      </c>
      <c r="I227" s="63" t="str">
        <f ca="1">IF(ISNA(MATCH(ROWS(I$1:I226),F:F,0))=TRUE,"",INDEX(G:G,MATCH(ROWS(I$1:I226),F:F,0)))</f>
        <v/>
      </c>
      <c r="J227">
        <v>225</v>
      </c>
      <c r="K227" t="str">
        <f t="shared" si="7"/>
        <v/>
      </c>
    </row>
    <row r="228" spans="1:11" ht="16" x14ac:dyDescent="0.2">
      <c r="A228" s="43">
        <f>IFERROR(MATCH($C228,'Start Here Statistics'!$M:$M,0),0)</f>
        <v>0</v>
      </c>
      <c r="B228" s="43" t="s">
        <v>400</v>
      </c>
      <c r="C228" s="43" t="s">
        <v>271</v>
      </c>
      <c r="D228" s="43" t="s">
        <v>691</v>
      </c>
      <c r="E228" s="43">
        <f t="shared" si="6"/>
        <v>0</v>
      </c>
      <c r="F228" s="85" cm="1">
        <f t="array" aca="1" ref="F228" ca="1">IF(ISNUMBER(SEARCH(INDIRECT(CELL("address")),G228)),MAX(F$1:F227)+1,0)</f>
        <v>0</v>
      </c>
      <c r="G228" s="89" t="str">
        <v/>
      </c>
      <c r="H228" s="90" t="str" cm="1">
        <f t="array" ref="H228">IFERROR(_xlfn._xlws.FILTER(Cnty_States_Rgns[chapter],(Cnty_States_Rgns[county_lon, county_st]=G228)*(Cnty_States_Rgns[region]=DR_Region)),"")</f>
        <v/>
      </c>
      <c r="I228" s="63" t="str">
        <f ca="1">IF(ISNA(MATCH(ROWS(I$1:I227),F:F,0))=TRUE,"",INDEX(G:G,MATCH(ROWS(I$1:I227),F:F,0)))</f>
        <v/>
      </c>
      <c r="J228">
        <v>226</v>
      </c>
      <c r="K228" t="str">
        <f t="shared" si="7"/>
        <v/>
      </c>
    </row>
    <row r="229" spans="1:11" ht="16" hidden="1" x14ac:dyDescent="0.2">
      <c r="A229" s="43">
        <f>IFERROR(MATCH($C229,'Start Here Statistics'!$M:$M,0),0)</f>
        <v>0</v>
      </c>
      <c r="B229" s="43" t="s">
        <v>405</v>
      </c>
      <c r="C229" s="43" t="s">
        <v>308</v>
      </c>
      <c r="D229" s="43" t="s">
        <v>692</v>
      </c>
      <c r="E229" s="43">
        <f t="shared" si="6"/>
        <v>0</v>
      </c>
      <c r="F229" s="85" cm="1">
        <f t="array" aca="1" ref="F229" ca="1">IF(ISNUMBER(SEARCH(INDIRECT(CELL("address")),G229)),MAX(F$1:F228)+1,0)</f>
        <v>0</v>
      </c>
      <c r="G229" s="89" t="str">
        <v/>
      </c>
      <c r="H229" s="90" t="str" cm="1">
        <f t="array" ref="H229">IFERROR(_xlfn._xlws.FILTER(Cnty_States_Rgns[chapter],(Cnty_States_Rgns[county_lon, county_st]=G229)*(Cnty_States_Rgns[region]=DR_Region)),"")</f>
        <v/>
      </c>
      <c r="I229" s="63" t="str">
        <f ca="1">IF(ISNA(MATCH(ROWS(I$1:I228),F:F,0))=TRUE,"",INDEX(G:G,MATCH(ROWS(I$1:I228),F:F,0)))</f>
        <v/>
      </c>
      <c r="J229">
        <v>227</v>
      </c>
      <c r="K229" t="str">
        <f t="shared" si="7"/>
        <v/>
      </c>
    </row>
    <row r="230" spans="1:11" ht="16" hidden="1" x14ac:dyDescent="0.2">
      <c r="A230" s="43">
        <f>IFERROR(MATCH($C230,'Start Here Statistics'!$M:$M,0),0)</f>
        <v>0</v>
      </c>
      <c r="B230" s="43" t="s">
        <v>592</v>
      </c>
      <c r="C230" s="43" t="s">
        <v>307</v>
      </c>
      <c r="D230" s="43" t="s">
        <v>693</v>
      </c>
      <c r="E230" s="43">
        <f t="shared" si="6"/>
        <v>0</v>
      </c>
      <c r="F230" s="85" cm="1">
        <f t="array" aca="1" ref="F230" ca="1">IF(ISNUMBER(SEARCH(INDIRECT(CELL("address")),G230)),MAX(F$1:F229)+1,0)</f>
        <v>0</v>
      </c>
      <c r="G230" s="89" t="str">
        <v/>
      </c>
      <c r="H230" s="90" t="str" cm="1">
        <f t="array" ref="H230">IFERROR(_xlfn._xlws.FILTER(Cnty_States_Rgns[chapter],(Cnty_States_Rgns[county_lon, county_st]=G230)*(Cnty_States_Rgns[region]=DR_Region)),"")</f>
        <v/>
      </c>
      <c r="I230" s="63" t="str">
        <f ca="1">IF(ISNA(MATCH(ROWS(I$1:I229),F:F,0))=TRUE,"",INDEX(G:G,MATCH(ROWS(I$1:I229),F:F,0)))</f>
        <v/>
      </c>
      <c r="J230">
        <v>228</v>
      </c>
      <c r="K230" t="str">
        <f t="shared" si="7"/>
        <v/>
      </c>
    </row>
    <row r="231" spans="1:11" ht="16" hidden="1" x14ac:dyDescent="0.2">
      <c r="A231" s="43">
        <f>IFERROR(MATCH($C231,'Start Here Statistics'!$M:$M,0),0)</f>
        <v>0</v>
      </c>
      <c r="B231" s="43" t="s">
        <v>694</v>
      </c>
      <c r="C231" s="43" t="s">
        <v>299</v>
      </c>
      <c r="D231" s="43" t="s">
        <v>695</v>
      </c>
      <c r="E231" s="43">
        <f t="shared" si="6"/>
        <v>0</v>
      </c>
      <c r="F231" s="85" cm="1">
        <f t="array" aca="1" ref="F231" ca="1">IF(ISNUMBER(SEARCH(INDIRECT(CELL("address")),G231)),MAX(F$1:F230)+1,0)</f>
        <v>0</v>
      </c>
      <c r="G231" s="89" t="str">
        <v/>
      </c>
      <c r="H231" s="90" t="str" cm="1">
        <f t="array" ref="H231">IFERROR(_xlfn._xlws.FILTER(Cnty_States_Rgns[chapter],(Cnty_States_Rgns[county_lon, county_st]=G231)*(Cnty_States_Rgns[region]=DR_Region)),"")</f>
        <v/>
      </c>
      <c r="I231" s="63" t="str">
        <f ca="1">IF(ISNA(MATCH(ROWS(I$1:I230),F:F,0))=TRUE,"",INDEX(G:G,MATCH(ROWS(I$1:I230),F:F,0)))</f>
        <v/>
      </c>
      <c r="J231">
        <v>229</v>
      </c>
      <c r="K231" t="str">
        <f t="shared" si="7"/>
        <v/>
      </c>
    </row>
    <row r="232" spans="1:11" ht="16" hidden="1" x14ac:dyDescent="0.2">
      <c r="A232" s="43">
        <f>IFERROR(MATCH($C232,'Start Here Statistics'!$M:$M,0),0)</f>
        <v>0</v>
      </c>
      <c r="B232" s="43" t="s">
        <v>624</v>
      </c>
      <c r="C232" s="43" t="s">
        <v>317</v>
      </c>
      <c r="D232" s="43" t="s">
        <v>696</v>
      </c>
      <c r="E232" s="43">
        <f t="shared" si="6"/>
        <v>0</v>
      </c>
      <c r="F232" s="85" cm="1">
        <f t="array" aca="1" ref="F232" ca="1">IF(ISNUMBER(SEARCH(INDIRECT(CELL("address")),G232)),MAX(F$1:F231)+1,0)</f>
        <v>0</v>
      </c>
      <c r="G232" s="89" t="str">
        <v/>
      </c>
      <c r="H232" s="90" t="str" cm="1">
        <f t="array" ref="H232">IFERROR(_xlfn._xlws.FILTER(Cnty_States_Rgns[chapter],(Cnty_States_Rgns[county_lon, county_st]=G232)*(Cnty_States_Rgns[region]=DR_Region)),"")</f>
        <v/>
      </c>
      <c r="I232" s="63" t="str">
        <f ca="1">IF(ISNA(MATCH(ROWS(I$1:I231),F:F,0))=TRUE,"",INDEX(G:G,MATCH(ROWS(I$1:I231),F:F,0)))</f>
        <v/>
      </c>
      <c r="J232">
        <v>230</v>
      </c>
      <c r="K232" t="str">
        <f t="shared" si="7"/>
        <v/>
      </c>
    </row>
    <row r="233" spans="1:11" ht="16" hidden="1" x14ac:dyDescent="0.2">
      <c r="A233" s="43">
        <f>IFERROR(MATCH($C233,'Start Here Statistics'!$M:$M,0),0)</f>
        <v>0</v>
      </c>
      <c r="B233" s="43" t="s">
        <v>346</v>
      </c>
      <c r="C233" s="43" t="s">
        <v>298</v>
      </c>
      <c r="D233" s="43" t="s">
        <v>697</v>
      </c>
      <c r="E233" s="43">
        <f t="shared" si="6"/>
        <v>0</v>
      </c>
      <c r="F233" s="85" cm="1">
        <f t="array" aca="1" ref="F233" ca="1">IF(ISNUMBER(SEARCH(INDIRECT(CELL("address")),G233)),MAX(F$1:F232)+1,0)</f>
        <v>0</v>
      </c>
      <c r="G233" s="89" t="str">
        <v/>
      </c>
      <c r="H233" s="90" t="str" cm="1">
        <f t="array" ref="H233">IFERROR(_xlfn._xlws.FILTER(Cnty_States_Rgns[chapter],(Cnty_States_Rgns[county_lon, county_st]=G233)*(Cnty_States_Rgns[region]=DR_Region)),"")</f>
        <v/>
      </c>
      <c r="I233" s="63" t="str">
        <f ca="1">IF(ISNA(MATCH(ROWS(I$1:I232),F:F,0))=TRUE,"",INDEX(G:G,MATCH(ROWS(I$1:I232),F:F,0)))</f>
        <v/>
      </c>
      <c r="J233">
        <v>231</v>
      </c>
      <c r="K233" t="str">
        <f t="shared" si="7"/>
        <v/>
      </c>
    </row>
    <row r="234" spans="1:11" ht="16" hidden="1" x14ac:dyDescent="0.2">
      <c r="A234" s="43">
        <f>IFERROR(MATCH($C234,'Start Here Statistics'!$M:$M,0),0)</f>
        <v>0</v>
      </c>
      <c r="B234" s="43" t="s">
        <v>585</v>
      </c>
      <c r="C234" s="43" t="s">
        <v>308</v>
      </c>
      <c r="D234" s="43" t="s">
        <v>698</v>
      </c>
      <c r="E234" s="43">
        <f t="shared" si="6"/>
        <v>0</v>
      </c>
      <c r="F234" s="85" cm="1">
        <f t="array" aca="1" ref="F234" ca="1">IF(ISNUMBER(SEARCH(INDIRECT(CELL("address")),G234)),MAX(F$1:F233)+1,0)</f>
        <v>0</v>
      </c>
      <c r="G234" s="89" t="str">
        <v/>
      </c>
      <c r="H234" s="90" t="str" cm="1">
        <f t="array" ref="H234">IFERROR(_xlfn._xlws.FILTER(Cnty_States_Rgns[chapter],(Cnty_States_Rgns[county_lon, county_st]=G234)*(Cnty_States_Rgns[region]=DR_Region)),"")</f>
        <v/>
      </c>
      <c r="I234" s="63" t="str">
        <f ca="1">IF(ISNA(MATCH(ROWS(I$1:I233),F:F,0))=TRUE,"",INDEX(G:G,MATCH(ROWS(I$1:I233),F:F,0)))</f>
        <v/>
      </c>
      <c r="J234">
        <v>232</v>
      </c>
      <c r="K234" t="str">
        <f t="shared" si="7"/>
        <v/>
      </c>
    </row>
    <row r="235" spans="1:11" ht="16" hidden="1" x14ac:dyDescent="0.2">
      <c r="A235" s="43">
        <f>IFERROR(MATCH($C235,'Start Here Statistics'!$M:$M,0),0)</f>
        <v>0</v>
      </c>
      <c r="B235" s="43" t="s">
        <v>348</v>
      </c>
      <c r="C235" s="43" t="s">
        <v>310</v>
      </c>
      <c r="D235" s="43" t="s">
        <v>699</v>
      </c>
      <c r="E235" s="43">
        <f t="shared" si="6"/>
        <v>0</v>
      </c>
      <c r="F235" s="85" cm="1">
        <f t="array" aca="1" ref="F235" ca="1">IF(ISNUMBER(SEARCH(INDIRECT(CELL("address")),G235)),MAX(F$1:F234)+1,0)</f>
        <v>0</v>
      </c>
      <c r="G235" s="89" t="str">
        <v/>
      </c>
      <c r="H235" s="90" t="str" cm="1">
        <f t="array" ref="H235">IFERROR(_xlfn._xlws.FILTER(Cnty_States_Rgns[chapter],(Cnty_States_Rgns[county_lon, county_st]=G235)*(Cnty_States_Rgns[region]=DR_Region)),"")</f>
        <v/>
      </c>
      <c r="I235" s="63" t="str">
        <f ca="1">IF(ISNA(MATCH(ROWS(I$1:I234),F:F,0))=TRUE,"",INDEX(G:G,MATCH(ROWS(I$1:I234),F:F,0)))</f>
        <v/>
      </c>
      <c r="J235">
        <v>233</v>
      </c>
      <c r="K235" t="str">
        <f t="shared" si="7"/>
        <v/>
      </c>
    </row>
    <row r="236" spans="1:11" ht="16" hidden="1" x14ac:dyDescent="0.2">
      <c r="A236" s="43">
        <f>IFERROR(MATCH($C236,'Start Here Statistics'!$M:$M,0),0)</f>
        <v>0</v>
      </c>
      <c r="B236" s="43" t="s">
        <v>700</v>
      </c>
      <c r="C236" s="43" t="s">
        <v>299</v>
      </c>
      <c r="D236" s="43" t="s">
        <v>701</v>
      </c>
      <c r="E236" s="43">
        <f t="shared" si="6"/>
        <v>0</v>
      </c>
      <c r="F236" s="85" cm="1">
        <f t="array" aca="1" ref="F236" ca="1">IF(ISNUMBER(SEARCH(INDIRECT(CELL("address")),G236)),MAX(F$1:F235)+1,0)</f>
        <v>0</v>
      </c>
      <c r="G236" s="89" t="str">
        <v/>
      </c>
      <c r="H236" s="90" t="str" cm="1">
        <f t="array" ref="H236">IFERROR(_xlfn._xlws.FILTER(Cnty_States_Rgns[chapter],(Cnty_States_Rgns[county_lon, county_st]=G236)*(Cnty_States_Rgns[region]=DR_Region)),"")</f>
        <v/>
      </c>
      <c r="I236" s="63" t="str">
        <f ca="1">IF(ISNA(MATCH(ROWS(I$1:I235),F:F,0))=TRUE,"",INDEX(G:G,MATCH(ROWS(I$1:I235),F:F,0)))</f>
        <v/>
      </c>
      <c r="J236">
        <v>234</v>
      </c>
      <c r="K236" t="str">
        <f t="shared" si="7"/>
        <v/>
      </c>
    </row>
    <row r="237" spans="1:11" ht="16" hidden="1" x14ac:dyDescent="0.2">
      <c r="A237" s="43">
        <f>IFERROR(MATCH($C237,'Start Here Statistics'!$M:$M,0),0)</f>
        <v>0</v>
      </c>
      <c r="B237" s="43" t="s">
        <v>702</v>
      </c>
      <c r="C237" s="43" t="s">
        <v>300</v>
      </c>
      <c r="D237" s="43" t="s">
        <v>703</v>
      </c>
      <c r="E237" s="43">
        <f t="shared" si="6"/>
        <v>0</v>
      </c>
      <c r="F237" s="85" cm="1">
        <f t="array" aca="1" ref="F237" ca="1">IF(ISNUMBER(SEARCH(INDIRECT(CELL("address")),G237)),MAX(F$1:F236)+1,0)</f>
        <v>0</v>
      </c>
      <c r="G237" s="89" t="str">
        <v/>
      </c>
      <c r="H237" s="90" t="str" cm="1">
        <f t="array" ref="H237">IFERROR(_xlfn._xlws.FILTER(Cnty_States_Rgns[chapter],(Cnty_States_Rgns[county_lon, county_st]=G237)*(Cnty_States_Rgns[region]=DR_Region)),"")</f>
        <v/>
      </c>
      <c r="I237" s="63" t="str">
        <f ca="1">IF(ISNA(MATCH(ROWS(I$1:I236),F:F,0))=TRUE,"",INDEX(G:G,MATCH(ROWS(I$1:I236),F:F,0)))</f>
        <v/>
      </c>
      <c r="J237">
        <v>235</v>
      </c>
      <c r="K237" t="str">
        <f t="shared" si="7"/>
        <v/>
      </c>
    </row>
    <row r="238" spans="1:11" ht="16" hidden="1" x14ac:dyDescent="0.2">
      <c r="A238" s="43">
        <f>IFERROR(MATCH($C238,'Start Here Statistics'!$M:$M,0),0)</f>
        <v>0</v>
      </c>
      <c r="B238" s="43" t="s">
        <v>704</v>
      </c>
      <c r="C238" s="43" t="s">
        <v>283</v>
      </c>
      <c r="D238" s="43" t="s">
        <v>705</v>
      </c>
      <c r="E238" s="43">
        <f t="shared" si="6"/>
        <v>0</v>
      </c>
      <c r="F238" s="85" cm="1">
        <f t="array" aca="1" ref="F238" ca="1">IF(ISNUMBER(SEARCH(INDIRECT(CELL("address")),G238)),MAX(F$1:F237)+1,0)</f>
        <v>0</v>
      </c>
      <c r="G238" s="89" t="str">
        <v/>
      </c>
      <c r="H238" s="90" t="str" cm="1">
        <f t="array" ref="H238">IFERROR(_xlfn._xlws.FILTER(Cnty_States_Rgns[chapter],(Cnty_States_Rgns[county_lon, county_st]=G238)*(Cnty_States_Rgns[region]=DR_Region)),"")</f>
        <v/>
      </c>
      <c r="I238" s="63" t="str">
        <f ca="1">IF(ISNA(MATCH(ROWS(I$1:I237),F:F,0))=TRUE,"",INDEX(G:G,MATCH(ROWS(I$1:I237),F:F,0)))</f>
        <v/>
      </c>
      <c r="J238">
        <v>236</v>
      </c>
      <c r="K238" t="str">
        <f t="shared" si="7"/>
        <v/>
      </c>
    </row>
    <row r="239" spans="1:11" ht="16" hidden="1" x14ac:dyDescent="0.2">
      <c r="A239" s="43">
        <f>IFERROR(MATCH($C239,'Start Here Statistics'!$M:$M,0),0)</f>
        <v>0</v>
      </c>
      <c r="B239" s="43" t="s">
        <v>352</v>
      </c>
      <c r="C239" s="43" t="s">
        <v>308</v>
      </c>
      <c r="D239" s="43" t="s">
        <v>706</v>
      </c>
      <c r="E239" s="43">
        <f t="shared" si="6"/>
        <v>0</v>
      </c>
      <c r="F239" s="85" cm="1">
        <f t="array" aca="1" ref="F239" ca="1">IF(ISNUMBER(SEARCH(INDIRECT(CELL("address")),G239)),MAX(F$1:F238)+1,0)</f>
        <v>0</v>
      </c>
      <c r="G239" s="89" t="str">
        <v/>
      </c>
      <c r="H239" s="90" t="str" cm="1">
        <f t="array" ref="H239">IFERROR(_xlfn._xlws.FILTER(Cnty_States_Rgns[chapter],(Cnty_States_Rgns[county_lon, county_st]=G239)*(Cnty_States_Rgns[region]=DR_Region)),"")</f>
        <v/>
      </c>
      <c r="I239" s="63" t="str">
        <f ca="1">IF(ISNA(MATCH(ROWS(I$1:I238),F:F,0))=TRUE,"",INDEX(G:G,MATCH(ROWS(I$1:I238),F:F,0)))</f>
        <v/>
      </c>
      <c r="J239">
        <v>237</v>
      </c>
      <c r="K239" t="str">
        <f t="shared" si="7"/>
        <v/>
      </c>
    </row>
    <row r="240" spans="1:11" ht="16" hidden="1" x14ac:dyDescent="0.2">
      <c r="A240" s="43">
        <f>IFERROR(MATCH($C240,'Start Here Statistics'!$M:$M,0),0)</f>
        <v>0</v>
      </c>
      <c r="B240" s="43" t="s">
        <v>368</v>
      </c>
      <c r="C240" s="43" t="s">
        <v>310</v>
      </c>
      <c r="D240" s="43" t="s">
        <v>707</v>
      </c>
      <c r="E240" s="43">
        <f t="shared" si="6"/>
        <v>0</v>
      </c>
      <c r="F240" s="85" cm="1">
        <f t="array" aca="1" ref="F240" ca="1">IF(ISNUMBER(SEARCH(INDIRECT(CELL("address")),G240)),MAX(F$1:F239)+1,0)</f>
        <v>0</v>
      </c>
      <c r="G240" s="89" t="str">
        <v/>
      </c>
      <c r="H240" s="90" t="str" cm="1">
        <f t="array" ref="H240">IFERROR(_xlfn._xlws.FILTER(Cnty_States_Rgns[chapter],(Cnty_States_Rgns[county_lon, county_st]=G240)*(Cnty_States_Rgns[region]=DR_Region)),"")</f>
        <v/>
      </c>
      <c r="I240" s="63" t="str">
        <f ca="1">IF(ISNA(MATCH(ROWS(I$1:I239),F:F,0))=TRUE,"",INDEX(G:G,MATCH(ROWS(I$1:I239),F:F,0)))</f>
        <v/>
      </c>
      <c r="J240">
        <v>238</v>
      </c>
      <c r="K240" t="str">
        <f t="shared" si="7"/>
        <v/>
      </c>
    </row>
    <row r="241" spans="1:11" ht="16" hidden="1" x14ac:dyDescent="0.2">
      <c r="A241" s="43">
        <f>IFERROR(MATCH($C241,'Start Here Statistics'!$M:$M,0),0)</f>
        <v>0</v>
      </c>
      <c r="B241" s="43" t="s">
        <v>708</v>
      </c>
      <c r="C241" s="43" t="s">
        <v>285</v>
      </c>
      <c r="D241" s="43" t="s">
        <v>709</v>
      </c>
      <c r="E241" s="43">
        <f t="shared" si="6"/>
        <v>0</v>
      </c>
      <c r="F241" s="85" cm="1">
        <f t="array" aca="1" ref="F241" ca="1">IF(ISNUMBER(SEARCH(INDIRECT(CELL("address")),G241)),MAX(F$1:F240)+1,0)</f>
        <v>0</v>
      </c>
      <c r="G241" s="89" t="str">
        <v/>
      </c>
      <c r="H241" s="90" t="str" cm="1">
        <f t="array" ref="H241">IFERROR(_xlfn._xlws.FILTER(Cnty_States_Rgns[chapter],(Cnty_States_Rgns[county_lon, county_st]=G241)*(Cnty_States_Rgns[region]=DR_Region)),"")</f>
        <v/>
      </c>
      <c r="I241" s="63" t="str">
        <f ca="1">IF(ISNA(MATCH(ROWS(I$1:I240),F:F,0))=TRUE,"",INDEX(G:G,MATCH(ROWS(I$1:I240),F:F,0)))</f>
        <v/>
      </c>
      <c r="J241">
        <v>239</v>
      </c>
      <c r="K241" t="str">
        <f t="shared" si="7"/>
        <v/>
      </c>
    </row>
    <row r="242" spans="1:11" ht="16" hidden="1" x14ac:dyDescent="0.2">
      <c r="A242" s="43">
        <f>IFERROR(MATCH($C242,'Start Here Statistics'!$M:$M,0),0)</f>
        <v>0</v>
      </c>
      <c r="B242" s="43" t="s">
        <v>457</v>
      </c>
      <c r="C242" s="43" t="s">
        <v>282</v>
      </c>
      <c r="D242" s="43" t="s">
        <v>710</v>
      </c>
      <c r="E242" s="43">
        <f t="shared" si="6"/>
        <v>0</v>
      </c>
      <c r="F242" s="85" cm="1">
        <f t="array" aca="1" ref="F242" ca="1">IF(ISNUMBER(SEARCH(INDIRECT(CELL("address")),G242)),MAX(F$1:F241)+1,0)</f>
        <v>0</v>
      </c>
      <c r="G242" s="89" t="str">
        <v/>
      </c>
      <c r="H242" s="90" t="str" cm="1">
        <f t="array" ref="H242">IFERROR(_xlfn._xlws.FILTER(Cnty_States_Rgns[chapter],(Cnty_States_Rgns[county_lon, county_st]=G242)*(Cnty_States_Rgns[region]=DR_Region)),"")</f>
        <v/>
      </c>
      <c r="I242" s="63" t="str">
        <f ca="1">IF(ISNA(MATCH(ROWS(I$1:I241),F:F,0))=TRUE,"",INDEX(G:G,MATCH(ROWS(I$1:I241),F:F,0)))</f>
        <v/>
      </c>
      <c r="J242">
        <v>240</v>
      </c>
      <c r="K242" t="str">
        <f t="shared" si="7"/>
        <v/>
      </c>
    </row>
    <row r="243" spans="1:11" ht="16" hidden="1" x14ac:dyDescent="0.2">
      <c r="A243" s="43">
        <f>IFERROR(MATCH($C243,'Start Here Statistics'!$M:$M,0),0)</f>
        <v>0</v>
      </c>
      <c r="B243" s="43" t="s">
        <v>618</v>
      </c>
      <c r="C243" s="43" t="s">
        <v>282</v>
      </c>
      <c r="D243" s="43" t="s">
        <v>711</v>
      </c>
      <c r="E243" s="43">
        <f t="shared" si="6"/>
        <v>0</v>
      </c>
      <c r="F243" s="85" cm="1">
        <f t="array" aca="1" ref="F243" ca="1">IF(ISNUMBER(SEARCH(INDIRECT(CELL("address")),G243)),MAX(F$1:F242)+1,0)</f>
        <v>0</v>
      </c>
      <c r="G243" s="89" t="str">
        <v/>
      </c>
      <c r="H243" s="90" t="str" cm="1">
        <f t="array" ref="H243">IFERROR(_xlfn._xlws.FILTER(Cnty_States_Rgns[chapter],(Cnty_States_Rgns[county_lon, county_st]=G243)*(Cnty_States_Rgns[region]=DR_Region)),"")</f>
        <v/>
      </c>
      <c r="I243" s="63" t="str">
        <f ca="1">IF(ISNA(MATCH(ROWS(I$1:I242),F:F,0))=TRUE,"",INDEX(G:G,MATCH(ROWS(I$1:I242),F:F,0)))</f>
        <v/>
      </c>
      <c r="J243">
        <v>241</v>
      </c>
      <c r="K243" t="str">
        <f t="shared" si="7"/>
        <v/>
      </c>
    </row>
    <row r="244" spans="1:11" ht="16" hidden="1" x14ac:dyDescent="0.2">
      <c r="A244" s="43">
        <f>IFERROR(MATCH($C244,'Start Here Statistics'!$M:$M,0),0)</f>
        <v>0</v>
      </c>
      <c r="B244" s="43" t="s">
        <v>530</v>
      </c>
      <c r="C244" s="43" t="s">
        <v>304</v>
      </c>
      <c r="D244" s="43" t="s">
        <v>712</v>
      </c>
      <c r="E244" s="43">
        <f t="shared" si="6"/>
        <v>0</v>
      </c>
      <c r="F244" s="85" cm="1">
        <f t="array" aca="1" ref="F244" ca="1">IF(ISNUMBER(SEARCH(INDIRECT(CELL("address")),G244)),MAX(F$1:F243)+1,0)</f>
        <v>0</v>
      </c>
      <c r="G244" s="89" t="str">
        <v/>
      </c>
      <c r="H244" s="90" t="str" cm="1">
        <f t="array" ref="H244">IFERROR(_xlfn._xlws.FILTER(Cnty_States_Rgns[chapter],(Cnty_States_Rgns[county_lon, county_st]=G244)*(Cnty_States_Rgns[region]=DR_Region)),"")</f>
        <v/>
      </c>
      <c r="I244" s="63" t="str">
        <f ca="1">IF(ISNA(MATCH(ROWS(I$1:I243),F:F,0))=TRUE,"",INDEX(G:G,MATCH(ROWS(I$1:I243),F:F,0)))</f>
        <v/>
      </c>
      <c r="J244">
        <v>242</v>
      </c>
      <c r="K244" t="str">
        <f t="shared" si="7"/>
        <v/>
      </c>
    </row>
    <row r="245" spans="1:11" ht="16" hidden="1" x14ac:dyDescent="0.2">
      <c r="A245" s="43">
        <f>IFERROR(MATCH($C245,'Start Here Statistics'!$M:$M,0),0)</f>
        <v>0</v>
      </c>
      <c r="B245" s="43" t="s">
        <v>423</v>
      </c>
      <c r="C245" s="43" t="s">
        <v>327</v>
      </c>
      <c r="D245" s="43" t="s">
        <v>713</v>
      </c>
      <c r="E245" s="43">
        <f t="shared" si="6"/>
        <v>0</v>
      </c>
      <c r="F245" s="85" cm="1">
        <f t="array" aca="1" ref="F245" ca="1">IF(ISNUMBER(SEARCH(INDIRECT(CELL("address")),G245)),MAX(F$1:F244)+1,0)</f>
        <v>0</v>
      </c>
      <c r="G245" s="89" t="str">
        <v/>
      </c>
      <c r="H245" s="90" t="str" cm="1">
        <f t="array" ref="H245">IFERROR(_xlfn._xlws.FILTER(Cnty_States_Rgns[chapter],(Cnty_States_Rgns[county_lon, county_st]=G245)*(Cnty_States_Rgns[region]=DR_Region)),"")</f>
        <v/>
      </c>
      <c r="I245" s="63" t="str">
        <f ca="1">IF(ISNA(MATCH(ROWS(I$1:I244),F:F,0))=TRUE,"",INDEX(G:G,MATCH(ROWS(I$1:I244),F:F,0)))</f>
        <v/>
      </c>
      <c r="J245">
        <v>243</v>
      </c>
      <c r="K245" t="str">
        <f t="shared" si="7"/>
        <v/>
      </c>
    </row>
    <row r="246" spans="1:11" ht="16" hidden="1" x14ac:dyDescent="0.2">
      <c r="A246" s="43">
        <f>IFERROR(MATCH($C246,'Start Here Statistics'!$M:$M,0),0)</f>
        <v>0</v>
      </c>
      <c r="B246" s="43" t="s">
        <v>366</v>
      </c>
      <c r="C246" s="43" t="s">
        <v>307</v>
      </c>
      <c r="D246" s="43" t="s">
        <v>714</v>
      </c>
      <c r="E246" s="43">
        <f t="shared" si="6"/>
        <v>0</v>
      </c>
      <c r="F246" s="85" cm="1">
        <f t="array" aca="1" ref="F246" ca="1">IF(ISNUMBER(SEARCH(INDIRECT(CELL("address")),G246)),MAX(F$1:F245)+1,0)</f>
        <v>0</v>
      </c>
      <c r="G246" s="89" t="str">
        <v/>
      </c>
      <c r="H246" s="90" t="str" cm="1">
        <f t="array" ref="H246">IFERROR(_xlfn._xlws.FILTER(Cnty_States_Rgns[chapter],(Cnty_States_Rgns[county_lon, county_st]=G246)*(Cnty_States_Rgns[region]=DR_Region)),"")</f>
        <v/>
      </c>
      <c r="I246" s="63" t="str">
        <f ca="1">IF(ISNA(MATCH(ROWS(I$1:I245),F:F,0))=TRUE,"",INDEX(G:G,MATCH(ROWS(I$1:I245),F:F,0)))</f>
        <v/>
      </c>
      <c r="J246">
        <v>244</v>
      </c>
      <c r="K246" t="str">
        <f t="shared" si="7"/>
        <v/>
      </c>
    </row>
    <row r="247" spans="1:11" ht="16" hidden="1" x14ac:dyDescent="0.2">
      <c r="A247" s="43">
        <f>IFERROR(MATCH($C247,'Start Here Statistics'!$M:$M,0),0)</f>
        <v>0</v>
      </c>
      <c r="B247" s="43" t="s">
        <v>356</v>
      </c>
      <c r="C247" s="43" t="s">
        <v>289</v>
      </c>
      <c r="D247" s="43" t="s">
        <v>715</v>
      </c>
      <c r="E247" s="43">
        <f t="shared" si="6"/>
        <v>0</v>
      </c>
      <c r="F247" s="85" cm="1">
        <f t="array" aca="1" ref="F247" ca="1">IF(ISNUMBER(SEARCH(INDIRECT(CELL("address")),G247)),MAX(F$1:F246)+1,0)</f>
        <v>0</v>
      </c>
      <c r="G247" s="89" t="str">
        <v/>
      </c>
      <c r="H247" s="90" t="str" cm="1">
        <f t="array" ref="H247">IFERROR(_xlfn._xlws.FILTER(Cnty_States_Rgns[chapter],(Cnty_States_Rgns[county_lon, county_st]=G247)*(Cnty_States_Rgns[region]=DR_Region)),"")</f>
        <v/>
      </c>
      <c r="I247" s="63" t="str">
        <f ca="1">IF(ISNA(MATCH(ROWS(I$1:I246),F:F,0))=TRUE,"",INDEX(G:G,MATCH(ROWS(I$1:I246),F:F,0)))</f>
        <v/>
      </c>
      <c r="J247">
        <v>245</v>
      </c>
      <c r="K247" t="str">
        <f t="shared" si="7"/>
        <v/>
      </c>
    </row>
    <row r="248" spans="1:11" ht="16" hidden="1" x14ac:dyDescent="0.2">
      <c r="A248" s="43">
        <f>IFERROR(MATCH($C248,'Start Here Statistics'!$M:$M,0),0)</f>
        <v>0</v>
      </c>
      <c r="B248" s="43" t="s">
        <v>624</v>
      </c>
      <c r="C248" s="43" t="s">
        <v>317</v>
      </c>
      <c r="D248" s="43" t="s">
        <v>716</v>
      </c>
      <c r="E248" s="43">
        <f t="shared" si="6"/>
        <v>0</v>
      </c>
      <c r="F248" s="85" cm="1">
        <f t="array" aca="1" ref="F248" ca="1">IF(ISNUMBER(SEARCH(INDIRECT(CELL("address")),G248)),MAX(F$1:F247)+1,0)</f>
        <v>0</v>
      </c>
      <c r="G248" s="89" t="str">
        <v/>
      </c>
      <c r="H248" s="90" t="str" cm="1">
        <f t="array" ref="H248">IFERROR(_xlfn._xlws.FILTER(Cnty_States_Rgns[chapter],(Cnty_States_Rgns[county_lon, county_st]=G248)*(Cnty_States_Rgns[region]=DR_Region)),"")</f>
        <v/>
      </c>
      <c r="I248" s="63" t="str">
        <f ca="1">IF(ISNA(MATCH(ROWS(I$1:I247),F:F,0))=TRUE,"",INDEX(G:G,MATCH(ROWS(I$1:I247),F:F,0)))</f>
        <v/>
      </c>
      <c r="J248">
        <v>246</v>
      </c>
      <c r="K248" t="str">
        <f t="shared" si="7"/>
        <v/>
      </c>
    </row>
    <row r="249" spans="1:11" ht="16" hidden="1" x14ac:dyDescent="0.2">
      <c r="A249" s="43">
        <f>IFERROR(MATCH($C249,'Start Here Statistics'!$M:$M,0),0)</f>
        <v>0</v>
      </c>
      <c r="B249" s="43" t="s">
        <v>428</v>
      </c>
      <c r="C249" s="43" t="s">
        <v>301</v>
      </c>
      <c r="D249" s="43" t="s">
        <v>717</v>
      </c>
      <c r="E249" s="43">
        <f t="shared" si="6"/>
        <v>0</v>
      </c>
      <c r="F249" s="85" cm="1">
        <f t="array" aca="1" ref="F249" ca="1">IF(ISNUMBER(SEARCH(INDIRECT(CELL("address")),G249)),MAX(F$1:F248)+1,0)</f>
        <v>0</v>
      </c>
      <c r="G249" s="89" t="str">
        <v/>
      </c>
      <c r="H249" s="90" t="str" cm="1">
        <f t="array" ref="H249">IFERROR(_xlfn._xlws.FILTER(Cnty_States_Rgns[chapter],(Cnty_States_Rgns[county_lon, county_st]=G249)*(Cnty_States_Rgns[region]=DR_Region)),"")</f>
        <v/>
      </c>
      <c r="I249" s="63" t="str">
        <f ca="1">IF(ISNA(MATCH(ROWS(I$1:I248),F:F,0))=TRUE,"",INDEX(G:G,MATCH(ROWS(I$1:I248),F:F,0)))</f>
        <v/>
      </c>
      <c r="J249">
        <v>247</v>
      </c>
      <c r="K249" t="str">
        <f t="shared" si="7"/>
        <v/>
      </c>
    </row>
    <row r="250" spans="1:11" ht="16" hidden="1" x14ac:dyDescent="0.2">
      <c r="A250" s="43">
        <f>IFERROR(MATCH($C250,'Start Here Statistics'!$M:$M,0),0)</f>
        <v>0</v>
      </c>
      <c r="B250" s="43" t="s">
        <v>718</v>
      </c>
      <c r="C250" s="43" t="s">
        <v>302</v>
      </c>
      <c r="D250" s="43" t="s">
        <v>719</v>
      </c>
      <c r="E250" s="43">
        <f t="shared" si="6"/>
        <v>0</v>
      </c>
      <c r="F250" s="85" cm="1">
        <f t="array" aca="1" ref="F250" ca="1">IF(ISNUMBER(SEARCH(INDIRECT(CELL("address")),G250)),MAX(F$1:F249)+1,0)</f>
        <v>0</v>
      </c>
      <c r="G250" s="89" t="str">
        <v/>
      </c>
      <c r="H250" s="90" t="str" cm="1">
        <f t="array" ref="H250">IFERROR(_xlfn._xlws.FILTER(Cnty_States_Rgns[chapter],(Cnty_States_Rgns[county_lon, county_st]=G250)*(Cnty_States_Rgns[region]=DR_Region)),"")</f>
        <v/>
      </c>
      <c r="I250" s="63" t="str">
        <f ca="1">IF(ISNA(MATCH(ROWS(I$1:I249),F:F,0))=TRUE,"",INDEX(G:G,MATCH(ROWS(I$1:I249),F:F,0)))</f>
        <v/>
      </c>
      <c r="J250">
        <v>248</v>
      </c>
      <c r="K250" t="str">
        <f t="shared" si="7"/>
        <v/>
      </c>
    </row>
    <row r="251" spans="1:11" ht="16" hidden="1" x14ac:dyDescent="0.2">
      <c r="A251" s="43">
        <f>IFERROR(MATCH($C251,'Start Here Statistics'!$M:$M,0),0)</f>
        <v>0</v>
      </c>
      <c r="B251" s="43" t="s">
        <v>720</v>
      </c>
      <c r="C251" s="43" t="s">
        <v>313</v>
      </c>
      <c r="D251" s="43" t="s">
        <v>721</v>
      </c>
      <c r="E251" s="43">
        <f t="shared" si="6"/>
        <v>0</v>
      </c>
      <c r="F251" s="85" cm="1">
        <f t="array" aca="1" ref="F251" ca="1">IF(ISNUMBER(SEARCH(INDIRECT(CELL("address")),G251)),MAX(F$1:F250)+1,0)</f>
        <v>0</v>
      </c>
      <c r="G251" s="89" t="str">
        <v/>
      </c>
      <c r="H251" s="90" t="str" cm="1">
        <f t="array" ref="H251">IFERROR(_xlfn._xlws.FILTER(Cnty_States_Rgns[chapter],(Cnty_States_Rgns[county_lon, county_st]=G251)*(Cnty_States_Rgns[region]=DR_Region)),"")</f>
        <v/>
      </c>
      <c r="I251" s="63" t="str">
        <f ca="1">IF(ISNA(MATCH(ROWS(I$1:I250),F:F,0))=TRUE,"",INDEX(G:G,MATCH(ROWS(I$1:I250),F:F,0)))</f>
        <v/>
      </c>
      <c r="J251">
        <v>249</v>
      </c>
      <c r="K251" t="str">
        <f t="shared" si="7"/>
        <v/>
      </c>
    </row>
    <row r="252" spans="1:11" ht="16" hidden="1" x14ac:dyDescent="0.2">
      <c r="A252" s="43">
        <f>IFERROR(MATCH($C252,'Start Here Statistics'!$M:$M,0),0)</f>
        <v>0</v>
      </c>
      <c r="B252" s="43" t="s">
        <v>366</v>
      </c>
      <c r="C252" s="43" t="s">
        <v>307</v>
      </c>
      <c r="D252" s="43" t="s">
        <v>722</v>
      </c>
      <c r="E252" s="43">
        <f t="shared" si="6"/>
        <v>0</v>
      </c>
      <c r="F252" s="85" cm="1">
        <f t="array" aca="1" ref="F252" ca="1">IF(ISNUMBER(SEARCH(INDIRECT(CELL("address")),G252)),MAX(F$1:F251)+1,0)</f>
        <v>0</v>
      </c>
      <c r="G252" s="89" t="str">
        <v/>
      </c>
      <c r="H252" s="90" t="str" cm="1">
        <f t="array" ref="H252">IFERROR(_xlfn._xlws.FILTER(Cnty_States_Rgns[chapter],(Cnty_States_Rgns[county_lon, county_st]=G252)*(Cnty_States_Rgns[region]=DR_Region)),"")</f>
        <v/>
      </c>
      <c r="I252" s="63" t="str">
        <f ca="1">IF(ISNA(MATCH(ROWS(I$1:I251),F:F,0))=TRUE,"",INDEX(G:G,MATCH(ROWS(I$1:I251),F:F,0)))</f>
        <v/>
      </c>
      <c r="J252">
        <v>250</v>
      </c>
      <c r="K252" t="str">
        <f t="shared" si="7"/>
        <v/>
      </c>
    </row>
    <row r="253" spans="1:11" ht="16" hidden="1" x14ac:dyDescent="0.2">
      <c r="A253" s="43">
        <f>IFERROR(MATCH($C253,'Start Here Statistics'!$M:$M,0),0)</f>
        <v>0</v>
      </c>
      <c r="B253" s="43" t="s">
        <v>368</v>
      </c>
      <c r="C253" s="43" t="s">
        <v>310</v>
      </c>
      <c r="D253" s="43" t="s">
        <v>723</v>
      </c>
      <c r="E253" s="43">
        <f t="shared" si="6"/>
        <v>0</v>
      </c>
      <c r="F253" s="85" cm="1">
        <f t="array" aca="1" ref="F253" ca="1">IF(ISNUMBER(SEARCH(INDIRECT(CELL("address")),G253)),MAX(F$1:F252)+1,0)</f>
        <v>0</v>
      </c>
      <c r="G253" s="89" t="str">
        <v/>
      </c>
      <c r="H253" s="90" t="str" cm="1">
        <f t="array" ref="H253">IFERROR(_xlfn._xlws.FILTER(Cnty_States_Rgns[chapter],(Cnty_States_Rgns[county_lon, county_st]=G253)*(Cnty_States_Rgns[region]=DR_Region)),"")</f>
        <v/>
      </c>
      <c r="I253" s="63" t="str">
        <f ca="1">IF(ISNA(MATCH(ROWS(I$1:I252),F:F,0))=TRUE,"",INDEX(G:G,MATCH(ROWS(I$1:I252),F:F,0)))</f>
        <v/>
      </c>
      <c r="J253">
        <v>251</v>
      </c>
      <c r="K253" t="str">
        <f t="shared" si="7"/>
        <v/>
      </c>
    </row>
    <row r="254" spans="1:11" ht="16" hidden="1" x14ac:dyDescent="0.2">
      <c r="A254" s="43">
        <f>IFERROR(MATCH($C254,'Start Here Statistics'!$M:$M,0),0)</f>
        <v>0</v>
      </c>
      <c r="B254" s="43" t="s">
        <v>724</v>
      </c>
      <c r="C254" s="43" t="s">
        <v>326</v>
      </c>
      <c r="D254" s="43" t="s">
        <v>725</v>
      </c>
      <c r="E254" s="43">
        <f t="shared" si="6"/>
        <v>0</v>
      </c>
      <c r="F254" s="85" cm="1">
        <f t="array" aca="1" ref="F254" ca="1">IF(ISNUMBER(SEARCH(INDIRECT(CELL("address")),G254)),MAX(F$1:F253)+1,0)</f>
        <v>0</v>
      </c>
      <c r="G254" s="89" t="str">
        <v/>
      </c>
      <c r="H254" s="90" t="str" cm="1">
        <f t="array" ref="H254">IFERROR(_xlfn._xlws.FILTER(Cnty_States_Rgns[chapter],(Cnty_States_Rgns[county_lon, county_st]=G254)*(Cnty_States_Rgns[region]=DR_Region)),"")</f>
        <v/>
      </c>
      <c r="I254" s="63" t="str">
        <f ca="1">IF(ISNA(MATCH(ROWS(I$1:I253),F:F,0))=TRUE,"",INDEX(G:G,MATCH(ROWS(I$1:I253),F:F,0)))</f>
        <v/>
      </c>
      <c r="J254">
        <v>252</v>
      </c>
      <c r="K254" t="str">
        <f t="shared" si="7"/>
        <v/>
      </c>
    </row>
    <row r="255" spans="1:11" ht="16" hidden="1" x14ac:dyDescent="0.2">
      <c r="A255" s="43">
        <f>IFERROR(MATCH($C255,'Start Here Statistics'!$M:$M,0),0)</f>
        <v>0</v>
      </c>
      <c r="B255" s="43" t="s">
        <v>726</v>
      </c>
      <c r="C255" s="43" t="s">
        <v>285</v>
      </c>
      <c r="D255" s="43" t="s">
        <v>727</v>
      </c>
      <c r="E255" s="43">
        <f t="shared" si="6"/>
        <v>0</v>
      </c>
      <c r="F255" s="85" cm="1">
        <f t="array" aca="1" ref="F255" ca="1">IF(ISNUMBER(SEARCH(INDIRECT(CELL("address")),G255)),MAX(F$1:F254)+1,0)</f>
        <v>0</v>
      </c>
      <c r="G255" s="89" t="str">
        <v/>
      </c>
      <c r="H255" s="90" t="str" cm="1">
        <f t="array" ref="H255">IFERROR(_xlfn._xlws.FILTER(Cnty_States_Rgns[chapter],(Cnty_States_Rgns[county_lon, county_st]=G255)*(Cnty_States_Rgns[region]=DR_Region)),"")</f>
        <v/>
      </c>
      <c r="I255" s="63" t="str">
        <f ca="1">IF(ISNA(MATCH(ROWS(I$1:I254),F:F,0))=TRUE,"",INDEX(G:G,MATCH(ROWS(I$1:I254),F:F,0)))</f>
        <v/>
      </c>
      <c r="J255">
        <v>253</v>
      </c>
      <c r="K255" t="str">
        <f t="shared" si="7"/>
        <v/>
      </c>
    </row>
    <row r="256" spans="1:11" ht="16" hidden="1" x14ac:dyDescent="0.2">
      <c r="A256" s="43">
        <f>IFERROR(MATCH($C256,'Start Here Statistics'!$M:$M,0),0)</f>
        <v>0</v>
      </c>
      <c r="B256" s="43" t="s">
        <v>368</v>
      </c>
      <c r="C256" s="43" t="s">
        <v>310</v>
      </c>
      <c r="D256" s="43" t="s">
        <v>728</v>
      </c>
      <c r="E256" s="43">
        <f t="shared" si="6"/>
        <v>0</v>
      </c>
      <c r="F256" s="85" cm="1">
        <f t="array" aca="1" ref="F256" ca="1">IF(ISNUMBER(SEARCH(INDIRECT(CELL("address")),G256)),MAX(F$1:F255)+1,0)</f>
        <v>0</v>
      </c>
      <c r="G256" s="89" t="str">
        <v/>
      </c>
      <c r="H256" s="90" t="str" cm="1">
        <f t="array" ref="H256">IFERROR(_xlfn._xlws.FILTER(Cnty_States_Rgns[chapter],(Cnty_States_Rgns[county_lon, county_st]=G256)*(Cnty_States_Rgns[region]=DR_Region)),"")</f>
        <v/>
      </c>
      <c r="I256" s="63" t="str">
        <f ca="1">IF(ISNA(MATCH(ROWS(I$1:I255),F:F,0))=TRUE,"",INDEX(G:G,MATCH(ROWS(I$1:I255),F:F,0)))</f>
        <v/>
      </c>
      <c r="J256">
        <v>254</v>
      </c>
      <c r="K256" t="str">
        <f t="shared" si="7"/>
        <v/>
      </c>
    </row>
    <row r="257" spans="1:11" ht="16" hidden="1" x14ac:dyDescent="0.2">
      <c r="A257" s="43">
        <f>IFERROR(MATCH($C257,'Start Here Statistics'!$M:$M,0),0)</f>
        <v>0</v>
      </c>
      <c r="B257" s="43" t="s">
        <v>718</v>
      </c>
      <c r="C257" s="43" t="s">
        <v>302</v>
      </c>
      <c r="D257" s="43" t="s">
        <v>729</v>
      </c>
      <c r="E257" s="43">
        <f t="shared" si="6"/>
        <v>0</v>
      </c>
      <c r="F257" s="85" cm="1">
        <f t="array" aca="1" ref="F257" ca="1">IF(ISNUMBER(SEARCH(INDIRECT(CELL("address")),G257)),MAX(F$1:F256)+1,0)</f>
        <v>0</v>
      </c>
      <c r="G257" s="89" t="str">
        <v/>
      </c>
      <c r="H257" s="90" t="str" cm="1">
        <f t="array" ref="H257">IFERROR(_xlfn._xlws.FILTER(Cnty_States_Rgns[chapter],(Cnty_States_Rgns[county_lon, county_st]=G257)*(Cnty_States_Rgns[region]=DR_Region)),"")</f>
        <v/>
      </c>
      <c r="I257" s="63" t="str">
        <f ca="1">IF(ISNA(MATCH(ROWS(I$1:I256),F:F,0))=TRUE,"",INDEX(G:G,MATCH(ROWS(I$1:I256),F:F,0)))</f>
        <v/>
      </c>
      <c r="J257">
        <v>255</v>
      </c>
      <c r="K257" t="str">
        <f t="shared" si="7"/>
        <v/>
      </c>
    </row>
    <row r="258" spans="1:11" ht="16" hidden="1" x14ac:dyDescent="0.2">
      <c r="A258" s="43">
        <f>IFERROR(MATCH($C258,'Start Here Statistics'!$M:$M,0),0)</f>
        <v>0</v>
      </c>
      <c r="B258" s="43" t="s">
        <v>718</v>
      </c>
      <c r="C258" s="43" t="s">
        <v>302</v>
      </c>
      <c r="D258" s="43" t="s">
        <v>730</v>
      </c>
      <c r="E258" s="43">
        <f t="shared" si="6"/>
        <v>0</v>
      </c>
      <c r="F258" s="85" cm="1">
        <f t="array" aca="1" ref="F258" ca="1">IF(ISNUMBER(SEARCH(INDIRECT(CELL("address")),G258)),MAX(F$1:F257)+1,0)</f>
        <v>0</v>
      </c>
      <c r="G258" s="89" t="str">
        <v/>
      </c>
      <c r="H258" s="90" t="str" cm="1">
        <f t="array" ref="H258">IFERROR(_xlfn._xlws.FILTER(Cnty_States_Rgns[chapter],(Cnty_States_Rgns[county_lon, county_st]=G258)*(Cnty_States_Rgns[region]=DR_Region)),"")</f>
        <v/>
      </c>
      <c r="I258" s="63" t="str">
        <f ca="1">IF(ISNA(MATCH(ROWS(I$1:I257),F:F,0))=TRUE,"",INDEX(G:G,MATCH(ROWS(I$1:I257),F:F,0)))</f>
        <v/>
      </c>
      <c r="J258">
        <v>256</v>
      </c>
      <c r="K258" t="str">
        <f t="shared" si="7"/>
        <v/>
      </c>
    </row>
    <row r="259" spans="1:11" ht="16" hidden="1" x14ac:dyDescent="0.2">
      <c r="A259" s="43">
        <f>IFERROR(MATCH($C259,'Start Here Statistics'!$M:$M,0),0)</f>
        <v>0</v>
      </c>
      <c r="B259" s="43" t="s">
        <v>384</v>
      </c>
      <c r="C259" s="43" t="s">
        <v>312</v>
      </c>
      <c r="D259" s="43" t="s">
        <v>731</v>
      </c>
      <c r="E259" s="43">
        <f t="shared" ref="E259:E322" si="8">SUM(E258,$A259&gt;0)</f>
        <v>0</v>
      </c>
      <c r="F259" s="85" cm="1">
        <f t="array" aca="1" ref="F259" ca="1">IF(ISNUMBER(SEARCH(INDIRECT(CELL("address")),G259)),MAX(F$1:F258)+1,0)</f>
        <v>0</v>
      </c>
      <c r="G259" s="89" t="str">
        <v/>
      </c>
      <c r="H259" s="90" t="str" cm="1">
        <f t="array" ref="H259">IFERROR(_xlfn._xlws.FILTER(Cnty_States_Rgns[chapter],(Cnty_States_Rgns[county_lon, county_st]=G259)*(Cnty_States_Rgns[region]=DR_Region)),"")</f>
        <v/>
      </c>
      <c r="I259" s="63" t="str">
        <f ca="1">IF(ISNA(MATCH(ROWS(I$1:I258),F:F,0))=TRUE,"",INDEX(G:G,MATCH(ROWS(I$1:I258),F:F,0)))</f>
        <v/>
      </c>
      <c r="J259">
        <v>257</v>
      </c>
      <c r="K259" t="str">
        <f t="shared" si="7"/>
        <v/>
      </c>
    </row>
    <row r="260" spans="1:11" ht="16" hidden="1" x14ac:dyDescent="0.2">
      <c r="A260" s="43">
        <f>IFERROR(MATCH($C260,'Start Here Statistics'!$M:$M,0),0)</f>
        <v>0</v>
      </c>
      <c r="B260" s="43" t="s">
        <v>732</v>
      </c>
      <c r="C260" s="43" t="s">
        <v>297</v>
      </c>
      <c r="D260" s="43" t="s">
        <v>733</v>
      </c>
      <c r="E260" s="43">
        <f t="shared" si="8"/>
        <v>0</v>
      </c>
      <c r="F260" s="85" cm="1">
        <f t="array" aca="1" ref="F260" ca="1">IF(ISNUMBER(SEARCH(INDIRECT(CELL("address")),G260)),MAX(F$1:F259)+1,0)</f>
        <v>0</v>
      </c>
      <c r="G260" s="89" t="str">
        <v/>
      </c>
      <c r="H260" s="90" t="str" cm="1">
        <f t="array" ref="H260">IFERROR(_xlfn._xlws.FILTER(Cnty_States_Rgns[chapter],(Cnty_States_Rgns[county_lon, county_st]=G260)*(Cnty_States_Rgns[region]=DR_Region)),"")</f>
        <v/>
      </c>
      <c r="I260" s="63" t="str">
        <f ca="1">IF(ISNA(MATCH(ROWS(I$1:I259),F:F,0))=TRUE,"",INDEX(G:G,MATCH(ROWS(I$1:I259),F:F,0)))</f>
        <v/>
      </c>
      <c r="J260">
        <v>258</v>
      </c>
      <c r="K260" t="str">
        <f t="shared" ref="K260:K323" si="9">IFERROR(INDEX($D:$D,MATCH($J260,$E:$E,0)),"")</f>
        <v/>
      </c>
    </row>
    <row r="261" spans="1:11" ht="16" hidden="1" x14ac:dyDescent="0.2">
      <c r="A261" s="43">
        <f>IFERROR(MATCH($C261,'Start Here Statistics'!$M:$M,0),0)</f>
        <v>0</v>
      </c>
      <c r="B261" s="43" t="s">
        <v>485</v>
      </c>
      <c r="C261" s="43" t="s">
        <v>308</v>
      </c>
      <c r="D261" s="43" t="s">
        <v>734</v>
      </c>
      <c r="E261" s="43">
        <f t="shared" si="8"/>
        <v>0</v>
      </c>
      <c r="F261" s="85" cm="1">
        <f t="array" aca="1" ref="F261" ca="1">IF(ISNUMBER(SEARCH(INDIRECT(CELL("address")),G261)),MAX(F$1:F260)+1,0)</f>
        <v>0</v>
      </c>
      <c r="G261" s="89" t="str">
        <v/>
      </c>
      <c r="H261" s="90" t="str" cm="1">
        <f t="array" ref="H261">IFERROR(_xlfn._xlws.FILTER(Cnty_States_Rgns[chapter],(Cnty_States_Rgns[county_lon, county_st]=G261)*(Cnty_States_Rgns[region]=DR_Region)),"")</f>
        <v/>
      </c>
      <c r="I261" s="63" t="str">
        <f ca="1">IF(ISNA(MATCH(ROWS(I$1:I260),F:F,0))=TRUE,"",INDEX(G:G,MATCH(ROWS(I$1:I260),F:F,0)))</f>
        <v/>
      </c>
      <c r="J261">
        <v>259</v>
      </c>
      <c r="K261" t="str">
        <f t="shared" si="9"/>
        <v/>
      </c>
    </row>
    <row r="262" spans="1:11" ht="16" hidden="1" x14ac:dyDescent="0.2">
      <c r="A262" s="43">
        <f>IFERROR(MATCH($C262,'Start Here Statistics'!$M:$M,0),0)</f>
        <v>0</v>
      </c>
      <c r="B262" s="43" t="s">
        <v>683</v>
      </c>
      <c r="C262" s="43" t="s">
        <v>324</v>
      </c>
      <c r="D262" s="43" t="s">
        <v>735</v>
      </c>
      <c r="E262" s="43">
        <f t="shared" si="8"/>
        <v>0</v>
      </c>
      <c r="F262" s="85" cm="1">
        <f t="array" aca="1" ref="F262" ca="1">IF(ISNUMBER(SEARCH(INDIRECT(CELL("address")),G262)),MAX(F$1:F261)+1,0)</f>
        <v>0</v>
      </c>
      <c r="G262" s="89" t="str">
        <v/>
      </c>
      <c r="H262" s="90" t="str" cm="1">
        <f t="array" ref="H262">IFERROR(_xlfn._xlws.FILTER(Cnty_States_Rgns[chapter],(Cnty_States_Rgns[county_lon, county_st]=G262)*(Cnty_States_Rgns[region]=DR_Region)),"")</f>
        <v/>
      </c>
      <c r="I262" s="63" t="str">
        <f ca="1">IF(ISNA(MATCH(ROWS(I$1:I261),F:F,0))=TRUE,"",INDEX(G:G,MATCH(ROWS(I$1:I261),F:F,0)))</f>
        <v/>
      </c>
      <c r="J262">
        <v>260</v>
      </c>
      <c r="K262" t="str">
        <f t="shared" si="9"/>
        <v/>
      </c>
    </row>
    <row r="263" spans="1:11" ht="16" hidden="1" x14ac:dyDescent="0.2">
      <c r="A263" s="43">
        <f>IFERROR(MATCH($C263,'Start Here Statistics'!$M:$M,0),0)</f>
        <v>0</v>
      </c>
      <c r="B263" s="43" t="s">
        <v>416</v>
      </c>
      <c r="C263" s="43" t="s">
        <v>306</v>
      </c>
      <c r="D263" s="43" t="s">
        <v>736</v>
      </c>
      <c r="E263" s="43">
        <f t="shared" si="8"/>
        <v>0</v>
      </c>
      <c r="F263" s="85" cm="1">
        <f t="array" aca="1" ref="F263" ca="1">IF(ISNUMBER(SEARCH(INDIRECT(CELL("address")),G263)),MAX(F$1:F262)+1,0)</f>
        <v>0</v>
      </c>
      <c r="G263" s="89" t="str">
        <v/>
      </c>
      <c r="H263" s="90" t="str" cm="1">
        <f t="array" ref="H263">IFERROR(_xlfn._xlws.FILTER(Cnty_States_Rgns[chapter],(Cnty_States_Rgns[county_lon, county_st]=G263)*(Cnty_States_Rgns[region]=DR_Region)),"")</f>
        <v/>
      </c>
      <c r="I263" s="63" t="str">
        <f ca="1">IF(ISNA(MATCH(ROWS(I$1:I262),F:F,0))=TRUE,"",INDEX(G:G,MATCH(ROWS(I$1:I262),F:F,0)))</f>
        <v/>
      </c>
      <c r="J263">
        <v>261</v>
      </c>
      <c r="K263" t="str">
        <f t="shared" si="9"/>
        <v/>
      </c>
    </row>
    <row r="264" spans="1:11" ht="16" hidden="1" x14ac:dyDescent="0.2">
      <c r="A264" s="43">
        <f>IFERROR(MATCH($C264,'Start Here Statistics'!$M:$M,0),0)</f>
        <v>0</v>
      </c>
      <c r="B264" s="43" t="s">
        <v>474</v>
      </c>
      <c r="C264" s="43" t="s">
        <v>294</v>
      </c>
      <c r="D264" s="43" t="s">
        <v>737</v>
      </c>
      <c r="E264" s="43">
        <f t="shared" si="8"/>
        <v>0</v>
      </c>
      <c r="F264" s="85" cm="1">
        <f t="array" aca="1" ref="F264" ca="1">IF(ISNUMBER(SEARCH(INDIRECT(CELL("address")),G264)),MAX(F$1:F263)+1,0)</f>
        <v>0</v>
      </c>
      <c r="G264" s="89" t="str">
        <v/>
      </c>
      <c r="H264" s="90" t="str" cm="1">
        <f t="array" ref="H264">IFERROR(_xlfn._xlws.FILTER(Cnty_States_Rgns[chapter],(Cnty_States_Rgns[county_lon, county_st]=G264)*(Cnty_States_Rgns[region]=DR_Region)),"")</f>
        <v/>
      </c>
      <c r="I264" s="63" t="str">
        <f ca="1">IF(ISNA(MATCH(ROWS(I$1:I263),F:F,0))=TRUE,"",INDEX(G:G,MATCH(ROWS(I$1:I263),F:F,0)))</f>
        <v/>
      </c>
      <c r="J264">
        <v>262</v>
      </c>
      <c r="K264" t="str">
        <f t="shared" si="9"/>
        <v/>
      </c>
    </row>
    <row r="265" spans="1:11" ht="16" hidden="1" x14ac:dyDescent="0.2">
      <c r="A265" s="43">
        <f>IFERROR(MATCH($C265,'Start Here Statistics'!$M:$M,0),0)</f>
        <v>0</v>
      </c>
      <c r="B265" s="43" t="s">
        <v>418</v>
      </c>
      <c r="C265" s="43" t="s">
        <v>285</v>
      </c>
      <c r="D265" s="43" t="s">
        <v>738</v>
      </c>
      <c r="E265" s="43">
        <f t="shared" si="8"/>
        <v>0</v>
      </c>
      <c r="F265" s="85" cm="1">
        <f t="array" aca="1" ref="F265" ca="1">IF(ISNUMBER(SEARCH(INDIRECT(CELL("address")),G265)),MAX(F$1:F264)+1,0)</f>
        <v>0</v>
      </c>
      <c r="G265" s="89" t="str">
        <v/>
      </c>
      <c r="H265" s="90" t="str" cm="1">
        <f t="array" ref="H265">IFERROR(_xlfn._xlws.FILTER(Cnty_States_Rgns[chapter],(Cnty_States_Rgns[county_lon, county_st]=G265)*(Cnty_States_Rgns[region]=DR_Region)),"")</f>
        <v/>
      </c>
      <c r="I265" s="63" t="str">
        <f ca="1">IF(ISNA(MATCH(ROWS(I$1:I264),F:F,0))=TRUE,"",INDEX(G:G,MATCH(ROWS(I$1:I264),F:F,0)))</f>
        <v/>
      </c>
      <c r="J265">
        <v>263</v>
      </c>
      <c r="K265" t="str">
        <f t="shared" si="9"/>
        <v/>
      </c>
    </row>
    <row r="266" spans="1:11" ht="16" hidden="1" x14ac:dyDescent="0.2">
      <c r="A266" s="43">
        <f>IFERROR(MATCH($C266,'Start Here Statistics'!$M:$M,0),0)</f>
        <v>0</v>
      </c>
      <c r="B266" s="43" t="s">
        <v>525</v>
      </c>
      <c r="C266" s="43" t="s">
        <v>325</v>
      </c>
      <c r="D266" s="43" t="s">
        <v>739</v>
      </c>
      <c r="E266" s="43">
        <f t="shared" si="8"/>
        <v>0</v>
      </c>
      <c r="F266" s="85" cm="1">
        <f t="array" aca="1" ref="F266" ca="1">IF(ISNUMBER(SEARCH(INDIRECT(CELL("address")),G266)),MAX(F$1:F265)+1,0)</f>
        <v>0</v>
      </c>
      <c r="G266" s="89" t="str">
        <v/>
      </c>
      <c r="H266" s="90" t="str" cm="1">
        <f t="array" ref="H266">IFERROR(_xlfn._xlws.FILTER(Cnty_States_Rgns[chapter],(Cnty_States_Rgns[county_lon, county_st]=G266)*(Cnty_States_Rgns[region]=DR_Region)),"")</f>
        <v/>
      </c>
      <c r="I266" s="63" t="str">
        <f ca="1">IF(ISNA(MATCH(ROWS(I$1:I265),F:F,0))=TRUE,"",INDEX(G:G,MATCH(ROWS(I$1:I265),F:F,0)))</f>
        <v/>
      </c>
      <c r="J266">
        <v>264</v>
      </c>
      <c r="K266" t="str">
        <f t="shared" si="9"/>
        <v/>
      </c>
    </row>
    <row r="267" spans="1:11" ht="16" hidden="1" x14ac:dyDescent="0.2">
      <c r="A267" s="43">
        <f>IFERROR(MATCH($C267,'Start Here Statistics'!$M:$M,0),0)</f>
        <v>0</v>
      </c>
      <c r="B267" s="43" t="s">
        <v>618</v>
      </c>
      <c r="C267" s="43" t="s">
        <v>282</v>
      </c>
      <c r="D267" s="43" t="s">
        <v>740</v>
      </c>
      <c r="E267" s="43">
        <f t="shared" si="8"/>
        <v>0</v>
      </c>
      <c r="F267" s="85" cm="1">
        <f t="array" aca="1" ref="F267" ca="1">IF(ISNUMBER(SEARCH(INDIRECT(CELL("address")),G267)),MAX(F$1:F266)+1,0)</f>
        <v>0</v>
      </c>
      <c r="G267" s="89" t="str">
        <v/>
      </c>
      <c r="H267" s="90" t="str" cm="1">
        <f t="array" ref="H267">IFERROR(_xlfn._xlws.FILTER(Cnty_States_Rgns[chapter],(Cnty_States_Rgns[county_lon, county_st]=G267)*(Cnty_States_Rgns[region]=DR_Region)),"")</f>
        <v/>
      </c>
      <c r="I267" s="63" t="str">
        <f ca="1">IF(ISNA(MATCH(ROWS(I$1:I266),F:F,0))=TRUE,"",INDEX(G:G,MATCH(ROWS(I$1:I266),F:F,0)))</f>
        <v/>
      </c>
      <c r="J267">
        <v>265</v>
      </c>
      <c r="K267" t="str">
        <f t="shared" si="9"/>
        <v/>
      </c>
    </row>
    <row r="268" spans="1:11" ht="16" hidden="1" x14ac:dyDescent="0.2">
      <c r="A268" s="43">
        <f>IFERROR(MATCH($C268,'Start Here Statistics'!$M:$M,0),0)</f>
        <v>0</v>
      </c>
      <c r="B268" s="43" t="s">
        <v>582</v>
      </c>
      <c r="C268" s="43" t="s">
        <v>302</v>
      </c>
      <c r="D268" s="43" t="s">
        <v>741</v>
      </c>
      <c r="E268" s="43">
        <f t="shared" si="8"/>
        <v>0</v>
      </c>
      <c r="F268" s="85" cm="1">
        <f t="array" aca="1" ref="F268" ca="1">IF(ISNUMBER(SEARCH(INDIRECT(CELL("address")),G268)),MAX(F$1:F267)+1,0)</f>
        <v>0</v>
      </c>
      <c r="G268" s="89" t="str">
        <v/>
      </c>
      <c r="H268" s="90" t="str" cm="1">
        <f t="array" ref="H268">IFERROR(_xlfn._xlws.FILTER(Cnty_States_Rgns[chapter],(Cnty_States_Rgns[county_lon, county_st]=G268)*(Cnty_States_Rgns[region]=DR_Region)),"")</f>
        <v/>
      </c>
      <c r="I268" s="63" t="str">
        <f ca="1">IF(ISNA(MATCH(ROWS(I$1:I267),F:F,0))=TRUE,"",INDEX(G:G,MATCH(ROWS(I$1:I267),F:F,0)))</f>
        <v/>
      </c>
      <c r="J268">
        <v>266</v>
      </c>
      <c r="K268" t="str">
        <f t="shared" si="9"/>
        <v/>
      </c>
    </row>
    <row r="269" spans="1:11" ht="16" hidden="1" x14ac:dyDescent="0.2">
      <c r="A269" s="43">
        <f>IFERROR(MATCH($C269,'Start Here Statistics'!$M:$M,0),0)</f>
        <v>0</v>
      </c>
      <c r="B269" s="43" t="s">
        <v>350</v>
      </c>
      <c r="C269" s="43" t="s">
        <v>302</v>
      </c>
      <c r="D269" s="43" t="s">
        <v>742</v>
      </c>
      <c r="E269" s="43">
        <f t="shared" si="8"/>
        <v>0</v>
      </c>
      <c r="F269" s="85" cm="1">
        <f t="array" aca="1" ref="F269" ca="1">IF(ISNUMBER(SEARCH(INDIRECT(CELL("address")),G269)),MAX(F$1:F268)+1,0)</f>
        <v>0</v>
      </c>
      <c r="G269" s="89" t="str">
        <v/>
      </c>
      <c r="H269" s="90" t="str" cm="1">
        <f t="array" ref="H269">IFERROR(_xlfn._xlws.FILTER(Cnty_States_Rgns[chapter],(Cnty_States_Rgns[county_lon, county_st]=G269)*(Cnty_States_Rgns[region]=DR_Region)),"")</f>
        <v/>
      </c>
      <c r="I269" s="63" t="str">
        <f ca="1">IF(ISNA(MATCH(ROWS(I$1:I268),F:F,0))=TRUE,"",INDEX(G:G,MATCH(ROWS(I$1:I268),F:F,0)))</f>
        <v/>
      </c>
      <c r="J269">
        <v>267</v>
      </c>
      <c r="K269" t="str">
        <f t="shared" si="9"/>
        <v/>
      </c>
    </row>
    <row r="270" spans="1:11" ht="16" hidden="1" x14ac:dyDescent="0.2">
      <c r="A270" s="43">
        <f>IFERROR(MATCH($C270,'Start Here Statistics'!$M:$M,0),0)</f>
        <v>0</v>
      </c>
      <c r="B270" s="43" t="s">
        <v>414</v>
      </c>
      <c r="C270" s="43" t="s">
        <v>310</v>
      </c>
      <c r="D270" s="43" t="s">
        <v>743</v>
      </c>
      <c r="E270" s="43">
        <f t="shared" si="8"/>
        <v>0</v>
      </c>
      <c r="F270" s="85" cm="1">
        <f t="array" aca="1" ref="F270" ca="1">IF(ISNUMBER(SEARCH(INDIRECT(CELL("address")),G270)),MAX(F$1:F269)+1,0)</f>
        <v>0</v>
      </c>
      <c r="G270" s="89" t="str">
        <v/>
      </c>
      <c r="H270" s="90" t="str" cm="1">
        <f t="array" ref="H270">IFERROR(_xlfn._xlws.FILTER(Cnty_States_Rgns[chapter],(Cnty_States_Rgns[county_lon, county_st]=G270)*(Cnty_States_Rgns[region]=DR_Region)),"")</f>
        <v/>
      </c>
      <c r="I270" s="63" t="str">
        <f ca="1">IF(ISNA(MATCH(ROWS(I$1:I269),F:F,0))=TRUE,"",INDEX(G:G,MATCH(ROWS(I$1:I269),F:F,0)))</f>
        <v/>
      </c>
      <c r="J270">
        <v>268</v>
      </c>
      <c r="K270" t="str">
        <f t="shared" si="9"/>
        <v/>
      </c>
    </row>
    <row r="271" spans="1:11" ht="16" hidden="1" x14ac:dyDescent="0.2">
      <c r="A271" s="43">
        <f>IFERROR(MATCH($C271,'Start Here Statistics'!$M:$M,0),0)</f>
        <v>0</v>
      </c>
      <c r="B271" s="43" t="s">
        <v>744</v>
      </c>
      <c r="C271" s="43" t="s">
        <v>288</v>
      </c>
      <c r="D271" s="43" t="s">
        <v>745</v>
      </c>
      <c r="E271" s="43">
        <f t="shared" si="8"/>
        <v>0</v>
      </c>
      <c r="F271" s="85" cm="1">
        <f t="array" aca="1" ref="F271" ca="1">IF(ISNUMBER(SEARCH(INDIRECT(CELL("address")),G271)),MAX(F$1:F270)+1,0)</f>
        <v>0</v>
      </c>
      <c r="G271" s="89" t="str">
        <v/>
      </c>
      <c r="H271" s="90" t="str" cm="1">
        <f t="array" ref="H271">IFERROR(_xlfn._xlws.FILTER(Cnty_States_Rgns[chapter],(Cnty_States_Rgns[county_lon, county_st]=G271)*(Cnty_States_Rgns[region]=DR_Region)),"")</f>
        <v/>
      </c>
      <c r="I271" s="63" t="str">
        <f ca="1">IF(ISNA(MATCH(ROWS(I$1:I270),F:F,0))=TRUE,"",INDEX(G:G,MATCH(ROWS(I$1:I270),F:F,0)))</f>
        <v/>
      </c>
      <c r="J271">
        <v>269</v>
      </c>
      <c r="K271" t="str">
        <f t="shared" si="9"/>
        <v/>
      </c>
    </row>
    <row r="272" spans="1:11" ht="16" hidden="1" x14ac:dyDescent="0.2">
      <c r="A272" s="43">
        <f>IFERROR(MATCH($C272,'Start Here Statistics'!$M:$M,0),0)</f>
        <v>0</v>
      </c>
      <c r="B272" s="43" t="s">
        <v>457</v>
      </c>
      <c r="C272" s="43" t="s">
        <v>282</v>
      </c>
      <c r="D272" s="43" t="s">
        <v>746</v>
      </c>
      <c r="E272" s="43">
        <f t="shared" si="8"/>
        <v>0</v>
      </c>
      <c r="F272" s="85" cm="1">
        <f t="array" aca="1" ref="F272" ca="1">IF(ISNUMBER(SEARCH(INDIRECT(CELL("address")),G272)),MAX(F$1:F271)+1,0)</f>
        <v>0</v>
      </c>
      <c r="G272" s="89" t="str">
        <v/>
      </c>
      <c r="H272" s="90" t="str" cm="1">
        <f t="array" ref="H272">IFERROR(_xlfn._xlws.FILTER(Cnty_States_Rgns[chapter],(Cnty_States_Rgns[county_lon, county_st]=G272)*(Cnty_States_Rgns[region]=DR_Region)),"")</f>
        <v/>
      </c>
      <c r="I272" s="63" t="str">
        <f ca="1">IF(ISNA(MATCH(ROWS(I$1:I271),F:F,0))=TRUE,"",INDEX(G:G,MATCH(ROWS(I$1:I271),F:F,0)))</f>
        <v/>
      </c>
      <c r="J272">
        <v>270</v>
      </c>
      <c r="K272" t="str">
        <f t="shared" si="9"/>
        <v/>
      </c>
    </row>
    <row r="273" spans="1:11" ht="16" hidden="1" x14ac:dyDescent="0.2">
      <c r="A273" s="43">
        <f>IFERROR(MATCH($C273,'Start Here Statistics'!$M:$M,0),0)</f>
        <v>0</v>
      </c>
      <c r="B273" s="43" t="s">
        <v>490</v>
      </c>
      <c r="C273" s="43" t="s">
        <v>313</v>
      </c>
      <c r="D273" s="43" t="s">
        <v>747</v>
      </c>
      <c r="E273" s="43">
        <f t="shared" si="8"/>
        <v>0</v>
      </c>
      <c r="F273" s="85" cm="1">
        <f t="array" aca="1" ref="F273" ca="1">IF(ISNUMBER(SEARCH(INDIRECT(CELL("address")),G273)),MAX(F$1:F272)+1,0)</f>
        <v>0</v>
      </c>
      <c r="G273" s="89" t="str">
        <v/>
      </c>
      <c r="H273" s="90" t="str" cm="1">
        <f t="array" ref="H273">IFERROR(_xlfn._xlws.FILTER(Cnty_States_Rgns[chapter],(Cnty_States_Rgns[county_lon, county_st]=G273)*(Cnty_States_Rgns[region]=DR_Region)),"")</f>
        <v/>
      </c>
      <c r="I273" s="63" t="str">
        <f ca="1">IF(ISNA(MATCH(ROWS(I$1:I272),F:F,0))=TRUE,"",INDEX(G:G,MATCH(ROWS(I$1:I272),F:F,0)))</f>
        <v/>
      </c>
      <c r="J273">
        <v>271</v>
      </c>
      <c r="K273" t="str">
        <f t="shared" si="9"/>
        <v/>
      </c>
    </row>
    <row r="274" spans="1:11" ht="16" hidden="1" x14ac:dyDescent="0.2">
      <c r="A274" s="43">
        <f>IFERROR(MATCH($C274,'Start Here Statistics'!$M:$M,0),0)</f>
        <v>0</v>
      </c>
      <c r="B274" s="43" t="s">
        <v>402</v>
      </c>
      <c r="C274" s="43" t="s">
        <v>275</v>
      </c>
      <c r="D274" s="43" t="s">
        <v>748</v>
      </c>
      <c r="E274" s="43">
        <f t="shared" si="8"/>
        <v>0</v>
      </c>
      <c r="F274" s="85" cm="1">
        <f t="array" aca="1" ref="F274" ca="1">IF(ISNUMBER(SEARCH(INDIRECT(CELL("address")),G274)),MAX(F$1:F273)+1,0)</f>
        <v>0</v>
      </c>
      <c r="G274" s="89" t="str">
        <v/>
      </c>
      <c r="H274" s="90" t="str" cm="1">
        <f t="array" ref="H274">IFERROR(_xlfn._xlws.FILTER(Cnty_States_Rgns[chapter],(Cnty_States_Rgns[county_lon, county_st]=G274)*(Cnty_States_Rgns[region]=DR_Region)),"")</f>
        <v/>
      </c>
      <c r="I274" s="63" t="str">
        <f ca="1">IF(ISNA(MATCH(ROWS(I$1:I273),F:F,0))=TRUE,"",INDEX(G:G,MATCH(ROWS(I$1:I273),F:F,0)))</f>
        <v/>
      </c>
      <c r="J274">
        <v>272</v>
      </c>
      <c r="K274" t="str">
        <f t="shared" si="9"/>
        <v/>
      </c>
    </row>
    <row r="275" spans="1:11" ht="16" hidden="1" x14ac:dyDescent="0.2">
      <c r="A275" s="43">
        <f>IFERROR(MATCH($C275,'Start Here Statistics'!$M:$M,0),0)</f>
        <v>0</v>
      </c>
      <c r="B275" s="43" t="s">
        <v>423</v>
      </c>
      <c r="C275" s="43" t="s">
        <v>327</v>
      </c>
      <c r="D275" s="43" t="s">
        <v>749</v>
      </c>
      <c r="E275" s="43">
        <f t="shared" si="8"/>
        <v>0</v>
      </c>
      <c r="G275" s="89" t="str">
        <v/>
      </c>
      <c r="H275" s="90" t="str" cm="1">
        <f t="array" ref="H275">IFERROR(_xlfn._xlws.FILTER(Cnty_States_Rgns[chapter],(Cnty_States_Rgns[county_lon, county_st]=G275)*(Cnty_States_Rgns[region]=DR_Region)),"")</f>
        <v/>
      </c>
      <c r="J275">
        <v>273</v>
      </c>
      <c r="K275" t="str">
        <f t="shared" si="9"/>
        <v/>
      </c>
    </row>
    <row r="276" spans="1:11" ht="16" hidden="1" x14ac:dyDescent="0.2">
      <c r="A276" s="43">
        <f>IFERROR(MATCH($C276,'Start Here Statistics'!$M:$M,0),0)</f>
        <v>0</v>
      </c>
      <c r="B276" s="43" t="s">
        <v>563</v>
      </c>
      <c r="C276" s="43" t="s">
        <v>305</v>
      </c>
      <c r="D276" s="43" t="s">
        <v>750</v>
      </c>
      <c r="E276" s="43">
        <f t="shared" si="8"/>
        <v>0</v>
      </c>
      <c r="G276" s="89" t="str">
        <v/>
      </c>
      <c r="H276" s="90" t="str" cm="1">
        <f t="array" ref="H276">IFERROR(_xlfn._xlws.FILTER(Cnty_States_Rgns[chapter],(Cnty_States_Rgns[county_lon, county_st]=G276)*(Cnty_States_Rgns[region]=DR_Region)),"")</f>
        <v/>
      </c>
      <c r="J276">
        <v>274</v>
      </c>
      <c r="K276" t="str">
        <f t="shared" si="9"/>
        <v/>
      </c>
    </row>
    <row r="277" spans="1:11" ht="16" hidden="1" x14ac:dyDescent="0.2">
      <c r="A277" s="43">
        <f>IFERROR(MATCH($C277,'Start Here Statistics'!$M:$M,0),0)</f>
        <v>0</v>
      </c>
      <c r="B277" s="43" t="s">
        <v>751</v>
      </c>
      <c r="C277" s="43" t="s">
        <v>291</v>
      </c>
      <c r="D277" s="43" t="s">
        <v>752</v>
      </c>
      <c r="E277" s="43">
        <f t="shared" si="8"/>
        <v>0</v>
      </c>
      <c r="G277" s="89" t="str">
        <v/>
      </c>
      <c r="H277" s="90" t="str" cm="1">
        <f t="array" ref="H277">IFERROR(_xlfn._xlws.FILTER(Cnty_States_Rgns[chapter],(Cnty_States_Rgns[county_lon, county_st]=G277)*(Cnty_States_Rgns[region]=DR_Region)),"")</f>
        <v/>
      </c>
      <c r="J277">
        <v>275</v>
      </c>
      <c r="K277" t="str">
        <f t="shared" si="9"/>
        <v/>
      </c>
    </row>
    <row r="278" spans="1:11" ht="16" hidden="1" x14ac:dyDescent="0.2">
      <c r="A278" s="43">
        <f>IFERROR(MATCH($C278,'Start Here Statistics'!$M:$M,0),0)</f>
        <v>0</v>
      </c>
      <c r="B278" s="43" t="s">
        <v>604</v>
      </c>
      <c r="C278" s="43" t="s">
        <v>298</v>
      </c>
      <c r="D278" s="43" t="s">
        <v>753</v>
      </c>
      <c r="E278" s="43">
        <f t="shared" si="8"/>
        <v>0</v>
      </c>
      <c r="G278" s="89" t="str">
        <v/>
      </c>
      <c r="H278" s="90" t="str" cm="1">
        <f t="array" ref="H278">IFERROR(_xlfn._xlws.FILTER(Cnty_States_Rgns[chapter],(Cnty_States_Rgns[county_lon, county_st]=G278)*(Cnty_States_Rgns[region]=DR_Region)),"")</f>
        <v/>
      </c>
      <c r="J278">
        <v>276</v>
      </c>
      <c r="K278" t="str">
        <f t="shared" si="9"/>
        <v/>
      </c>
    </row>
    <row r="279" spans="1:11" ht="16" hidden="1" x14ac:dyDescent="0.2">
      <c r="A279" s="43">
        <f>IFERROR(MATCH($C279,'Start Here Statistics'!$M:$M,0),0)</f>
        <v>0</v>
      </c>
      <c r="B279" s="43" t="s">
        <v>754</v>
      </c>
      <c r="C279" s="43" t="s">
        <v>296</v>
      </c>
      <c r="D279" s="43" t="s">
        <v>755</v>
      </c>
      <c r="E279" s="43">
        <f t="shared" si="8"/>
        <v>0</v>
      </c>
      <c r="G279" s="89" t="str">
        <v/>
      </c>
      <c r="H279" s="90" t="str" cm="1">
        <f t="array" ref="H279">IFERROR(_xlfn._xlws.FILTER(Cnty_States_Rgns[chapter],(Cnty_States_Rgns[county_lon, county_st]=G279)*(Cnty_States_Rgns[region]=DR_Region)),"")</f>
        <v/>
      </c>
      <c r="J279">
        <v>277</v>
      </c>
      <c r="K279" t="str">
        <f t="shared" si="9"/>
        <v/>
      </c>
    </row>
    <row r="280" spans="1:11" ht="16" hidden="1" x14ac:dyDescent="0.2">
      <c r="A280" s="43">
        <f>IFERROR(MATCH($C280,'Start Here Statistics'!$M:$M,0),0)</f>
        <v>0</v>
      </c>
      <c r="B280" s="43" t="s">
        <v>620</v>
      </c>
      <c r="C280" s="43" t="s">
        <v>285</v>
      </c>
      <c r="D280" s="43" t="s">
        <v>756</v>
      </c>
      <c r="E280" s="43">
        <f t="shared" si="8"/>
        <v>0</v>
      </c>
      <c r="G280" s="89" t="str">
        <v/>
      </c>
      <c r="H280" s="90" t="str" cm="1">
        <f t="array" ref="H280">IFERROR(_xlfn._xlws.FILTER(Cnty_States_Rgns[chapter],(Cnty_States_Rgns[county_lon, county_st]=G280)*(Cnty_States_Rgns[region]=DR_Region)),"")</f>
        <v/>
      </c>
      <c r="J280">
        <v>278</v>
      </c>
      <c r="K280" t="str">
        <f t="shared" si="9"/>
        <v/>
      </c>
    </row>
    <row r="281" spans="1:11" ht="16" hidden="1" x14ac:dyDescent="0.2">
      <c r="A281" s="43">
        <f>IFERROR(MATCH($C281,'Start Here Statistics'!$M:$M,0),0)</f>
        <v>0</v>
      </c>
      <c r="B281" s="43" t="s">
        <v>592</v>
      </c>
      <c r="C281" s="43" t="s">
        <v>307</v>
      </c>
      <c r="D281" s="43" t="s">
        <v>757</v>
      </c>
      <c r="E281" s="43">
        <f t="shared" si="8"/>
        <v>0</v>
      </c>
      <c r="G281" s="89" t="str">
        <v/>
      </c>
      <c r="H281" s="90" t="str" cm="1">
        <f t="array" ref="H281">IFERROR(_xlfn._xlws.FILTER(Cnty_States_Rgns[chapter],(Cnty_States_Rgns[county_lon, county_st]=G281)*(Cnty_States_Rgns[region]=DR_Region)),"")</f>
        <v/>
      </c>
      <c r="J281">
        <v>279</v>
      </c>
      <c r="K281" t="str">
        <f t="shared" si="9"/>
        <v/>
      </c>
    </row>
    <row r="282" spans="1:11" ht="16" hidden="1" x14ac:dyDescent="0.2">
      <c r="A282" s="43">
        <f>IFERROR(MATCH($C282,'Start Here Statistics'!$M:$M,0),0)</f>
        <v>0</v>
      </c>
      <c r="B282" s="43" t="s">
        <v>512</v>
      </c>
      <c r="C282" s="43" t="s">
        <v>294</v>
      </c>
      <c r="D282" s="43" t="s">
        <v>758</v>
      </c>
      <c r="E282" s="43">
        <f t="shared" si="8"/>
        <v>0</v>
      </c>
      <c r="G282" s="89" t="str">
        <v/>
      </c>
      <c r="H282" s="90" t="str" cm="1">
        <f t="array" ref="H282">IFERROR(_xlfn._xlws.FILTER(Cnty_States_Rgns[chapter],(Cnty_States_Rgns[county_lon, county_st]=G282)*(Cnty_States_Rgns[region]=DR_Region)),"")</f>
        <v/>
      </c>
      <c r="J282">
        <v>280</v>
      </c>
      <c r="K282" t="str">
        <f t="shared" si="9"/>
        <v/>
      </c>
    </row>
    <row r="283" spans="1:11" ht="16" hidden="1" x14ac:dyDescent="0.2">
      <c r="A283" s="43">
        <f>IFERROR(MATCH($C283,'Start Here Statistics'!$M:$M,0),0)</f>
        <v>0</v>
      </c>
      <c r="B283" s="43" t="s">
        <v>759</v>
      </c>
      <c r="C283" s="43" t="s">
        <v>325</v>
      </c>
      <c r="D283" s="43" t="s">
        <v>760</v>
      </c>
      <c r="E283" s="43">
        <f t="shared" si="8"/>
        <v>0</v>
      </c>
      <c r="G283" s="89" t="str">
        <v/>
      </c>
      <c r="H283" s="90" t="str" cm="1">
        <f t="array" ref="H283">IFERROR(_xlfn._xlws.FILTER(Cnty_States_Rgns[chapter],(Cnty_States_Rgns[county_lon, county_st]=G283)*(Cnty_States_Rgns[region]=DR_Region)),"")</f>
        <v/>
      </c>
      <c r="J283">
        <v>281</v>
      </c>
      <c r="K283" t="str">
        <f t="shared" si="9"/>
        <v/>
      </c>
    </row>
    <row r="284" spans="1:11" ht="16" hidden="1" x14ac:dyDescent="0.2">
      <c r="A284" s="43">
        <f>IFERROR(MATCH($C284,'Start Here Statistics'!$M:$M,0),0)</f>
        <v>0</v>
      </c>
      <c r="B284" s="43" t="s">
        <v>761</v>
      </c>
      <c r="C284" s="43" t="s">
        <v>328</v>
      </c>
      <c r="D284" s="43" t="s">
        <v>762</v>
      </c>
      <c r="E284" s="43">
        <f t="shared" si="8"/>
        <v>0</v>
      </c>
      <c r="G284" s="89" t="str">
        <v/>
      </c>
      <c r="H284" s="90" t="str" cm="1">
        <f t="array" ref="H284">IFERROR(_xlfn._xlws.FILTER(Cnty_States_Rgns[chapter],(Cnty_States_Rgns[county_lon, county_st]=G284)*(Cnty_States_Rgns[region]=DR_Region)),"")</f>
        <v/>
      </c>
      <c r="J284">
        <v>282</v>
      </c>
      <c r="K284" t="str">
        <f t="shared" si="9"/>
        <v/>
      </c>
    </row>
    <row r="285" spans="1:11" ht="16" hidden="1" x14ac:dyDescent="0.2">
      <c r="A285" s="43">
        <f>IFERROR(MATCH($C285,'Start Here Statistics'!$M:$M,0),0)</f>
        <v>0</v>
      </c>
      <c r="B285" s="43" t="s">
        <v>356</v>
      </c>
      <c r="C285" s="43" t="s">
        <v>289</v>
      </c>
      <c r="D285" s="43" t="s">
        <v>763</v>
      </c>
      <c r="E285" s="43">
        <f t="shared" si="8"/>
        <v>0</v>
      </c>
      <c r="G285" s="89" t="str">
        <v/>
      </c>
      <c r="H285" s="90" t="str" cm="1">
        <f t="array" ref="H285">IFERROR(_xlfn._xlws.FILTER(Cnty_States_Rgns[chapter],(Cnty_States_Rgns[county_lon, county_st]=G285)*(Cnty_States_Rgns[region]=DR_Region)),"")</f>
        <v/>
      </c>
      <c r="J285">
        <v>283</v>
      </c>
      <c r="K285" t="str">
        <f t="shared" si="9"/>
        <v/>
      </c>
    </row>
    <row r="286" spans="1:11" ht="16" hidden="1" x14ac:dyDescent="0.2">
      <c r="A286" s="43">
        <f>IFERROR(MATCH($C286,'Start Here Statistics'!$M:$M,0),0)</f>
        <v>0</v>
      </c>
      <c r="B286" s="43" t="s">
        <v>764</v>
      </c>
      <c r="C286" s="43" t="s">
        <v>321</v>
      </c>
      <c r="D286" s="43" t="s">
        <v>765</v>
      </c>
      <c r="E286" s="43">
        <f t="shared" si="8"/>
        <v>0</v>
      </c>
      <c r="G286" s="89" t="str">
        <v/>
      </c>
      <c r="H286" s="90" t="str" cm="1">
        <f t="array" ref="H286">IFERROR(_xlfn._xlws.FILTER(Cnty_States_Rgns[chapter],(Cnty_States_Rgns[county_lon, county_st]=G286)*(Cnty_States_Rgns[region]=DR_Region)),"")</f>
        <v/>
      </c>
      <c r="J286">
        <v>284</v>
      </c>
      <c r="K286" t="str">
        <f t="shared" si="9"/>
        <v/>
      </c>
    </row>
    <row r="287" spans="1:11" ht="16" hidden="1" x14ac:dyDescent="0.2">
      <c r="A287" s="43">
        <f>IFERROR(MATCH($C287,'Start Here Statistics'!$M:$M,0),0)</f>
        <v>0</v>
      </c>
      <c r="B287" s="43" t="s">
        <v>360</v>
      </c>
      <c r="C287" s="43" t="s">
        <v>299</v>
      </c>
      <c r="D287" s="43" t="s">
        <v>766</v>
      </c>
      <c r="E287" s="43">
        <f t="shared" si="8"/>
        <v>0</v>
      </c>
      <c r="G287" s="89" t="str">
        <v/>
      </c>
      <c r="H287" s="90" t="str" cm="1">
        <f t="array" ref="H287">IFERROR(_xlfn._xlws.FILTER(Cnty_States_Rgns[chapter],(Cnty_States_Rgns[county_lon, county_st]=G287)*(Cnty_States_Rgns[region]=DR_Region)),"")</f>
        <v/>
      </c>
      <c r="J287">
        <v>285</v>
      </c>
      <c r="K287" t="str">
        <f t="shared" si="9"/>
        <v/>
      </c>
    </row>
    <row r="288" spans="1:11" ht="16" hidden="1" x14ac:dyDescent="0.2">
      <c r="A288" s="43">
        <f>IFERROR(MATCH($C288,'Start Here Statistics'!$M:$M,0),0)</f>
        <v>0</v>
      </c>
      <c r="B288" s="43" t="s">
        <v>573</v>
      </c>
      <c r="C288" s="43" t="s">
        <v>300</v>
      </c>
      <c r="D288" s="43" t="s">
        <v>767</v>
      </c>
      <c r="E288" s="43">
        <f t="shared" si="8"/>
        <v>0</v>
      </c>
      <c r="G288" s="89" t="str">
        <v/>
      </c>
      <c r="H288" s="90" t="str" cm="1">
        <f t="array" ref="H288">IFERROR(_xlfn._xlws.FILTER(Cnty_States_Rgns[chapter],(Cnty_States_Rgns[county_lon, county_st]=G288)*(Cnty_States_Rgns[region]=DR_Region)),"")</f>
        <v/>
      </c>
      <c r="J288">
        <v>286</v>
      </c>
      <c r="K288" t="str">
        <f t="shared" si="9"/>
        <v/>
      </c>
    </row>
    <row r="289" spans="1:11" ht="16" hidden="1" x14ac:dyDescent="0.2">
      <c r="A289" s="43">
        <f>IFERROR(MATCH($C289,'Start Here Statistics'!$M:$M,0),0)</f>
        <v>0</v>
      </c>
      <c r="B289" s="43" t="s">
        <v>446</v>
      </c>
      <c r="C289" s="43" t="s">
        <v>301</v>
      </c>
      <c r="D289" s="43" t="s">
        <v>768</v>
      </c>
      <c r="E289" s="43">
        <f t="shared" si="8"/>
        <v>0</v>
      </c>
      <c r="G289" s="89" t="str">
        <v/>
      </c>
      <c r="H289" s="90" t="str" cm="1">
        <f t="array" ref="H289">IFERROR(_xlfn._xlws.FILTER(Cnty_States_Rgns[chapter],(Cnty_States_Rgns[county_lon, county_st]=G289)*(Cnty_States_Rgns[region]=DR_Region)),"")</f>
        <v/>
      </c>
      <c r="J289">
        <v>287</v>
      </c>
      <c r="K289" t="str">
        <f t="shared" si="9"/>
        <v/>
      </c>
    </row>
    <row r="290" spans="1:11" ht="16" hidden="1" x14ac:dyDescent="0.2">
      <c r="A290" s="43">
        <f>IFERROR(MATCH($C290,'Start Here Statistics'!$M:$M,0),0)</f>
        <v>0</v>
      </c>
      <c r="B290" s="43" t="s">
        <v>688</v>
      </c>
      <c r="C290" s="43" t="s">
        <v>307</v>
      </c>
      <c r="D290" s="43" t="s">
        <v>769</v>
      </c>
      <c r="E290" s="43">
        <f t="shared" si="8"/>
        <v>0</v>
      </c>
      <c r="G290" s="89" t="str">
        <v/>
      </c>
      <c r="H290" s="90" t="str" cm="1">
        <f t="array" ref="H290">IFERROR(_xlfn._xlws.FILTER(Cnty_States_Rgns[chapter],(Cnty_States_Rgns[county_lon, county_st]=G290)*(Cnty_States_Rgns[region]=DR_Region)),"")</f>
        <v/>
      </c>
      <c r="J290">
        <v>288</v>
      </c>
      <c r="K290" t="str">
        <f t="shared" si="9"/>
        <v/>
      </c>
    </row>
    <row r="291" spans="1:11" ht="16" hidden="1" x14ac:dyDescent="0.2">
      <c r="A291" s="43">
        <f>IFERROR(MATCH($C291,'Start Here Statistics'!$M:$M,0),0)</f>
        <v>0</v>
      </c>
      <c r="B291" s="43" t="s">
        <v>368</v>
      </c>
      <c r="C291" s="43" t="s">
        <v>310</v>
      </c>
      <c r="D291" s="43" t="s">
        <v>770</v>
      </c>
      <c r="E291" s="43">
        <f t="shared" si="8"/>
        <v>0</v>
      </c>
      <c r="G291" s="89" t="str">
        <v/>
      </c>
      <c r="H291" s="90" t="str" cm="1">
        <f t="array" ref="H291">IFERROR(_xlfn._xlws.FILTER(Cnty_States_Rgns[chapter],(Cnty_States_Rgns[county_lon, county_st]=G291)*(Cnty_States_Rgns[region]=DR_Region)),"")</f>
        <v/>
      </c>
      <c r="J291">
        <v>289</v>
      </c>
      <c r="K291" t="str">
        <f t="shared" si="9"/>
        <v/>
      </c>
    </row>
    <row r="292" spans="1:11" ht="16" hidden="1" x14ac:dyDescent="0.2">
      <c r="A292" s="43">
        <f>IFERROR(MATCH($C292,'Start Here Statistics'!$M:$M,0),0)</f>
        <v>0</v>
      </c>
      <c r="B292" s="43" t="s">
        <v>704</v>
      </c>
      <c r="C292" s="43" t="s">
        <v>283</v>
      </c>
      <c r="D292" s="43" t="s">
        <v>771</v>
      </c>
      <c r="E292" s="43">
        <f t="shared" si="8"/>
        <v>0</v>
      </c>
      <c r="G292" s="89" t="str">
        <v/>
      </c>
      <c r="H292" s="90" t="str" cm="1">
        <f t="array" ref="H292">IFERROR(_xlfn._xlws.FILTER(Cnty_States_Rgns[chapter],(Cnty_States_Rgns[county_lon, county_st]=G292)*(Cnty_States_Rgns[region]=DR_Region)),"")</f>
        <v/>
      </c>
      <c r="J292">
        <v>290</v>
      </c>
      <c r="K292" t="str">
        <f t="shared" si="9"/>
        <v/>
      </c>
    </row>
    <row r="293" spans="1:11" ht="16" hidden="1" x14ac:dyDescent="0.2">
      <c r="A293" s="43">
        <f>IFERROR(MATCH($C293,'Start Here Statistics'!$M:$M,0),0)</f>
        <v>0</v>
      </c>
      <c r="B293" s="43" t="s">
        <v>592</v>
      </c>
      <c r="C293" s="43" t="s">
        <v>307</v>
      </c>
      <c r="D293" s="43" t="s">
        <v>772</v>
      </c>
      <c r="E293" s="43">
        <f t="shared" si="8"/>
        <v>0</v>
      </c>
      <c r="G293" s="89" t="str">
        <v/>
      </c>
      <c r="H293" s="90" t="str" cm="1">
        <f t="array" ref="H293">IFERROR(_xlfn._xlws.FILTER(Cnty_States_Rgns[chapter],(Cnty_States_Rgns[county_lon, county_st]=G293)*(Cnty_States_Rgns[region]=DR_Region)),"")</f>
        <v/>
      </c>
      <c r="J293">
        <v>291</v>
      </c>
      <c r="K293" t="str">
        <f t="shared" si="9"/>
        <v/>
      </c>
    </row>
    <row r="294" spans="1:11" ht="16" hidden="1" x14ac:dyDescent="0.2">
      <c r="A294" s="43">
        <f>IFERROR(MATCH($C294,'Start Here Statistics'!$M:$M,0),0)</f>
        <v>0</v>
      </c>
      <c r="B294" s="43" t="s">
        <v>480</v>
      </c>
      <c r="C294" s="43" t="s">
        <v>313</v>
      </c>
      <c r="D294" s="43" t="s">
        <v>773</v>
      </c>
      <c r="E294" s="43">
        <f t="shared" si="8"/>
        <v>0</v>
      </c>
      <c r="G294" s="89" t="str">
        <v/>
      </c>
      <c r="H294" s="90" t="str" cm="1">
        <f t="array" ref="H294">IFERROR(_xlfn._xlws.FILTER(Cnty_States_Rgns[chapter],(Cnty_States_Rgns[county_lon, county_st]=G294)*(Cnty_States_Rgns[region]=DR_Region)),"")</f>
        <v/>
      </c>
      <c r="J294">
        <v>292</v>
      </c>
      <c r="K294" t="str">
        <f t="shared" si="9"/>
        <v/>
      </c>
    </row>
    <row r="295" spans="1:11" ht="16" hidden="1" x14ac:dyDescent="0.2">
      <c r="A295" s="43">
        <f>IFERROR(MATCH($C295,'Start Here Statistics'!$M:$M,0),0)</f>
        <v>0</v>
      </c>
      <c r="B295" s="43" t="s">
        <v>774</v>
      </c>
      <c r="C295" s="43" t="s">
        <v>329</v>
      </c>
      <c r="D295" s="43" t="s">
        <v>775</v>
      </c>
      <c r="E295" s="43">
        <f t="shared" si="8"/>
        <v>0</v>
      </c>
      <c r="G295" s="89" t="str">
        <v/>
      </c>
      <c r="H295" s="90" t="str" cm="1">
        <f t="array" ref="H295">IFERROR(_xlfn._xlws.FILTER(Cnty_States_Rgns[chapter],(Cnty_States_Rgns[county_lon, county_st]=G295)*(Cnty_States_Rgns[region]=DR_Region)),"")</f>
        <v/>
      </c>
      <c r="J295">
        <v>293</v>
      </c>
      <c r="K295" t="str">
        <f t="shared" si="9"/>
        <v/>
      </c>
    </row>
    <row r="296" spans="1:11" ht="16" hidden="1" x14ac:dyDescent="0.2">
      <c r="A296" s="43">
        <f>IFERROR(MATCH($C296,'Start Here Statistics'!$M:$M,0),0)</f>
        <v>0</v>
      </c>
      <c r="B296" s="43" t="s">
        <v>523</v>
      </c>
      <c r="C296" s="43" t="s">
        <v>307</v>
      </c>
      <c r="D296" s="43" t="s">
        <v>776</v>
      </c>
      <c r="E296" s="43">
        <f t="shared" si="8"/>
        <v>0</v>
      </c>
      <c r="G296" s="89" t="str">
        <v/>
      </c>
      <c r="H296" s="90" t="str" cm="1">
        <f t="array" ref="H296">IFERROR(_xlfn._xlws.FILTER(Cnty_States_Rgns[chapter],(Cnty_States_Rgns[county_lon, county_st]=G296)*(Cnty_States_Rgns[region]=DR_Region)),"")</f>
        <v/>
      </c>
      <c r="J296">
        <v>294</v>
      </c>
      <c r="K296" t="str">
        <f t="shared" si="9"/>
        <v/>
      </c>
    </row>
    <row r="297" spans="1:11" ht="16" hidden="1" x14ac:dyDescent="0.2">
      <c r="A297" s="43">
        <f>IFERROR(MATCH($C297,'Start Here Statistics'!$M:$M,0),0)</f>
        <v>0</v>
      </c>
      <c r="B297" s="43" t="s">
        <v>777</v>
      </c>
      <c r="C297" s="43" t="s">
        <v>293</v>
      </c>
      <c r="D297" s="43" t="s">
        <v>778</v>
      </c>
      <c r="E297" s="43">
        <f t="shared" si="8"/>
        <v>0</v>
      </c>
      <c r="G297" s="89" t="str">
        <v/>
      </c>
      <c r="H297" s="90" t="str" cm="1">
        <f t="array" ref="H297">IFERROR(_xlfn._xlws.FILTER(Cnty_States_Rgns[chapter],(Cnty_States_Rgns[county_lon, county_st]=G297)*(Cnty_States_Rgns[region]=DR_Region)),"")</f>
        <v/>
      </c>
      <c r="J297">
        <v>295</v>
      </c>
      <c r="K297" t="str">
        <f t="shared" si="9"/>
        <v/>
      </c>
    </row>
    <row r="298" spans="1:11" ht="16" hidden="1" x14ac:dyDescent="0.2">
      <c r="A298" s="43">
        <f>IFERROR(MATCH($C298,'Start Here Statistics'!$M:$M,0),0)</f>
        <v>0</v>
      </c>
      <c r="B298" s="43" t="s">
        <v>438</v>
      </c>
      <c r="C298" s="43" t="s">
        <v>327</v>
      </c>
      <c r="D298" s="43" t="s">
        <v>779</v>
      </c>
      <c r="E298" s="43">
        <f t="shared" si="8"/>
        <v>0</v>
      </c>
      <c r="G298" s="89" t="str">
        <v/>
      </c>
      <c r="H298" s="90" t="str" cm="1">
        <f t="array" ref="H298">IFERROR(_xlfn._xlws.FILTER(Cnty_States_Rgns[chapter],(Cnty_States_Rgns[county_lon, county_st]=G298)*(Cnty_States_Rgns[region]=DR_Region)),"")</f>
        <v/>
      </c>
      <c r="J298">
        <v>296</v>
      </c>
      <c r="K298" t="str">
        <f t="shared" si="9"/>
        <v/>
      </c>
    </row>
    <row r="299" spans="1:11" ht="16" hidden="1" x14ac:dyDescent="0.2">
      <c r="A299" s="43">
        <f>IFERROR(MATCH($C299,'Start Here Statistics'!$M:$M,0),0)</f>
        <v>0</v>
      </c>
      <c r="B299" s="43" t="s">
        <v>474</v>
      </c>
      <c r="C299" s="43" t="s">
        <v>294</v>
      </c>
      <c r="D299" s="43" t="s">
        <v>780</v>
      </c>
      <c r="E299" s="43">
        <f t="shared" si="8"/>
        <v>0</v>
      </c>
      <c r="G299" s="89" t="str">
        <v/>
      </c>
      <c r="H299" s="90" t="str" cm="1">
        <f t="array" ref="H299">IFERROR(_xlfn._xlws.FILTER(Cnty_States_Rgns[chapter],(Cnty_States_Rgns[county_lon, county_st]=G299)*(Cnty_States_Rgns[region]=DR_Region)),"")</f>
        <v/>
      </c>
      <c r="J299">
        <v>297</v>
      </c>
      <c r="K299" t="str">
        <f t="shared" si="9"/>
        <v/>
      </c>
    </row>
    <row r="300" spans="1:11" ht="16" hidden="1" x14ac:dyDescent="0.2">
      <c r="A300" s="43">
        <f>IFERROR(MATCH($C300,'Start Here Statistics'!$M:$M,0),0)</f>
        <v>0</v>
      </c>
      <c r="B300" s="43" t="s">
        <v>354</v>
      </c>
      <c r="C300" s="43" t="s">
        <v>301</v>
      </c>
      <c r="D300" s="43" t="s">
        <v>781</v>
      </c>
      <c r="E300" s="43">
        <f t="shared" si="8"/>
        <v>0</v>
      </c>
      <c r="G300" s="89" t="str">
        <v/>
      </c>
      <c r="H300" s="90" t="str" cm="1">
        <f t="array" ref="H300">IFERROR(_xlfn._xlws.FILTER(Cnty_States_Rgns[chapter],(Cnty_States_Rgns[county_lon, county_st]=G300)*(Cnty_States_Rgns[region]=DR_Region)),"")</f>
        <v/>
      </c>
      <c r="J300">
        <v>298</v>
      </c>
      <c r="K300" t="str">
        <f t="shared" si="9"/>
        <v/>
      </c>
    </row>
    <row r="301" spans="1:11" ht="16" hidden="1" x14ac:dyDescent="0.2">
      <c r="A301" s="43">
        <f>IFERROR(MATCH($C301,'Start Here Statistics'!$M:$M,0),0)</f>
        <v>0</v>
      </c>
      <c r="B301" s="43" t="s">
        <v>414</v>
      </c>
      <c r="C301" s="43" t="s">
        <v>310</v>
      </c>
      <c r="D301" s="43" t="s">
        <v>782</v>
      </c>
      <c r="E301" s="43">
        <f t="shared" si="8"/>
        <v>0</v>
      </c>
      <c r="G301" s="89" t="str">
        <v/>
      </c>
      <c r="H301" s="90" t="str" cm="1">
        <f t="array" ref="H301">IFERROR(_xlfn._xlws.FILTER(Cnty_States_Rgns[chapter],(Cnty_States_Rgns[county_lon, county_st]=G301)*(Cnty_States_Rgns[region]=DR_Region)),"")</f>
        <v/>
      </c>
      <c r="J301">
        <v>299</v>
      </c>
      <c r="K301" t="str">
        <f t="shared" si="9"/>
        <v/>
      </c>
    </row>
    <row r="302" spans="1:11" ht="16" hidden="1" x14ac:dyDescent="0.2">
      <c r="A302" s="43">
        <f>IFERROR(MATCH($C302,'Start Here Statistics'!$M:$M,0),0)</f>
        <v>0</v>
      </c>
      <c r="B302" s="43" t="s">
        <v>455</v>
      </c>
      <c r="C302" s="43" t="s">
        <v>308</v>
      </c>
      <c r="D302" s="43" t="s">
        <v>783</v>
      </c>
      <c r="E302" s="43">
        <f t="shared" si="8"/>
        <v>0</v>
      </c>
      <c r="G302" s="89" t="str">
        <v/>
      </c>
      <c r="H302" s="90" t="str" cm="1">
        <f t="array" ref="H302">IFERROR(_xlfn._xlws.FILTER(Cnty_States_Rgns[chapter],(Cnty_States_Rgns[county_lon, county_st]=G302)*(Cnty_States_Rgns[region]=DR_Region)),"")</f>
        <v/>
      </c>
      <c r="J302">
        <v>300</v>
      </c>
      <c r="K302" t="str">
        <f t="shared" si="9"/>
        <v/>
      </c>
    </row>
    <row r="303" spans="1:11" ht="16" hidden="1" x14ac:dyDescent="0.2">
      <c r="A303" s="43">
        <f>IFERROR(MATCH($C303,'Start Here Statistics'!$M:$M,0),0)</f>
        <v>0</v>
      </c>
      <c r="B303" s="43" t="s">
        <v>423</v>
      </c>
      <c r="C303" s="43" t="s">
        <v>327</v>
      </c>
      <c r="D303" s="43" t="s">
        <v>784</v>
      </c>
      <c r="E303" s="43">
        <f t="shared" si="8"/>
        <v>0</v>
      </c>
      <c r="G303" s="89" t="str">
        <v/>
      </c>
      <c r="H303" s="90" t="str" cm="1">
        <f t="array" ref="H303">IFERROR(_xlfn._xlws.FILTER(Cnty_States_Rgns[chapter],(Cnty_States_Rgns[county_lon, county_st]=G303)*(Cnty_States_Rgns[region]=DR_Region)),"")</f>
        <v/>
      </c>
      <c r="J303">
        <v>301</v>
      </c>
      <c r="K303" t="str">
        <f t="shared" si="9"/>
        <v/>
      </c>
    </row>
    <row r="304" spans="1:11" ht="16" hidden="1" x14ac:dyDescent="0.2">
      <c r="A304" s="43">
        <f>IFERROR(MATCH($C304,'Start Here Statistics'!$M:$M,0),0)</f>
        <v>0</v>
      </c>
      <c r="B304" s="43" t="s">
        <v>396</v>
      </c>
      <c r="C304" s="43" t="s">
        <v>327</v>
      </c>
      <c r="D304" s="43" t="s">
        <v>785</v>
      </c>
      <c r="E304" s="43">
        <f t="shared" si="8"/>
        <v>0</v>
      </c>
      <c r="G304" s="89" t="str">
        <v/>
      </c>
      <c r="H304" s="90" t="str" cm="1">
        <f t="array" ref="H304">IFERROR(_xlfn._xlws.FILTER(Cnty_States_Rgns[chapter],(Cnty_States_Rgns[county_lon, county_st]=G304)*(Cnty_States_Rgns[region]=DR_Region)),"")</f>
        <v/>
      </c>
      <c r="J304">
        <v>302</v>
      </c>
      <c r="K304" t="str">
        <f t="shared" si="9"/>
        <v/>
      </c>
    </row>
    <row r="305" spans="1:11" ht="16" hidden="1" x14ac:dyDescent="0.2">
      <c r="A305" s="43">
        <f>IFERROR(MATCH($C305,'Start Here Statistics'!$M:$M,0),0)</f>
        <v>0</v>
      </c>
      <c r="B305" s="43" t="s">
        <v>786</v>
      </c>
      <c r="C305" s="43" t="s">
        <v>322</v>
      </c>
      <c r="D305" s="43" t="s">
        <v>787</v>
      </c>
      <c r="E305" s="43">
        <f t="shared" si="8"/>
        <v>0</v>
      </c>
      <c r="G305" s="89" t="str">
        <v/>
      </c>
      <c r="H305" s="90" t="str" cm="1">
        <f t="array" ref="H305">IFERROR(_xlfn._xlws.FILTER(Cnty_States_Rgns[chapter],(Cnty_States_Rgns[county_lon, county_st]=G305)*(Cnty_States_Rgns[region]=DR_Region)),"")</f>
        <v/>
      </c>
      <c r="J305">
        <v>303</v>
      </c>
      <c r="K305" t="str">
        <f t="shared" si="9"/>
        <v/>
      </c>
    </row>
    <row r="306" spans="1:11" ht="16" hidden="1" x14ac:dyDescent="0.2">
      <c r="A306" s="43">
        <f>IFERROR(MATCH($C306,'Start Here Statistics'!$M:$M,0),0)</f>
        <v>0</v>
      </c>
      <c r="B306" s="43" t="s">
        <v>423</v>
      </c>
      <c r="C306" s="43" t="s">
        <v>327</v>
      </c>
      <c r="D306" s="43" t="s">
        <v>788</v>
      </c>
      <c r="E306" s="43">
        <f t="shared" si="8"/>
        <v>0</v>
      </c>
      <c r="G306" s="89" t="str">
        <v/>
      </c>
      <c r="H306" s="90" t="str" cm="1">
        <f t="array" ref="H306">IFERROR(_xlfn._xlws.FILTER(Cnty_States_Rgns[chapter],(Cnty_States_Rgns[county_lon, county_st]=G306)*(Cnty_States_Rgns[region]=DR_Region)),"")</f>
        <v/>
      </c>
      <c r="J306">
        <v>304</v>
      </c>
      <c r="K306" t="str">
        <f t="shared" si="9"/>
        <v/>
      </c>
    </row>
    <row r="307" spans="1:11" ht="16" hidden="1" x14ac:dyDescent="0.2">
      <c r="A307" s="43">
        <f>IFERROR(MATCH($C307,'Start Here Statistics'!$M:$M,0),0)</f>
        <v>0</v>
      </c>
      <c r="B307" s="43" t="s">
        <v>789</v>
      </c>
      <c r="C307" s="43" t="s">
        <v>310</v>
      </c>
      <c r="D307" s="43" t="s">
        <v>790</v>
      </c>
      <c r="E307" s="43">
        <f t="shared" si="8"/>
        <v>0</v>
      </c>
      <c r="G307" s="89" t="str">
        <v/>
      </c>
      <c r="H307" s="90" t="str" cm="1">
        <f t="array" ref="H307">IFERROR(_xlfn._xlws.FILTER(Cnty_States_Rgns[chapter],(Cnty_States_Rgns[county_lon, county_st]=G307)*(Cnty_States_Rgns[region]=DR_Region)),"")</f>
        <v/>
      </c>
      <c r="J307">
        <v>305</v>
      </c>
      <c r="K307" t="str">
        <f t="shared" si="9"/>
        <v/>
      </c>
    </row>
    <row r="308" spans="1:11" ht="16" hidden="1" x14ac:dyDescent="0.2">
      <c r="A308" s="43">
        <f>IFERROR(MATCH($C308,'Start Here Statistics'!$M:$M,0),0)</f>
        <v>0</v>
      </c>
      <c r="B308" s="43" t="s">
        <v>368</v>
      </c>
      <c r="C308" s="43" t="s">
        <v>310</v>
      </c>
      <c r="D308" s="43" t="s">
        <v>791</v>
      </c>
      <c r="E308" s="43">
        <f t="shared" si="8"/>
        <v>0</v>
      </c>
      <c r="G308" s="89" t="str">
        <v/>
      </c>
      <c r="H308" s="90" t="str" cm="1">
        <f t="array" ref="H308">IFERROR(_xlfn._xlws.FILTER(Cnty_States_Rgns[chapter],(Cnty_States_Rgns[county_lon, county_st]=G308)*(Cnty_States_Rgns[region]=DR_Region)),"")</f>
        <v/>
      </c>
      <c r="J308">
        <v>306</v>
      </c>
      <c r="K308" t="str">
        <f t="shared" si="9"/>
        <v/>
      </c>
    </row>
    <row r="309" spans="1:11" ht="16" hidden="1" x14ac:dyDescent="0.2">
      <c r="A309" s="43">
        <f>IFERROR(MATCH($C309,'Start Here Statistics'!$M:$M,0),0)</f>
        <v>0</v>
      </c>
      <c r="B309" s="43" t="s">
        <v>523</v>
      </c>
      <c r="C309" s="43" t="s">
        <v>307</v>
      </c>
      <c r="D309" s="43" t="s">
        <v>792</v>
      </c>
      <c r="E309" s="43">
        <f t="shared" si="8"/>
        <v>0</v>
      </c>
      <c r="G309" s="89" t="str">
        <v/>
      </c>
      <c r="H309" s="90" t="str" cm="1">
        <f t="array" ref="H309">IFERROR(_xlfn._xlws.FILTER(Cnty_States_Rgns[chapter],(Cnty_States_Rgns[county_lon, county_st]=G309)*(Cnty_States_Rgns[region]=DR_Region)),"")</f>
        <v/>
      </c>
      <c r="J309">
        <v>307</v>
      </c>
      <c r="K309" t="str">
        <f t="shared" si="9"/>
        <v/>
      </c>
    </row>
    <row r="310" spans="1:11" ht="16" hidden="1" x14ac:dyDescent="0.2">
      <c r="A310" s="43">
        <f>IFERROR(MATCH($C310,'Start Here Statistics'!$M:$M,0),0)</f>
        <v>0</v>
      </c>
      <c r="B310" s="43" t="s">
        <v>376</v>
      </c>
      <c r="C310" s="43" t="s">
        <v>329</v>
      </c>
      <c r="D310" s="43" t="s">
        <v>793</v>
      </c>
      <c r="E310" s="43">
        <f t="shared" si="8"/>
        <v>0</v>
      </c>
      <c r="G310" s="89" t="str">
        <v/>
      </c>
      <c r="H310" s="90" t="str" cm="1">
        <f t="array" ref="H310">IFERROR(_xlfn._xlws.FILTER(Cnty_States_Rgns[chapter],(Cnty_States_Rgns[county_lon, county_st]=G310)*(Cnty_States_Rgns[region]=DR_Region)),"")</f>
        <v/>
      </c>
      <c r="J310">
        <v>308</v>
      </c>
      <c r="K310" t="str">
        <f t="shared" si="9"/>
        <v/>
      </c>
    </row>
    <row r="311" spans="1:11" ht="16" hidden="1" x14ac:dyDescent="0.2">
      <c r="A311" s="43">
        <f>IFERROR(MATCH($C311,'Start Here Statistics'!$M:$M,0),0)</f>
        <v>0</v>
      </c>
      <c r="B311" s="43" t="s">
        <v>448</v>
      </c>
      <c r="C311" s="43" t="s">
        <v>302</v>
      </c>
      <c r="D311" s="43" t="s">
        <v>794</v>
      </c>
      <c r="E311" s="43">
        <f t="shared" si="8"/>
        <v>0</v>
      </c>
      <c r="G311" s="89" t="str">
        <v/>
      </c>
      <c r="H311" s="90" t="str" cm="1">
        <f t="array" ref="H311">IFERROR(_xlfn._xlws.FILTER(Cnty_States_Rgns[chapter],(Cnty_States_Rgns[county_lon, county_st]=G311)*(Cnty_States_Rgns[region]=DR_Region)),"")</f>
        <v/>
      </c>
      <c r="J311">
        <v>309</v>
      </c>
      <c r="K311" t="str">
        <f t="shared" si="9"/>
        <v/>
      </c>
    </row>
    <row r="312" spans="1:11" ht="16" hidden="1" x14ac:dyDescent="0.2">
      <c r="A312" s="43">
        <f>IFERROR(MATCH($C312,'Start Here Statistics'!$M:$M,0),0)</f>
        <v>0</v>
      </c>
      <c r="B312" s="43" t="s">
        <v>474</v>
      </c>
      <c r="C312" s="43" t="s">
        <v>294</v>
      </c>
      <c r="D312" s="43" t="s">
        <v>795</v>
      </c>
      <c r="E312" s="43">
        <f t="shared" si="8"/>
        <v>0</v>
      </c>
      <c r="G312" s="89" t="str">
        <v/>
      </c>
      <c r="H312" s="90" t="str" cm="1">
        <f t="array" ref="H312">IFERROR(_xlfn._xlws.FILTER(Cnty_States_Rgns[chapter],(Cnty_States_Rgns[county_lon, county_st]=G312)*(Cnty_States_Rgns[region]=DR_Region)),"")</f>
        <v/>
      </c>
      <c r="J312">
        <v>310</v>
      </c>
      <c r="K312" t="str">
        <f t="shared" si="9"/>
        <v/>
      </c>
    </row>
    <row r="313" spans="1:11" ht="16" x14ac:dyDescent="0.2">
      <c r="A313" s="43">
        <f>IFERROR(MATCH($C313,'Start Here Statistics'!$M:$M,0),0)</f>
        <v>0</v>
      </c>
      <c r="B313" s="43" t="s">
        <v>527</v>
      </c>
      <c r="C313" s="43" t="s">
        <v>271</v>
      </c>
      <c r="D313" s="43" t="s">
        <v>796</v>
      </c>
      <c r="E313" s="43">
        <f t="shared" si="8"/>
        <v>0</v>
      </c>
      <c r="G313" s="89" t="str">
        <v/>
      </c>
      <c r="H313" s="90" t="str" cm="1">
        <f t="array" ref="H313">IFERROR(_xlfn._xlws.FILTER(Cnty_States_Rgns[chapter],(Cnty_States_Rgns[county_lon, county_st]=G313)*(Cnty_States_Rgns[region]=DR_Region)),"")</f>
        <v/>
      </c>
      <c r="J313">
        <v>311</v>
      </c>
      <c r="K313" t="str">
        <f t="shared" si="9"/>
        <v/>
      </c>
    </row>
    <row r="314" spans="1:11" ht="16" hidden="1" x14ac:dyDescent="0.2">
      <c r="A314" s="43">
        <f>IFERROR(MATCH($C314,'Start Here Statistics'!$M:$M,0),0)</f>
        <v>0</v>
      </c>
      <c r="B314" s="43" t="s">
        <v>797</v>
      </c>
      <c r="C314" s="43" t="s">
        <v>295</v>
      </c>
      <c r="D314" s="43" t="s">
        <v>798</v>
      </c>
      <c r="E314" s="43">
        <f t="shared" si="8"/>
        <v>0</v>
      </c>
      <c r="G314" s="89" t="str">
        <v/>
      </c>
      <c r="H314" s="90" t="str" cm="1">
        <f t="array" ref="H314">IFERROR(_xlfn._xlws.FILTER(Cnty_States_Rgns[chapter],(Cnty_States_Rgns[county_lon, county_st]=G314)*(Cnty_States_Rgns[region]=DR_Region)),"")</f>
        <v/>
      </c>
      <c r="J314">
        <v>312</v>
      </c>
      <c r="K314" t="str">
        <f t="shared" si="9"/>
        <v/>
      </c>
    </row>
    <row r="315" spans="1:11" ht="16" hidden="1" x14ac:dyDescent="0.2">
      <c r="A315" s="43">
        <f>IFERROR(MATCH($C315,'Start Here Statistics'!$M:$M,0),0)</f>
        <v>0</v>
      </c>
      <c r="B315" s="43" t="s">
        <v>700</v>
      </c>
      <c r="C315" s="43" t="s">
        <v>299</v>
      </c>
      <c r="D315" s="43" t="s">
        <v>799</v>
      </c>
      <c r="E315" s="43">
        <f t="shared" si="8"/>
        <v>0</v>
      </c>
      <c r="G315" s="89" t="str">
        <v/>
      </c>
      <c r="H315" s="90" t="str" cm="1">
        <f t="array" ref="H315">IFERROR(_xlfn._xlws.FILTER(Cnty_States_Rgns[chapter],(Cnty_States_Rgns[county_lon, county_st]=G315)*(Cnty_States_Rgns[region]=DR_Region)),"")</f>
        <v/>
      </c>
      <c r="J315">
        <v>313</v>
      </c>
      <c r="K315" t="str">
        <f t="shared" si="9"/>
        <v/>
      </c>
    </row>
    <row r="316" spans="1:11" ht="16" hidden="1" x14ac:dyDescent="0.2">
      <c r="A316" s="43">
        <f>IFERROR(MATCH($C316,'Start Here Statistics'!$M:$M,0),0)</f>
        <v>0</v>
      </c>
      <c r="B316" s="43" t="s">
        <v>543</v>
      </c>
      <c r="C316" s="43" t="s">
        <v>294</v>
      </c>
      <c r="D316" s="43" t="s">
        <v>800</v>
      </c>
      <c r="E316" s="43">
        <f t="shared" si="8"/>
        <v>0</v>
      </c>
      <c r="G316" s="89" t="str">
        <v/>
      </c>
      <c r="H316" s="90" t="str" cm="1">
        <f t="array" ref="H316">IFERROR(_xlfn._xlws.FILTER(Cnty_States_Rgns[chapter],(Cnty_States_Rgns[county_lon, county_st]=G316)*(Cnty_States_Rgns[region]=DR_Region)),"")</f>
        <v/>
      </c>
      <c r="J316">
        <v>314</v>
      </c>
      <c r="K316" t="str">
        <f t="shared" si="9"/>
        <v/>
      </c>
    </row>
    <row r="317" spans="1:11" ht="16" hidden="1" x14ac:dyDescent="0.2">
      <c r="A317" s="43">
        <f>IFERROR(MATCH($C317,'Start Here Statistics'!$M:$M,0),0)</f>
        <v>0</v>
      </c>
      <c r="B317" s="43" t="s">
        <v>407</v>
      </c>
      <c r="C317" s="43" t="s">
        <v>295</v>
      </c>
      <c r="D317" s="43" t="s">
        <v>801</v>
      </c>
      <c r="E317" s="43">
        <f t="shared" si="8"/>
        <v>0</v>
      </c>
      <c r="G317" s="89" t="str">
        <v/>
      </c>
      <c r="H317" s="90" t="str" cm="1">
        <f t="array" ref="H317">IFERROR(_xlfn._xlws.FILTER(Cnty_States_Rgns[chapter],(Cnty_States_Rgns[county_lon, county_st]=G317)*(Cnty_States_Rgns[region]=DR_Region)),"")</f>
        <v/>
      </c>
      <c r="J317">
        <v>315</v>
      </c>
      <c r="K317" t="str">
        <f t="shared" si="9"/>
        <v/>
      </c>
    </row>
    <row r="318" spans="1:11" ht="16" hidden="1" x14ac:dyDescent="0.2">
      <c r="A318" s="43">
        <f>IFERROR(MATCH($C318,'Start Here Statistics'!$M:$M,0),0)</f>
        <v>0</v>
      </c>
      <c r="B318" s="43" t="s">
        <v>366</v>
      </c>
      <c r="C318" s="43" t="s">
        <v>307</v>
      </c>
      <c r="D318" s="43" t="s">
        <v>802</v>
      </c>
      <c r="E318" s="43">
        <f t="shared" si="8"/>
        <v>0</v>
      </c>
      <c r="G318" s="89" t="str">
        <v/>
      </c>
      <c r="H318" s="90" t="str" cm="1">
        <f t="array" ref="H318">IFERROR(_xlfn._xlws.FILTER(Cnty_States_Rgns[chapter],(Cnty_States_Rgns[county_lon, county_st]=G318)*(Cnty_States_Rgns[region]=DR_Region)),"")</f>
        <v/>
      </c>
      <c r="J318">
        <v>316</v>
      </c>
      <c r="K318" t="str">
        <f t="shared" si="9"/>
        <v/>
      </c>
    </row>
    <row r="319" spans="1:11" ht="16" hidden="1" x14ac:dyDescent="0.2">
      <c r="A319" s="43">
        <f>IFERROR(MATCH($C319,'Start Here Statistics'!$M:$M,0),0)</f>
        <v>0</v>
      </c>
      <c r="B319" s="43" t="s">
        <v>366</v>
      </c>
      <c r="C319" s="43" t="s">
        <v>307</v>
      </c>
      <c r="D319" s="43" t="s">
        <v>803</v>
      </c>
      <c r="E319" s="43">
        <f t="shared" si="8"/>
        <v>0</v>
      </c>
      <c r="G319" s="89" t="str">
        <v/>
      </c>
      <c r="H319" s="90" t="str" cm="1">
        <f t="array" ref="H319">IFERROR(_xlfn._xlws.FILTER(Cnty_States_Rgns[chapter],(Cnty_States_Rgns[county_lon, county_st]=G319)*(Cnty_States_Rgns[region]=DR_Region)),"")</f>
        <v/>
      </c>
      <c r="J319">
        <v>317</v>
      </c>
      <c r="K319" t="str">
        <f t="shared" si="9"/>
        <v/>
      </c>
    </row>
    <row r="320" spans="1:11" ht="16" hidden="1" x14ac:dyDescent="0.2">
      <c r="A320" s="43">
        <f>IFERROR(MATCH($C320,'Start Here Statistics'!$M:$M,0),0)</f>
        <v>0</v>
      </c>
      <c r="B320" s="43" t="s">
        <v>618</v>
      </c>
      <c r="C320" s="43" t="s">
        <v>282</v>
      </c>
      <c r="D320" s="43" t="s">
        <v>804</v>
      </c>
      <c r="E320" s="43">
        <f t="shared" si="8"/>
        <v>0</v>
      </c>
      <c r="G320" s="89" t="str">
        <v/>
      </c>
      <c r="H320" s="90" t="str" cm="1">
        <f t="array" ref="H320">IFERROR(_xlfn._xlws.FILTER(Cnty_States_Rgns[chapter],(Cnty_States_Rgns[county_lon, county_st]=G320)*(Cnty_States_Rgns[region]=DR_Region)),"")</f>
        <v/>
      </c>
      <c r="J320">
        <v>318</v>
      </c>
      <c r="K320" t="str">
        <f t="shared" si="9"/>
        <v/>
      </c>
    </row>
    <row r="321" spans="1:11" ht="16" hidden="1" x14ac:dyDescent="0.2">
      <c r="A321" s="43">
        <f>IFERROR(MATCH($C321,'Start Here Statistics'!$M:$M,0),0)</f>
        <v>0</v>
      </c>
      <c r="B321" s="43" t="s">
        <v>514</v>
      </c>
      <c r="C321" s="43" t="s">
        <v>311</v>
      </c>
      <c r="D321" s="43" t="s">
        <v>805</v>
      </c>
      <c r="E321" s="43">
        <f t="shared" si="8"/>
        <v>0</v>
      </c>
      <c r="G321" s="89" t="str">
        <v/>
      </c>
      <c r="H321" s="90" t="str" cm="1">
        <f t="array" ref="H321">IFERROR(_xlfn._xlws.FILTER(Cnty_States_Rgns[chapter],(Cnty_States_Rgns[county_lon, county_st]=G321)*(Cnty_States_Rgns[region]=DR_Region)),"")</f>
        <v/>
      </c>
      <c r="J321">
        <v>319</v>
      </c>
      <c r="K321" t="str">
        <f t="shared" si="9"/>
        <v/>
      </c>
    </row>
    <row r="322" spans="1:11" ht="16" hidden="1" x14ac:dyDescent="0.2">
      <c r="A322" s="43">
        <f>IFERROR(MATCH($C322,'Start Here Statistics'!$M:$M,0),0)</f>
        <v>0</v>
      </c>
      <c r="B322" s="43" t="s">
        <v>579</v>
      </c>
      <c r="C322" s="43" t="s">
        <v>282</v>
      </c>
      <c r="D322" s="43" t="s">
        <v>806</v>
      </c>
      <c r="E322" s="43">
        <f t="shared" si="8"/>
        <v>0</v>
      </c>
      <c r="G322" s="89" t="str">
        <v/>
      </c>
      <c r="H322" s="90" t="str" cm="1">
        <f t="array" ref="H322">IFERROR(_xlfn._xlws.FILTER(Cnty_States_Rgns[chapter],(Cnty_States_Rgns[county_lon, county_st]=G322)*(Cnty_States_Rgns[region]=DR_Region)),"")</f>
        <v/>
      </c>
      <c r="J322">
        <v>320</v>
      </c>
      <c r="K322" t="str">
        <f t="shared" si="9"/>
        <v/>
      </c>
    </row>
    <row r="323" spans="1:11" ht="16" hidden="1" x14ac:dyDescent="0.2">
      <c r="A323" s="43">
        <f>IFERROR(MATCH($C323,'Start Here Statistics'!$M:$M,0),0)</f>
        <v>0</v>
      </c>
      <c r="B323" s="43" t="s">
        <v>499</v>
      </c>
      <c r="C323" s="43" t="s">
        <v>329</v>
      </c>
      <c r="D323" s="43" t="s">
        <v>807</v>
      </c>
      <c r="E323" s="43">
        <f t="shared" ref="E323:E386" si="10">SUM(E322,$A323&gt;0)</f>
        <v>0</v>
      </c>
      <c r="G323" s="89" t="str">
        <v/>
      </c>
      <c r="H323" s="90" t="str" cm="1">
        <f t="array" ref="H323">IFERROR(_xlfn._xlws.FILTER(Cnty_States_Rgns[chapter],(Cnty_States_Rgns[county_lon, county_st]=G323)*(Cnty_States_Rgns[region]=DR_Region)),"")</f>
        <v/>
      </c>
      <c r="J323">
        <v>321</v>
      </c>
      <c r="K323" t="str">
        <f t="shared" si="9"/>
        <v/>
      </c>
    </row>
    <row r="324" spans="1:11" ht="16" hidden="1" x14ac:dyDescent="0.2">
      <c r="A324" s="43">
        <f>IFERROR(MATCH($C324,'Start Here Statistics'!$M:$M,0),0)</f>
        <v>0</v>
      </c>
      <c r="B324" s="43" t="s">
        <v>808</v>
      </c>
      <c r="C324" s="43" t="s">
        <v>310</v>
      </c>
      <c r="D324" s="43" t="s">
        <v>809</v>
      </c>
      <c r="E324" s="43">
        <f t="shared" si="10"/>
        <v>0</v>
      </c>
      <c r="G324" s="89" t="str">
        <v/>
      </c>
      <c r="H324" s="90" t="str" cm="1">
        <f t="array" ref="H324">IFERROR(_xlfn._xlws.FILTER(Cnty_States_Rgns[chapter],(Cnty_States_Rgns[county_lon, county_st]=G324)*(Cnty_States_Rgns[region]=DR_Region)),"")</f>
        <v/>
      </c>
      <c r="J324">
        <v>322</v>
      </c>
      <c r="K324" t="str">
        <f t="shared" ref="K324:K387" si="11">IFERROR(INDEX($D:$D,MATCH($J324,$E:$E,0)),"")</f>
        <v/>
      </c>
    </row>
    <row r="325" spans="1:11" ht="16" x14ac:dyDescent="0.2">
      <c r="A325" s="43">
        <f>IFERROR(MATCH($C325,'Start Here Statistics'!$M:$M,0),0)</f>
        <v>0</v>
      </c>
      <c r="B325" s="43" t="s">
        <v>541</v>
      </c>
      <c r="C325" s="43" t="s">
        <v>271</v>
      </c>
      <c r="D325" s="43" t="s">
        <v>810</v>
      </c>
      <c r="E325" s="43">
        <f t="shared" si="10"/>
        <v>0</v>
      </c>
      <c r="G325" s="89" t="str">
        <v/>
      </c>
      <c r="H325" s="90" t="str" cm="1">
        <f t="array" ref="H325">IFERROR(_xlfn._xlws.FILTER(Cnty_States_Rgns[chapter],(Cnty_States_Rgns[county_lon, county_st]=G325)*(Cnty_States_Rgns[region]=DR_Region)),"")</f>
        <v/>
      </c>
      <c r="J325">
        <v>323</v>
      </c>
      <c r="K325" t="str">
        <f t="shared" si="11"/>
        <v/>
      </c>
    </row>
    <row r="326" spans="1:11" ht="16" hidden="1" x14ac:dyDescent="0.2">
      <c r="A326" s="43">
        <f>IFERROR(MATCH($C326,'Start Here Statistics'!$M:$M,0),0)</f>
        <v>0</v>
      </c>
      <c r="B326" s="43" t="s">
        <v>348</v>
      </c>
      <c r="C326" s="43" t="s">
        <v>310</v>
      </c>
      <c r="D326" s="43" t="s">
        <v>811</v>
      </c>
      <c r="E326" s="43">
        <f t="shared" si="10"/>
        <v>0</v>
      </c>
      <c r="G326" s="89" t="str">
        <v/>
      </c>
      <c r="H326" s="90" t="str" cm="1">
        <f t="array" ref="H326">IFERROR(_xlfn._xlws.FILTER(Cnty_States_Rgns[chapter],(Cnty_States_Rgns[county_lon, county_st]=G326)*(Cnty_States_Rgns[region]=DR_Region)),"")</f>
        <v/>
      </c>
      <c r="J326">
        <v>324</v>
      </c>
      <c r="K326" t="str">
        <f t="shared" si="11"/>
        <v/>
      </c>
    </row>
    <row r="327" spans="1:11" ht="16" hidden="1" x14ac:dyDescent="0.2">
      <c r="A327" s="43">
        <f>IFERROR(MATCH($C327,'Start Here Statistics'!$M:$M,0),0)</f>
        <v>0</v>
      </c>
      <c r="B327" s="43" t="s">
        <v>428</v>
      </c>
      <c r="C327" s="43" t="s">
        <v>301</v>
      </c>
      <c r="D327" s="43" t="s">
        <v>812</v>
      </c>
      <c r="E327" s="43">
        <f t="shared" si="10"/>
        <v>0</v>
      </c>
      <c r="G327" s="89" t="str">
        <v/>
      </c>
      <c r="H327" s="90" t="str" cm="1">
        <f t="array" ref="H327">IFERROR(_xlfn._xlws.FILTER(Cnty_States_Rgns[chapter],(Cnty_States_Rgns[county_lon, county_st]=G327)*(Cnty_States_Rgns[region]=DR_Region)),"")</f>
        <v/>
      </c>
      <c r="J327">
        <v>325</v>
      </c>
      <c r="K327" t="str">
        <f t="shared" si="11"/>
        <v/>
      </c>
    </row>
    <row r="328" spans="1:11" ht="16" hidden="1" x14ac:dyDescent="0.2">
      <c r="A328" s="43">
        <f>IFERROR(MATCH($C328,'Start Here Statistics'!$M:$M,0),0)</f>
        <v>0</v>
      </c>
      <c r="B328" s="43" t="s">
        <v>350</v>
      </c>
      <c r="C328" s="43" t="s">
        <v>302</v>
      </c>
      <c r="D328" s="43" t="s">
        <v>813</v>
      </c>
      <c r="E328" s="43">
        <f t="shared" si="10"/>
        <v>0</v>
      </c>
      <c r="G328" s="89" t="str">
        <v/>
      </c>
      <c r="H328" s="90" t="str" cm="1">
        <f t="array" ref="H328">IFERROR(_xlfn._xlws.FILTER(Cnty_States_Rgns[chapter],(Cnty_States_Rgns[county_lon, county_st]=G328)*(Cnty_States_Rgns[region]=DR_Region)),"")</f>
        <v/>
      </c>
      <c r="J328">
        <v>326</v>
      </c>
      <c r="K328" t="str">
        <f t="shared" si="11"/>
        <v/>
      </c>
    </row>
    <row r="329" spans="1:11" ht="16" hidden="1" x14ac:dyDescent="0.2">
      <c r="A329" s="43">
        <f>IFERROR(MATCH($C329,'Start Here Statistics'!$M:$M,0),0)</f>
        <v>0</v>
      </c>
      <c r="B329" s="43" t="s">
        <v>405</v>
      </c>
      <c r="C329" s="43" t="s">
        <v>308</v>
      </c>
      <c r="D329" s="43" t="s">
        <v>814</v>
      </c>
      <c r="E329" s="43">
        <f t="shared" si="10"/>
        <v>0</v>
      </c>
      <c r="G329" s="89" t="str">
        <v/>
      </c>
      <c r="H329" s="90" t="str" cm="1">
        <f t="array" ref="H329">IFERROR(_xlfn._xlws.FILTER(Cnty_States_Rgns[chapter],(Cnty_States_Rgns[county_lon, county_st]=G329)*(Cnty_States_Rgns[region]=DR_Region)),"")</f>
        <v/>
      </c>
      <c r="J329">
        <v>327</v>
      </c>
      <c r="K329" t="str">
        <f t="shared" si="11"/>
        <v/>
      </c>
    </row>
    <row r="330" spans="1:11" ht="16" hidden="1" x14ac:dyDescent="0.2">
      <c r="A330" s="43">
        <f>IFERROR(MATCH($C330,'Start Here Statistics'!$M:$M,0),0)</f>
        <v>0</v>
      </c>
      <c r="B330" s="43" t="s">
        <v>815</v>
      </c>
      <c r="C330" s="43" t="s">
        <v>310</v>
      </c>
      <c r="D330" s="43" t="s">
        <v>816</v>
      </c>
      <c r="E330" s="43">
        <f t="shared" si="10"/>
        <v>0</v>
      </c>
      <c r="G330" s="89" t="str">
        <v/>
      </c>
      <c r="H330" s="90" t="str" cm="1">
        <f t="array" ref="H330">IFERROR(_xlfn._xlws.FILTER(Cnty_States_Rgns[chapter],(Cnty_States_Rgns[county_lon, county_st]=G330)*(Cnty_States_Rgns[region]=DR_Region)),"")</f>
        <v/>
      </c>
      <c r="J330">
        <v>328</v>
      </c>
      <c r="K330" t="str">
        <f t="shared" si="11"/>
        <v/>
      </c>
    </row>
    <row r="331" spans="1:11" ht="16" hidden="1" x14ac:dyDescent="0.2">
      <c r="A331" s="43">
        <f>IFERROR(MATCH($C331,'Start Here Statistics'!$M:$M,0),0)</f>
        <v>0</v>
      </c>
      <c r="B331" s="43" t="s">
        <v>704</v>
      </c>
      <c r="C331" s="43" t="s">
        <v>283</v>
      </c>
      <c r="D331" s="43" t="s">
        <v>817</v>
      </c>
      <c r="E331" s="43">
        <f t="shared" si="10"/>
        <v>0</v>
      </c>
      <c r="G331" s="89" t="str">
        <v/>
      </c>
      <c r="H331" s="90" t="str" cm="1">
        <f t="array" ref="H331">IFERROR(_xlfn._xlws.FILTER(Cnty_States_Rgns[chapter],(Cnty_States_Rgns[county_lon, county_st]=G331)*(Cnty_States_Rgns[region]=DR_Region)),"")</f>
        <v/>
      </c>
      <c r="J331">
        <v>329</v>
      </c>
      <c r="K331" t="str">
        <f t="shared" si="11"/>
        <v/>
      </c>
    </row>
    <row r="332" spans="1:11" ht="16" hidden="1" x14ac:dyDescent="0.2">
      <c r="A332" s="43">
        <f>IFERROR(MATCH($C332,'Start Here Statistics'!$M:$M,0),0)</f>
        <v>0</v>
      </c>
      <c r="B332" s="43" t="s">
        <v>425</v>
      </c>
      <c r="C332" s="43" t="s">
        <v>297</v>
      </c>
      <c r="D332" s="43" t="s">
        <v>818</v>
      </c>
      <c r="E332" s="43">
        <f t="shared" si="10"/>
        <v>0</v>
      </c>
      <c r="G332" s="89" t="str">
        <v/>
      </c>
      <c r="H332" s="90" t="str" cm="1">
        <f t="array" ref="H332">IFERROR(_xlfn._xlws.FILTER(Cnty_States_Rgns[chapter],(Cnty_States_Rgns[county_lon, county_st]=G332)*(Cnty_States_Rgns[region]=DR_Region)),"")</f>
        <v/>
      </c>
      <c r="J332">
        <v>330</v>
      </c>
      <c r="K332" t="str">
        <f t="shared" si="11"/>
        <v/>
      </c>
    </row>
    <row r="333" spans="1:11" ht="16" hidden="1" x14ac:dyDescent="0.2">
      <c r="A333" s="43">
        <f>IFERROR(MATCH($C333,'Start Here Statistics'!$M:$M,0),0)</f>
        <v>0</v>
      </c>
      <c r="B333" s="43" t="s">
        <v>819</v>
      </c>
      <c r="C333" s="43" t="s">
        <v>279</v>
      </c>
      <c r="D333" s="43" t="s">
        <v>820</v>
      </c>
      <c r="E333" s="43">
        <f t="shared" si="10"/>
        <v>0</v>
      </c>
      <c r="G333" s="89" t="str">
        <v/>
      </c>
      <c r="H333" s="90" t="str" cm="1">
        <f t="array" ref="H333">IFERROR(_xlfn._xlws.FILTER(Cnty_States_Rgns[chapter],(Cnty_States_Rgns[county_lon, county_st]=G333)*(Cnty_States_Rgns[region]=DR_Region)),"")</f>
        <v/>
      </c>
      <c r="J333">
        <v>331</v>
      </c>
      <c r="K333" t="str">
        <f t="shared" si="11"/>
        <v/>
      </c>
    </row>
    <row r="334" spans="1:11" ht="16" hidden="1" x14ac:dyDescent="0.2">
      <c r="A334" s="43">
        <f>IFERROR(MATCH($C334,'Start Here Statistics'!$M:$M,0),0)</f>
        <v>0</v>
      </c>
      <c r="B334" s="43" t="s">
        <v>346</v>
      </c>
      <c r="C334" s="43" t="s">
        <v>298</v>
      </c>
      <c r="D334" s="43" t="s">
        <v>821</v>
      </c>
      <c r="E334" s="43">
        <f t="shared" si="10"/>
        <v>0</v>
      </c>
      <c r="G334" s="89" t="str">
        <v/>
      </c>
      <c r="H334" s="90" t="str" cm="1">
        <f t="array" ref="H334">IFERROR(_xlfn._xlws.FILTER(Cnty_States_Rgns[chapter],(Cnty_States_Rgns[county_lon, county_st]=G334)*(Cnty_States_Rgns[region]=DR_Region)),"")</f>
        <v/>
      </c>
      <c r="J334">
        <v>332</v>
      </c>
      <c r="K334" t="str">
        <f t="shared" si="11"/>
        <v/>
      </c>
    </row>
    <row r="335" spans="1:11" ht="16" hidden="1" x14ac:dyDescent="0.2">
      <c r="A335" s="43">
        <f>IFERROR(MATCH($C335,'Start Here Statistics'!$M:$M,0),0)</f>
        <v>0</v>
      </c>
      <c r="B335" s="43" t="s">
        <v>523</v>
      </c>
      <c r="C335" s="43" t="s">
        <v>307</v>
      </c>
      <c r="D335" s="43" t="s">
        <v>822</v>
      </c>
      <c r="E335" s="43">
        <f t="shared" si="10"/>
        <v>0</v>
      </c>
      <c r="G335" s="89" t="str">
        <v/>
      </c>
      <c r="H335" s="90" t="str" cm="1">
        <f t="array" ref="H335">IFERROR(_xlfn._xlws.FILTER(Cnty_States_Rgns[chapter],(Cnty_States_Rgns[county_lon, county_st]=G335)*(Cnty_States_Rgns[region]=DR_Region)),"")</f>
        <v/>
      </c>
      <c r="J335">
        <v>333</v>
      </c>
      <c r="K335" t="str">
        <f t="shared" si="11"/>
        <v/>
      </c>
    </row>
    <row r="336" spans="1:11" ht="16" hidden="1" x14ac:dyDescent="0.2">
      <c r="A336" s="43">
        <f>IFERROR(MATCH($C336,'Start Here Statistics'!$M:$M,0),0)</f>
        <v>0</v>
      </c>
      <c r="B336" s="43" t="s">
        <v>662</v>
      </c>
      <c r="C336" s="43" t="s">
        <v>294</v>
      </c>
      <c r="D336" s="43" t="s">
        <v>823</v>
      </c>
      <c r="E336" s="43">
        <f t="shared" si="10"/>
        <v>0</v>
      </c>
      <c r="G336" s="89" t="str">
        <v/>
      </c>
      <c r="H336" s="90" t="str" cm="1">
        <f t="array" ref="H336">IFERROR(_xlfn._xlws.FILTER(Cnty_States_Rgns[chapter],(Cnty_States_Rgns[county_lon, county_st]=G336)*(Cnty_States_Rgns[region]=DR_Region)),"")</f>
        <v/>
      </c>
      <c r="J336">
        <v>334</v>
      </c>
      <c r="K336" t="str">
        <f t="shared" si="11"/>
        <v/>
      </c>
    </row>
    <row r="337" spans="1:11" ht="16" hidden="1" x14ac:dyDescent="0.2">
      <c r="A337" s="43">
        <f>IFERROR(MATCH($C337,'Start Here Statistics'!$M:$M,0),0)</f>
        <v>0</v>
      </c>
      <c r="B337" s="43" t="s">
        <v>467</v>
      </c>
      <c r="C337" s="43" t="s">
        <v>295</v>
      </c>
      <c r="D337" s="43" t="s">
        <v>824</v>
      </c>
      <c r="E337" s="43">
        <f t="shared" si="10"/>
        <v>0</v>
      </c>
      <c r="G337" s="89" t="str">
        <v/>
      </c>
      <c r="H337" s="90" t="str" cm="1">
        <f t="array" ref="H337">IFERROR(_xlfn._xlws.FILTER(Cnty_States_Rgns[chapter],(Cnty_States_Rgns[county_lon, county_st]=G337)*(Cnty_States_Rgns[region]=DR_Region)),"")</f>
        <v/>
      </c>
      <c r="J337">
        <v>335</v>
      </c>
      <c r="K337" t="str">
        <f t="shared" si="11"/>
        <v/>
      </c>
    </row>
    <row r="338" spans="1:11" ht="16" hidden="1" x14ac:dyDescent="0.2">
      <c r="A338" s="43">
        <f>IFERROR(MATCH($C338,'Start Here Statistics'!$M:$M,0),0)</f>
        <v>0</v>
      </c>
      <c r="B338" s="43" t="s">
        <v>726</v>
      </c>
      <c r="C338" s="43" t="s">
        <v>285</v>
      </c>
      <c r="D338" s="43" t="s">
        <v>825</v>
      </c>
      <c r="E338" s="43">
        <f t="shared" si="10"/>
        <v>0</v>
      </c>
      <c r="G338" s="89" t="str">
        <v/>
      </c>
      <c r="H338" s="90" t="str" cm="1">
        <f t="array" ref="H338">IFERROR(_xlfn._xlws.FILTER(Cnty_States_Rgns[chapter],(Cnty_States_Rgns[county_lon, county_st]=G338)*(Cnty_States_Rgns[region]=DR_Region)),"")</f>
        <v/>
      </c>
      <c r="J338">
        <v>336</v>
      </c>
      <c r="K338" t="str">
        <f t="shared" si="11"/>
        <v/>
      </c>
    </row>
    <row r="339" spans="1:11" ht="16" hidden="1" x14ac:dyDescent="0.2">
      <c r="A339" s="43">
        <f>IFERROR(MATCH($C339,'Start Here Statistics'!$M:$M,0),0)</f>
        <v>0</v>
      </c>
      <c r="B339" s="43" t="s">
        <v>724</v>
      </c>
      <c r="C339" s="43" t="s">
        <v>326</v>
      </c>
      <c r="D339" s="43" t="s">
        <v>826</v>
      </c>
      <c r="E339" s="43">
        <f t="shared" si="10"/>
        <v>0</v>
      </c>
      <c r="G339" s="89" t="str">
        <v/>
      </c>
      <c r="H339" s="90" t="str" cm="1">
        <f t="array" ref="H339">IFERROR(_xlfn._xlws.FILTER(Cnty_States_Rgns[chapter],(Cnty_States_Rgns[county_lon, county_st]=G339)*(Cnty_States_Rgns[region]=DR_Region)),"")</f>
        <v/>
      </c>
      <c r="J339">
        <v>337</v>
      </c>
      <c r="K339" t="str">
        <f t="shared" si="11"/>
        <v/>
      </c>
    </row>
    <row r="340" spans="1:11" ht="16" hidden="1" x14ac:dyDescent="0.2">
      <c r="A340" s="43">
        <f>IFERROR(MATCH($C340,'Start Here Statistics'!$M:$M,0),0)</f>
        <v>0</v>
      </c>
      <c r="B340" s="43" t="s">
        <v>607</v>
      </c>
      <c r="C340" s="43" t="s">
        <v>301</v>
      </c>
      <c r="D340" s="43" t="s">
        <v>827</v>
      </c>
      <c r="E340" s="43">
        <f t="shared" si="10"/>
        <v>0</v>
      </c>
      <c r="G340" s="89" t="str">
        <v/>
      </c>
      <c r="H340" s="90" t="str" cm="1">
        <f t="array" ref="H340">IFERROR(_xlfn._xlws.FILTER(Cnty_States_Rgns[chapter],(Cnty_States_Rgns[county_lon, county_st]=G340)*(Cnty_States_Rgns[region]=DR_Region)),"")</f>
        <v/>
      </c>
      <c r="J340">
        <v>338</v>
      </c>
      <c r="K340" t="str">
        <f t="shared" si="11"/>
        <v/>
      </c>
    </row>
    <row r="341" spans="1:11" ht="16" hidden="1" x14ac:dyDescent="0.2">
      <c r="A341" s="43">
        <f>IFERROR(MATCH($C341,'Start Here Statistics'!$M:$M,0),0)</f>
        <v>0</v>
      </c>
      <c r="B341" s="43" t="s">
        <v>530</v>
      </c>
      <c r="C341" s="43" t="s">
        <v>304</v>
      </c>
      <c r="D341" s="43" t="s">
        <v>828</v>
      </c>
      <c r="E341" s="43">
        <f t="shared" si="10"/>
        <v>0</v>
      </c>
      <c r="G341" s="89" t="str">
        <v/>
      </c>
      <c r="H341" s="90" t="str" cm="1">
        <f t="array" ref="H341">IFERROR(_xlfn._xlws.FILTER(Cnty_States_Rgns[chapter],(Cnty_States_Rgns[county_lon, county_st]=G341)*(Cnty_States_Rgns[region]=DR_Region)),"")</f>
        <v/>
      </c>
      <c r="J341">
        <v>339</v>
      </c>
      <c r="K341" t="str">
        <f t="shared" si="11"/>
        <v/>
      </c>
    </row>
    <row r="342" spans="1:11" ht="16" hidden="1" x14ac:dyDescent="0.2">
      <c r="A342" s="43">
        <f>IFERROR(MATCH($C342,'Start Here Statistics'!$M:$M,0),0)</f>
        <v>0</v>
      </c>
      <c r="B342" s="43" t="s">
        <v>435</v>
      </c>
      <c r="C342" s="43" t="s">
        <v>279</v>
      </c>
      <c r="D342" s="43" t="s">
        <v>829</v>
      </c>
      <c r="E342" s="43">
        <f t="shared" si="10"/>
        <v>0</v>
      </c>
      <c r="G342" s="89" t="str">
        <v/>
      </c>
      <c r="H342" s="90" t="str" cm="1">
        <f t="array" ref="H342">IFERROR(_xlfn._xlws.FILTER(Cnty_States_Rgns[chapter],(Cnty_States_Rgns[county_lon, county_st]=G342)*(Cnty_States_Rgns[region]=DR_Region)),"")</f>
        <v/>
      </c>
      <c r="J342">
        <v>340</v>
      </c>
      <c r="K342" t="str">
        <f t="shared" si="11"/>
        <v/>
      </c>
    </row>
    <row r="343" spans="1:11" ht="16" hidden="1" x14ac:dyDescent="0.2">
      <c r="A343" s="43">
        <f>IFERROR(MATCH($C343,'Start Here Statistics'!$M:$M,0),0)</f>
        <v>0</v>
      </c>
      <c r="B343" s="43" t="s">
        <v>341</v>
      </c>
      <c r="C343" s="43" t="s">
        <v>304</v>
      </c>
      <c r="D343" s="43" t="s">
        <v>830</v>
      </c>
      <c r="E343" s="43">
        <f t="shared" si="10"/>
        <v>0</v>
      </c>
      <c r="G343" s="89" t="str">
        <v/>
      </c>
      <c r="H343" s="90" t="str" cm="1">
        <f t="array" ref="H343">IFERROR(_xlfn._xlws.FILTER(Cnty_States_Rgns[chapter],(Cnty_States_Rgns[county_lon, county_st]=G343)*(Cnty_States_Rgns[region]=DR_Region)),"")</f>
        <v/>
      </c>
      <c r="J343">
        <v>341</v>
      </c>
      <c r="K343" t="str">
        <f t="shared" si="11"/>
        <v/>
      </c>
    </row>
    <row r="344" spans="1:11" ht="16" hidden="1" x14ac:dyDescent="0.2">
      <c r="A344" s="43">
        <f>IFERROR(MATCH($C344,'Start Here Statistics'!$M:$M,0),0)</f>
        <v>0</v>
      </c>
      <c r="B344" s="43" t="s">
        <v>545</v>
      </c>
      <c r="C344" s="43" t="s">
        <v>302</v>
      </c>
      <c r="D344" s="43" t="s">
        <v>831</v>
      </c>
      <c r="E344" s="43">
        <f t="shared" si="10"/>
        <v>0</v>
      </c>
      <c r="G344" s="89" t="str">
        <v/>
      </c>
      <c r="H344" s="90" t="str" cm="1">
        <f t="array" ref="H344">IFERROR(_xlfn._xlws.FILTER(Cnty_States_Rgns[chapter],(Cnty_States_Rgns[county_lon, county_st]=G344)*(Cnty_States_Rgns[region]=DR_Region)),"")</f>
        <v/>
      </c>
      <c r="J344">
        <v>342</v>
      </c>
      <c r="K344" t="str">
        <f t="shared" si="11"/>
        <v/>
      </c>
    </row>
    <row r="345" spans="1:11" ht="16" hidden="1" x14ac:dyDescent="0.2">
      <c r="A345" s="43">
        <f>IFERROR(MATCH($C345,'Start Here Statistics'!$M:$M,0),0)</f>
        <v>0</v>
      </c>
      <c r="B345" s="43" t="s">
        <v>455</v>
      </c>
      <c r="C345" s="43" t="s">
        <v>308</v>
      </c>
      <c r="D345" s="43" t="s">
        <v>832</v>
      </c>
      <c r="E345" s="43">
        <f t="shared" si="10"/>
        <v>0</v>
      </c>
      <c r="G345" s="89" t="str">
        <v/>
      </c>
      <c r="H345" s="90" t="str" cm="1">
        <f t="array" ref="H345">IFERROR(_xlfn._xlws.FILTER(Cnty_States_Rgns[chapter],(Cnty_States_Rgns[county_lon, county_st]=G345)*(Cnty_States_Rgns[region]=DR_Region)),"")</f>
        <v/>
      </c>
      <c r="J345">
        <v>343</v>
      </c>
      <c r="K345" t="str">
        <f t="shared" si="11"/>
        <v/>
      </c>
    </row>
    <row r="346" spans="1:11" ht="16" hidden="1" x14ac:dyDescent="0.2">
      <c r="A346" s="43">
        <f>IFERROR(MATCH($C346,'Start Here Statistics'!$M:$M,0),0)</f>
        <v>0</v>
      </c>
      <c r="B346" s="43" t="s">
        <v>407</v>
      </c>
      <c r="C346" s="43" t="s">
        <v>295</v>
      </c>
      <c r="D346" s="43" t="s">
        <v>833</v>
      </c>
      <c r="E346" s="43">
        <f t="shared" si="10"/>
        <v>0</v>
      </c>
      <c r="G346" s="89" t="str">
        <v/>
      </c>
      <c r="H346" s="90" t="str" cm="1">
        <f t="array" ref="H346">IFERROR(_xlfn._xlws.FILTER(Cnty_States_Rgns[chapter],(Cnty_States_Rgns[county_lon, county_st]=G346)*(Cnty_States_Rgns[region]=DR_Region)),"")</f>
        <v/>
      </c>
      <c r="J346">
        <v>344</v>
      </c>
      <c r="K346" t="str">
        <f t="shared" si="11"/>
        <v/>
      </c>
    </row>
    <row r="347" spans="1:11" ht="16" hidden="1" x14ac:dyDescent="0.2">
      <c r="A347" s="43">
        <f>IFERROR(MATCH($C347,'Start Here Statistics'!$M:$M,0),0)</f>
        <v>0</v>
      </c>
      <c r="B347" s="43" t="s">
        <v>579</v>
      </c>
      <c r="C347" s="43" t="s">
        <v>282</v>
      </c>
      <c r="D347" s="43" t="s">
        <v>834</v>
      </c>
      <c r="E347" s="43">
        <f t="shared" si="10"/>
        <v>0</v>
      </c>
      <c r="G347" s="89" t="str">
        <v/>
      </c>
      <c r="H347" s="90" t="str" cm="1">
        <f t="array" ref="H347">IFERROR(_xlfn._xlws.FILTER(Cnty_States_Rgns[chapter],(Cnty_States_Rgns[county_lon, county_st]=G347)*(Cnty_States_Rgns[region]=DR_Region)),"")</f>
        <v/>
      </c>
      <c r="J347">
        <v>345</v>
      </c>
      <c r="K347" t="str">
        <f t="shared" si="11"/>
        <v/>
      </c>
    </row>
    <row r="348" spans="1:11" ht="16" hidden="1" x14ac:dyDescent="0.2">
      <c r="A348" s="43">
        <f>IFERROR(MATCH($C348,'Start Here Statistics'!$M:$M,0),0)</f>
        <v>0</v>
      </c>
      <c r="B348" s="43" t="s">
        <v>530</v>
      </c>
      <c r="C348" s="43" t="s">
        <v>304</v>
      </c>
      <c r="D348" s="43" t="s">
        <v>835</v>
      </c>
      <c r="E348" s="43">
        <f t="shared" si="10"/>
        <v>0</v>
      </c>
      <c r="G348" s="89" t="str">
        <v/>
      </c>
      <c r="H348" s="90" t="str" cm="1">
        <f t="array" ref="H348">IFERROR(_xlfn._xlws.FILTER(Cnty_States_Rgns[chapter],(Cnty_States_Rgns[county_lon, county_st]=G348)*(Cnty_States_Rgns[region]=DR_Region)),"")</f>
        <v/>
      </c>
      <c r="J348">
        <v>346</v>
      </c>
      <c r="K348" t="str">
        <f t="shared" si="11"/>
        <v/>
      </c>
    </row>
    <row r="349" spans="1:11" ht="16" hidden="1" x14ac:dyDescent="0.2">
      <c r="A349" s="43">
        <f>IFERROR(MATCH($C349,'Start Here Statistics'!$M:$M,0),0)</f>
        <v>0</v>
      </c>
      <c r="B349" s="43" t="s">
        <v>378</v>
      </c>
      <c r="C349" s="43" t="s">
        <v>315</v>
      </c>
      <c r="D349" s="43" t="s">
        <v>836</v>
      </c>
      <c r="E349" s="43">
        <f t="shared" si="10"/>
        <v>0</v>
      </c>
      <c r="G349" s="89" t="str">
        <v/>
      </c>
      <c r="H349" s="90" t="str" cm="1">
        <f t="array" ref="H349">IFERROR(_xlfn._xlws.FILTER(Cnty_States_Rgns[chapter],(Cnty_States_Rgns[county_lon, county_st]=G349)*(Cnty_States_Rgns[region]=DR_Region)),"")</f>
        <v/>
      </c>
      <c r="J349">
        <v>347</v>
      </c>
      <c r="K349" t="str">
        <f t="shared" si="11"/>
        <v/>
      </c>
    </row>
    <row r="350" spans="1:11" ht="16" x14ac:dyDescent="0.2">
      <c r="A350" s="43">
        <f>IFERROR(MATCH($C350,'Start Here Statistics'!$M:$M,0),0)</f>
        <v>0</v>
      </c>
      <c r="B350" s="43" t="s">
        <v>685</v>
      </c>
      <c r="C350" s="43" t="s">
        <v>271</v>
      </c>
      <c r="D350" s="43" t="s">
        <v>837</v>
      </c>
      <c r="E350" s="43">
        <f t="shared" si="10"/>
        <v>0</v>
      </c>
      <c r="G350" s="89" t="str">
        <v/>
      </c>
      <c r="H350" s="90" t="str" cm="1">
        <f t="array" ref="H350">IFERROR(_xlfn._xlws.FILTER(Cnty_States_Rgns[chapter],(Cnty_States_Rgns[county_lon, county_st]=G350)*(Cnty_States_Rgns[region]=DR_Region)),"")</f>
        <v/>
      </c>
      <c r="J350">
        <v>348</v>
      </c>
      <c r="K350" t="str">
        <f t="shared" si="11"/>
        <v/>
      </c>
    </row>
    <row r="351" spans="1:11" ht="16" hidden="1" x14ac:dyDescent="0.2">
      <c r="A351" s="43">
        <f>IFERROR(MATCH($C351,'Start Here Statistics'!$M:$M,0),0)</f>
        <v>0</v>
      </c>
      <c r="B351" s="43" t="s">
        <v>485</v>
      </c>
      <c r="C351" s="43" t="s">
        <v>308</v>
      </c>
      <c r="D351" s="43" t="s">
        <v>838</v>
      </c>
      <c r="E351" s="43">
        <f t="shared" si="10"/>
        <v>0</v>
      </c>
      <c r="G351" s="89" t="str">
        <v/>
      </c>
      <c r="H351" s="90" t="str" cm="1">
        <f t="array" ref="H351">IFERROR(_xlfn._xlws.FILTER(Cnty_States_Rgns[chapter],(Cnty_States_Rgns[county_lon, county_st]=G351)*(Cnty_States_Rgns[region]=DR_Region)),"")</f>
        <v/>
      </c>
      <c r="J351">
        <v>349</v>
      </c>
      <c r="K351" t="str">
        <f t="shared" si="11"/>
        <v/>
      </c>
    </row>
    <row r="352" spans="1:11" ht="16" hidden="1" x14ac:dyDescent="0.2">
      <c r="A352" s="43">
        <f>IFERROR(MATCH($C352,'Start Here Statistics'!$M:$M,0),0)</f>
        <v>0</v>
      </c>
      <c r="B352" s="43" t="s">
        <v>587</v>
      </c>
      <c r="C352" s="43" t="s">
        <v>312</v>
      </c>
      <c r="D352" s="43" t="s">
        <v>839</v>
      </c>
      <c r="E352" s="43">
        <f t="shared" si="10"/>
        <v>0</v>
      </c>
      <c r="G352" s="89" t="str">
        <v/>
      </c>
      <c r="H352" s="90" t="str" cm="1">
        <f t="array" ref="H352">IFERROR(_xlfn._xlws.FILTER(Cnty_States_Rgns[chapter],(Cnty_States_Rgns[county_lon, county_st]=G352)*(Cnty_States_Rgns[region]=DR_Region)),"")</f>
        <v/>
      </c>
      <c r="J352">
        <v>350</v>
      </c>
      <c r="K352" t="str">
        <f t="shared" si="11"/>
        <v/>
      </c>
    </row>
    <row r="353" spans="1:11" ht="16" hidden="1" x14ac:dyDescent="0.2">
      <c r="A353" s="43">
        <f>IFERROR(MATCH($C353,'Start Here Statistics'!$M:$M,0),0)</f>
        <v>0</v>
      </c>
      <c r="B353" s="43" t="s">
        <v>538</v>
      </c>
      <c r="C353" s="43" t="s">
        <v>294</v>
      </c>
      <c r="D353" s="43" t="s">
        <v>840</v>
      </c>
      <c r="E353" s="43">
        <f t="shared" si="10"/>
        <v>0</v>
      </c>
      <c r="G353" s="89" t="str">
        <v/>
      </c>
      <c r="H353" s="90" t="str" cm="1">
        <f t="array" ref="H353">IFERROR(_xlfn._xlws.FILTER(Cnty_States_Rgns[chapter],(Cnty_States_Rgns[county_lon, county_st]=G353)*(Cnty_States_Rgns[region]=DR_Region)),"")</f>
        <v/>
      </c>
      <c r="J353">
        <v>351</v>
      </c>
      <c r="K353" t="str">
        <f t="shared" si="11"/>
        <v/>
      </c>
    </row>
    <row r="354" spans="1:11" ht="16" hidden="1" x14ac:dyDescent="0.2">
      <c r="A354" s="43">
        <f>IFERROR(MATCH($C354,'Start Here Statistics'!$M:$M,0),0)</f>
        <v>0</v>
      </c>
      <c r="B354" s="43" t="s">
        <v>789</v>
      </c>
      <c r="C354" s="43" t="s">
        <v>310</v>
      </c>
      <c r="D354" s="43" t="s">
        <v>841</v>
      </c>
      <c r="E354" s="43">
        <f t="shared" si="10"/>
        <v>0</v>
      </c>
      <c r="G354" s="89" t="str">
        <v/>
      </c>
      <c r="H354" s="90" t="str" cm="1">
        <f t="array" ref="H354">IFERROR(_xlfn._xlws.FILTER(Cnty_States_Rgns[chapter],(Cnty_States_Rgns[county_lon, county_st]=G354)*(Cnty_States_Rgns[region]=DR_Region)),"")</f>
        <v/>
      </c>
      <c r="J354">
        <v>352</v>
      </c>
      <c r="K354" t="str">
        <f t="shared" si="11"/>
        <v/>
      </c>
    </row>
    <row r="355" spans="1:11" ht="16" hidden="1" x14ac:dyDescent="0.2">
      <c r="A355" s="43">
        <f>IFERROR(MATCH($C355,'Start Here Statistics'!$M:$M,0),0)</f>
        <v>0</v>
      </c>
      <c r="B355" s="43" t="s">
        <v>842</v>
      </c>
      <c r="C355" s="43" t="s">
        <v>308</v>
      </c>
      <c r="D355" s="43" t="s">
        <v>843</v>
      </c>
      <c r="E355" s="43">
        <f t="shared" si="10"/>
        <v>0</v>
      </c>
      <c r="G355" s="89" t="str">
        <v/>
      </c>
      <c r="H355" s="90" t="str" cm="1">
        <f t="array" ref="H355">IFERROR(_xlfn._xlws.FILTER(Cnty_States_Rgns[chapter],(Cnty_States_Rgns[county_lon, county_st]=G355)*(Cnty_States_Rgns[region]=DR_Region)),"")</f>
        <v/>
      </c>
      <c r="J355">
        <v>353</v>
      </c>
      <c r="K355" t="str">
        <f t="shared" si="11"/>
        <v/>
      </c>
    </row>
    <row r="356" spans="1:11" ht="16" hidden="1" x14ac:dyDescent="0.2">
      <c r="A356" s="43">
        <f>IFERROR(MATCH($C356,'Start Here Statistics'!$M:$M,0),0)</f>
        <v>0</v>
      </c>
      <c r="B356" s="43" t="s">
        <v>416</v>
      </c>
      <c r="C356" s="43" t="s">
        <v>306</v>
      </c>
      <c r="D356" s="43" t="s">
        <v>844</v>
      </c>
      <c r="E356" s="43">
        <f t="shared" si="10"/>
        <v>0</v>
      </c>
      <c r="G356" s="89" t="str">
        <v/>
      </c>
      <c r="H356" s="90" t="str" cm="1">
        <f t="array" ref="H356">IFERROR(_xlfn._xlws.FILTER(Cnty_States_Rgns[chapter],(Cnty_States_Rgns[county_lon, county_st]=G356)*(Cnty_States_Rgns[region]=DR_Region)),"")</f>
        <v/>
      </c>
      <c r="J356">
        <v>354</v>
      </c>
      <c r="K356" t="str">
        <f t="shared" si="11"/>
        <v/>
      </c>
    </row>
    <row r="357" spans="1:11" ht="16" x14ac:dyDescent="0.2">
      <c r="A357" s="43">
        <f>IFERROR(MATCH($C357,'Start Here Statistics'!$M:$M,0),0)</f>
        <v>0</v>
      </c>
      <c r="B357" s="43" t="s">
        <v>400</v>
      </c>
      <c r="C357" s="43" t="s">
        <v>271</v>
      </c>
      <c r="D357" s="43" t="s">
        <v>845</v>
      </c>
      <c r="E357" s="43">
        <f t="shared" si="10"/>
        <v>0</v>
      </c>
      <c r="G357" s="89" t="str">
        <v/>
      </c>
      <c r="H357" s="90" t="str" cm="1">
        <f t="array" ref="H357">IFERROR(_xlfn._xlws.FILTER(Cnty_States_Rgns[chapter],(Cnty_States_Rgns[county_lon, county_st]=G357)*(Cnty_States_Rgns[region]=DR_Region)),"")</f>
        <v/>
      </c>
      <c r="J357">
        <v>355</v>
      </c>
      <c r="K357" t="str">
        <f t="shared" si="11"/>
        <v/>
      </c>
    </row>
    <row r="358" spans="1:11" ht="16" hidden="1" x14ac:dyDescent="0.2">
      <c r="A358" s="43">
        <f>IFERROR(MATCH($C358,'Start Here Statistics'!$M:$M,0),0)</f>
        <v>0</v>
      </c>
      <c r="B358" s="43" t="s">
        <v>380</v>
      </c>
      <c r="C358" s="43" t="s">
        <v>320</v>
      </c>
      <c r="D358" s="43" t="s">
        <v>846</v>
      </c>
      <c r="E358" s="43">
        <f t="shared" si="10"/>
        <v>0</v>
      </c>
      <c r="G358" s="89" t="str">
        <v/>
      </c>
      <c r="H358" s="90" t="str" cm="1">
        <f t="array" ref="H358">IFERROR(_xlfn._xlws.FILTER(Cnty_States_Rgns[chapter],(Cnty_States_Rgns[county_lon, county_st]=G358)*(Cnty_States_Rgns[region]=DR_Region)),"")</f>
        <v/>
      </c>
      <c r="J358">
        <v>356</v>
      </c>
      <c r="K358" t="str">
        <f t="shared" si="11"/>
        <v/>
      </c>
    </row>
    <row r="359" spans="1:11" ht="16" hidden="1" x14ac:dyDescent="0.2">
      <c r="A359" s="43">
        <f>IFERROR(MATCH($C359,'Start Here Statistics'!$M:$M,0),0)</f>
        <v>0</v>
      </c>
      <c r="B359" s="43" t="s">
        <v>477</v>
      </c>
      <c r="C359" s="43" t="s">
        <v>325</v>
      </c>
      <c r="D359" s="43" t="s">
        <v>847</v>
      </c>
      <c r="E359" s="43">
        <f t="shared" si="10"/>
        <v>0</v>
      </c>
      <c r="G359" s="89" t="str">
        <v/>
      </c>
      <c r="H359" s="90" t="str" cm="1">
        <f t="array" ref="H359">IFERROR(_xlfn._xlws.FILTER(Cnty_States_Rgns[chapter],(Cnty_States_Rgns[county_lon, county_st]=G359)*(Cnty_States_Rgns[region]=DR_Region)),"")</f>
        <v/>
      </c>
      <c r="J359">
        <v>357</v>
      </c>
      <c r="K359" t="str">
        <f t="shared" si="11"/>
        <v/>
      </c>
    </row>
    <row r="360" spans="1:11" ht="16" hidden="1" x14ac:dyDescent="0.2">
      <c r="A360" s="43">
        <f>IFERROR(MATCH($C360,'Start Here Statistics'!$M:$M,0),0)</f>
        <v>0</v>
      </c>
      <c r="B360" s="43" t="s">
        <v>620</v>
      </c>
      <c r="C360" s="43" t="s">
        <v>285</v>
      </c>
      <c r="D360" s="43" t="s">
        <v>848</v>
      </c>
      <c r="E360" s="43">
        <f t="shared" si="10"/>
        <v>0</v>
      </c>
      <c r="G360" s="89" t="str">
        <v/>
      </c>
      <c r="H360" s="90" t="str" cm="1">
        <f t="array" ref="H360">IFERROR(_xlfn._xlws.FILTER(Cnty_States_Rgns[chapter],(Cnty_States_Rgns[county_lon, county_st]=G360)*(Cnty_States_Rgns[region]=DR_Region)),"")</f>
        <v/>
      </c>
      <c r="J360">
        <v>358</v>
      </c>
      <c r="K360" t="str">
        <f t="shared" si="11"/>
        <v/>
      </c>
    </row>
    <row r="361" spans="1:11" ht="16" hidden="1" x14ac:dyDescent="0.2">
      <c r="A361" s="43">
        <f>IFERROR(MATCH($C361,'Start Here Statistics'!$M:$M,0),0)</f>
        <v>0</v>
      </c>
      <c r="B361" s="43" t="s">
        <v>480</v>
      </c>
      <c r="C361" s="43" t="s">
        <v>313</v>
      </c>
      <c r="D361" s="43" t="s">
        <v>849</v>
      </c>
      <c r="E361" s="43">
        <f t="shared" si="10"/>
        <v>0</v>
      </c>
      <c r="G361" s="89" t="str">
        <v/>
      </c>
      <c r="H361" s="90" t="str" cm="1">
        <f t="array" ref="H361">IFERROR(_xlfn._xlws.FILTER(Cnty_States_Rgns[chapter],(Cnty_States_Rgns[county_lon, county_st]=G361)*(Cnty_States_Rgns[region]=DR_Region)),"")</f>
        <v/>
      </c>
      <c r="J361">
        <v>359</v>
      </c>
      <c r="K361" t="str">
        <f t="shared" si="11"/>
        <v/>
      </c>
    </row>
    <row r="362" spans="1:11" ht="16" hidden="1" x14ac:dyDescent="0.2">
      <c r="A362" s="43">
        <f>IFERROR(MATCH($C362,'Start Here Statistics'!$M:$M,0),0)</f>
        <v>0</v>
      </c>
      <c r="B362" s="43" t="s">
        <v>352</v>
      </c>
      <c r="C362" s="43" t="s">
        <v>308</v>
      </c>
      <c r="D362" s="43" t="s">
        <v>850</v>
      </c>
      <c r="E362" s="43">
        <f t="shared" si="10"/>
        <v>0</v>
      </c>
      <c r="G362" s="89" t="str">
        <v/>
      </c>
      <c r="H362" s="90" t="str" cm="1">
        <f t="array" ref="H362">IFERROR(_xlfn._xlws.FILTER(Cnty_States_Rgns[chapter],(Cnty_States_Rgns[county_lon, county_st]=G362)*(Cnty_States_Rgns[region]=DR_Region)),"")</f>
        <v/>
      </c>
      <c r="J362">
        <v>360</v>
      </c>
      <c r="K362" t="str">
        <f t="shared" si="11"/>
        <v/>
      </c>
    </row>
    <row r="363" spans="1:11" ht="16" hidden="1" x14ac:dyDescent="0.2">
      <c r="A363" s="43">
        <f>IFERROR(MATCH($C363,'Start Here Statistics'!$M:$M,0),0)</f>
        <v>0</v>
      </c>
      <c r="B363" s="43" t="s">
        <v>545</v>
      </c>
      <c r="C363" s="43" t="s">
        <v>302</v>
      </c>
      <c r="D363" s="43" t="s">
        <v>851</v>
      </c>
      <c r="E363" s="43">
        <f t="shared" si="10"/>
        <v>0</v>
      </c>
      <c r="G363" s="89" t="str">
        <v/>
      </c>
      <c r="H363" s="90" t="str" cm="1">
        <f t="array" ref="H363">IFERROR(_xlfn._xlws.FILTER(Cnty_States_Rgns[chapter],(Cnty_States_Rgns[county_lon, county_st]=G363)*(Cnty_States_Rgns[region]=DR_Region)),"")</f>
        <v/>
      </c>
      <c r="J363">
        <v>361</v>
      </c>
      <c r="K363" t="str">
        <f t="shared" si="11"/>
        <v/>
      </c>
    </row>
    <row r="364" spans="1:11" ht="16" hidden="1" x14ac:dyDescent="0.2">
      <c r="A364" s="43">
        <f>IFERROR(MATCH($C364,'Start Here Statistics'!$M:$M,0),0)</f>
        <v>0</v>
      </c>
      <c r="B364" s="43" t="s">
        <v>774</v>
      </c>
      <c r="C364" s="43" t="s">
        <v>329</v>
      </c>
      <c r="D364" s="43" t="s">
        <v>852</v>
      </c>
      <c r="E364" s="43">
        <f t="shared" si="10"/>
        <v>0</v>
      </c>
      <c r="G364" s="89" t="str">
        <v/>
      </c>
      <c r="H364" s="90" t="str" cm="1">
        <f t="array" ref="H364">IFERROR(_xlfn._xlws.FILTER(Cnty_States_Rgns[chapter],(Cnty_States_Rgns[county_lon, county_st]=G364)*(Cnty_States_Rgns[region]=DR_Region)),"")</f>
        <v/>
      </c>
      <c r="J364">
        <v>362</v>
      </c>
      <c r="K364" t="str">
        <f t="shared" si="11"/>
        <v/>
      </c>
    </row>
    <row r="365" spans="1:11" ht="16" hidden="1" x14ac:dyDescent="0.2">
      <c r="A365" s="43">
        <f>IFERROR(MATCH($C365,'Start Here Statistics'!$M:$M,0),0)</f>
        <v>0</v>
      </c>
      <c r="B365" s="43" t="s">
        <v>463</v>
      </c>
      <c r="C365" s="43" t="s">
        <v>309</v>
      </c>
      <c r="D365" s="43" t="s">
        <v>853</v>
      </c>
      <c r="E365" s="43">
        <f t="shared" si="10"/>
        <v>0</v>
      </c>
      <c r="G365" s="89" t="str">
        <v/>
      </c>
      <c r="H365" s="90" t="str" cm="1">
        <f t="array" ref="H365">IFERROR(_xlfn._xlws.FILTER(Cnty_States_Rgns[chapter],(Cnty_States_Rgns[county_lon, county_st]=G365)*(Cnty_States_Rgns[region]=DR_Region)),"")</f>
        <v/>
      </c>
      <c r="J365">
        <v>363</v>
      </c>
      <c r="K365" t="str">
        <f t="shared" si="11"/>
        <v/>
      </c>
    </row>
    <row r="366" spans="1:11" ht="16" hidden="1" x14ac:dyDescent="0.2">
      <c r="A366" s="43">
        <f>IFERROR(MATCH($C366,'Start Here Statistics'!$M:$M,0),0)</f>
        <v>0</v>
      </c>
      <c r="B366" s="43" t="s">
        <v>346</v>
      </c>
      <c r="C366" s="43" t="s">
        <v>298</v>
      </c>
      <c r="D366" s="43" t="s">
        <v>854</v>
      </c>
      <c r="E366" s="43">
        <f t="shared" si="10"/>
        <v>0</v>
      </c>
      <c r="G366" s="89" t="str">
        <v/>
      </c>
      <c r="H366" s="90" t="str" cm="1">
        <f t="array" ref="H366">IFERROR(_xlfn._xlws.FILTER(Cnty_States_Rgns[chapter],(Cnty_States_Rgns[county_lon, county_st]=G366)*(Cnty_States_Rgns[region]=DR_Region)),"")</f>
        <v/>
      </c>
      <c r="J366">
        <v>364</v>
      </c>
      <c r="K366" t="str">
        <f t="shared" si="11"/>
        <v/>
      </c>
    </row>
    <row r="367" spans="1:11" ht="16" hidden="1" x14ac:dyDescent="0.2">
      <c r="A367" s="43">
        <f>IFERROR(MATCH($C367,'Start Here Statistics'!$M:$M,0),0)</f>
        <v>0</v>
      </c>
      <c r="B367" s="43" t="s">
        <v>609</v>
      </c>
      <c r="C367" s="43" t="s">
        <v>297</v>
      </c>
      <c r="D367" s="43" t="s">
        <v>855</v>
      </c>
      <c r="E367" s="43">
        <f t="shared" si="10"/>
        <v>0</v>
      </c>
      <c r="G367" s="89" t="str">
        <v/>
      </c>
      <c r="H367" s="90" t="str" cm="1">
        <f t="array" ref="H367">IFERROR(_xlfn._xlws.FILTER(Cnty_States_Rgns[chapter],(Cnty_States_Rgns[county_lon, county_st]=G367)*(Cnty_States_Rgns[region]=DR_Region)),"")</f>
        <v/>
      </c>
      <c r="J367">
        <v>365</v>
      </c>
      <c r="K367" t="str">
        <f t="shared" si="11"/>
        <v/>
      </c>
    </row>
    <row r="368" spans="1:11" ht="16" hidden="1" x14ac:dyDescent="0.2">
      <c r="A368" s="43">
        <f>IFERROR(MATCH($C368,'Start Here Statistics'!$M:$M,0),0)</f>
        <v>0</v>
      </c>
      <c r="B368" s="43" t="s">
        <v>474</v>
      </c>
      <c r="C368" s="43" t="s">
        <v>294</v>
      </c>
      <c r="D368" s="43" t="s">
        <v>856</v>
      </c>
      <c r="E368" s="43">
        <f t="shared" si="10"/>
        <v>0</v>
      </c>
      <c r="G368" s="89" t="str">
        <v/>
      </c>
      <c r="H368" s="90" t="str" cm="1">
        <f t="array" ref="H368">IFERROR(_xlfn._xlws.FILTER(Cnty_States_Rgns[chapter],(Cnty_States_Rgns[county_lon, county_st]=G368)*(Cnty_States_Rgns[region]=DR_Region)),"")</f>
        <v/>
      </c>
      <c r="J368">
        <v>366</v>
      </c>
      <c r="K368" t="str">
        <f t="shared" si="11"/>
        <v/>
      </c>
    </row>
    <row r="369" spans="1:11" ht="16" hidden="1" x14ac:dyDescent="0.2">
      <c r="A369" s="43">
        <f>IFERROR(MATCH($C369,'Start Here Statistics'!$M:$M,0),0)</f>
        <v>0</v>
      </c>
      <c r="B369" s="43" t="s">
        <v>571</v>
      </c>
      <c r="C369" s="43" t="s">
        <v>308</v>
      </c>
      <c r="D369" s="43" t="s">
        <v>857</v>
      </c>
      <c r="E369" s="43">
        <f t="shared" si="10"/>
        <v>0</v>
      </c>
      <c r="G369" s="89" t="str">
        <v/>
      </c>
      <c r="H369" s="90" t="str" cm="1">
        <f t="array" ref="H369">IFERROR(_xlfn._xlws.FILTER(Cnty_States_Rgns[chapter],(Cnty_States_Rgns[county_lon, county_st]=G369)*(Cnty_States_Rgns[region]=DR_Region)),"")</f>
        <v/>
      </c>
      <c r="J369">
        <v>367</v>
      </c>
      <c r="K369" t="str">
        <f t="shared" si="11"/>
        <v/>
      </c>
    </row>
    <row r="370" spans="1:11" ht="16" hidden="1" x14ac:dyDescent="0.2">
      <c r="A370" s="43">
        <f>IFERROR(MATCH($C370,'Start Here Statistics'!$M:$M,0),0)</f>
        <v>0</v>
      </c>
      <c r="B370" s="43" t="s">
        <v>595</v>
      </c>
      <c r="C370" s="43" t="s">
        <v>293</v>
      </c>
      <c r="D370" s="43" t="s">
        <v>858</v>
      </c>
      <c r="E370" s="43">
        <f t="shared" si="10"/>
        <v>0</v>
      </c>
      <c r="G370" s="89" t="str">
        <v/>
      </c>
      <c r="H370" s="90" t="str" cm="1">
        <f t="array" ref="H370">IFERROR(_xlfn._xlws.FILTER(Cnty_States_Rgns[chapter],(Cnty_States_Rgns[county_lon, county_st]=G370)*(Cnty_States_Rgns[region]=DR_Region)),"")</f>
        <v/>
      </c>
      <c r="J370">
        <v>368</v>
      </c>
      <c r="K370" t="str">
        <f t="shared" si="11"/>
        <v/>
      </c>
    </row>
    <row r="371" spans="1:11" ht="16" hidden="1" x14ac:dyDescent="0.2">
      <c r="A371" s="43">
        <f>IFERROR(MATCH($C371,'Start Here Statistics'!$M:$M,0),0)</f>
        <v>0</v>
      </c>
      <c r="B371" s="43" t="s">
        <v>514</v>
      </c>
      <c r="C371" s="43" t="s">
        <v>311</v>
      </c>
      <c r="D371" s="43" t="s">
        <v>859</v>
      </c>
      <c r="E371" s="43">
        <f t="shared" si="10"/>
        <v>0</v>
      </c>
      <c r="G371" s="89" t="str">
        <v/>
      </c>
      <c r="H371" s="90" t="str" cm="1">
        <f t="array" ref="H371">IFERROR(_xlfn._xlws.FILTER(Cnty_States_Rgns[chapter],(Cnty_States_Rgns[county_lon, county_st]=G371)*(Cnty_States_Rgns[region]=DR_Region)),"")</f>
        <v/>
      </c>
      <c r="J371">
        <v>369</v>
      </c>
      <c r="K371" t="str">
        <f t="shared" si="11"/>
        <v/>
      </c>
    </row>
    <row r="372" spans="1:11" ht="16" hidden="1" x14ac:dyDescent="0.2">
      <c r="A372" s="43">
        <f>IFERROR(MATCH($C372,'Start Here Statistics'!$M:$M,0),0)</f>
        <v>0</v>
      </c>
      <c r="B372" s="43" t="s">
        <v>860</v>
      </c>
      <c r="C372" s="43" t="s">
        <v>297</v>
      </c>
      <c r="D372" s="43" t="s">
        <v>861</v>
      </c>
      <c r="E372" s="43">
        <f t="shared" si="10"/>
        <v>0</v>
      </c>
      <c r="G372" s="89" t="str">
        <v/>
      </c>
      <c r="H372" s="90" t="str" cm="1">
        <f t="array" ref="H372">IFERROR(_xlfn._xlws.FILTER(Cnty_States_Rgns[chapter],(Cnty_States_Rgns[county_lon, county_st]=G372)*(Cnty_States_Rgns[region]=DR_Region)),"")</f>
        <v/>
      </c>
      <c r="J372">
        <v>370</v>
      </c>
      <c r="K372" t="str">
        <f t="shared" si="11"/>
        <v/>
      </c>
    </row>
    <row r="373" spans="1:11" ht="16" hidden="1" x14ac:dyDescent="0.2">
      <c r="A373" s="43">
        <f>IFERROR(MATCH($C373,'Start Here Statistics'!$M:$M,0),0)</f>
        <v>0</v>
      </c>
      <c r="B373" s="43" t="s">
        <v>759</v>
      </c>
      <c r="C373" s="43" t="s">
        <v>325</v>
      </c>
      <c r="D373" s="43" t="s">
        <v>862</v>
      </c>
      <c r="E373" s="43">
        <f t="shared" si="10"/>
        <v>0</v>
      </c>
      <c r="G373" s="89" t="str">
        <v/>
      </c>
      <c r="H373" s="90" t="str" cm="1">
        <f t="array" ref="H373">IFERROR(_xlfn._xlws.FILTER(Cnty_States_Rgns[chapter],(Cnty_States_Rgns[county_lon, county_st]=G373)*(Cnty_States_Rgns[region]=DR_Region)),"")</f>
        <v/>
      </c>
      <c r="J373">
        <v>371</v>
      </c>
      <c r="K373" t="str">
        <f t="shared" si="11"/>
        <v/>
      </c>
    </row>
    <row r="374" spans="1:11" ht="16" hidden="1" x14ac:dyDescent="0.2">
      <c r="A374" s="43">
        <f>IFERROR(MATCH($C374,'Start Here Statistics'!$M:$M,0),0)</f>
        <v>0</v>
      </c>
      <c r="B374" s="43" t="s">
        <v>341</v>
      </c>
      <c r="C374" s="43" t="s">
        <v>304</v>
      </c>
      <c r="D374" s="43" t="s">
        <v>863</v>
      </c>
      <c r="E374" s="43">
        <f t="shared" si="10"/>
        <v>0</v>
      </c>
      <c r="G374" s="89" t="str">
        <v/>
      </c>
      <c r="H374" s="90" t="str" cm="1">
        <f t="array" ref="H374">IFERROR(_xlfn._xlws.FILTER(Cnty_States_Rgns[chapter],(Cnty_States_Rgns[county_lon, county_st]=G374)*(Cnty_States_Rgns[region]=DR_Region)),"")</f>
        <v/>
      </c>
      <c r="J374">
        <v>372</v>
      </c>
      <c r="K374" t="str">
        <f t="shared" si="11"/>
        <v/>
      </c>
    </row>
    <row r="375" spans="1:11" ht="16" hidden="1" x14ac:dyDescent="0.2">
      <c r="A375" s="43">
        <f>IFERROR(MATCH($C375,'Start Here Statistics'!$M:$M,0),0)</f>
        <v>0</v>
      </c>
      <c r="B375" s="43" t="s">
        <v>720</v>
      </c>
      <c r="C375" s="43" t="s">
        <v>313</v>
      </c>
      <c r="D375" s="43" t="s">
        <v>864</v>
      </c>
      <c r="E375" s="43">
        <f t="shared" si="10"/>
        <v>0</v>
      </c>
      <c r="G375" s="89" t="str">
        <v/>
      </c>
      <c r="H375" s="90" t="str" cm="1">
        <f t="array" ref="H375">IFERROR(_xlfn._xlws.FILTER(Cnty_States_Rgns[chapter],(Cnty_States_Rgns[county_lon, county_st]=G375)*(Cnty_States_Rgns[region]=DR_Region)),"")</f>
        <v/>
      </c>
      <c r="J375">
        <v>373</v>
      </c>
      <c r="K375" t="str">
        <f t="shared" si="11"/>
        <v/>
      </c>
    </row>
    <row r="376" spans="1:11" ht="16" hidden="1" x14ac:dyDescent="0.2">
      <c r="A376" s="43">
        <f>IFERROR(MATCH($C376,'Start Here Statistics'!$M:$M,0),0)</f>
        <v>0</v>
      </c>
      <c r="B376" s="43" t="s">
        <v>704</v>
      </c>
      <c r="C376" s="43" t="s">
        <v>283</v>
      </c>
      <c r="D376" s="43" t="s">
        <v>865</v>
      </c>
      <c r="E376" s="43">
        <f t="shared" si="10"/>
        <v>0</v>
      </c>
      <c r="G376" s="89" t="str">
        <v/>
      </c>
      <c r="H376" s="90" t="str" cm="1">
        <f t="array" ref="H376">IFERROR(_xlfn._xlws.FILTER(Cnty_States_Rgns[chapter],(Cnty_States_Rgns[county_lon, county_st]=G376)*(Cnty_States_Rgns[region]=DR_Region)),"")</f>
        <v/>
      </c>
      <c r="J376">
        <v>374</v>
      </c>
      <c r="K376" t="str">
        <f t="shared" si="11"/>
        <v/>
      </c>
    </row>
    <row r="377" spans="1:11" ht="16" hidden="1" x14ac:dyDescent="0.2">
      <c r="A377" s="43">
        <f>IFERROR(MATCH($C377,'Start Here Statistics'!$M:$M,0),0)</f>
        <v>0</v>
      </c>
      <c r="B377" s="43" t="s">
        <v>523</v>
      </c>
      <c r="C377" s="43" t="s">
        <v>307</v>
      </c>
      <c r="D377" s="43" t="s">
        <v>866</v>
      </c>
      <c r="E377" s="43">
        <f t="shared" si="10"/>
        <v>0</v>
      </c>
      <c r="G377" s="89" t="str">
        <v/>
      </c>
      <c r="H377" s="90" t="str" cm="1">
        <f t="array" ref="H377">IFERROR(_xlfn._xlws.FILTER(Cnty_States_Rgns[chapter],(Cnty_States_Rgns[county_lon, county_st]=G377)*(Cnty_States_Rgns[region]=DR_Region)),"")</f>
        <v/>
      </c>
      <c r="J377">
        <v>375</v>
      </c>
      <c r="K377" t="str">
        <f t="shared" si="11"/>
        <v/>
      </c>
    </row>
    <row r="378" spans="1:11" ht="16" hidden="1" x14ac:dyDescent="0.2">
      <c r="A378" s="43">
        <f>IFERROR(MATCH($C378,'Start Here Statistics'!$M:$M,0),0)</f>
        <v>0</v>
      </c>
      <c r="B378" s="43" t="s">
        <v>451</v>
      </c>
      <c r="C378" s="43" t="s">
        <v>324</v>
      </c>
      <c r="D378" s="43" t="s">
        <v>867</v>
      </c>
      <c r="E378" s="43">
        <f t="shared" si="10"/>
        <v>0</v>
      </c>
      <c r="G378" s="89" t="str">
        <v/>
      </c>
      <c r="H378" s="90" t="str" cm="1">
        <f t="array" ref="H378">IFERROR(_xlfn._xlws.FILTER(Cnty_States_Rgns[chapter],(Cnty_States_Rgns[county_lon, county_st]=G378)*(Cnty_States_Rgns[region]=DR_Region)),"")</f>
        <v/>
      </c>
      <c r="J378">
        <v>376</v>
      </c>
      <c r="K378" t="str">
        <f t="shared" si="11"/>
        <v/>
      </c>
    </row>
    <row r="379" spans="1:11" ht="16" hidden="1" x14ac:dyDescent="0.2">
      <c r="A379" s="43">
        <f>IFERROR(MATCH($C379,'Start Here Statistics'!$M:$M,0),0)</f>
        <v>0</v>
      </c>
      <c r="B379" s="43" t="s">
        <v>442</v>
      </c>
      <c r="C379" s="43" t="s">
        <v>327</v>
      </c>
      <c r="D379" s="43" t="s">
        <v>868</v>
      </c>
      <c r="E379" s="43">
        <f t="shared" si="10"/>
        <v>0</v>
      </c>
      <c r="G379" s="89" t="str">
        <v/>
      </c>
      <c r="H379" s="90" t="str" cm="1">
        <f t="array" ref="H379">IFERROR(_xlfn._xlws.FILTER(Cnty_States_Rgns[chapter],(Cnty_States_Rgns[county_lon, county_st]=G379)*(Cnty_States_Rgns[region]=DR_Region)),"")</f>
        <v/>
      </c>
      <c r="J379">
        <v>377</v>
      </c>
      <c r="K379" t="str">
        <f t="shared" si="11"/>
        <v/>
      </c>
    </row>
    <row r="380" spans="1:11" ht="16" hidden="1" x14ac:dyDescent="0.2">
      <c r="A380" s="43">
        <f>IFERROR(MATCH($C380,'Start Here Statistics'!$M:$M,0),0)</f>
        <v>0</v>
      </c>
      <c r="B380" s="43" t="s">
        <v>394</v>
      </c>
      <c r="C380" s="43" t="s">
        <v>289</v>
      </c>
      <c r="D380" s="43" t="s">
        <v>869</v>
      </c>
      <c r="E380" s="43">
        <f t="shared" si="10"/>
        <v>0</v>
      </c>
      <c r="G380" s="89" t="str">
        <v/>
      </c>
      <c r="H380" s="90" t="str" cm="1">
        <f t="array" ref="H380">IFERROR(_xlfn._xlws.FILTER(Cnty_States_Rgns[chapter],(Cnty_States_Rgns[county_lon, county_st]=G380)*(Cnty_States_Rgns[region]=DR_Region)),"")</f>
        <v/>
      </c>
      <c r="J380">
        <v>378</v>
      </c>
      <c r="K380" t="str">
        <f t="shared" si="11"/>
        <v/>
      </c>
    </row>
    <row r="381" spans="1:11" ht="16" hidden="1" x14ac:dyDescent="0.2">
      <c r="A381" s="43">
        <f>IFERROR(MATCH($C381,'Start Here Statistics'!$M:$M,0),0)</f>
        <v>0</v>
      </c>
      <c r="B381" s="43" t="s">
        <v>607</v>
      </c>
      <c r="C381" s="43" t="s">
        <v>301</v>
      </c>
      <c r="D381" s="43" t="s">
        <v>870</v>
      </c>
      <c r="E381" s="43">
        <f t="shared" si="10"/>
        <v>0</v>
      </c>
      <c r="G381" s="89" t="str">
        <v/>
      </c>
      <c r="H381" s="90" t="str" cm="1">
        <f t="array" ref="H381">IFERROR(_xlfn._xlws.FILTER(Cnty_States_Rgns[chapter],(Cnty_States_Rgns[county_lon, county_st]=G381)*(Cnty_States_Rgns[region]=DR_Region)),"")</f>
        <v/>
      </c>
      <c r="J381">
        <v>379</v>
      </c>
      <c r="K381" t="str">
        <f t="shared" si="11"/>
        <v/>
      </c>
    </row>
    <row r="382" spans="1:11" ht="16" hidden="1" x14ac:dyDescent="0.2">
      <c r="A382" s="43">
        <f>IFERROR(MATCH($C382,'Start Here Statistics'!$M:$M,0),0)</f>
        <v>0</v>
      </c>
      <c r="B382" s="43" t="s">
        <v>474</v>
      </c>
      <c r="C382" s="43" t="s">
        <v>294</v>
      </c>
      <c r="D382" s="43" t="s">
        <v>871</v>
      </c>
      <c r="E382" s="43">
        <f t="shared" si="10"/>
        <v>0</v>
      </c>
      <c r="G382" s="89" t="str">
        <v/>
      </c>
      <c r="H382" s="90" t="str" cm="1">
        <f t="array" ref="H382">IFERROR(_xlfn._xlws.FILTER(Cnty_States_Rgns[chapter],(Cnty_States_Rgns[county_lon, county_st]=G382)*(Cnty_States_Rgns[region]=DR_Region)),"")</f>
        <v/>
      </c>
      <c r="J382">
        <v>380</v>
      </c>
      <c r="K382" t="str">
        <f t="shared" si="11"/>
        <v/>
      </c>
    </row>
    <row r="383" spans="1:11" ht="16" hidden="1" x14ac:dyDescent="0.2">
      <c r="A383" s="43">
        <f>IFERROR(MATCH($C383,'Start Here Statistics'!$M:$M,0),0)</f>
        <v>0</v>
      </c>
      <c r="B383" s="43" t="s">
        <v>611</v>
      </c>
      <c r="C383" s="43" t="s">
        <v>324</v>
      </c>
      <c r="D383" s="43" t="s">
        <v>872</v>
      </c>
      <c r="E383" s="43">
        <f t="shared" si="10"/>
        <v>0</v>
      </c>
      <c r="G383" s="89" t="str">
        <v/>
      </c>
      <c r="H383" s="90" t="str" cm="1">
        <f t="array" ref="H383">IFERROR(_xlfn._xlws.FILTER(Cnty_States_Rgns[chapter],(Cnty_States_Rgns[county_lon, county_st]=G383)*(Cnty_States_Rgns[region]=DR_Region)),"")</f>
        <v/>
      </c>
      <c r="J383">
        <v>381</v>
      </c>
      <c r="K383" t="str">
        <f t="shared" si="11"/>
        <v/>
      </c>
    </row>
    <row r="384" spans="1:11" ht="16" hidden="1" x14ac:dyDescent="0.2">
      <c r="A384" s="43">
        <f>IFERROR(MATCH($C384,'Start Here Statistics'!$M:$M,0),0)</f>
        <v>0</v>
      </c>
      <c r="B384" s="43" t="s">
        <v>346</v>
      </c>
      <c r="C384" s="43" t="s">
        <v>298</v>
      </c>
      <c r="D384" s="43" t="s">
        <v>873</v>
      </c>
      <c r="E384" s="43">
        <f t="shared" si="10"/>
        <v>0</v>
      </c>
      <c r="G384" s="89" t="str">
        <v/>
      </c>
      <c r="H384" s="90" t="str" cm="1">
        <f t="array" ref="H384">IFERROR(_xlfn._xlws.FILTER(Cnty_States_Rgns[chapter],(Cnty_States_Rgns[county_lon, county_st]=G384)*(Cnty_States_Rgns[region]=DR_Region)),"")</f>
        <v/>
      </c>
      <c r="J384">
        <v>382</v>
      </c>
      <c r="K384" t="str">
        <f t="shared" si="11"/>
        <v/>
      </c>
    </row>
    <row r="385" spans="1:11" ht="16" hidden="1" x14ac:dyDescent="0.2">
      <c r="A385" s="43">
        <f>IFERROR(MATCH($C385,'Start Here Statistics'!$M:$M,0),0)</f>
        <v>0</v>
      </c>
      <c r="B385" s="43" t="s">
        <v>405</v>
      </c>
      <c r="C385" s="43" t="s">
        <v>308</v>
      </c>
      <c r="D385" s="43" t="s">
        <v>874</v>
      </c>
      <c r="E385" s="43">
        <f t="shared" si="10"/>
        <v>0</v>
      </c>
      <c r="G385" s="89" t="str">
        <v/>
      </c>
      <c r="H385" s="90" t="str" cm="1">
        <f t="array" ref="H385">IFERROR(_xlfn._xlws.FILTER(Cnty_States_Rgns[chapter],(Cnty_States_Rgns[county_lon, county_st]=G385)*(Cnty_States_Rgns[region]=DR_Region)),"")</f>
        <v/>
      </c>
      <c r="J385">
        <v>383</v>
      </c>
      <c r="K385" t="str">
        <f t="shared" si="11"/>
        <v/>
      </c>
    </row>
    <row r="386" spans="1:11" ht="16" hidden="1" x14ac:dyDescent="0.2">
      <c r="A386" s="43">
        <f>IFERROR(MATCH($C386,'Start Here Statistics'!$M:$M,0),0)</f>
        <v>0</v>
      </c>
      <c r="B386" s="43" t="s">
        <v>514</v>
      </c>
      <c r="C386" s="43" t="s">
        <v>311</v>
      </c>
      <c r="D386" s="43" t="s">
        <v>875</v>
      </c>
      <c r="E386" s="43">
        <f t="shared" si="10"/>
        <v>0</v>
      </c>
      <c r="G386" s="89" t="str">
        <v/>
      </c>
      <c r="H386" s="90" t="str" cm="1">
        <f t="array" ref="H386">IFERROR(_xlfn._xlws.FILTER(Cnty_States_Rgns[chapter],(Cnty_States_Rgns[county_lon, county_st]=G386)*(Cnty_States_Rgns[region]=DR_Region)),"")</f>
        <v/>
      </c>
      <c r="J386">
        <v>384</v>
      </c>
      <c r="K386" t="str">
        <f t="shared" si="11"/>
        <v/>
      </c>
    </row>
    <row r="387" spans="1:11" ht="16" hidden="1" x14ac:dyDescent="0.2">
      <c r="A387" s="43">
        <f>IFERROR(MATCH($C387,'Start Here Statistics'!$M:$M,0),0)</f>
        <v>0</v>
      </c>
      <c r="B387" s="43" t="s">
        <v>604</v>
      </c>
      <c r="C387" s="43" t="s">
        <v>298</v>
      </c>
      <c r="D387" s="43" t="s">
        <v>876</v>
      </c>
      <c r="E387" s="43">
        <f t="shared" ref="E387:E450" si="12">SUM(E386,$A387&gt;0)</f>
        <v>0</v>
      </c>
      <c r="G387" s="89" t="str">
        <v/>
      </c>
      <c r="H387" s="90" t="str" cm="1">
        <f t="array" ref="H387">IFERROR(_xlfn._xlws.FILTER(Cnty_States_Rgns[chapter],(Cnty_States_Rgns[county_lon, county_st]=G387)*(Cnty_States_Rgns[region]=DR_Region)),"")</f>
        <v/>
      </c>
      <c r="J387">
        <v>385</v>
      </c>
      <c r="K387" t="str">
        <f t="shared" si="11"/>
        <v/>
      </c>
    </row>
    <row r="388" spans="1:11" ht="16" hidden="1" x14ac:dyDescent="0.2">
      <c r="A388" s="43">
        <f>IFERROR(MATCH($C388,'Start Here Statistics'!$M:$M,0),0)</f>
        <v>0</v>
      </c>
      <c r="B388" s="43" t="s">
        <v>732</v>
      </c>
      <c r="C388" s="43" t="s">
        <v>297</v>
      </c>
      <c r="D388" s="43" t="s">
        <v>877</v>
      </c>
      <c r="E388" s="43">
        <f t="shared" si="12"/>
        <v>0</v>
      </c>
      <c r="G388" s="89" t="str">
        <v/>
      </c>
      <c r="H388" s="90" t="str" cm="1">
        <f t="array" ref="H388">IFERROR(_xlfn._xlws.FILTER(Cnty_States_Rgns[chapter],(Cnty_States_Rgns[county_lon, county_st]=G388)*(Cnty_States_Rgns[region]=DR_Region)),"")</f>
        <v/>
      </c>
      <c r="J388">
        <v>386</v>
      </c>
      <c r="K388" t="str">
        <f t="shared" ref="K388:K451" si="13">IFERROR(INDEX($D:$D,MATCH($J388,$E:$E,0)),"")</f>
        <v/>
      </c>
    </row>
    <row r="389" spans="1:11" ht="16" hidden="1" x14ac:dyDescent="0.2">
      <c r="A389" s="43">
        <f>IFERROR(MATCH($C389,'Start Here Statistics'!$M:$M,0),0)</f>
        <v>0</v>
      </c>
      <c r="B389" s="43" t="s">
        <v>602</v>
      </c>
      <c r="C389" s="43" t="s">
        <v>326</v>
      </c>
      <c r="D389" s="43" t="s">
        <v>878</v>
      </c>
      <c r="E389" s="43">
        <f t="shared" si="12"/>
        <v>0</v>
      </c>
      <c r="G389" s="89" t="str">
        <v/>
      </c>
      <c r="H389" s="90" t="str" cm="1">
        <f t="array" ref="H389">IFERROR(_xlfn._xlws.FILTER(Cnty_States_Rgns[chapter],(Cnty_States_Rgns[county_lon, county_st]=G389)*(Cnty_States_Rgns[region]=DR_Region)),"")</f>
        <v/>
      </c>
      <c r="J389">
        <v>387</v>
      </c>
      <c r="K389" t="str">
        <f t="shared" si="13"/>
        <v/>
      </c>
    </row>
    <row r="390" spans="1:11" ht="16" hidden="1" x14ac:dyDescent="0.2">
      <c r="A390" s="43">
        <f>IFERROR(MATCH($C390,'Start Here Statistics'!$M:$M,0),0)</f>
        <v>0</v>
      </c>
      <c r="B390" s="43" t="s">
        <v>394</v>
      </c>
      <c r="C390" s="43" t="s">
        <v>289</v>
      </c>
      <c r="D390" s="43" t="s">
        <v>879</v>
      </c>
      <c r="E390" s="43">
        <f t="shared" si="12"/>
        <v>0</v>
      </c>
      <c r="G390" s="89" t="str">
        <v/>
      </c>
      <c r="H390" s="90" t="str" cm="1">
        <f t="array" ref="H390">IFERROR(_xlfn._xlws.FILTER(Cnty_States_Rgns[chapter],(Cnty_States_Rgns[county_lon, county_st]=G390)*(Cnty_States_Rgns[region]=DR_Region)),"")</f>
        <v/>
      </c>
      <c r="J390">
        <v>388</v>
      </c>
      <c r="K390" t="str">
        <f t="shared" si="13"/>
        <v/>
      </c>
    </row>
    <row r="391" spans="1:11" ht="16" hidden="1" x14ac:dyDescent="0.2">
      <c r="A391" s="43">
        <f>IFERROR(MATCH($C391,'Start Here Statistics'!$M:$M,0),0)</f>
        <v>0</v>
      </c>
      <c r="B391" s="43" t="s">
        <v>346</v>
      </c>
      <c r="C391" s="43" t="s">
        <v>298</v>
      </c>
      <c r="D391" s="43" t="s">
        <v>880</v>
      </c>
      <c r="E391" s="43">
        <f t="shared" si="12"/>
        <v>0</v>
      </c>
      <c r="G391" s="89" t="str">
        <v/>
      </c>
      <c r="H391" s="90" t="str" cm="1">
        <f t="array" ref="H391">IFERROR(_xlfn._xlws.FILTER(Cnty_States_Rgns[chapter],(Cnty_States_Rgns[county_lon, county_st]=G391)*(Cnty_States_Rgns[region]=DR_Region)),"")</f>
        <v/>
      </c>
      <c r="J391">
        <v>389</v>
      </c>
      <c r="K391" t="str">
        <f t="shared" si="13"/>
        <v/>
      </c>
    </row>
    <row r="392" spans="1:11" ht="16" hidden="1" x14ac:dyDescent="0.2">
      <c r="A392" s="43">
        <f>IFERROR(MATCH($C392,'Start Here Statistics'!$M:$M,0),0)</f>
        <v>0</v>
      </c>
      <c r="B392" s="43" t="s">
        <v>545</v>
      </c>
      <c r="C392" s="43" t="s">
        <v>302</v>
      </c>
      <c r="D392" s="43" t="s">
        <v>881</v>
      </c>
      <c r="E392" s="43">
        <f t="shared" si="12"/>
        <v>0</v>
      </c>
      <c r="G392" s="89" t="str">
        <v/>
      </c>
      <c r="H392" s="90" t="str" cm="1">
        <f t="array" ref="H392">IFERROR(_xlfn._xlws.FILTER(Cnty_States_Rgns[chapter],(Cnty_States_Rgns[county_lon, county_st]=G392)*(Cnty_States_Rgns[region]=DR_Region)),"")</f>
        <v/>
      </c>
      <c r="J392">
        <v>390</v>
      </c>
      <c r="K392" t="str">
        <f t="shared" si="13"/>
        <v/>
      </c>
    </row>
    <row r="393" spans="1:11" ht="16" hidden="1" x14ac:dyDescent="0.2">
      <c r="A393" s="43">
        <f>IFERROR(MATCH($C393,'Start Here Statistics'!$M:$M,0),0)</f>
        <v>0</v>
      </c>
      <c r="B393" s="43" t="s">
        <v>382</v>
      </c>
      <c r="C393" s="43" t="s">
        <v>307</v>
      </c>
      <c r="D393" s="43" t="s">
        <v>882</v>
      </c>
      <c r="E393" s="43">
        <f t="shared" si="12"/>
        <v>0</v>
      </c>
      <c r="G393" s="89" t="str">
        <v/>
      </c>
      <c r="H393" s="90" t="str" cm="1">
        <f t="array" ref="H393">IFERROR(_xlfn._xlws.FILTER(Cnty_States_Rgns[chapter],(Cnty_States_Rgns[county_lon, county_st]=G393)*(Cnty_States_Rgns[region]=DR_Region)),"")</f>
        <v/>
      </c>
      <c r="J393">
        <v>391</v>
      </c>
      <c r="K393" t="str">
        <f t="shared" si="13"/>
        <v/>
      </c>
    </row>
    <row r="394" spans="1:11" ht="16" hidden="1" x14ac:dyDescent="0.2">
      <c r="A394" s="43">
        <f>IFERROR(MATCH($C394,'Start Here Statistics'!$M:$M,0),0)</f>
        <v>0</v>
      </c>
      <c r="B394" s="43" t="s">
        <v>883</v>
      </c>
      <c r="C394" s="43" t="s">
        <v>309</v>
      </c>
      <c r="D394" s="43" t="s">
        <v>884</v>
      </c>
      <c r="E394" s="43">
        <f t="shared" si="12"/>
        <v>0</v>
      </c>
      <c r="G394" s="89" t="str">
        <v/>
      </c>
      <c r="H394" s="90" t="str" cm="1">
        <f t="array" ref="H394">IFERROR(_xlfn._xlws.FILTER(Cnty_States_Rgns[chapter],(Cnty_States_Rgns[county_lon, county_st]=G394)*(Cnty_States_Rgns[region]=DR_Region)),"")</f>
        <v/>
      </c>
      <c r="J394">
        <v>392</v>
      </c>
      <c r="K394" t="str">
        <f t="shared" si="13"/>
        <v/>
      </c>
    </row>
    <row r="395" spans="1:11" ht="16" hidden="1" x14ac:dyDescent="0.2">
      <c r="A395" s="43">
        <f>IFERROR(MATCH($C395,'Start Here Statistics'!$M:$M,0),0)</f>
        <v>0</v>
      </c>
      <c r="B395" s="43" t="s">
        <v>885</v>
      </c>
      <c r="C395" s="43" t="s">
        <v>327</v>
      </c>
      <c r="D395" s="43" t="s">
        <v>886</v>
      </c>
      <c r="E395" s="43">
        <f t="shared" si="12"/>
        <v>0</v>
      </c>
      <c r="G395" s="89" t="str">
        <v/>
      </c>
      <c r="H395" s="90" t="str" cm="1">
        <f t="array" ref="H395">IFERROR(_xlfn._xlws.FILTER(Cnty_States_Rgns[chapter],(Cnty_States_Rgns[county_lon, county_st]=G395)*(Cnty_States_Rgns[region]=DR_Region)),"")</f>
        <v/>
      </c>
      <c r="J395">
        <v>393</v>
      </c>
      <c r="K395" t="str">
        <f t="shared" si="13"/>
        <v/>
      </c>
    </row>
    <row r="396" spans="1:11" ht="16" hidden="1" x14ac:dyDescent="0.2">
      <c r="A396" s="43">
        <f>IFERROR(MATCH($C396,'Start Here Statistics'!$M:$M,0),0)</f>
        <v>0</v>
      </c>
      <c r="B396" s="43" t="s">
        <v>585</v>
      </c>
      <c r="C396" s="43" t="s">
        <v>308</v>
      </c>
      <c r="D396" s="43" t="s">
        <v>887</v>
      </c>
      <c r="E396" s="43">
        <f t="shared" si="12"/>
        <v>0</v>
      </c>
      <c r="G396" s="89" t="str">
        <v/>
      </c>
      <c r="H396" s="90" t="str" cm="1">
        <f t="array" ref="H396">IFERROR(_xlfn._xlws.FILTER(Cnty_States_Rgns[chapter],(Cnty_States_Rgns[county_lon, county_st]=G396)*(Cnty_States_Rgns[region]=DR_Region)),"")</f>
        <v/>
      </c>
      <c r="J396">
        <v>394</v>
      </c>
      <c r="K396" t="str">
        <f t="shared" si="13"/>
        <v/>
      </c>
    </row>
    <row r="397" spans="1:11" ht="16" hidden="1" x14ac:dyDescent="0.2">
      <c r="A397" s="43">
        <f>IFERROR(MATCH($C397,'Start Here Statistics'!$M:$M,0),0)</f>
        <v>0</v>
      </c>
      <c r="B397" s="43" t="s">
        <v>662</v>
      </c>
      <c r="C397" s="43" t="s">
        <v>294</v>
      </c>
      <c r="D397" s="43" t="s">
        <v>888</v>
      </c>
      <c r="E397" s="43">
        <f t="shared" si="12"/>
        <v>0</v>
      </c>
      <c r="G397" s="89" t="str">
        <v/>
      </c>
      <c r="H397" s="90" t="str" cm="1">
        <f t="array" ref="H397">IFERROR(_xlfn._xlws.FILTER(Cnty_States_Rgns[chapter],(Cnty_States_Rgns[county_lon, county_st]=G397)*(Cnty_States_Rgns[region]=DR_Region)),"")</f>
        <v/>
      </c>
      <c r="J397">
        <v>395</v>
      </c>
      <c r="K397" t="str">
        <f t="shared" si="13"/>
        <v/>
      </c>
    </row>
    <row r="398" spans="1:11" ht="16" hidden="1" x14ac:dyDescent="0.2">
      <c r="A398" s="43">
        <f>IFERROR(MATCH($C398,'Start Here Statistics'!$M:$M,0),0)</f>
        <v>0</v>
      </c>
      <c r="B398" s="43" t="s">
        <v>789</v>
      </c>
      <c r="C398" s="43" t="s">
        <v>310</v>
      </c>
      <c r="D398" s="43" t="s">
        <v>889</v>
      </c>
      <c r="E398" s="43">
        <f t="shared" si="12"/>
        <v>0</v>
      </c>
      <c r="G398" s="89" t="str">
        <v/>
      </c>
      <c r="H398" s="90" t="str" cm="1">
        <f t="array" ref="H398">IFERROR(_xlfn._xlws.FILTER(Cnty_States_Rgns[chapter],(Cnty_States_Rgns[county_lon, county_st]=G398)*(Cnty_States_Rgns[region]=DR_Region)),"")</f>
        <v/>
      </c>
      <c r="J398">
        <v>396</v>
      </c>
      <c r="K398" t="str">
        <f t="shared" si="13"/>
        <v/>
      </c>
    </row>
    <row r="399" spans="1:11" ht="16" hidden="1" x14ac:dyDescent="0.2">
      <c r="A399" s="43">
        <f>IFERROR(MATCH($C399,'Start Here Statistics'!$M:$M,0),0)</f>
        <v>0</v>
      </c>
      <c r="B399" s="43" t="s">
        <v>700</v>
      </c>
      <c r="C399" s="43" t="s">
        <v>299</v>
      </c>
      <c r="D399" s="43" t="s">
        <v>890</v>
      </c>
      <c r="E399" s="43">
        <f t="shared" si="12"/>
        <v>0</v>
      </c>
      <c r="G399" s="89" t="str">
        <v/>
      </c>
      <c r="H399" s="90" t="str" cm="1">
        <f t="array" ref="H399">IFERROR(_xlfn._xlws.FILTER(Cnty_States_Rgns[chapter],(Cnty_States_Rgns[county_lon, county_st]=G399)*(Cnty_States_Rgns[region]=DR_Region)),"")</f>
        <v/>
      </c>
      <c r="J399">
        <v>397</v>
      </c>
      <c r="K399" t="str">
        <f t="shared" si="13"/>
        <v/>
      </c>
    </row>
    <row r="400" spans="1:11" ht="16" hidden="1" x14ac:dyDescent="0.2">
      <c r="A400" s="43">
        <f>IFERROR(MATCH($C400,'Start Here Statistics'!$M:$M,0),0)</f>
        <v>0</v>
      </c>
      <c r="B400" s="43" t="s">
        <v>632</v>
      </c>
      <c r="C400" s="43" t="s">
        <v>300</v>
      </c>
      <c r="D400" s="43" t="s">
        <v>891</v>
      </c>
      <c r="E400" s="43">
        <f t="shared" si="12"/>
        <v>0</v>
      </c>
      <c r="G400" s="89" t="str">
        <v/>
      </c>
      <c r="H400" s="90" t="str" cm="1">
        <f t="array" ref="H400">IFERROR(_xlfn._xlws.FILTER(Cnty_States_Rgns[chapter],(Cnty_States_Rgns[county_lon, county_st]=G400)*(Cnty_States_Rgns[region]=DR_Region)),"")</f>
        <v/>
      </c>
      <c r="J400">
        <v>398</v>
      </c>
      <c r="K400" t="str">
        <f t="shared" si="13"/>
        <v/>
      </c>
    </row>
    <row r="401" spans="1:11" ht="16" hidden="1" x14ac:dyDescent="0.2">
      <c r="A401" s="43">
        <f>IFERROR(MATCH($C401,'Start Here Statistics'!$M:$M,0),0)</f>
        <v>0</v>
      </c>
      <c r="B401" s="43" t="s">
        <v>448</v>
      </c>
      <c r="C401" s="43" t="s">
        <v>302</v>
      </c>
      <c r="D401" s="43" t="s">
        <v>892</v>
      </c>
      <c r="E401" s="43">
        <f t="shared" si="12"/>
        <v>0</v>
      </c>
      <c r="G401" s="89" t="str">
        <v/>
      </c>
      <c r="H401" s="90" t="str" cm="1">
        <f t="array" ref="H401">IFERROR(_xlfn._xlws.FILTER(Cnty_States_Rgns[chapter],(Cnty_States_Rgns[county_lon, county_st]=G401)*(Cnty_States_Rgns[region]=DR_Region)),"")</f>
        <v/>
      </c>
      <c r="J401">
        <v>399</v>
      </c>
      <c r="K401" t="str">
        <f t="shared" si="13"/>
        <v/>
      </c>
    </row>
    <row r="402" spans="1:11" ht="16" hidden="1" x14ac:dyDescent="0.2">
      <c r="A402" s="43">
        <f>IFERROR(MATCH($C402,'Start Here Statistics'!$M:$M,0),0)</f>
        <v>0</v>
      </c>
      <c r="B402" s="43" t="s">
        <v>547</v>
      </c>
      <c r="C402" s="43" t="s">
        <v>309</v>
      </c>
      <c r="D402" s="43" t="s">
        <v>893</v>
      </c>
      <c r="E402" s="43">
        <f t="shared" si="12"/>
        <v>0</v>
      </c>
      <c r="G402" s="89" t="str">
        <v/>
      </c>
      <c r="H402" s="90" t="str" cm="1">
        <f t="array" ref="H402">IFERROR(_xlfn._xlws.FILTER(Cnty_States_Rgns[chapter],(Cnty_States_Rgns[county_lon, county_st]=G402)*(Cnty_States_Rgns[region]=DR_Region)),"")</f>
        <v/>
      </c>
      <c r="J402">
        <v>400</v>
      </c>
      <c r="K402" t="str">
        <f t="shared" si="13"/>
        <v/>
      </c>
    </row>
    <row r="403" spans="1:11" ht="16" hidden="1" x14ac:dyDescent="0.2">
      <c r="A403" s="43">
        <f>IFERROR(MATCH($C403,'Start Here Statistics'!$M:$M,0),0)</f>
        <v>0</v>
      </c>
      <c r="B403" s="43" t="s">
        <v>455</v>
      </c>
      <c r="C403" s="43" t="s">
        <v>308</v>
      </c>
      <c r="D403" s="43" t="s">
        <v>894</v>
      </c>
      <c r="E403" s="43">
        <f t="shared" si="12"/>
        <v>0</v>
      </c>
      <c r="G403" s="89" t="str">
        <v/>
      </c>
      <c r="H403" s="90" t="str" cm="1">
        <f t="array" ref="H403">IFERROR(_xlfn._xlws.FILTER(Cnty_States_Rgns[chapter],(Cnty_States_Rgns[county_lon, county_st]=G403)*(Cnty_States_Rgns[region]=DR_Region)),"")</f>
        <v/>
      </c>
      <c r="J403">
        <v>401</v>
      </c>
      <c r="K403" t="str">
        <f t="shared" si="13"/>
        <v/>
      </c>
    </row>
    <row r="404" spans="1:11" ht="16" x14ac:dyDescent="0.2">
      <c r="A404" s="43">
        <f>IFERROR(MATCH($C404,'Start Here Statistics'!$M:$M,0),0)</f>
        <v>0</v>
      </c>
      <c r="B404" s="43" t="s">
        <v>400</v>
      </c>
      <c r="C404" s="43" t="s">
        <v>271</v>
      </c>
      <c r="D404" s="43" t="s">
        <v>895</v>
      </c>
      <c r="E404" s="43">
        <f t="shared" si="12"/>
        <v>0</v>
      </c>
      <c r="G404" s="89" t="str">
        <v/>
      </c>
      <c r="H404" s="90" t="str" cm="1">
        <f t="array" ref="H404">IFERROR(_xlfn._xlws.FILTER(Cnty_States_Rgns[chapter],(Cnty_States_Rgns[county_lon, county_st]=G404)*(Cnty_States_Rgns[region]=DR_Region)),"")</f>
        <v/>
      </c>
      <c r="J404">
        <v>402</v>
      </c>
      <c r="K404" t="str">
        <f t="shared" si="13"/>
        <v/>
      </c>
    </row>
    <row r="405" spans="1:11" ht="16" hidden="1" x14ac:dyDescent="0.2">
      <c r="A405" s="43">
        <f>IFERROR(MATCH($C405,'Start Here Statistics'!$M:$M,0),0)</f>
        <v>0</v>
      </c>
      <c r="B405" s="43" t="s">
        <v>615</v>
      </c>
      <c r="C405" s="43" t="s">
        <v>315</v>
      </c>
      <c r="D405" s="43" t="s">
        <v>896</v>
      </c>
      <c r="E405" s="43">
        <f t="shared" si="12"/>
        <v>0</v>
      </c>
      <c r="G405" s="89" t="str">
        <v/>
      </c>
      <c r="H405" s="90" t="str" cm="1">
        <f t="array" ref="H405">IFERROR(_xlfn._xlws.FILTER(Cnty_States_Rgns[chapter],(Cnty_States_Rgns[county_lon, county_st]=G405)*(Cnty_States_Rgns[region]=DR_Region)),"")</f>
        <v/>
      </c>
      <c r="J405">
        <v>403</v>
      </c>
      <c r="K405" t="str">
        <f t="shared" si="13"/>
        <v/>
      </c>
    </row>
    <row r="406" spans="1:11" ht="16" hidden="1" x14ac:dyDescent="0.2">
      <c r="A406" s="43">
        <f>IFERROR(MATCH($C406,'Start Here Statistics'!$M:$M,0),0)</f>
        <v>0</v>
      </c>
      <c r="B406" s="43" t="s">
        <v>497</v>
      </c>
      <c r="C406" s="43" t="s">
        <v>316</v>
      </c>
      <c r="D406" s="43" t="s">
        <v>897</v>
      </c>
      <c r="E406" s="43">
        <f t="shared" si="12"/>
        <v>0</v>
      </c>
      <c r="G406" s="89" t="str">
        <v/>
      </c>
      <c r="H406" s="90" t="str" cm="1">
        <f t="array" ref="H406">IFERROR(_xlfn._xlws.FILTER(Cnty_States_Rgns[chapter],(Cnty_States_Rgns[county_lon, county_st]=G406)*(Cnty_States_Rgns[region]=DR_Region)),"")</f>
        <v/>
      </c>
      <c r="J406">
        <v>404</v>
      </c>
      <c r="K406" t="str">
        <f t="shared" si="13"/>
        <v/>
      </c>
    </row>
    <row r="407" spans="1:11" ht="16" hidden="1" x14ac:dyDescent="0.2">
      <c r="A407" s="43">
        <f>IFERROR(MATCH($C407,'Start Here Statistics'!$M:$M,0),0)</f>
        <v>0</v>
      </c>
      <c r="B407" s="43" t="s">
        <v>640</v>
      </c>
      <c r="C407" s="43" t="s">
        <v>324</v>
      </c>
      <c r="D407" s="43" t="s">
        <v>898</v>
      </c>
      <c r="E407" s="43">
        <f t="shared" si="12"/>
        <v>0</v>
      </c>
      <c r="G407" s="89" t="str">
        <v/>
      </c>
      <c r="H407" s="90" t="str" cm="1">
        <f t="array" ref="H407">IFERROR(_xlfn._xlws.FILTER(Cnty_States_Rgns[chapter],(Cnty_States_Rgns[county_lon, county_st]=G407)*(Cnty_States_Rgns[region]=DR_Region)),"")</f>
        <v/>
      </c>
      <c r="J407">
        <v>405</v>
      </c>
      <c r="K407" t="str">
        <f t="shared" si="13"/>
        <v/>
      </c>
    </row>
    <row r="408" spans="1:11" ht="16" hidden="1" x14ac:dyDescent="0.2">
      <c r="A408" s="43">
        <f>IFERROR(MATCH($C408,'Start Here Statistics'!$M:$M,0),0)</f>
        <v>0</v>
      </c>
      <c r="B408" s="43" t="s">
        <v>423</v>
      </c>
      <c r="C408" s="43" t="s">
        <v>327</v>
      </c>
      <c r="D408" s="43" t="s">
        <v>899</v>
      </c>
      <c r="E408" s="43">
        <f t="shared" si="12"/>
        <v>0</v>
      </c>
      <c r="G408" s="89" t="str">
        <v/>
      </c>
      <c r="H408" s="90" t="str" cm="1">
        <f t="array" ref="H408">IFERROR(_xlfn._xlws.FILTER(Cnty_States_Rgns[chapter],(Cnty_States_Rgns[county_lon, county_st]=G408)*(Cnty_States_Rgns[region]=DR_Region)),"")</f>
        <v/>
      </c>
      <c r="J408">
        <v>406</v>
      </c>
      <c r="K408" t="str">
        <f t="shared" si="13"/>
        <v/>
      </c>
    </row>
    <row r="409" spans="1:11" ht="16" hidden="1" x14ac:dyDescent="0.2">
      <c r="A409" s="43">
        <f>IFERROR(MATCH($C409,'Start Here Statistics'!$M:$M,0),0)</f>
        <v>0</v>
      </c>
      <c r="B409" s="43" t="s">
        <v>900</v>
      </c>
      <c r="C409" s="43" t="s">
        <v>326</v>
      </c>
      <c r="D409" s="43" t="s">
        <v>901</v>
      </c>
      <c r="E409" s="43">
        <f t="shared" si="12"/>
        <v>0</v>
      </c>
      <c r="G409" s="89" t="str">
        <v/>
      </c>
      <c r="H409" s="90" t="str" cm="1">
        <f t="array" ref="H409">IFERROR(_xlfn._xlws.FILTER(Cnty_States_Rgns[chapter],(Cnty_States_Rgns[county_lon, county_st]=G409)*(Cnty_States_Rgns[region]=DR_Region)),"")</f>
        <v/>
      </c>
      <c r="J409">
        <v>407</v>
      </c>
      <c r="K409" t="str">
        <f t="shared" si="13"/>
        <v/>
      </c>
    </row>
    <row r="410" spans="1:11" ht="16" hidden="1" x14ac:dyDescent="0.2">
      <c r="A410" s="43">
        <f>IFERROR(MATCH($C410,'Start Here Statistics'!$M:$M,0),0)</f>
        <v>0</v>
      </c>
      <c r="B410" s="43" t="s">
        <v>490</v>
      </c>
      <c r="C410" s="43" t="s">
        <v>313</v>
      </c>
      <c r="D410" s="43" t="s">
        <v>902</v>
      </c>
      <c r="E410" s="43">
        <f t="shared" si="12"/>
        <v>0</v>
      </c>
      <c r="G410" s="89" t="str">
        <v/>
      </c>
      <c r="H410" s="90" t="str" cm="1">
        <f t="array" ref="H410">IFERROR(_xlfn._xlws.FILTER(Cnty_States_Rgns[chapter],(Cnty_States_Rgns[county_lon, county_st]=G410)*(Cnty_States_Rgns[region]=DR_Region)),"")</f>
        <v/>
      </c>
      <c r="J410">
        <v>408</v>
      </c>
      <c r="K410" t="str">
        <f t="shared" si="13"/>
        <v/>
      </c>
    </row>
    <row r="411" spans="1:11" ht="16" hidden="1" x14ac:dyDescent="0.2">
      <c r="A411" s="43">
        <f>IFERROR(MATCH($C411,'Start Here Statistics'!$M:$M,0),0)</f>
        <v>0</v>
      </c>
      <c r="B411" s="43" t="s">
        <v>726</v>
      </c>
      <c r="C411" s="43" t="s">
        <v>285</v>
      </c>
      <c r="D411" s="43" t="s">
        <v>903</v>
      </c>
      <c r="E411" s="43">
        <f t="shared" si="12"/>
        <v>0</v>
      </c>
      <c r="G411" s="89" t="str">
        <v/>
      </c>
      <c r="H411" s="90" t="str" cm="1">
        <f t="array" ref="H411">IFERROR(_xlfn._xlws.FILTER(Cnty_States_Rgns[chapter],(Cnty_States_Rgns[county_lon, county_st]=G411)*(Cnty_States_Rgns[region]=DR_Region)),"")</f>
        <v/>
      </c>
      <c r="J411">
        <v>409</v>
      </c>
      <c r="K411" t="str">
        <f t="shared" si="13"/>
        <v/>
      </c>
    </row>
    <row r="412" spans="1:11" ht="16" hidden="1" x14ac:dyDescent="0.2">
      <c r="A412" s="43">
        <f>IFERROR(MATCH($C412,'Start Here Statistics'!$M:$M,0),0)</f>
        <v>0</v>
      </c>
      <c r="B412" s="43" t="s">
        <v>405</v>
      </c>
      <c r="C412" s="43" t="s">
        <v>308</v>
      </c>
      <c r="D412" s="43" t="s">
        <v>904</v>
      </c>
      <c r="E412" s="43">
        <f t="shared" si="12"/>
        <v>0</v>
      </c>
      <c r="G412" s="89" t="str">
        <v/>
      </c>
      <c r="H412" s="90" t="str" cm="1">
        <f t="array" ref="H412">IFERROR(_xlfn._xlws.FILTER(Cnty_States_Rgns[chapter],(Cnty_States_Rgns[county_lon, county_st]=G412)*(Cnty_States_Rgns[region]=DR_Region)),"")</f>
        <v/>
      </c>
      <c r="J412">
        <v>410</v>
      </c>
      <c r="K412" t="str">
        <f t="shared" si="13"/>
        <v/>
      </c>
    </row>
    <row r="413" spans="1:11" ht="16" hidden="1" x14ac:dyDescent="0.2">
      <c r="A413" s="43">
        <f>IFERROR(MATCH($C413,'Start Here Statistics'!$M:$M,0),0)</f>
        <v>0</v>
      </c>
      <c r="B413" s="43" t="s">
        <v>604</v>
      </c>
      <c r="C413" s="43" t="s">
        <v>298</v>
      </c>
      <c r="D413" s="43" t="s">
        <v>905</v>
      </c>
      <c r="E413" s="43">
        <f t="shared" si="12"/>
        <v>0</v>
      </c>
      <c r="G413" s="89" t="str">
        <v/>
      </c>
      <c r="H413" s="90" t="str" cm="1">
        <f t="array" ref="H413">IFERROR(_xlfn._xlws.FILTER(Cnty_States_Rgns[chapter],(Cnty_States_Rgns[county_lon, county_st]=G413)*(Cnty_States_Rgns[region]=DR_Region)),"")</f>
        <v/>
      </c>
      <c r="J413">
        <v>411</v>
      </c>
      <c r="K413" t="str">
        <f t="shared" si="13"/>
        <v/>
      </c>
    </row>
    <row r="414" spans="1:11" ht="16" hidden="1" x14ac:dyDescent="0.2">
      <c r="A414" s="43">
        <f>IFERROR(MATCH($C414,'Start Here Statistics'!$M:$M,0),0)</f>
        <v>0</v>
      </c>
      <c r="B414" s="43" t="s">
        <v>354</v>
      </c>
      <c r="C414" s="43" t="s">
        <v>301</v>
      </c>
      <c r="D414" s="43" t="s">
        <v>906</v>
      </c>
      <c r="E414" s="43">
        <f t="shared" si="12"/>
        <v>0</v>
      </c>
      <c r="G414" s="89" t="str">
        <v/>
      </c>
      <c r="H414" s="90" t="str" cm="1">
        <f t="array" ref="H414">IFERROR(_xlfn._xlws.FILTER(Cnty_States_Rgns[chapter],(Cnty_States_Rgns[county_lon, county_st]=G414)*(Cnty_States_Rgns[region]=DR_Region)),"")</f>
        <v/>
      </c>
      <c r="J414">
        <v>412</v>
      </c>
      <c r="K414" t="str">
        <f t="shared" si="13"/>
        <v/>
      </c>
    </row>
    <row r="415" spans="1:11" ht="16" hidden="1" x14ac:dyDescent="0.2">
      <c r="A415" s="43">
        <f>IFERROR(MATCH($C415,'Start Here Statistics'!$M:$M,0),0)</f>
        <v>0</v>
      </c>
      <c r="B415" s="43" t="s">
        <v>907</v>
      </c>
      <c r="C415" s="43" t="s">
        <v>324</v>
      </c>
      <c r="D415" s="43" t="s">
        <v>908</v>
      </c>
      <c r="E415" s="43">
        <f t="shared" si="12"/>
        <v>0</v>
      </c>
      <c r="G415" s="89" t="str">
        <v/>
      </c>
      <c r="H415" s="90" t="str" cm="1">
        <f t="array" ref="H415">IFERROR(_xlfn._xlws.FILTER(Cnty_States_Rgns[chapter],(Cnty_States_Rgns[county_lon, county_st]=G415)*(Cnty_States_Rgns[region]=DR_Region)),"")</f>
        <v/>
      </c>
      <c r="J415">
        <v>413</v>
      </c>
      <c r="K415" t="str">
        <f t="shared" si="13"/>
        <v/>
      </c>
    </row>
    <row r="416" spans="1:11" ht="16" hidden="1" x14ac:dyDescent="0.2">
      <c r="A416" s="43">
        <f>IFERROR(MATCH($C416,'Start Here Statistics'!$M:$M,0),0)</f>
        <v>0</v>
      </c>
      <c r="B416" s="43" t="s">
        <v>777</v>
      </c>
      <c r="C416" s="43" t="s">
        <v>293</v>
      </c>
      <c r="D416" s="43" t="s">
        <v>909</v>
      </c>
      <c r="E416" s="43">
        <f t="shared" si="12"/>
        <v>0</v>
      </c>
      <c r="G416" s="89" t="str">
        <v/>
      </c>
      <c r="H416" s="90" t="str" cm="1">
        <f t="array" ref="H416">IFERROR(_xlfn._xlws.FILTER(Cnty_States_Rgns[chapter],(Cnty_States_Rgns[county_lon, county_st]=G416)*(Cnty_States_Rgns[region]=DR_Region)),"")</f>
        <v/>
      </c>
      <c r="J416">
        <v>414</v>
      </c>
      <c r="K416" t="str">
        <f t="shared" si="13"/>
        <v/>
      </c>
    </row>
    <row r="417" spans="1:11" ht="16" hidden="1" x14ac:dyDescent="0.2">
      <c r="A417" s="43">
        <f>IFERROR(MATCH($C417,'Start Here Statistics'!$M:$M,0),0)</f>
        <v>0</v>
      </c>
      <c r="B417" s="43" t="s">
        <v>465</v>
      </c>
      <c r="C417" s="43" t="s">
        <v>307</v>
      </c>
      <c r="D417" s="43" t="s">
        <v>910</v>
      </c>
      <c r="E417" s="43">
        <f t="shared" si="12"/>
        <v>0</v>
      </c>
      <c r="G417" s="89" t="str">
        <v/>
      </c>
      <c r="H417" s="90" t="str" cm="1">
        <f t="array" ref="H417">IFERROR(_xlfn._xlws.FILTER(Cnty_States_Rgns[chapter],(Cnty_States_Rgns[county_lon, county_st]=G417)*(Cnty_States_Rgns[region]=DR_Region)),"")</f>
        <v/>
      </c>
      <c r="J417">
        <v>415</v>
      </c>
      <c r="K417" t="str">
        <f t="shared" si="13"/>
        <v/>
      </c>
    </row>
    <row r="418" spans="1:11" ht="16" hidden="1" x14ac:dyDescent="0.2">
      <c r="A418" s="43">
        <f>IFERROR(MATCH($C418,'Start Here Statistics'!$M:$M,0),0)</f>
        <v>0</v>
      </c>
      <c r="B418" s="43" t="s">
        <v>604</v>
      </c>
      <c r="C418" s="43" t="s">
        <v>298</v>
      </c>
      <c r="D418" s="43" t="s">
        <v>911</v>
      </c>
      <c r="E418" s="43">
        <f t="shared" si="12"/>
        <v>0</v>
      </c>
      <c r="G418" s="89" t="str">
        <v/>
      </c>
      <c r="H418" s="90" t="str" cm="1">
        <f t="array" ref="H418">IFERROR(_xlfn._xlws.FILTER(Cnty_States_Rgns[chapter],(Cnty_States_Rgns[county_lon, county_st]=G418)*(Cnty_States_Rgns[region]=DR_Region)),"")</f>
        <v/>
      </c>
      <c r="J418">
        <v>416</v>
      </c>
      <c r="K418" t="str">
        <f t="shared" si="13"/>
        <v/>
      </c>
    </row>
    <row r="419" spans="1:11" ht="16" hidden="1" x14ac:dyDescent="0.2">
      <c r="A419" s="43">
        <f>IFERROR(MATCH($C419,'Start Here Statistics'!$M:$M,0),0)</f>
        <v>0</v>
      </c>
      <c r="B419" s="43" t="s">
        <v>718</v>
      </c>
      <c r="C419" s="43" t="s">
        <v>302</v>
      </c>
      <c r="D419" s="43" t="s">
        <v>912</v>
      </c>
      <c r="E419" s="43">
        <f t="shared" si="12"/>
        <v>0</v>
      </c>
      <c r="G419" s="89" t="str">
        <v/>
      </c>
      <c r="H419" s="90" t="str" cm="1">
        <f t="array" ref="H419">IFERROR(_xlfn._xlws.FILTER(Cnty_States_Rgns[chapter],(Cnty_States_Rgns[county_lon, county_st]=G419)*(Cnty_States_Rgns[region]=DR_Region)),"")</f>
        <v/>
      </c>
      <c r="J419">
        <v>417</v>
      </c>
      <c r="K419" t="str">
        <f t="shared" si="13"/>
        <v/>
      </c>
    </row>
    <row r="420" spans="1:11" ht="16" hidden="1" x14ac:dyDescent="0.2">
      <c r="A420" s="43">
        <f>IFERROR(MATCH($C420,'Start Here Statistics'!$M:$M,0),0)</f>
        <v>0</v>
      </c>
      <c r="B420" s="43" t="s">
        <v>348</v>
      </c>
      <c r="C420" s="43" t="s">
        <v>310</v>
      </c>
      <c r="D420" s="43" t="s">
        <v>913</v>
      </c>
      <c r="E420" s="43">
        <f t="shared" si="12"/>
        <v>0</v>
      </c>
      <c r="G420" s="89" t="str">
        <v/>
      </c>
      <c r="H420" s="90" t="str" cm="1">
        <f t="array" ref="H420">IFERROR(_xlfn._xlws.FILTER(Cnty_States_Rgns[chapter],(Cnty_States_Rgns[county_lon, county_st]=G420)*(Cnty_States_Rgns[region]=DR_Region)),"")</f>
        <v/>
      </c>
      <c r="J420">
        <v>418</v>
      </c>
      <c r="K420" t="str">
        <f t="shared" si="13"/>
        <v/>
      </c>
    </row>
    <row r="421" spans="1:11" ht="16" hidden="1" x14ac:dyDescent="0.2">
      <c r="A421" s="43">
        <f>IFERROR(MATCH($C421,'Start Here Statistics'!$M:$M,0),0)</f>
        <v>0</v>
      </c>
      <c r="B421" s="43" t="s">
        <v>914</v>
      </c>
      <c r="C421" s="43" t="s">
        <v>299</v>
      </c>
      <c r="D421" s="43" t="s">
        <v>915</v>
      </c>
      <c r="E421" s="43">
        <f t="shared" si="12"/>
        <v>0</v>
      </c>
      <c r="G421" s="89" t="str">
        <v/>
      </c>
      <c r="H421" s="90" t="str" cm="1">
        <f t="array" ref="H421">IFERROR(_xlfn._xlws.FILTER(Cnty_States_Rgns[chapter],(Cnty_States_Rgns[county_lon, county_st]=G421)*(Cnty_States_Rgns[region]=DR_Region)),"")</f>
        <v/>
      </c>
      <c r="J421">
        <v>419</v>
      </c>
      <c r="K421" t="str">
        <f t="shared" si="13"/>
        <v/>
      </c>
    </row>
    <row r="422" spans="1:11" ht="16" hidden="1" x14ac:dyDescent="0.2">
      <c r="A422" s="43">
        <f>IFERROR(MATCH($C422,'Start Here Statistics'!$M:$M,0),0)</f>
        <v>0</v>
      </c>
      <c r="B422" s="43" t="s">
        <v>632</v>
      </c>
      <c r="C422" s="43" t="s">
        <v>300</v>
      </c>
      <c r="D422" s="43" t="s">
        <v>916</v>
      </c>
      <c r="E422" s="43">
        <f t="shared" si="12"/>
        <v>0</v>
      </c>
      <c r="G422" s="89" t="str">
        <v/>
      </c>
      <c r="H422" s="90" t="str" cm="1">
        <f t="array" ref="H422">IFERROR(_xlfn._xlws.FILTER(Cnty_States_Rgns[chapter],(Cnty_States_Rgns[county_lon, county_st]=G422)*(Cnty_States_Rgns[region]=DR_Region)),"")</f>
        <v/>
      </c>
      <c r="J422">
        <v>420</v>
      </c>
      <c r="K422" t="str">
        <f t="shared" si="13"/>
        <v/>
      </c>
    </row>
    <row r="423" spans="1:11" ht="16" hidden="1" x14ac:dyDescent="0.2">
      <c r="A423" s="43">
        <f>IFERROR(MATCH($C423,'Start Here Statistics'!$M:$M,0),0)</f>
        <v>0</v>
      </c>
      <c r="B423" s="43" t="s">
        <v>416</v>
      </c>
      <c r="C423" s="43" t="s">
        <v>306</v>
      </c>
      <c r="D423" s="43" t="s">
        <v>917</v>
      </c>
      <c r="E423" s="43">
        <f t="shared" si="12"/>
        <v>0</v>
      </c>
      <c r="G423" s="89" t="str">
        <v/>
      </c>
      <c r="H423" s="90" t="str" cm="1">
        <f t="array" ref="H423">IFERROR(_xlfn._xlws.FILTER(Cnty_States_Rgns[chapter],(Cnty_States_Rgns[county_lon, county_st]=G423)*(Cnty_States_Rgns[region]=DR_Region)),"")</f>
        <v/>
      </c>
      <c r="J423">
        <v>421</v>
      </c>
      <c r="K423" t="str">
        <f t="shared" si="13"/>
        <v/>
      </c>
    </row>
    <row r="424" spans="1:11" ht="16" hidden="1" x14ac:dyDescent="0.2">
      <c r="A424" s="43">
        <f>IFERROR(MATCH($C424,'Start Here Statistics'!$M:$M,0),0)</f>
        <v>0</v>
      </c>
      <c r="B424" s="43" t="s">
        <v>382</v>
      </c>
      <c r="C424" s="43" t="s">
        <v>307</v>
      </c>
      <c r="D424" s="43" t="s">
        <v>918</v>
      </c>
      <c r="E424" s="43">
        <f t="shared" si="12"/>
        <v>0</v>
      </c>
      <c r="G424" s="89" t="str">
        <v/>
      </c>
      <c r="H424" s="90" t="str" cm="1">
        <f t="array" ref="H424">IFERROR(_xlfn._xlws.FILTER(Cnty_States_Rgns[chapter],(Cnty_States_Rgns[county_lon, county_st]=G424)*(Cnty_States_Rgns[region]=DR_Region)),"")</f>
        <v/>
      </c>
      <c r="J424">
        <v>422</v>
      </c>
      <c r="K424" t="str">
        <f t="shared" si="13"/>
        <v/>
      </c>
    </row>
    <row r="425" spans="1:11" ht="16" hidden="1" x14ac:dyDescent="0.2">
      <c r="A425" s="43">
        <f>IFERROR(MATCH($C425,'Start Here Statistics'!$M:$M,0),0)</f>
        <v>0</v>
      </c>
      <c r="B425" s="43" t="s">
        <v>455</v>
      </c>
      <c r="C425" s="43" t="s">
        <v>308</v>
      </c>
      <c r="D425" s="43" t="s">
        <v>919</v>
      </c>
      <c r="E425" s="43">
        <f t="shared" si="12"/>
        <v>0</v>
      </c>
      <c r="G425" s="89" t="str">
        <v/>
      </c>
      <c r="H425" s="90" t="str" cm="1">
        <f t="array" ref="H425">IFERROR(_xlfn._xlws.FILTER(Cnty_States_Rgns[chapter],(Cnty_States_Rgns[county_lon, county_st]=G425)*(Cnty_States_Rgns[region]=DR_Region)),"")</f>
        <v/>
      </c>
      <c r="J425">
        <v>423</v>
      </c>
      <c r="K425" t="str">
        <f t="shared" si="13"/>
        <v/>
      </c>
    </row>
    <row r="426" spans="1:11" ht="16" hidden="1" x14ac:dyDescent="0.2">
      <c r="A426" s="43">
        <f>IFERROR(MATCH($C426,'Start Here Statistics'!$M:$M,0),0)</f>
        <v>0</v>
      </c>
      <c r="B426" s="43" t="s">
        <v>561</v>
      </c>
      <c r="C426" s="43" t="s">
        <v>307</v>
      </c>
      <c r="D426" s="43" t="s">
        <v>920</v>
      </c>
      <c r="E426" s="43">
        <f t="shared" si="12"/>
        <v>0</v>
      </c>
      <c r="G426" s="89" t="str">
        <v/>
      </c>
      <c r="H426" s="90" t="str" cm="1">
        <f t="array" ref="H426">IFERROR(_xlfn._xlws.FILTER(Cnty_States_Rgns[chapter],(Cnty_States_Rgns[county_lon, county_st]=G426)*(Cnty_States_Rgns[region]=DR_Region)),"")</f>
        <v/>
      </c>
      <c r="J426">
        <v>424</v>
      </c>
      <c r="K426" t="str">
        <f t="shared" si="13"/>
        <v/>
      </c>
    </row>
    <row r="427" spans="1:11" ht="16" hidden="1" x14ac:dyDescent="0.2">
      <c r="A427" s="43">
        <f>IFERROR(MATCH($C427,'Start Here Statistics'!$M:$M,0),0)</f>
        <v>0</v>
      </c>
      <c r="B427" s="43" t="s">
        <v>808</v>
      </c>
      <c r="C427" s="43" t="s">
        <v>310</v>
      </c>
      <c r="D427" s="43" t="s">
        <v>921</v>
      </c>
      <c r="E427" s="43">
        <f t="shared" si="12"/>
        <v>0</v>
      </c>
      <c r="G427" s="89" t="str">
        <v/>
      </c>
      <c r="H427" s="90" t="str" cm="1">
        <f t="array" ref="H427">IFERROR(_xlfn._xlws.FILTER(Cnty_States_Rgns[chapter],(Cnty_States_Rgns[county_lon, county_st]=G427)*(Cnty_States_Rgns[region]=DR_Region)),"")</f>
        <v/>
      </c>
      <c r="J427">
        <v>425</v>
      </c>
      <c r="K427" t="str">
        <f t="shared" si="13"/>
        <v/>
      </c>
    </row>
    <row r="428" spans="1:11" ht="16" hidden="1" x14ac:dyDescent="0.2">
      <c r="A428" s="43">
        <f>IFERROR(MATCH($C428,'Start Here Statistics'!$M:$M,0),0)</f>
        <v>0</v>
      </c>
      <c r="B428" s="43" t="s">
        <v>720</v>
      </c>
      <c r="C428" s="43" t="s">
        <v>313</v>
      </c>
      <c r="D428" s="43" t="s">
        <v>922</v>
      </c>
      <c r="E428" s="43">
        <f t="shared" si="12"/>
        <v>0</v>
      </c>
      <c r="G428" s="89" t="str">
        <v/>
      </c>
      <c r="H428" s="90" t="str" cm="1">
        <f t="array" ref="H428">IFERROR(_xlfn._xlws.FILTER(Cnty_States_Rgns[chapter],(Cnty_States_Rgns[county_lon, county_st]=G428)*(Cnty_States_Rgns[region]=DR_Region)),"")</f>
        <v/>
      </c>
      <c r="J428">
        <v>426</v>
      </c>
      <c r="K428" t="str">
        <f t="shared" si="13"/>
        <v/>
      </c>
    </row>
    <row r="429" spans="1:11" ht="16" hidden="1" x14ac:dyDescent="0.2">
      <c r="A429" s="43">
        <f>IFERROR(MATCH($C429,'Start Here Statistics'!$M:$M,0),0)</f>
        <v>0</v>
      </c>
      <c r="B429" s="43" t="s">
        <v>346</v>
      </c>
      <c r="C429" s="43" t="s">
        <v>298</v>
      </c>
      <c r="D429" s="43" t="s">
        <v>923</v>
      </c>
      <c r="E429" s="43">
        <f t="shared" si="12"/>
        <v>0</v>
      </c>
      <c r="G429" s="89" t="str">
        <v/>
      </c>
      <c r="H429" s="90" t="str" cm="1">
        <f t="array" ref="H429">IFERROR(_xlfn._xlws.FILTER(Cnty_States_Rgns[chapter],(Cnty_States_Rgns[county_lon, county_st]=G429)*(Cnty_States_Rgns[region]=DR_Region)),"")</f>
        <v/>
      </c>
      <c r="J429">
        <v>427</v>
      </c>
      <c r="K429" t="str">
        <f t="shared" si="13"/>
        <v/>
      </c>
    </row>
    <row r="430" spans="1:11" ht="16" hidden="1" x14ac:dyDescent="0.2">
      <c r="A430" s="43">
        <f>IFERROR(MATCH($C430,'Start Here Statistics'!$M:$M,0),0)</f>
        <v>0</v>
      </c>
      <c r="B430" s="43" t="s">
        <v>490</v>
      </c>
      <c r="C430" s="43" t="s">
        <v>313</v>
      </c>
      <c r="D430" s="43" t="s">
        <v>924</v>
      </c>
      <c r="E430" s="43">
        <f t="shared" si="12"/>
        <v>0</v>
      </c>
      <c r="G430" s="89" t="str">
        <v/>
      </c>
      <c r="H430" s="90" t="str" cm="1">
        <f t="array" ref="H430">IFERROR(_xlfn._xlws.FILTER(Cnty_States_Rgns[chapter],(Cnty_States_Rgns[county_lon, county_st]=G430)*(Cnty_States_Rgns[region]=DR_Region)),"")</f>
        <v/>
      </c>
      <c r="J430">
        <v>428</v>
      </c>
      <c r="K430" t="str">
        <f t="shared" si="13"/>
        <v/>
      </c>
    </row>
    <row r="431" spans="1:11" ht="16" hidden="1" x14ac:dyDescent="0.2">
      <c r="A431" s="43">
        <f>IFERROR(MATCH($C431,'Start Here Statistics'!$M:$M,0),0)</f>
        <v>0</v>
      </c>
      <c r="B431" s="43" t="s">
        <v>386</v>
      </c>
      <c r="C431" s="43" t="s">
        <v>295</v>
      </c>
      <c r="D431" s="43" t="s">
        <v>925</v>
      </c>
      <c r="E431" s="43">
        <f t="shared" si="12"/>
        <v>0</v>
      </c>
      <c r="G431" s="89" t="str">
        <v/>
      </c>
      <c r="H431" s="90" t="str" cm="1">
        <f t="array" ref="H431">IFERROR(_xlfn._xlws.FILTER(Cnty_States_Rgns[chapter],(Cnty_States_Rgns[county_lon, county_st]=G431)*(Cnty_States_Rgns[region]=DR_Region)),"")</f>
        <v/>
      </c>
      <c r="J431">
        <v>429</v>
      </c>
      <c r="K431" t="str">
        <f t="shared" si="13"/>
        <v/>
      </c>
    </row>
    <row r="432" spans="1:11" ht="16" hidden="1" x14ac:dyDescent="0.2">
      <c r="A432" s="43">
        <f>IFERROR(MATCH($C432,'Start Here Statistics'!$M:$M,0),0)</f>
        <v>0</v>
      </c>
      <c r="B432" s="43" t="s">
        <v>530</v>
      </c>
      <c r="C432" s="43" t="s">
        <v>304</v>
      </c>
      <c r="D432" s="43" t="s">
        <v>926</v>
      </c>
      <c r="E432" s="43">
        <f t="shared" si="12"/>
        <v>0</v>
      </c>
      <c r="G432" s="89" t="str">
        <v/>
      </c>
      <c r="H432" s="90" t="str" cm="1">
        <f t="array" ref="H432">IFERROR(_xlfn._xlws.FILTER(Cnty_States_Rgns[chapter],(Cnty_States_Rgns[county_lon, county_st]=G432)*(Cnty_States_Rgns[region]=DR_Region)),"")</f>
        <v/>
      </c>
      <c r="J432">
        <v>430</v>
      </c>
      <c r="K432" t="str">
        <f t="shared" si="13"/>
        <v/>
      </c>
    </row>
    <row r="433" spans="1:11" ht="16" hidden="1" x14ac:dyDescent="0.2">
      <c r="A433" s="43">
        <f>IFERROR(MATCH($C433,'Start Here Statistics'!$M:$M,0),0)</f>
        <v>0</v>
      </c>
      <c r="B433" s="43" t="s">
        <v>407</v>
      </c>
      <c r="C433" s="43" t="s">
        <v>295</v>
      </c>
      <c r="D433" s="43" t="s">
        <v>927</v>
      </c>
      <c r="E433" s="43">
        <f t="shared" si="12"/>
        <v>0</v>
      </c>
      <c r="G433" s="89" t="str">
        <v/>
      </c>
      <c r="H433" s="90" t="str" cm="1">
        <f t="array" ref="H433">IFERROR(_xlfn._xlws.FILTER(Cnty_States_Rgns[chapter],(Cnty_States_Rgns[county_lon, county_st]=G433)*(Cnty_States_Rgns[region]=DR_Region)),"")</f>
        <v/>
      </c>
      <c r="J433">
        <v>431</v>
      </c>
      <c r="K433" t="str">
        <f t="shared" si="13"/>
        <v/>
      </c>
    </row>
    <row r="434" spans="1:11" ht="16" hidden="1" x14ac:dyDescent="0.2">
      <c r="A434" s="43">
        <f>IFERROR(MATCH($C434,'Start Here Statistics'!$M:$M,0),0)</f>
        <v>0</v>
      </c>
      <c r="B434" s="43" t="s">
        <v>577</v>
      </c>
      <c r="C434" s="43" t="s">
        <v>294</v>
      </c>
      <c r="D434" s="43" t="s">
        <v>928</v>
      </c>
      <c r="E434" s="43">
        <f t="shared" si="12"/>
        <v>0</v>
      </c>
      <c r="G434" s="89" t="str">
        <v/>
      </c>
      <c r="H434" s="90" t="str" cm="1">
        <f t="array" ref="H434">IFERROR(_xlfn._xlws.FILTER(Cnty_States_Rgns[chapter],(Cnty_States_Rgns[county_lon, county_st]=G434)*(Cnty_States_Rgns[region]=DR_Region)),"")</f>
        <v/>
      </c>
      <c r="J434">
        <v>432</v>
      </c>
      <c r="K434" t="str">
        <f t="shared" si="13"/>
        <v/>
      </c>
    </row>
    <row r="435" spans="1:11" ht="16" hidden="1" x14ac:dyDescent="0.2">
      <c r="A435" s="43">
        <f>IFERROR(MATCH($C435,'Start Here Statistics'!$M:$M,0),0)</f>
        <v>0</v>
      </c>
      <c r="B435" s="43" t="s">
        <v>653</v>
      </c>
      <c r="C435" s="43" t="s">
        <v>276</v>
      </c>
      <c r="D435" s="43" t="s">
        <v>929</v>
      </c>
      <c r="E435" s="43">
        <f t="shared" si="12"/>
        <v>0</v>
      </c>
      <c r="G435" s="89" t="str">
        <v/>
      </c>
      <c r="H435" s="90" t="str" cm="1">
        <f t="array" ref="H435">IFERROR(_xlfn._xlws.FILTER(Cnty_States_Rgns[chapter],(Cnty_States_Rgns[county_lon, county_st]=G435)*(Cnty_States_Rgns[region]=DR_Region)),"")</f>
        <v/>
      </c>
      <c r="J435">
        <v>433</v>
      </c>
      <c r="K435" t="str">
        <f t="shared" si="13"/>
        <v/>
      </c>
    </row>
    <row r="436" spans="1:11" ht="16" hidden="1" x14ac:dyDescent="0.2">
      <c r="A436" s="43">
        <f>IFERROR(MATCH($C436,'Start Here Statistics'!$M:$M,0),0)</f>
        <v>0</v>
      </c>
      <c r="B436" s="43" t="s">
        <v>930</v>
      </c>
      <c r="C436" s="43" t="s">
        <v>328</v>
      </c>
      <c r="D436" s="43" t="s">
        <v>931</v>
      </c>
      <c r="E436" s="43">
        <f t="shared" si="12"/>
        <v>0</v>
      </c>
      <c r="G436" s="89" t="str">
        <v/>
      </c>
      <c r="H436" s="90" t="str" cm="1">
        <f t="array" ref="H436">IFERROR(_xlfn._xlws.FILTER(Cnty_States_Rgns[chapter],(Cnty_States_Rgns[county_lon, county_st]=G436)*(Cnty_States_Rgns[region]=DR_Region)),"")</f>
        <v/>
      </c>
      <c r="J436">
        <v>434</v>
      </c>
      <c r="K436" t="str">
        <f t="shared" si="13"/>
        <v/>
      </c>
    </row>
    <row r="437" spans="1:11" ht="16" hidden="1" x14ac:dyDescent="0.2">
      <c r="A437" s="43">
        <f>IFERROR(MATCH($C437,'Start Here Statistics'!$M:$M,0),0)</f>
        <v>0</v>
      </c>
      <c r="B437" s="43" t="s">
        <v>561</v>
      </c>
      <c r="C437" s="43" t="s">
        <v>307</v>
      </c>
      <c r="D437" s="43" t="s">
        <v>932</v>
      </c>
      <c r="E437" s="43">
        <f t="shared" si="12"/>
        <v>0</v>
      </c>
      <c r="G437" s="89" t="str">
        <v/>
      </c>
      <c r="H437" s="90" t="str" cm="1">
        <f t="array" ref="H437">IFERROR(_xlfn._xlws.FILTER(Cnty_States_Rgns[chapter],(Cnty_States_Rgns[county_lon, county_st]=G437)*(Cnty_States_Rgns[region]=DR_Region)),"")</f>
        <v/>
      </c>
      <c r="J437">
        <v>435</v>
      </c>
      <c r="K437" t="str">
        <f t="shared" si="13"/>
        <v/>
      </c>
    </row>
    <row r="438" spans="1:11" ht="16" hidden="1" x14ac:dyDescent="0.2">
      <c r="A438" s="43">
        <f>IFERROR(MATCH($C438,'Start Here Statistics'!$M:$M,0),0)</f>
        <v>0</v>
      </c>
      <c r="B438" s="43" t="s">
        <v>420</v>
      </c>
      <c r="C438" s="43" t="s">
        <v>328</v>
      </c>
      <c r="D438" s="43" t="s">
        <v>933</v>
      </c>
      <c r="E438" s="43">
        <f t="shared" si="12"/>
        <v>0</v>
      </c>
      <c r="G438" s="89" t="str">
        <v/>
      </c>
      <c r="H438" s="90" t="str" cm="1">
        <f t="array" ref="H438">IFERROR(_xlfn._xlws.FILTER(Cnty_States_Rgns[chapter],(Cnty_States_Rgns[county_lon, county_st]=G438)*(Cnty_States_Rgns[region]=DR_Region)),"")</f>
        <v/>
      </c>
      <c r="J438">
        <v>436</v>
      </c>
      <c r="K438" t="str">
        <f t="shared" si="13"/>
        <v/>
      </c>
    </row>
    <row r="439" spans="1:11" ht="16" hidden="1" x14ac:dyDescent="0.2">
      <c r="A439" s="43">
        <f>IFERROR(MATCH($C439,'Start Here Statistics'!$M:$M,0),0)</f>
        <v>0</v>
      </c>
      <c r="B439" s="43" t="s">
        <v>883</v>
      </c>
      <c r="C439" s="43" t="s">
        <v>309</v>
      </c>
      <c r="D439" s="43" t="s">
        <v>934</v>
      </c>
      <c r="E439" s="43">
        <f t="shared" si="12"/>
        <v>0</v>
      </c>
      <c r="G439" s="89" t="str">
        <v/>
      </c>
      <c r="H439" s="90" t="str" cm="1">
        <f t="array" ref="H439">IFERROR(_xlfn._xlws.FILTER(Cnty_States_Rgns[chapter],(Cnty_States_Rgns[county_lon, county_st]=G439)*(Cnty_States_Rgns[region]=DR_Region)),"")</f>
        <v/>
      </c>
      <c r="J439">
        <v>437</v>
      </c>
      <c r="K439" t="str">
        <f t="shared" si="13"/>
        <v/>
      </c>
    </row>
    <row r="440" spans="1:11" ht="16" hidden="1" x14ac:dyDescent="0.2">
      <c r="A440" s="43">
        <f>IFERROR(MATCH($C440,'Start Here Statistics'!$M:$M,0),0)</f>
        <v>0</v>
      </c>
      <c r="B440" s="43" t="s">
        <v>414</v>
      </c>
      <c r="C440" s="43" t="s">
        <v>310</v>
      </c>
      <c r="D440" s="43" t="s">
        <v>935</v>
      </c>
      <c r="E440" s="43">
        <f t="shared" si="12"/>
        <v>0</v>
      </c>
      <c r="G440" s="89" t="str">
        <v/>
      </c>
      <c r="H440" s="90" t="str" cm="1">
        <f t="array" ref="H440">IFERROR(_xlfn._xlws.FILTER(Cnty_States_Rgns[chapter],(Cnty_States_Rgns[county_lon, county_st]=G440)*(Cnty_States_Rgns[region]=DR_Region)),"")</f>
        <v/>
      </c>
      <c r="J440">
        <v>438</v>
      </c>
      <c r="K440" t="str">
        <f t="shared" si="13"/>
        <v/>
      </c>
    </row>
    <row r="441" spans="1:11" ht="16" hidden="1" x14ac:dyDescent="0.2">
      <c r="A441" s="43">
        <f>IFERROR(MATCH($C441,'Start Here Statistics'!$M:$M,0),0)</f>
        <v>0</v>
      </c>
      <c r="B441" s="43" t="s">
        <v>571</v>
      </c>
      <c r="C441" s="43" t="s">
        <v>308</v>
      </c>
      <c r="D441" s="43" t="s">
        <v>936</v>
      </c>
      <c r="E441" s="43">
        <f t="shared" si="12"/>
        <v>0</v>
      </c>
      <c r="G441" s="89" t="str">
        <v/>
      </c>
      <c r="H441" s="90" t="str" cm="1">
        <f t="array" ref="H441">IFERROR(_xlfn._xlws.FILTER(Cnty_States_Rgns[chapter],(Cnty_States_Rgns[county_lon, county_st]=G441)*(Cnty_States_Rgns[region]=DR_Region)),"")</f>
        <v/>
      </c>
      <c r="J441">
        <v>439</v>
      </c>
      <c r="K441" t="str">
        <f t="shared" si="13"/>
        <v/>
      </c>
    </row>
    <row r="442" spans="1:11" ht="16" hidden="1" x14ac:dyDescent="0.2">
      <c r="A442" s="43">
        <f>IFERROR(MATCH($C442,'Start Here Statistics'!$M:$M,0),0)</f>
        <v>0</v>
      </c>
      <c r="B442" s="43" t="s">
        <v>789</v>
      </c>
      <c r="C442" s="43" t="s">
        <v>310</v>
      </c>
      <c r="D442" s="43" t="s">
        <v>937</v>
      </c>
      <c r="E442" s="43">
        <f t="shared" si="12"/>
        <v>0</v>
      </c>
      <c r="G442" s="89" t="str">
        <v/>
      </c>
      <c r="H442" s="90" t="str" cm="1">
        <f t="array" ref="H442">IFERROR(_xlfn._xlws.FILTER(Cnty_States_Rgns[chapter],(Cnty_States_Rgns[county_lon, county_st]=G442)*(Cnty_States_Rgns[region]=DR_Region)),"")</f>
        <v/>
      </c>
      <c r="J442">
        <v>440</v>
      </c>
      <c r="K442" t="str">
        <f t="shared" si="13"/>
        <v/>
      </c>
    </row>
    <row r="443" spans="1:11" ht="16" hidden="1" x14ac:dyDescent="0.2">
      <c r="A443" s="43">
        <f>IFERROR(MATCH($C443,'Start Here Statistics'!$M:$M,0),0)</f>
        <v>0</v>
      </c>
      <c r="B443" s="43" t="s">
        <v>860</v>
      </c>
      <c r="C443" s="43" t="s">
        <v>297</v>
      </c>
      <c r="D443" s="43" t="s">
        <v>938</v>
      </c>
      <c r="E443" s="43">
        <f t="shared" si="12"/>
        <v>0</v>
      </c>
      <c r="G443" s="89" t="str">
        <v/>
      </c>
      <c r="H443" s="90" t="str" cm="1">
        <f t="array" ref="H443">IFERROR(_xlfn._xlws.FILTER(Cnty_States_Rgns[chapter],(Cnty_States_Rgns[county_lon, county_st]=G443)*(Cnty_States_Rgns[region]=DR_Region)),"")</f>
        <v/>
      </c>
      <c r="J443">
        <v>441</v>
      </c>
      <c r="K443" t="str">
        <f t="shared" si="13"/>
        <v/>
      </c>
    </row>
    <row r="444" spans="1:11" ht="16" hidden="1" x14ac:dyDescent="0.2">
      <c r="A444" s="43">
        <f>IFERROR(MATCH($C444,'Start Here Statistics'!$M:$M,0),0)</f>
        <v>0</v>
      </c>
      <c r="B444" s="43" t="s">
        <v>348</v>
      </c>
      <c r="C444" s="43" t="s">
        <v>310</v>
      </c>
      <c r="D444" s="43" t="s">
        <v>939</v>
      </c>
      <c r="E444" s="43">
        <f t="shared" si="12"/>
        <v>0</v>
      </c>
      <c r="G444" s="89" t="str">
        <v/>
      </c>
      <c r="H444" s="90" t="str" cm="1">
        <f t="array" ref="H444">IFERROR(_xlfn._xlws.FILTER(Cnty_States_Rgns[chapter],(Cnty_States_Rgns[county_lon, county_st]=G444)*(Cnty_States_Rgns[region]=DR_Region)),"")</f>
        <v/>
      </c>
      <c r="J444">
        <v>442</v>
      </c>
      <c r="K444" t="str">
        <f t="shared" si="13"/>
        <v/>
      </c>
    </row>
    <row r="445" spans="1:11" ht="16" hidden="1" x14ac:dyDescent="0.2">
      <c r="A445" s="43">
        <f>IFERROR(MATCH($C445,'Start Here Statistics'!$M:$M,0),0)</f>
        <v>0</v>
      </c>
      <c r="B445" s="43" t="s">
        <v>532</v>
      </c>
      <c r="C445" s="43" t="s">
        <v>289</v>
      </c>
      <c r="D445" s="43" t="s">
        <v>940</v>
      </c>
      <c r="E445" s="43">
        <f t="shared" si="12"/>
        <v>0</v>
      </c>
      <c r="G445" s="89" t="str">
        <v/>
      </c>
      <c r="H445" s="90" t="str" cm="1">
        <f t="array" ref="H445">IFERROR(_xlfn._xlws.FILTER(Cnty_States_Rgns[chapter],(Cnty_States_Rgns[county_lon, county_st]=G445)*(Cnty_States_Rgns[region]=DR_Region)),"")</f>
        <v/>
      </c>
      <c r="J445">
        <v>443</v>
      </c>
      <c r="K445" t="str">
        <f t="shared" si="13"/>
        <v/>
      </c>
    </row>
    <row r="446" spans="1:11" ht="16" x14ac:dyDescent="0.2">
      <c r="A446" s="43">
        <f>IFERROR(MATCH($C446,'Start Here Statistics'!$M:$M,0),0)</f>
        <v>0</v>
      </c>
      <c r="B446" s="43" t="s">
        <v>527</v>
      </c>
      <c r="C446" s="43" t="s">
        <v>271</v>
      </c>
      <c r="D446" s="43" t="s">
        <v>941</v>
      </c>
      <c r="E446" s="43">
        <f t="shared" si="12"/>
        <v>0</v>
      </c>
      <c r="G446" s="89" t="str">
        <v/>
      </c>
      <c r="H446" s="90" t="str" cm="1">
        <f t="array" ref="H446">IFERROR(_xlfn._xlws.FILTER(Cnty_States_Rgns[chapter],(Cnty_States_Rgns[county_lon, county_st]=G446)*(Cnty_States_Rgns[region]=DR_Region)),"")</f>
        <v/>
      </c>
      <c r="J446">
        <v>444</v>
      </c>
      <c r="K446" t="str">
        <f t="shared" si="13"/>
        <v/>
      </c>
    </row>
    <row r="447" spans="1:11" ht="16" hidden="1" x14ac:dyDescent="0.2">
      <c r="A447" s="43">
        <f>IFERROR(MATCH($C447,'Start Here Statistics'!$M:$M,0),0)</f>
        <v>0</v>
      </c>
      <c r="B447" s="43" t="s">
        <v>461</v>
      </c>
      <c r="C447" s="43" t="s">
        <v>325</v>
      </c>
      <c r="D447" s="43" t="s">
        <v>942</v>
      </c>
      <c r="E447" s="43">
        <f t="shared" si="12"/>
        <v>0</v>
      </c>
      <c r="G447" s="89" t="str">
        <v/>
      </c>
      <c r="H447" s="90" t="str" cm="1">
        <f t="array" ref="H447">IFERROR(_xlfn._xlws.FILTER(Cnty_States_Rgns[chapter],(Cnty_States_Rgns[county_lon, county_st]=G447)*(Cnty_States_Rgns[region]=DR_Region)),"")</f>
        <v/>
      </c>
      <c r="J447">
        <v>445</v>
      </c>
      <c r="K447" t="str">
        <f t="shared" si="13"/>
        <v/>
      </c>
    </row>
    <row r="448" spans="1:11" ht="16" hidden="1" x14ac:dyDescent="0.2">
      <c r="A448" s="43">
        <f>IFERROR(MATCH($C448,'Start Here Statistics'!$M:$M,0),0)</f>
        <v>0</v>
      </c>
      <c r="B448" s="43" t="s">
        <v>914</v>
      </c>
      <c r="C448" s="43" t="s">
        <v>299</v>
      </c>
      <c r="D448" s="43" t="s">
        <v>943</v>
      </c>
      <c r="E448" s="43">
        <f t="shared" si="12"/>
        <v>0</v>
      </c>
      <c r="G448" s="89" t="str">
        <v/>
      </c>
      <c r="H448" s="90" t="str" cm="1">
        <f t="array" ref="H448">IFERROR(_xlfn._xlws.FILTER(Cnty_States_Rgns[chapter],(Cnty_States_Rgns[county_lon, county_st]=G448)*(Cnty_States_Rgns[region]=DR_Region)),"")</f>
        <v/>
      </c>
      <c r="J448">
        <v>446</v>
      </c>
      <c r="K448" t="str">
        <f t="shared" si="13"/>
        <v/>
      </c>
    </row>
    <row r="449" spans="1:11" ht="16" hidden="1" x14ac:dyDescent="0.2">
      <c r="A449" s="43">
        <f>IFERROR(MATCH($C449,'Start Here Statistics'!$M:$M,0),0)</f>
        <v>0</v>
      </c>
      <c r="B449" s="43" t="s">
        <v>944</v>
      </c>
      <c r="C449" s="43" t="s">
        <v>283</v>
      </c>
      <c r="D449" s="43" t="s">
        <v>945</v>
      </c>
      <c r="E449" s="43">
        <f t="shared" si="12"/>
        <v>0</v>
      </c>
      <c r="G449" s="89" t="str">
        <v/>
      </c>
      <c r="H449" s="90" t="str" cm="1">
        <f t="array" ref="H449">IFERROR(_xlfn._xlws.FILTER(Cnty_States_Rgns[chapter],(Cnty_States_Rgns[county_lon, county_st]=G449)*(Cnty_States_Rgns[region]=DR_Region)),"")</f>
        <v/>
      </c>
      <c r="J449">
        <v>447</v>
      </c>
      <c r="K449" t="str">
        <f t="shared" si="13"/>
        <v/>
      </c>
    </row>
    <row r="450" spans="1:11" ht="16" hidden="1" x14ac:dyDescent="0.2">
      <c r="A450" s="43">
        <f>IFERROR(MATCH($C450,'Start Here Statistics'!$M:$M,0),0)</f>
        <v>0</v>
      </c>
      <c r="B450" s="43" t="s">
        <v>352</v>
      </c>
      <c r="C450" s="43" t="s">
        <v>308</v>
      </c>
      <c r="D450" s="43" t="s">
        <v>946</v>
      </c>
      <c r="E450" s="43">
        <f t="shared" si="12"/>
        <v>0</v>
      </c>
      <c r="G450" s="89" t="str">
        <v/>
      </c>
      <c r="H450" s="90" t="str" cm="1">
        <f t="array" ref="H450">IFERROR(_xlfn._xlws.FILTER(Cnty_States_Rgns[chapter],(Cnty_States_Rgns[county_lon, county_st]=G450)*(Cnty_States_Rgns[region]=DR_Region)),"")</f>
        <v/>
      </c>
      <c r="J450">
        <v>448</v>
      </c>
      <c r="K450" t="str">
        <f t="shared" si="13"/>
        <v/>
      </c>
    </row>
    <row r="451" spans="1:11" ht="16" hidden="1" x14ac:dyDescent="0.2">
      <c r="A451" s="43">
        <f>IFERROR(MATCH($C451,'Start Here Statistics'!$M:$M,0),0)</f>
        <v>0</v>
      </c>
      <c r="B451" s="43" t="s">
        <v>438</v>
      </c>
      <c r="C451" s="43" t="s">
        <v>327</v>
      </c>
      <c r="D451" s="43" t="s">
        <v>947</v>
      </c>
      <c r="E451" s="43">
        <f t="shared" ref="E451:E514" si="14">SUM(E450,$A451&gt;0)</f>
        <v>0</v>
      </c>
      <c r="G451" s="89" t="str">
        <v/>
      </c>
      <c r="H451" s="90" t="str" cm="1">
        <f t="array" ref="H451">IFERROR(_xlfn._xlws.FILTER(Cnty_States_Rgns[chapter],(Cnty_States_Rgns[county_lon, county_st]=G451)*(Cnty_States_Rgns[region]=DR_Region)),"")</f>
        <v/>
      </c>
      <c r="J451">
        <v>449</v>
      </c>
      <c r="K451" t="str">
        <f t="shared" si="13"/>
        <v/>
      </c>
    </row>
    <row r="452" spans="1:11" ht="16" hidden="1" x14ac:dyDescent="0.2">
      <c r="A452" s="43">
        <f>IFERROR(MATCH($C452,'Start Here Statistics'!$M:$M,0),0)</f>
        <v>0</v>
      </c>
      <c r="B452" s="43" t="s">
        <v>463</v>
      </c>
      <c r="C452" s="43" t="s">
        <v>309</v>
      </c>
      <c r="D452" s="43" t="s">
        <v>948</v>
      </c>
      <c r="E452" s="43">
        <f t="shared" si="14"/>
        <v>0</v>
      </c>
      <c r="G452" s="89" t="str">
        <v/>
      </c>
      <c r="H452" s="90" t="str" cm="1">
        <f t="array" ref="H452">IFERROR(_xlfn._xlws.FILTER(Cnty_States_Rgns[chapter],(Cnty_States_Rgns[county_lon, county_st]=G452)*(Cnty_States_Rgns[region]=DR_Region)),"")</f>
        <v/>
      </c>
      <c r="J452">
        <v>450</v>
      </c>
      <c r="K452" t="str">
        <f t="shared" ref="K452:K515" si="15">IFERROR(INDEX($D:$D,MATCH($J452,$E:$E,0)),"")</f>
        <v/>
      </c>
    </row>
    <row r="453" spans="1:11" ht="16" hidden="1" x14ac:dyDescent="0.2">
      <c r="A453" s="43">
        <f>IFERROR(MATCH($C453,'Start Here Statistics'!$M:$M,0),0)</f>
        <v>0</v>
      </c>
      <c r="B453" s="43" t="s">
        <v>523</v>
      </c>
      <c r="C453" s="43" t="s">
        <v>307</v>
      </c>
      <c r="D453" s="43" t="s">
        <v>949</v>
      </c>
      <c r="E453" s="43">
        <f t="shared" si="14"/>
        <v>0</v>
      </c>
      <c r="G453" s="89" t="str">
        <v/>
      </c>
      <c r="H453" s="90" t="str" cm="1">
        <f t="array" ref="H453">IFERROR(_xlfn._xlws.FILTER(Cnty_States_Rgns[chapter],(Cnty_States_Rgns[county_lon, county_st]=G453)*(Cnty_States_Rgns[region]=DR_Region)),"")</f>
        <v/>
      </c>
      <c r="J453">
        <v>451</v>
      </c>
      <c r="K453" t="str">
        <f t="shared" si="15"/>
        <v/>
      </c>
    </row>
    <row r="454" spans="1:11" ht="16" hidden="1" x14ac:dyDescent="0.2">
      <c r="A454" s="43">
        <f>IFERROR(MATCH($C454,'Start Here Statistics'!$M:$M,0),0)</f>
        <v>0</v>
      </c>
      <c r="B454" s="43" t="s">
        <v>597</v>
      </c>
      <c r="C454" s="43" t="s">
        <v>320</v>
      </c>
      <c r="D454" s="43" t="s">
        <v>950</v>
      </c>
      <c r="E454" s="43">
        <f t="shared" si="14"/>
        <v>0</v>
      </c>
      <c r="G454" s="89" t="str">
        <v/>
      </c>
      <c r="H454" s="90" t="str" cm="1">
        <f t="array" ref="H454">IFERROR(_xlfn._xlws.FILTER(Cnty_States_Rgns[chapter],(Cnty_States_Rgns[county_lon, county_st]=G454)*(Cnty_States_Rgns[region]=DR_Region)),"")</f>
        <v/>
      </c>
      <c r="J454">
        <v>452</v>
      </c>
      <c r="K454" t="str">
        <f t="shared" si="15"/>
        <v/>
      </c>
    </row>
    <row r="455" spans="1:11" ht="16" hidden="1" x14ac:dyDescent="0.2">
      <c r="A455" s="43">
        <f>IFERROR(MATCH($C455,'Start Here Statistics'!$M:$M,0),0)</f>
        <v>0</v>
      </c>
      <c r="B455" s="43" t="s">
        <v>398</v>
      </c>
      <c r="C455" s="43" t="s">
        <v>306</v>
      </c>
      <c r="D455" s="43" t="s">
        <v>951</v>
      </c>
      <c r="E455" s="43">
        <f t="shared" si="14"/>
        <v>0</v>
      </c>
      <c r="G455" s="89" t="str">
        <v/>
      </c>
      <c r="H455" s="90" t="str" cm="1">
        <f t="array" ref="H455">IFERROR(_xlfn._xlws.FILTER(Cnty_States_Rgns[chapter],(Cnty_States_Rgns[county_lon, county_st]=G455)*(Cnty_States_Rgns[region]=DR_Region)),"")</f>
        <v/>
      </c>
      <c r="J455">
        <v>453</v>
      </c>
      <c r="K455" t="str">
        <f t="shared" si="15"/>
        <v/>
      </c>
    </row>
    <row r="456" spans="1:11" ht="16" hidden="1" x14ac:dyDescent="0.2">
      <c r="A456" s="43">
        <f>IFERROR(MATCH($C456,'Start Here Statistics'!$M:$M,0),0)</f>
        <v>0</v>
      </c>
      <c r="B456" s="43" t="s">
        <v>952</v>
      </c>
      <c r="C456" s="43" t="s">
        <v>288</v>
      </c>
      <c r="D456" s="43" t="s">
        <v>953</v>
      </c>
      <c r="E456" s="43">
        <f t="shared" si="14"/>
        <v>0</v>
      </c>
      <c r="G456" s="89" t="str">
        <v/>
      </c>
      <c r="H456" s="90" t="str" cm="1">
        <f t="array" ref="H456">IFERROR(_xlfn._xlws.FILTER(Cnty_States_Rgns[chapter],(Cnty_States_Rgns[county_lon, county_st]=G456)*(Cnty_States_Rgns[region]=DR_Region)),"")</f>
        <v/>
      </c>
      <c r="J456">
        <v>454</v>
      </c>
      <c r="K456" t="str">
        <f t="shared" si="15"/>
        <v/>
      </c>
    </row>
    <row r="457" spans="1:11" ht="16" hidden="1" x14ac:dyDescent="0.2">
      <c r="A457" s="43">
        <f>IFERROR(MATCH($C457,'Start Here Statistics'!$M:$M,0),0)</f>
        <v>0</v>
      </c>
      <c r="B457" s="43" t="s">
        <v>442</v>
      </c>
      <c r="C457" s="43" t="s">
        <v>327</v>
      </c>
      <c r="D457" s="43" t="s">
        <v>954</v>
      </c>
      <c r="E457" s="43">
        <f t="shared" si="14"/>
        <v>0</v>
      </c>
      <c r="G457" s="89" t="str">
        <v/>
      </c>
      <c r="H457" s="90" t="str" cm="1">
        <f t="array" ref="H457">IFERROR(_xlfn._xlws.FILTER(Cnty_States_Rgns[chapter],(Cnty_States_Rgns[county_lon, county_st]=G457)*(Cnty_States_Rgns[region]=DR_Region)),"")</f>
        <v/>
      </c>
      <c r="J457">
        <v>455</v>
      </c>
      <c r="K457" t="str">
        <f t="shared" si="15"/>
        <v/>
      </c>
    </row>
    <row r="458" spans="1:11" ht="16" hidden="1" x14ac:dyDescent="0.2">
      <c r="A458" s="43">
        <f>IFERROR(MATCH($C458,'Start Here Statistics'!$M:$M,0),0)</f>
        <v>0</v>
      </c>
      <c r="B458" s="43" t="s">
        <v>396</v>
      </c>
      <c r="C458" s="43" t="s">
        <v>327</v>
      </c>
      <c r="D458" s="43" t="s">
        <v>955</v>
      </c>
      <c r="E458" s="43">
        <f t="shared" si="14"/>
        <v>0</v>
      </c>
      <c r="G458" s="89" t="str">
        <v/>
      </c>
      <c r="H458" s="90" t="str" cm="1">
        <f t="array" ref="H458">IFERROR(_xlfn._xlws.FILTER(Cnty_States_Rgns[chapter],(Cnty_States_Rgns[county_lon, county_st]=G458)*(Cnty_States_Rgns[region]=DR_Region)),"")</f>
        <v/>
      </c>
      <c r="J458">
        <v>456</v>
      </c>
      <c r="K458" t="str">
        <f t="shared" si="15"/>
        <v/>
      </c>
    </row>
    <row r="459" spans="1:11" ht="16" hidden="1" x14ac:dyDescent="0.2">
      <c r="A459" s="43">
        <f>IFERROR(MATCH($C459,'Start Here Statistics'!$M:$M,0),0)</f>
        <v>0</v>
      </c>
      <c r="B459" s="43" t="s">
        <v>474</v>
      </c>
      <c r="C459" s="43" t="s">
        <v>294</v>
      </c>
      <c r="D459" s="43" t="s">
        <v>956</v>
      </c>
      <c r="E459" s="43">
        <f t="shared" si="14"/>
        <v>0</v>
      </c>
      <c r="G459" s="89" t="str">
        <v/>
      </c>
      <c r="H459" s="90" t="str" cm="1">
        <f t="array" ref="H459">IFERROR(_xlfn._xlws.FILTER(Cnty_States_Rgns[chapter],(Cnty_States_Rgns[county_lon, county_st]=G459)*(Cnty_States_Rgns[region]=DR_Region)),"")</f>
        <v/>
      </c>
      <c r="J459">
        <v>457</v>
      </c>
      <c r="K459" t="str">
        <f t="shared" si="15"/>
        <v/>
      </c>
    </row>
    <row r="460" spans="1:11" ht="16" hidden="1" x14ac:dyDescent="0.2">
      <c r="A460" s="43">
        <f>IFERROR(MATCH($C460,'Start Here Statistics'!$M:$M,0),0)</f>
        <v>0</v>
      </c>
      <c r="B460" s="43" t="s">
        <v>446</v>
      </c>
      <c r="C460" s="43" t="s">
        <v>301</v>
      </c>
      <c r="D460" s="43" t="s">
        <v>957</v>
      </c>
      <c r="E460" s="43">
        <f t="shared" si="14"/>
        <v>0</v>
      </c>
      <c r="G460" s="89" t="str">
        <v/>
      </c>
      <c r="H460" s="90" t="str" cm="1">
        <f t="array" ref="H460">IFERROR(_xlfn._xlws.FILTER(Cnty_States_Rgns[chapter],(Cnty_States_Rgns[county_lon, county_st]=G460)*(Cnty_States_Rgns[region]=DR_Region)),"")</f>
        <v/>
      </c>
      <c r="J460">
        <v>458</v>
      </c>
      <c r="K460" t="str">
        <f t="shared" si="15"/>
        <v/>
      </c>
    </row>
    <row r="461" spans="1:11" ht="16" hidden="1" x14ac:dyDescent="0.2">
      <c r="A461" s="43">
        <f>IFERROR(MATCH($C461,'Start Here Statistics'!$M:$M,0),0)</f>
        <v>0</v>
      </c>
      <c r="B461" s="43" t="s">
        <v>368</v>
      </c>
      <c r="C461" s="43" t="s">
        <v>310</v>
      </c>
      <c r="D461" s="43" t="s">
        <v>958</v>
      </c>
      <c r="E461" s="43">
        <f t="shared" si="14"/>
        <v>0</v>
      </c>
      <c r="G461" s="89" t="str">
        <v/>
      </c>
      <c r="H461" s="90" t="str" cm="1">
        <f t="array" ref="H461">IFERROR(_xlfn._xlws.FILTER(Cnty_States_Rgns[chapter],(Cnty_States_Rgns[county_lon, county_st]=G461)*(Cnty_States_Rgns[region]=DR_Region)),"")</f>
        <v/>
      </c>
      <c r="J461">
        <v>459</v>
      </c>
      <c r="K461" t="str">
        <f t="shared" si="15"/>
        <v/>
      </c>
    </row>
    <row r="462" spans="1:11" ht="16" hidden="1" x14ac:dyDescent="0.2">
      <c r="A462" s="43">
        <f>IFERROR(MATCH($C462,'Start Here Statistics'!$M:$M,0),0)</f>
        <v>0</v>
      </c>
      <c r="B462" s="43" t="s">
        <v>474</v>
      </c>
      <c r="C462" s="43" t="s">
        <v>294</v>
      </c>
      <c r="D462" s="43" t="s">
        <v>959</v>
      </c>
      <c r="E462" s="43">
        <f t="shared" si="14"/>
        <v>0</v>
      </c>
      <c r="G462" s="89" t="str">
        <v/>
      </c>
      <c r="H462" s="90" t="str" cm="1">
        <f t="array" ref="H462">IFERROR(_xlfn._xlws.FILTER(Cnty_States_Rgns[chapter],(Cnty_States_Rgns[county_lon, county_st]=G462)*(Cnty_States_Rgns[region]=DR_Region)),"")</f>
        <v/>
      </c>
      <c r="J462">
        <v>460</v>
      </c>
      <c r="K462" t="str">
        <f t="shared" si="15"/>
        <v/>
      </c>
    </row>
    <row r="463" spans="1:11" ht="16" hidden="1" x14ac:dyDescent="0.2">
      <c r="A463" s="43">
        <f>IFERROR(MATCH($C463,'Start Here Statistics'!$M:$M,0),0)</f>
        <v>0</v>
      </c>
      <c r="B463" s="43" t="s">
        <v>960</v>
      </c>
      <c r="C463" s="43" t="s">
        <v>293</v>
      </c>
      <c r="D463" s="43" t="s">
        <v>961</v>
      </c>
      <c r="E463" s="43">
        <f t="shared" si="14"/>
        <v>0</v>
      </c>
      <c r="G463" s="89" t="str">
        <v/>
      </c>
      <c r="H463" s="90" t="str" cm="1">
        <f t="array" ref="H463">IFERROR(_xlfn._xlws.FILTER(Cnty_States_Rgns[chapter],(Cnty_States_Rgns[county_lon, county_st]=G463)*(Cnty_States_Rgns[region]=DR_Region)),"")</f>
        <v/>
      </c>
      <c r="J463">
        <v>461</v>
      </c>
      <c r="K463" t="str">
        <f t="shared" si="15"/>
        <v/>
      </c>
    </row>
    <row r="464" spans="1:11" ht="16" hidden="1" x14ac:dyDescent="0.2">
      <c r="A464" s="43">
        <f>IFERROR(MATCH($C464,'Start Here Statistics'!$M:$M,0),0)</f>
        <v>0</v>
      </c>
      <c r="B464" s="43" t="s">
        <v>538</v>
      </c>
      <c r="C464" s="43" t="s">
        <v>294</v>
      </c>
      <c r="D464" s="43" t="s">
        <v>962</v>
      </c>
      <c r="E464" s="43">
        <f t="shared" si="14"/>
        <v>0</v>
      </c>
      <c r="G464" s="89" t="str">
        <v/>
      </c>
      <c r="H464" s="90" t="str" cm="1">
        <f t="array" ref="H464">IFERROR(_xlfn._xlws.FILTER(Cnty_States_Rgns[chapter],(Cnty_States_Rgns[county_lon, county_st]=G464)*(Cnty_States_Rgns[region]=DR_Region)),"")</f>
        <v/>
      </c>
      <c r="J464">
        <v>462</v>
      </c>
      <c r="K464" t="str">
        <f t="shared" si="15"/>
        <v/>
      </c>
    </row>
    <row r="465" spans="1:11" ht="16" hidden="1" x14ac:dyDescent="0.2">
      <c r="A465" s="43">
        <f>IFERROR(MATCH($C465,'Start Here Statistics'!$M:$M,0),0)</f>
        <v>0</v>
      </c>
      <c r="B465" s="43" t="s">
        <v>577</v>
      </c>
      <c r="C465" s="43" t="s">
        <v>294</v>
      </c>
      <c r="D465" s="43" t="s">
        <v>963</v>
      </c>
      <c r="E465" s="43">
        <f t="shared" si="14"/>
        <v>0</v>
      </c>
      <c r="G465" s="89" t="str">
        <v/>
      </c>
      <c r="H465" s="90" t="str" cm="1">
        <f t="array" ref="H465">IFERROR(_xlfn._xlws.FILTER(Cnty_States_Rgns[chapter],(Cnty_States_Rgns[county_lon, county_st]=G465)*(Cnty_States_Rgns[region]=DR_Region)),"")</f>
        <v/>
      </c>
      <c r="J465">
        <v>463</v>
      </c>
      <c r="K465" t="str">
        <f t="shared" si="15"/>
        <v/>
      </c>
    </row>
    <row r="466" spans="1:11" ht="16" hidden="1" x14ac:dyDescent="0.2">
      <c r="A466" s="43">
        <f>IFERROR(MATCH($C466,'Start Here Statistics'!$M:$M,0),0)</f>
        <v>0</v>
      </c>
      <c r="B466" s="43" t="s">
        <v>428</v>
      </c>
      <c r="C466" s="43" t="s">
        <v>301</v>
      </c>
      <c r="D466" s="43" t="s">
        <v>964</v>
      </c>
      <c r="E466" s="43">
        <f t="shared" si="14"/>
        <v>0</v>
      </c>
      <c r="G466" s="89" t="str">
        <v/>
      </c>
      <c r="H466" s="90" t="str" cm="1">
        <f t="array" ref="H466">IFERROR(_xlfn._xlws.FILTER(Cnty_States_Rgns[chapter],(Cnty_States_Rgns[county_lon, county_st]=G466)*(Cnty_States_Rgns[region]=DR_Region)),"")</f>
        <v/>
      </c>
      <c r="J466">
        <v>464</v>
      </c>
      <c r="K466" t="str">
        <f t="shared" si="15"/>
        <v/>
      </c>
    </row>
    <row r="467" spans="1:11" ht="16" hidden="1" x14ac:dyDescent="0.2">
      <c r="A467" s="43">
        <f>IFERROR(MATCH($C467,'Start Here Statistics'!$M:$M,0),0)</f>
        <v>0</v>
      </c>
      <c r="B467" s="43" t="s">
        <v>930</v>
      </c>
      <c r="C467" s="43" t="s">
        <v>328</v>
      </c>
      <c r="D467" s="43" t="s">
        <v>965</v>
      </c>
      <c r="E467" s="43">
        <f t="shared" si="14"/>
        <v>0</v>
      </c>
      <c r="G467" s="89" t="str">
        <v/>
      </c>
      <c r="H467" s="90" t="str" cm="1">
        <f t="array" ref="H467">IFERROR(_xlfn._xlws.FILTER(Cnty_States_Rgns[chapter],(Cnty_States_Rgns[county_lon, county_st]=G467)*(Cnty_States_Rgns[region]=DR_Region)),"")</f>
        <v/>
      </c>
      <c r="J467">
        <v>465</v>
      </c>
      <c r="K467" t="str">
        <f t="shared" si="15"/>
        <v/>
      </c>
    </row>
    <row r="468" spans="1:11" ht="16" hidden="1" x14ac:dyDescent="0.2">
      <c r="A468" s="43">
        <f>IFERROR(MATCH($C468,'Start Here Statistics'!$M:$M,0),0)</f>
        <v>0</v>
      </c>
      <c r="B468" s="43" t="s">
        <v>653</v>
      </c>
      <c r="C468" s="43" t="s">
        <v>276</v>
      </c>
      <c r="D468" s="43" t="s">
        <v>966</v>
      </c>
      <c r="E468" s="43">
        <f t="shared" si="14"/>
        <v>0</v>
      </c>
      <c r="G468" s="89" t="str">
        <v/>
      </c>
      <c r="H468" s="90" t="str" cm="1">
        <f t="array" ref="H468">IFERROR(_xlfn._xlws.FILTER(Cnty_States_Rgns[chapter],(Cnty_States_Rgns[county_lon, county_st]=G468)*(Cnty_States_Rgns[region]=DR_Region)),"")</f>
        <v/>
      </c>
      <c r="J468">
        <v>466</v>
      </c>
      <c r="K468" t="str">
        <f t="shared" si="15"/>
        <v/>
      </c>
    </row>
    <row r="469" spans="1:11" ht="16" hidden="1" x14ac:dyDescent="0.2">
      <c r="A469" s="43">
        <f>IFERROR(MATCH($C469,'Start Here Statistics'!$M:$M,0),0)</f>
        <v>0</v>
      </c>
      <c r="B469" s="43" t="s">
        <v>967</v>
      </c>
      <c r="C469" s="43" t="s">
        <v>324</v>
      </c>
      <c r="D469" s="43" t="s">
        <v>968</v>
      </c>
      <c r="E469" s="43">
        <f t="shared" si="14"/>
        <v>0</v>
      </c>
      <c r="G469" s="89" t="str">
        <v/>
      </c>
      <c r="H469" s="90" t="str" cm="1">
        <f t="array" ref="H469">IFERROR(_xlfn._xlws.FILTER(Cnty_States_Rgns[chapter],(Cnty_States_Rgns[county_lon, county_st]=G469)*(Cnty_States_Rgns[region]=DR_Region)),"")</f>
        <v/>
      </c>
      <c r="J469">
        <v>467</v>
      </c>
      <c r="K469" t="str">
        <f t="shared" si="15"/>
        <v/>
      </c>
    </row>
    <row r="470" spans="1:11" ht="16" hidden="1" x14ac:dyDescent="0.2">
      <c r="A470" s="43">
        <f>IFERROR(MATCH($C470,'Start Here Statistics'!$M:$M,0),0)</f>
        <v>0</v>
      </c>
      <c r="B470" s="43" t="s">
        <v>398</v>
      </c>
      <c r="C470" s="43" t="s">
        <v>306</v>
      </c>
      <c r="D470" s="43" t="s">
        <v>969</v>
      </c>
      <c r="E470" s="43">
        <f t="shared" si="14"/>
        <v>0</v>
      </c>
      <c r="G470" s="89" t="str">
        <v/>
      </c>
      <c r="H470" s="90" t="str" cm="1">
        <f t="array" ref="H470">IFERROR(_xlfn._xlws.FILTER(Cnty_States_Rgns[chapter],(Cnty_States_Rgns[county_lon, county_st]=G470)*(Cnty_States_Rgns[region]=DR_Region)),"")</f>
        <v/>
      </c>
      <c r="J470">
        <v>468</v>
      </c>
      <c r="K470" t="str">
        <f t="shared" si="15"/>
        <v/>
      </c>
    </row>
    <row r="471" spans="1:11" ht="16" hidden="1" x14ac:dyDescent="0.2">
      <c r="A471" s="43">
        <f>IFERROR(MATCH($C471,'Start Here Statistics'!$M:$M,0),0)</f>
        <v>0</v>
      </c>
      <c r="B471" s="43" t="s">
        <v>624</v>
      </c>
      <c r="C471" s="43" t="s">
        <v>317</v>
      </c>
      <c r="D471" s="43" t="s">
        <v>970</v>
      </c>
      <c r="E471" s="43">
        <f t="shared" si="14"/>
        <v>0</v>
      </c>
      <c r="G471" s="89" t="str">
        <v/>
      </c>
      <c r="H471" s="90" t="str" cm="1">
        <f t="array" ref="H471">IFERROR(_xlfn._xlws.FILTER(Cnty_States_Rgns[chapter],(Cnty_States_Rgns[county_lon, county_st]=G471)*(Cnty_States_Rgns[region]=DR_Region)),"")</f>
        <v/>
      </c>
      <c r="J471">
        <v>469</v>
      </c>
      <c r="K471" t="str">
        <f t="shared" si="15"/>
        <v/>
      </c>
    </row>
    <row r="472" spans="1:11" ht="16" hidden="1" x14ac:dyDescent="0.2">
      <c r="A472" s="43">
        <f>IFERROR(MATCH($C472,'Start Here Statistics'!$M:$M,0),0)</f>
        <v>0</v>
      </c>
      <c r="B472" s="43" t="s">
        <v>761</v>
      </c>
      <c r="C472" s="43" t="s">
        <v>328</v>
      </c>
      <c r="D472" s="43" t="s">
        <v>971</v>
      </c>
      <c r="E472" s="43">
        <f t="shared" si="14"/>
        <v>0</v>
      </c>
      <c r="G472" s="89" t="str">
        <v/>
      </c>
      <c r="H472" s="90" t="str" cm="1">
        <f t="array" ref="H472">IFERROR(_xlfn._xlws.FILTER(Cnty_States_Rgns[chapter],(Cnty_States_Rgns[county_lon, county_st]=G472)*(Cnty_States_Rgns[region]=DR_Region)),"")</f>
        <v/>
      </c>
      <c r="J472">
        <v>470</v>
      </c>
      <c r="K472" t="str">
        <f t="shared" si="15"/>
        <v/>
      </c>
    </row>
    <row r="473" spans="1:11" ht="16" hidden="1" x14ac:dyDescent="0.2">
      <c r="A473" s="43">
        <f>IFERROR(MATCH($C473,'Start Here Statistics'!$M:$M,0),0)</f>
        <v>0</v>
      </c>
      <c r="B473" s="43" t="s">
        <v>761</v>
      </c>
      <c r="C473" s="43" t="s">
        <v>328</v>
      </c>
      <c r="D473" s="43" t="s">
        <v>972</v>
      </c>
      <c r="E473" s="43">
        <f t="shared" si="14"/>
        <v>0</v>
      </c>
      <c r="G473" s="89" t="str">
        <v/>
      </c>
      <c r="H473" s="90" t="str" cm="1">
        <f t="array" ref="H473">IFERROR(_xlfn._xlws.FILTER(Cnty_States_Rgns[chapter],(Cnty_States_Rgns[county_lon, county_st]=G473)*(Cnty_States_Rgns[region]=DR_Region)),"")</f>
        <v/>
      </c>
      <c r="J473">
        <v>471</v>
      </c>
      <c r="K473" t="str">
        <f t="shared" si="15"/>
        <v/>
      </c>
    </row>
    <row r="474" spans="1:11" ht="16" x14ac:dyDescent="0.2">
      <c r="A474" s="43">
        <f>IFERROR(MATCH($C474,'Start Here Statistics'!$M:$M,0),0)</f>
        <v>0</v>
      </c>
      <c r="B474" s="43" t="s">
        <v>973</v>
      </c>
      <c r="C474" s="43" t="s">
        <v>271</v>
      </c>
      <c r="D474" s="43" t="s">
        <v>974</v>
      </c>
      <c r="E474" s="43">
        <f t="shared" si="14"/>
        <v>0</v>
      </c>
      <c r="G474" s="89" t="str">
        <v/>
      </c>
      <c r="H474" s="90" t="str" cm="1">
        <f t="array" ref="H474">IFERROR(_xlfn._xlws.FILTER(Cnty_States_Rgns[chapter],(Cnty_States_Rgns[county_lon, county_st]=G474)*(Cnty_States_Rgns[region]=DR_Region)),"")</f>
        <v/>
      </c>
      <c r="J474">
        <v>472</v>
      </c>
      <c r="K474" t="str">
        <f t="shared" si="15"/>
        <v/>
      </c>
    </row>
    <row r="475" spans="1:11" ht="16" hidden="1" x14ac:dyDescent="0.2">
      <c r="A475" s="43">
        <f>IFERROR(MATCH($C475,'Start Here Statistics'!$M:$M,0),0)</f>
        <v>0</v>
      </c>
      <c r="B475" s="43" t="s">
        <v>975</v>
      </c>
      <c r="C475" s="43" t="s">
        <v>294</v>
      </c>
      <c r="D475" s="43" t="s">
        <v>976</v>
      </c>
      <c r="E475" s="43">
        <f t="shared" si="14"/>
        <v>0</v>
      </c>
      <c r="G475" s="89" t="str">
        <v/>
      </c>
      <c r="H475" s="90" t="str" cm="1">
        <f t="array" ref="H475">IFERROR(_xlfn._xlws.FILTER(Cnty_States_Rgns[chapter],(Cnty_States_Rgns[county_lon, county_st]=G475)*(Cnty_States_Rgns[region]=DR_Region)),"")</f>
        <v/>
      </c>
      <c r="J475">
        <v>473</v>
      </c>
      <c r="K475" t="str">
        <f t="shared" si="15"/>
        <v/>
      </c>
    </row>
    <row r="476" spans="1:11" ht="16" hidden="1" x14ac:dyDescent="0.2">
      <c r="A476" s="43">
        <f>IFERROR(MATCH($C476,'Start Here Statistics'!$M:$M,0),0)</f>
        <v>0</v>
      </c>
      <c r="B476" s="43" t="s">
        <v>789</v>
      </c>
      <c r="C476" s="43" t="s">
        <v>310</v>
      </c>
      <c r="D476" s="43" t="s">
        <v>977</v>
      </c>
      <c r="E476" s="43">
        <f t="shared" si="14"/>
        <v>0</v>
      </c>
      <c r="G476" s="89" t="str">
        <v/>
      </c>
      <c r="H476" s="90" t="str" cm="1">
        <f t="array" ref="H476">IFERROR(_xlfn._xlws.FILTER(Cnty_States_Rgns[chapter],(Cnty_States_Rgns[county_lon, county_st]=G476)*(Cnty_States_Rgns[region]=DR_Region)),"")</f>
        <v/>
      </c>
      <c r="J476">
        <v>474</v>
      </c>
      <c r="K476" t="str">
        <f t="shared" si="15"/>
        <v/>
      </c>
    </row>
    <row r="477" spans="1:11" ht="16" hidden="1" x14ac:dyDescent="0.2">
      <c r="A477" s="43">
        <f>IFERROR(MATCH($C477,'Start Here Statistics'!$M:$M,0),0)</f>
        <v>0</v>
      </c>
      <c r="B477" s="43" t="s">
        <v>428</v>
      </c>
      <c r="C477" s="43" t="s">
        <v>301</v>
      </c>
      <c r="D477" s="43" t="s">
        <v>978</v>
      </c>
      <c r="E477" s="43">
        <f t="shared" si="14"/>
        <v>0</v>
      </c>
      <c r="G477" s="89" t="str">
        <v/>
      </c>
      <c r="H477" s="90" t="str" cm="1">
        <f t="array" ref="H477">IFERROR(_xlfn._xlws.FILTER(Cnty_States_Rgns[chapter],(Cnty_States_Rgns[county_lon, county_st]=G477)*(Cnty_States_Rgns[region]=DR_Region)),"")</f>
        <v/>
      </c>
      <c r="J477">
        <v>475</v>
      </c>
      <c r="K477" t="str">
        <f t="shared" si="15"/>
        <v/>
      </c>
    </row>
    <row r="478" spans="1:11" ht="16" hidden="1" x14ac:dyDescent="0.2">
      <c r="A478" s="43">
        <f>IFERROR(MATCH($C478,'Start Here Statistics'!$M:$M,0),0)</f>
        <v>0</v>
      </c>
      <c r="B478" s="43" t="s">
        <v>797</v>
      </c>
      <c r="C478" s="43" t="s">
        <v>295</v>
      </c>
      <c r="D478" s="43" t="s">
        <v>979</v>
      </c>
      <c r="E478" s="43">
        <f t="shared" si="14"/>
        <v>0</v>
      </c>
      <c r="G478" s="89" t="str">
        <v/>
      </c>
      <c r="H478" s="90" t="str" cm="1">
        <f t="array" ref="H478">IFERROR(_xlfn._xlws.FILTER(Cnty_States_Rgns[chapter],(Cnty_States_Rgns[county_lon, county_st]=G478)*(Cnty_States_Rgns[region]=DR_Region)),"")</f>
        <v/>
      </c>
      <c r="J478">
        <v>476</v>
      </c>
      <c r="K478" t="str">
        <f t="shared" si="15"/>
        <v/>
      </c>
    </row>
    <row r="479" spans="1:11" ht="16" hidden="1" x14ac:dyDescent="0.2">
      <c r="A479" s="43">
        <f>IFERROR(MATCH($C479,'Start Here Statistics'!$M:$M,0),0)</f>
        <v>0</v>
      </c>
      <c r="B479" s="43" t="s">
        <v>354</v>
      </c>
      <c r="C479" s="43" t="s">
        <v>301</v>
      </c>
      <c r="D479" s="43" t="s">
        <v>980</v>
      </c>
      <c r="E479" s="43">
        <f t="shared" si="14"/>
        <v>0</v>
      </c>
      <c r="G479" s="89" t="str">
        <v/>
      </c>
      <c r="H479" s="90" t="str" cm="1">
        <f t="array" ref="H479">IFERROR(_xlfn._xlws.FILTER(Cnty_States_Rgns[chapter],(Cnty_States_Rgns[county_lon, county_st]=G479)*(Cnty_States_Rgns[region]=DR_Region)),"")</f>
        <v/>
      </c>
      <c r="J479">
        <v>477</v>
      </c>
      <c r="K479" t="str">
        <f t="shared" si="15"/>
        <v/>
      </c>
    </row>
    <row r="480" spans="1:11" ht="16" hidden="1" x14ac:dyDescent="0.2">
      <c r="A480" s="43">
        <f>IFERROR(MATCH($C480,'Start Here Statistics'!$M:$M,0),0)</f>
        <v>0</v>
      </c>
      <c r="B480" s="43" t="s">
        <v>981</v>
      </c>
      <c r="C480" s="43" t="s">
        <v>295</v>
      </c>
      <c r="D480" s="43" t="s">
        <v>982</v>
      </c>
      <c r="E480" s="43">
        <f t="shared" si="14"/>
        <v>0</v>
      </c>
      <c r="G480" s="89" t="str">
        <v/>
      </c>
      <c r="H480" s="90" t="str" cm="1">
        <f t="array" ref="H480">IFERROR(_xlfn._xlws.FILTER(Cnty_States_Rgns[chapter],(Cnty_States_Rgns[county_lon, county_st]=G480)*(Cnty_States_Rgns[region]=DR_Region)),"")</f>
        <v/>
      </c>
      <c r="J480">
        <v>478</v>
      </c>
      <c r="K480" t="str">
        <f t="shared" si="15"/>
        <v/>
      </c>
    </row>
    <row r="481" spans="1:11" ht="16" hidden="1" x14ac:dyDescent="0.2">
      <c r="A481" s="43">
        <f>IFERROR(MATCH($C481,'Start Here Statistics'!$M:$M,0),0)</f>
        <v>0</v>
      </c>
      <c r="B481" s="43" t="s">
        <v>453</v>
      </c>
      <c r="C481" s="43" t="s">
        <v>313</v>
      </c>
      <c r="D481" s="43" t="s">
        <v>983</v>
      </c>
      <c r="E481" s="43">
        <f t="shared" si="14"/>
        <v>0</v>
      </c>
      <c r="G481" s="89" t="str">
        <v/>
      </c>
      <c r="H481" s="90" t="str" cm="1">
        <f t="array" ref="H481">IFERROR(_xlfn._xlws.FILTER(Cnty_States_Rgns[chapter],(Cnty_States_Rgns[county_lon, county_st]=G481)*(Cnty_States_Rgns[region]=DR_Region)),"")</f>
        <v/>
      </c>
      <c r="J481">
        <v>479</v>
      </c>
      <c r="K481" t="str">
        <f t="shared" si="15"/>
        <v/>
      </c>
    </row>
    <row r="482" spans="1:11" ht="16" hidden="1" x14ac:dyDescent="0.2">
      <c r="A482" s="43">
        <f>IFERROR(MATCH($C482,'Start Here Statistics'!$M:$M,0),0)</f>
        <v>0</v>
      </c>
      <c r="B482" s="43" t="s">
        <v>368</v>
      </c>
      <c r="C482" s="43" t="s">
        <v>310</v>
      </c>
      <c r="D482" s="43" t="s">
        <v>984</v>
      </c>
      <c r="E482" s="43">
        <f t="shared" si="14"/>
        <v>0</v>
      </c>
      <c r="G482" s="89" t="str">
        <v/>
      </c>
      <c r="H482" s="90" t="str" cm="1">
        <f t="array" ref="H482">IFERROR(_xlfn._xlws.FILTER(Cnty_States_Rgns[chapter],(Cnty_States_Rgns[county_lon, county_st]=G482)*(Cnty_States_Rgns[region]=DR_Region)),"")</f>
        <v/>
      </c>
      <c r="J482">
        <v>480</v>
      </c>
      <c r="K482" t="str">
        <f t="shared" si="15"/>
        <v/>
      </c>
    </row>
    <row r="483" spans="1:11" ht="16" hidden="1" x14ac:dyDescent="0.2">
      <c r="A483" s="43">
        <f>IFERROR(MATCH($C483,'Start Here Statistics'!$M:$M,0),0)</f>
        <v>0</v>
      </c>
      <c r="B483" s="43" t="s">
        <v>344</v>
      </c>
      <c r="C483" s="43" t="s">
        <v>327</v>
      </c>
      <c r="D483" s="43" t="s">
        <v>985</v>
      </c>
      <c r="E483" s="43">
        <f t="shared" si="14"/>
        <v>0</v>
      </c>
      <c r="G483" s="89" t="str">
        <v/>
      </c>
      <c r="H483" s="90" t="str" cm="1">
        <f t="array" ref="H483">IFERROR(_xlfn._xlws.FILTER(Cnty_States_Rgns[chapter],(Cnty_States_Rgns[county_lon, county_st]=G483)*(Cnty_States_Rgns[region]=DR_Region)),"")</f>
        <v/>
      </c>
      <c r="J483">
        <v>481</v>
      </c>
      <c r="K483" t="str">
        <f t="shared" si="15"/>
        <v/>
      </c>
    </row>
    <row r="484" spans="1:11" ht="16" hidden="1" x14ac:dyDescent="0.2">
      <c r="A484" s="43">
        <f>IFERROR(MATCH($C484,'Start Here Statistics'!$M:$M,0),0)</f>
        <v>0</v>
      </c>
      <c r="B484" s="43" t="s">
        <v>615</v>
      </c>
      <c r="C484" s="43" t="s">
        <v>315</v>
      </c>
      <c r="D484" s="43" t="s">
        <v>986</v>
      </c>
      <c r="E484" s="43">
        <f t="shared" si="14"/>
        <v>0</v>
      </c>
      <c r="G484" s="89" t="str">
        <v/>
      </c>
      <c r="H484" s="90" t="str" cm="1">
        <f t="array" ref="H484">IFERROR(_xlfn._xlws.FILTER(Cnty_States_Rgns[chapter],(Cnty_States_Rgns[county_lon, county_st]=G484)*(Cnty_States_Rgns[region]=DR_Region)),"")</f>
        <v/>
      </c>
      <c r="J484">
        <v>482</v>
      </c>
      <c r="K484" t="str">
        <f t="shared" si="15"/>
        <v/>
      </c>
    </row>
    <row r="485" spans="1:11" ht="16" hidden="1" x14ac:dyDescent="0.2">
      <c r="A485" s="43">
        <f>IFERROR(MATCH($C485,'Start Here Statistics'!$M:$M,0),0)</f>
        <v>0</v>
      </c>
      <c r="B485" s="43" t="s">
        <v>987</v>
      </c>
      <c r="C485" s="43" t="s">
        <v>322</v>
      </c>
      <c r="D485" s="43" t="s">
        <v>988</v>
      </c>
      <c r="E485" s="43">
        <f t="shared" si="14"/>
        <v>0</v>
      </c>
      <c r="G485" s="89" t="str">
        <v/>
      </c>
      <c r="H485" s="90" t="str" cm="1">
        <f t="array" ref="H485">IFERROR(_xlfn._xlws.FILTER(Cnty_States_Rgns[chapter],(Cnty_States_Rgns[county_lon, county_st]=G485)*(Cnty_States_Rgns[region]=DR_Region)),"")</f>
        <v/>
      </c>
      <c r="J485">
        <v>483</v>
      </c>
      <c r="K485" t="str">
        <f t="shared" si="15"/>
        <v/>
      </c>
    </row>
    <row r="486" spans="1:11" ht="16" hidden="1" x14ac:dyDescent="0.2">
      <c r="A486" s="43">
        <f>IFERROR(MATCH($C486,'Start Here Statistics'!$M:$M,0),0)</f>
        <v>0</v>
      </c>
      <c r="B486" s="43" t="s">
        <v>981</v>
      </c>
      <c r="C486" s="43" t="s">
        <v>295</v>
      </c>
      <c r="D486" s="43" t="s">
        <v>989</v>
      </c>
      <c r="E486" s="43">
        <f t="shared" si="14"/>
        <v>0</v>
      </c>
      <c r="G486" s="89" t="str">
        <v/>
      </c>
      <c r="H486" s="90" t="str" cm="1">
        <f t="array" ref="H486">IFERROR(_xlfn._xlws.FILTER(Cnty_States_Rgns[chapter],(Cnty_States_Rgns[county_lon, county_st]=G486)*(Cnty_States_Rgns[region]=DR_Region)),"")</f>
        <v/>
      </c>
      <c r="J486">
        <v>484</v>
      </c>
      <c r="K486" t="str">
        <f t="shared" si="15"/>
        <v/>
      </c>
    </row>
    <row r="487" spans="1:11" ht="16" hidden="1" x14ac:dyDescent="0.2">
      <c r="A487" s="43">
        <f>IFERROR(MATCH($C487,'Start Here Statistics'!$M:$M,0),0)</f>
        <v>0</v>
      </c>
      <c r="B487" s="43" t="s">
        <v>640</v>
      </c>
      <c r="C487" s="43" t="s">
        <v>324</v>
      </c>
      <c r="D487" s="43" t="s">
        <v>990</v>
      </c>
      <c r="E487" s="43">
        <f t="shared" si="14"/>
        <v>0</v>
      </c>
      <c r="G487" s="89" t="str">
        <v/>
      </c>
      <c r="H487" s="90" t="str" cm="1">
        <f t="array" ref="H487">IFERROR(_xlfn._xlws.FILTER(Cnty_States_Rgns[chapter],(Cnty_States_Rgns[county_lon, county_st]=G487)*(Cnty_States_Rgns[region]=DR_Region)),"")</f>
        <v/>
      </c>
      <c r="J487">
        <v>485</v>
      </c>
      <c r="K487" t="str">
        <f t="shared" si="15"/>
        <v/>
      </c>
    </row>
    <row r="488" spans="1:11" ht="16" hidden="1" x14ac:dyDescent="0.2">
      <c r="A488" s="43">
        <f>IFERROR(MATCH($C488,'Start Here Statistics'!$M:$M,0),0)</f>
        <v>0</v>
      </c>
      <c r="B488" s="43" t="s">
        <v>991</v>
      </c>
      <c r="C488" s="43" t="s">
        <v>320</v>
      </c>
      <c r="D488" s="43" t="s">
        <v>992</v>
      </c>
      <c r="E488" s="43">
        <f t="shared" si="14"/>
        <v>0</v>
      </c>
      <c r="G488" s="89" t="str">
        <v/>
      </c>
      <c r="H488" s="90" t="str" cm="1">
        <f t="array" ref="H488">IFERROR(_xlfn._xlws.FILTER(Cnty_States_Rgns[chapter],(Cnty_States_Rgns[county_lon, county_st]=G488)*(Cnty_States_Rgns[region]=DR_Region)),"")</f>
        <v/>
      </c>
      <c r="J488">
        <v>486</v>
      </c>
      <c r="K488" t="str">
        <f t="shared" si="15"/>
        <v/>
      </c>
    </row>
    <row r="489" spans="1:11" ht="16" hidden="1" x14ac:dyDescent="0.2">
      <c r="A489" s="43">
        <f>IFERROR(MATCH($C489,'Start Here Statistics'!$M:$M,0),0)</f>
        <v>0</v>
      </c>
      <c r="B489" s="43" t="s">
        <v>438</v>
      </c>
      <c r="C489" s="43" t="s">
        <v>327</v>
      </c>
      <c r="D489" s="43" t="s">
        <v>993</v>
      </c>
      <c r="E489" s="43">
        <f t="shared" si="14"/>
        <v>0</v>
      </c>
      <c r="G489" s="89" t="str">
        <v/>
      </c>
      <c r="H489" s="90" t="str" cm="1">
        <f t="array" ref="H489">IFERROR(_xlfn._xlws.FILTER(Cnty_States_Rgns[chapter],(Cnty_States_Rgns[county_lon, county_st]=G489)*(Cnty_States_Rgns[region]=DR_Region)),"")</f>
        <v/>
      </c>
      <c r="J489">
        <v>487</v>
      </c>
      <c r="K489" t="str">
        <f t="shared" si="15"/>
        <v/>
      </c>
    </row>
    <row r="490" spans="1:11" ht="16" hidden="1" x14ac:dyDescent="0.2">
      <c r="A490" s="43">
        <f>IFERROR(MATCH($C490,'Start Here Statistics'!$M:$M,0),0)</f>
        <v>0</v>
      </c>
      <c r="B490" s="43" t="s">
        <v>994</v>
      </c>
      <c r="C490" s="43" t="s">
        <v>289</v>
      </c>
      <c r="D490" s="43" t="s">
        <v>995</v>
      </c>
      <c r="E490" s="43">
        <f t="shared" si="14"/>
        <v>0</v>
      </c>
      <c r="G490" s="89" t="str">
        <v/>
      </c>
      <c r="H490" s="90" t="str" cm="1">
        <f t="array" ref="H490">IFERROR(_xlfn._xlws.FILTER(Cnty_States_Rgns[chapter],(Cnty_States_Rgns[county_lon, county_st]=G490)*(Cnty_States_Rgns[region]=DR_Region)),"")</f>
        <v/>
      </c>
      <c r="J490">
        <v>488</v>
      </c>
      <c r="K490" t="str">
        <f t="shared" si="15"/>
        <v/>
      </c>
    </row>
    <row r="491" spans="1:11" ht="16" hidden="1" x14ac:dyDescent="0.2">
      <c r="A491" s="43">
        <f>IFERROR(MATCH($C491,'Start Here Statistics'!$M:$M,0),0)</f>
        <v>0</v>
      </c>
      <c r="B491" s="43" t="s">
        <v>446</v>
      </c>
      <c r="C491" s="43" t="s">
        <v>301</v>
      </c>
      <c r="D491" s="43" t="s">
        <v>996</v>
      </c>
      <c r="E491" s="43">
        <f t="shared" si="14"/>
        <v>0</v>
      </c>
      <c r="G491" s="89" t="str">
        <v/>
      </c>
      <c r="H491" s="90" t="str" cm="1">
        <f t="array" ref="H491">IFERROR(_xlfn._xlws.FILTER(Cnty_States_Rgns[chapter],(Cnty_States_Rgns[county_lon, county_st]=G491)*(Cnty_States_Rgns[region]=DR_Region)),"")</f>
        <v/>
      </c>
      <c r="J491">
        <v>489</v>
      </c>
      <c r="K491" t="str">
        <f t="shared" si="15"/>
        <v/>
      </c>
    </row>
    <row r="492" spans="1:11" ht="16" hidden="1" x14ac:dyDescent="0.2">
      <c r="A492" s="43">
        <f>IFERROR(MATCH($C492,'Start Here Statistics'!$M:$M,0),0)</f>
        <v>0</v>
      </c>
      <c r="B492" s="43" t="s">
        <v>368</v>
      </c>
      <c r="C492" s="43" t="s">
        <v>310</v>
      </c>
      <c r="D492" s="43" t="s">
        <v>997</v>
      </c>
      <c r="E492" s="43">
        <f t="shared" si="14"/>
        <v>0</v>
      </c>
      <c r="G492" s="89" t="str">
        <v/>
      </c>
      <c r="H492" s="90" t="str" cm="1">
        <f t="array" ref="H492">IFERROR(_xlfn._xlws.FILTER(Cnty_States_Rgns[chapter],(Cnty_States_Rgns[county_lon, county_st]=G492)*(Cnty_States_Rgns[region]=DR_Region)),"")</f>
        <v/>
      </c>
      <c r="J492">
        <v>490</v>
      </c>
      <c r="K492" t="str">
        <f t="shared" si="15"/>
        <v/>
      </c>
    </row>
    <row r="493" spans="1:11" ht="16" hidden="1" x14ac:dyDescent="0.2">
      <c r="A493" s="43">
        <f>IFERROR(MATCH($C493,'Start Here Statistics'!$M:$M,0),0)</f>
        <v>0</v>
      </c>
      <c r="B493" s="43" t="s">
        <v>414</v>
      </c>
      <c r="C493" s="43" t="s">
        <v>310</v>
      </c>
      <c r="D493" s="43" t="s">
        <v>998</v>
      </c>
      <c r="E493" s="43">
        <f t="shared" si="14"/>
        <v>0</v>
      </c>
      <c r="G493" s="89" t="str">
        <v/>
      </c>
      <c r="H493" s="90" t="str" cm="1">
        <f t="array" ref="H493">IFERROR(_xlfn._xlws.FILTER(Cnty_States_Rgns[chapter],(Cnty_States_Rgns[county_lon, county_st]=G493)*(Cnty_States_Rgns[region]=DR_Region)),"")</f>
        <v/>
      </c>
      <c r="J493">
        <v>491</v>
      </c>
      <c r="K493" t="str">
        <f t="shared" si="15"/>
        <v/>
      </c>
    </row>
    <row r="494" spans="1:11" ht="16" x14ac:dyDescent="0.2">
      <c r="A494" s="43">
        <f>IFERROR(MATCH($C494,'Start Here Statistics'!$M:$M,0),0)</f>
        <v>0</v>
      </c>
      <c r="B494" s="43" t="s">
        <v>400</v>
      </c>
      <c r="C494" s="43" t="s">
        <v>271</v>
      </c>
      <c r="D494" s="43" t="s">
        <v>999</v>
      </c>
      <c r="E494" s="43">
        <f t="shared" si="14"/>
        <v>0</v>
      </c>
      <c r="G494" s="89" t="str">
        <v/>
      </c>
      <c r="H494" s="90" t="str" cm="1">
        <f t="array" ref="H494">IFERROR(_xlfn._xlws.FILTER(Cnty_States_Rgns[chapter],(Cnty_States_Rgns[county_lon, county_st]=G494)*(Cnty_States_Rgns[region]=DR_Region)),"")</f>
        <v/>
      </c>
      <c r="J494">
        <v>492</v>
      </c>
      <c r="K494" t="str">
        <f t="shared" si="15"/>
        <v/>
      </c>
    </row>
    <row r="495" spans="1:11" ht="16" hidden="1" x14ac:dyDescent="0.2">
      <c r="A495" s="43">
        <f>IFERROR(MATCH($C495,'Start Here Statistics'!$M:$M,0),0)</f>
        <v>0</v>
      </c>
      <c r="B495" s="43" t="s">
        <v>485</v>
      </c>
      <c r="C495" s="43" t="s">
        <v>308</v>
      </c>
      <c r="D495" s="43" t="s">
        <v>1000</v>
      </c>
      <c r="E495" s="43">
        <f t="shared" si="14"/>
        <v>0</v>
      </c>
      <c r="G495" s="89" t="str">
        <v/>
      </c>
      <c r="H495" s="90" t="str" cm="1">
        <f t="array" ref="H495">IFERROR(_xlfn._xlws.FILTER(Cnty_States_Rgns[chapter],(Cnty_States_Rgns[county_lon, county_st]=G495)*(Cnty_States_Rgns[region]=DR_Region)),"")</f>
        <v/>
      </c>
      <c r="J495">
        <v>493</v>
      </c>
      <c r="K495" t="str">
        <f t="shared" si="15"/>
        <v/>
      </c>
    </row>
    <row r="496" spans="1:11" ht="16" hidden="1" x14ac:dyDescent="0.2">
      <c r="A496" s="43">
        <f>IFERROR(MATCH($C496,'Start Here Statistics'!$M:$M,0),0)</f>
        <v>0</v>
      </c>
      <c r="B496" s="43" t="s">
        <v>490</v>
      </c>
      <c r="C496" s="43" t="s">
        <v>313</v>
      </c>
      <c r="D496" s="43" t="s">
        <v>1001</v>
      </c>
      <c r="E496" s="43">
        <f t="shared" si="14"/>
        <v>0</v>
      </c>
      <c r="G496" s="89" t="str">
        <v/>
      </c>
      <c r="H496" s="90" t="str" cm="1">
        <f t="array" ref="H496">IFERROR(_xlfn._xlws.FILTER(Cnty_States_Rgns[chapter],(Cnty_States_Rgns[county_lon, county_st]=G496)*(Cnty_States_Rgns[region]=DR_Region)),"")</f>
        <v/>
      </c>
      <c r="J496">
        <v>494</v>
      </c>
      <c r="K496" t="str">
        <f t="shared" si="15"/>
        <v/>
      </c>
    </row>
    <row r="497" spans="1:11" ht="16" x14ac:dyDescent="0.2">
      <c r="A497" s="43">
        <f>IFERROR(MATCH($C497,'Start Here Statistics'!$M:$M,0),0)</f>
        <v>0</v>
      </c>
      <c r="B497" s="43" t="s">
        <v>660</v>
      </c>
      <c r="C497" s="43" t="s">
        <v>271</v>
      </c>
      <c r="D497" s="43" t="s">
        <v>1002</v>
      </c>
      <c r="E497" s="43">
        <f t="shared" si="14"/>
        <v>0</v>
      </c>
      <c r="G497" s="89" t="str">
        <v/>
      </c>
      <c r="H497" s="90" t="str" cm="1">
        <f t="array" ref="H497">IFERROR(_xlfn._xlws.FILTER(Cnty_States_Rgns[chapter],(Cnty_States_Rgns[county_lon, county_st]=G497)*(Cnty_States_Rgns[region]=DR_Region)),"")</f>
        <v/>
      </c>
      <c r="J497">
        <v>495</v>
      </c>
      <c r="K497" t="str">
        <f t="shared" si="15"/>
        <v/>
      </c>
    </row>
    <row r="498" spans="1:11" ht="16" hidden="1" x14ac:dyDescent="0.2">
      <c r="A498" s="43">
        <f>IFERROR(MATCH($C498,'Start Here Statistics'!$M:$M,0),0)</f>
        <v>0</v>
      </c>
      <c r="B498" s="43" t="s">
        <v>398</v>
      </c>
      <c r="C498" s="43" t="s">
        <v>306</v>
      </c>
      <c r="D498" s="43" t="s">
        <v>1003</v>
      </c>
      <c r="E498" s="43">
        <f t="shared" si="14"/>
        <v>0</v>
      </c>
      <c r="G498" s="89" t="str">
        <v/>
      </c>
      <c r="H498" s="90" t="str" cm="1">
        <f t="array" ref="H498">IFERROR(_xlfn._xlws.FILTER(Cnty_States_Rgns[chapter],(Cnty_States_Rgns[county_lon, county_st]=G498)*(Cnty_States_Rgns[region]=DR_Region)),"")</f>
        <v/>
      </c>
      <c r="J498">
        <v>496</v>
      </c>
      <c r="K498" t="str">
        <f t="shared" si="15"/>
        <v/>
      </c>
    </row>
    <row r="499" spans="1:11" ht="16" hidden="1" x14ac:dyDescent="0.2">
      <c r="A499" s="43">
        <f>IFERROR(MATCH($C499,'Start Here Statistics'!$M:$M,0),0)</f>
        <v>0</v>
      </c>
      <c r="B499" s="43" t="s">
        <v>634</v>
      </c>
      <c r="C499" s="43" t="s">
        <v>307</v>
      </c>
      <c r="D499" s="43" t="s">
        <v>1004</v>
      </c>
      <c r="E499" s="43">
        <f t="shared" si="14"/>
        <v>0</v>
      </c>
      <c r="G499" s="89" t="str">
        <v/>
      </c>
      <c r="H499" s="90" t="str" cm="1">
        <f t="array" ref="H499">IFERROR(_xlfn._xlws.FILTER(Cnty_States_Rgns[chapter],(Cnty_States_Rgns[county_lon, county_st]=G499)*(Cnty_States_Rgns[region]=DR_Region)),"")</f>
        <v/>
      </c>
      <c r="J499">
        <v>497</v>
      </c>
      <c r="K499" t="str">
        <f t="shared" si="15"/>
        <v/>
      </c>
    </row>
    <row r="500" spans="1:11" ht="16" hidden="1" x14ac:dyDescent="0.2">
      <c r="A500" s="43">
        <f>IFERROR(MATCH($C500,'Start Here Statistics'!$M:$M,0),0)</f>
        <v>0</v>
      </c>
      <c r="B500" s="43" t="s">
        <v>499</v>
      </c>
      <c r="C500" s="43" t="s">
        <v>329</v>
      </c>
      <c r="D500" s="43" t="s">
        <v>1005</v>
      </c>
      <c r="E500" s="43">
        <f t="shared" si="14"/>
        <v>0</v>
      </c>
      <c r="G500" s="89" t="str">
        <v/>
      </c>
      <c r="H500" s="90" t="str" cm="1">
        <f t="array" ref="H500">IFERROR(_xlfn._xlws.FILTER(Cnty_States_Rgns[chapter],(Cnty_States_Rgns[county_lon, county_st]=G500)*(Cnty_States_Rgns[region]=DR_Region)),"")</f>
        <v/>
      </c>
      <c r="J500">
        <v>498</v>
      </c>
      <c r="K500" t="str">
        <f t="shared" si="15"/>
        <v/>
      </c>
    </row>
    <row r="501" spans="1:11" ht="16" hidden="1" x14ac:dyDescent="0.2">
      <c r="A501" s="43">
        <f>IFERROR(MATCH($C501,'Start Here Statistics'!$M:$M,0),0)</f>
        <v>0</v>
      </c>
      <c r="B501" s="43" t="s">
        <v>465</v>
      </c>
      <c r="C501" s="43" t="s">
        <v>307</v>
      </c>
      <c r="D501" s="43" t="s">
        <v>1006</v>
      </c>
      <c r="E501" s="43">
        <f t="shared" si="14"/>
        <v>0</v>
      </c>
      <c r="G501" s="89" t="str">
        <v/>
      </c>
      <c r="H501" s="90" t="str" cm="1">
        <f t="array" ref="H501">IFERROR(_xlfn._xlws.FILTER(Cnty_States_Rgns[chapter],(Cnty_States_Rgns[county_lon, county_st]=G501)*(Cnty_States_Rgns[region]=DR_Region)),"")</f>
        <v/>
      </c>
      <c r="J501">
        <v>499</v>
      </c>
      <c r="K501" t="str">
        <f t="shared" si="15"/>
        <v/>
      </c>
    </row>
    <row r="502" spans="1:11" ht="16" hidden="1" x14ac:dyDescent="0.2">
      <c r="A502" s="43">
        <f>IFERROR(MATCH($C502,'Start Here Statistics'!$M:$M,0),0)</f>
        <v>0</v>
      </c>
      <c r="B502" s="43" t="s">
        <v>378</v>
      </c>
      <c r="C502" s="43" t="s">
        <v>315</v>
      </c>
      <c r="D502" s="43" t="s">
        <v>1007</v>
      </c>
      <c r="E502" s="43">
        <f t="shared" si="14"/>
        <v>0</v>
      </c>
      <c r="G502" s="89" t="str">
        <v/>
      </c>
      <c r="H502" s="90" t="str" cm="1">
        <f t="array" ref="H502">IFERROR(_xlfn._xlws.FILTER(Cnty_States_Rgns[chapter],(Cnty_States_Rgns[county_lon, county_st]=G502)*(Cnty_States_Rgns[region]=DR_Region)),"")</f>
        <v/>
      </c>
      <c r="J502">
        <v>500</v>
      </c>
      <c r="K502" t="str">
        <f t="shared" si="15"/>
        <v/>
      </c>
    </row>
    <row r="503" spans="1:11" ht="16" x14ac:dyDescent="0.2">
      <c r="A503" s="43">
        <f>IFERROR(MATCH($C503,'Start Here Statistics'!$M:$M,0),0)</f>
        <v>0</v>
      </c>
      <c r="B503" s="43" t="s">
        <v>541</v>
      </c>
      <c r="C503" s="43" t="s">
        <v>271</v>
      </c>
      <c r="D503" s="43" t="s">
        <v>1008</v>
      </c>
      <c r="E503" s="43">
        <f t="shared" si="14"/>
        <v>0</v>
      </c>
      <c r="G503" s="89" t="str">
        <v/>
      </c>
      <c r="H503" s="90" t="str" cm="1">
        <f t="array" ref="H503">IFERROR(_xlfn._xlws.FILTER(Cnty_States_Rgns[chapter],(Cnty_States_Rgns[county_lon, county_st]=G503)*(Cnty_States_Rgns[region]=DR_Region)),"")</f>
        <v/>
      </c>
      <c r="J503">
        <v>501</v>
      </c>
      <c r="K503" t="str">
        <f t="shared" si="15"/>
        <v/>
      </c>
    </row>
    <row r="504" spans="1:11" ht="16" x14ac:dyDescent="0.2">
      <c r="A504" s="43">
        <f>IFERROR(MATCH($C504,'Start Here Statistics'!$M:$M,0),0)</f>
        <v>0</v>
      </c>
      <c r="B504" s="43" t="s">
        <v>517</v>
      </c>
      <c r="C504" s="43" t="s">
        <v>271</v>
      </c>
      <c r="D504" s="43" t="s">
        <v>1009</v>
      </c>
      <c r="E504" s="43">
        <f t="shared" si="14"/>
        <v>0</v>
      </c>
      <c r="G504" s="89" t="str">
        <v/>
      </c>
      <c r="H504" s="90" t="str" cm="1">
        <f t="array" ref="H504">IFERROR(_xlfn._xlws.FILTER(Cnty_States_Rgns[chapter],(Cnty_States_Rgns[county_lon, county_st]=G504)*(Cnty_States_Rgns[region]=DR_Region)),"")</f>
        <v/>
      </c>
      <c r="J504">
        <v>502</v>
      </c>
      <c r="K504" t="str">
        <f t="shared" si="15"/>
        <v/>
      </c>
    </row>
    <row r="505" spans="1:11" ht="16" hidden="1" x14ac:dyDescent="0.2">
      <c r="A505" s="43">
        <f>IFERROR(MATCH($C505,'Start Here Statistics'!$M:$M,0),0)</f>
        <v>0</v>
      </c>
      <c r="B505" s="43" t="s">
        <v>354</v>
      </c>
      <c r="C505" s="43" t="s">
        <v>301</v>
      </c>
      <c r="D505" s="43" t="s">
        <v>1010</v>
      </c>
      <c r="E505" s="43">
        <f t="shared" si="14"/>
        <v>0</v>
      </c>
      <c r="G505" s="89" t="str">
        <v/>
      </c>
      <c r="H505" s="90" t="str" cm="1">
        <f t="array" ref="H505">IFERROR(_xlfn._xlws.FILTER(Cnty_States_Rgns[chapter],(Cnty_States_Rgns[county_lon, county_st]=G505)*(Cnty_States_Rgns[region]=DR_Region)),"")</f>
        <v/>
      </c>
      <c r="J505">
        <v>503</v>
      </c>
      <c r="K505" t="str">
        <f t="shared" si="15"/>
        <v/>
      </c>
    </row>
    <row r="506" spans="1:11" ht="16" hidden="1" x14ac:dyDescent="0.2">
      <c r="A506" s="43">
        <f>IFERROR(MATCH($C506,'Start Here Statistics'!$M:$M,0),0)</f>
        <v>0</v>
      </c>
      <c r="B506" s="43" t="s">
        <v>604</v>
      </c>
      <c r="C506" s="43" t="s">
        <v>298</v>
      </c>
      <c r="D506" s="43" t="s">
        <v>1011</v>
      </c>
      <c r="E506" s="43">
        <f t="shared" si="14"/>
        <v>0</v>
      </c>
      <c r="G506" s="89" t="str">
        <v/>
      </c>
      <c r="H506" s="90" t="str" cm="1">
        <f t="array" ref="H506">IFERROR(_xlfn._xlws.FILTER(Cnty_States_Rgns[chapter],(Cnty_States_Rgns[county_lon, county_st]=G506)*(Cnty_States_Rgns[region]=DR_Region)),"")</f>
        <v/>
      </c>
      <c r="J506">
        <v>504</v>
      </c>
      <c r="K506" t="str">
        <f t="shared" si="15"/>
        <v/>
      </c>
    </row>
    <row r="507" spans="1:11" ht="16" hidden="1" x14ac:dyDescent="0.2">
      <c r="A507" s="43">
        <f>IFERROR(MATCH($C507,'Start Here Statistics'!$M:$M,0),0)</f>
        <v>0</v>
      </c>
      <c r="B507" s="43" t="s">
        <v>595</v>
      </c>
      <c r="C507" s="43" t="s">
        <v>293</v>
      </c>
      <c r="D507" s="43" t="s">
        <v>1012</v>
      </c>
      <c r="E507" s="43">
        <f t="shared" si="14"/>
        <v>0</v>
      </c>
      <c r="G507" s="89" t="str">
        <v/>
      </c>
      <c r="H507" s="90" t="str" cm="1">
        <f t="array" ref="H507">IFERROR(_xlfn._xlws.FILTER(Cnty_States_Rgns[chapter],(Cnty_States_Rgns[county_lon, county_st]=G507)*(Cnty_States_Rgns[region]=DR_Region)),"")</f>
        <v/>
      </c>
      <c r="J507">
        <v>505</v>
      </c>
      <c r="K507" t="str">
        <f t="shared" si="15"/>
        <v/>
      </c>
    </row>
    <row r="508" spans="1:11" ht="16" hidden="1" x14ac:dyDescent="0.2">
      <c r="A508" s="43">
        <f>IFERROR(MATCH($C508,'Start Here Statistics'!$M:$M,0),0)</f>
        <v>0</v>
      </c>
      <c r="B508" s="43" t="s">
        <v>694</v>
      </c>
      <c r="C508" s="43" t="s">
        <v>299</v>
      </c>
      <c r="D508" s="43" t="s">
        <v>1013</v>
      </c>
      <c r="E508" s="43">
        <f t="shared" si="14"/>
        <v>0</v>
      </c>
      <c r="G508" s="89" t="str">
        <v/>
      </c>
      <c r="H508" s="90" t="str" cm="1">
        <f t="array" ref="H508">IFERROR(_xlfn._xlws.FILTER(Cnty_States_Rgns[chapter],(Cnty_States_Rgns[county_lon, county_st]=G508)*(Cnty_States_Rgns[region]=DR_Region)),"")</f>
        <v/>
      </c>
      <c r="J508">
        <v>506</v>
      </c>
      <c r="K508" t="str">
        <f t="shared" si="15"/>
        <v/>
      </c>
    </row>
    <row r="509" spans="1:11" ht="16" hidden="1" x14ac:dyDescent="0.2">
      <c r="A509" s="43">
        <f>IFERROR(MATCH($C509,'Start Here Statistics'!$M:$M,0),0)</f>
        <v>0</v>
      </c>
      <c r="B509" s="43" t="s">
        <v>545</v>
      </c>
      <c r="C509" s="43" t="s">
        <v>302</v>
      </c>
      <c r="D509" s="43" t="s">
        <v>1014</v>
      </c>
      <c r="E509" s="43">
        <f t="shared" si="14"/>
        <v>0</v>
      </c>
      <c r="G509" s="89" t="str">
        <v/>
      </c>
      <c r="H509" s="90" t="str" cm="1">
        <f t="array" ref="H509">IFERROR(_xlfn._xlws.FILTER(Cnty_States_Rgns[chapter],(Cnty_States_Rgns[county_lon, county_st]=G509)*(Cnty_States_Rgns[region]=DR_Region)),"")</f>
        <v/>
      </c>
      <c r="J509">
        <v>507</v>
      </c>
      <c r="K509" t="str">
        <f t="shared" si="15"/>
        <v/>
      </c>
    </row>
    <row r="510" spans="1:11" ht="16" hidden="1" x14ac:dyDescent="0.2">
      <c r="A510" s="43">
        <f>IFERROR(MATCH($C510,'Start Here Statistics'!$M:$M,0),0)</f>
        <v>0</v>
      </c>
      <c r="B510" s="43" t="s">
        <v>571</v>
      </c>
      <c r="C510" s="43" t="s">
        <v>308</v>
      </c>
      <c r="D510" s="43" t="s">
        <v>1015</v>
      </c>
      <c r="E510" s="43">
        <f t="shared" si="14"/>
        <v>0</v>
      </c>
      <c r="G510" s="89" t="str">
        <v/>
      </c>
      <c r="H510" s="90" t="str" cm="1">
        <f t="array" ref="H510">IFERROR(_xlfn._xlws.FILTER(Cnty_States_Rgns[chapter],(Cnty_States_Rgns[county_lon, county_st]=G510)*(Cnty_States_Rgns[region]=DR_Region)),"")</f>
        <v/>
      </c>
      <c r="J510">
        <v>508</v>
      </c>
      <c r="K510" t="str">
        <f t="shared" si="15"/>
        <v/>
      </c>
    </row>
    <row r="511" spans="1:11" ht="16" hidden="1" x14ac:dyDescent="0.2">
      <c r="A511" s="43">
        <f>IFERROR(MATCH($C511,'Start Here Statistics'!$M:$M,0),0)</f>
        <v>0</v>
      </c>
      <c r="B511" s="43" t="s">
        <v>900</v>
      </c>
      <c r="C511" s="43" t="s">
        <v>326</v>
      </c>
      <c r="D511" s="43" t="s">
        <v>1016</v>
      </c>
      <c r="E511" s="43">
        <f t="shared" si="14"/>
        <v>0</v>
      </c>
      <c r="G511" s="89" t="str">
        <v/>
      </c>
      <c r="H511" s="90" t="str" cm="1">
        <f t="array" ref="H511">IFERROR(_xlfn._xlws.FILTER(Cnty_States_Rgns[chapter],(Cnty_States_Rgns[county_lon, county_st]=G511)*(Cnty_States_Rgns[region]=DR_Region)),"")</f>
        <v/>
      </c>
      <c r="J511">
        <v>509</v>
      </c>
      <c r="K511" t="str">
        <f t="shared" si="15"/>
        <v/>
      </c>
    </row>
    <row r="512" spans="1:11" ht="16" hidden="1" x14ac:dyDescent="0.2">
      <c r="A512" s="43">
        <f>IFERROR(MATCH($C512,'Start Here Statistics'!$M:$M,0),0)</f>
        <v>0</v>
      </c>
      <c r="B512" s="43" t="s">
        <v>653</v>
      </c>
      <c r="C512" s="43" t="s">
        <v>276</v>
      </c>
      <c r="D512" s="43" t="s">
        <v>1017</v>
      </c>
      <c r="E512" s="43">
        <f t="shared" si="14"/>
        <v>0</v>
      </c>
      <c r="G512" s="89" t="str">
        <v/>
      </c>
      <c r="H512" s="90" t="str" cm="1">
        <f t="array" ref="H512">IFERROR(_xlfn._xlws.FILTER(Cnty_States_Rgns[chapter],(Cnty_States_Rgns[county_lon, county_st]=G512)*(Cnty_States_Rgns[region]=DR_Region)),"")</f>
        <v/>
      </c>
      <c r="J512">
        <v>510</v>
      </c>
      <c r="K512" t="str">
        <f t="shared" si="15"/>
        <v/>
      </c>
    </row>
    <row r="513" spans="1:11" ht="16" hidden="1" x14ac:dyDescent="0.2">
      <c r="A513" s="43">
        <f>IFERROR(MATCH($C513,'Start Here Statistics'!$M:$M,0),0)</f>
        <v>0</v>
      </c>
      <c r="B513" s="43" t="s">
        <v>411</v>
      </c>
      <c r="C513" s="43" t="s">
        <v>301</v>
      </c>
      <c r="D513" s="43" t="s">
        <v>1018</v>
      </c>
      <c r="E513" s="43">
        <f t="shared" si="14"/>
        <v>0</v>
      </c>
      <c r="G513" s="89" t="str">
        <v/>
      </c>
      <c r="H513" s="90" t="str" cm="1">
        <f t="array" ref="H513">IFERROR(_xlfn._xlws.FILTER(Cnty_States_Rgns[chapter],(Cnty_States_Rgns[county_lon, county_st]=G513)*(Cnty_States_Rgns[region]=DR_Region)),"")</f>
        <v/>
      </c>
      <c r="J513">
        <v>511</v>
      </c>
      <c r="K513" t="str">
        <f t="shared" si="15"/>
        <v/>
      </c>
    </row>
    <row r="514" spans="1:11" ht="16" hidden="1" x14ac:dyDescent="0.2">
      <c r="A514" s="43">
        <f>IFERROR(MATCH($C514,'Start Here Statistics'!$M:$M,0),0)</f>
        <v>0</v>
      </c>
      <c r="B514" s="43" t="s">
        <v>1019</v>
      </c>
      <c r="C514" s="43" t="s">
        <v>288</v>
      </c>
      <c r="D514" s="43" t="s">
        <v>1020</v>
      </c>
      <c r="E514" s="43">
        <f t="shared" si="14"/>
        <v>0</v>
      </c>
      <c r="G514" s="89" t="str">
        <v/>
      </c>
      <c r="H514" s="90" t="str" cm="1">
        <f t="array" ref="H514">IFERROR(_xlfn._xlws.FILTER(Cnty_States_Rgns[chapter],(Cnty_States_Rgns[county_lon, county_st]=G514)*(Cnty_States_Rgns[region]=DR_Region)),"")</f>
        <v/>
      </c>
      <c r="J514">
        <v>512</v>
      </c>
      <c r="K514" t="str">
        <f t="shared" si="15"/>
        <v/>
      </c>
    </row>
    <row r="515" spans="1:11" ht="16" hidden="1" x14ac:dyDescent="0.2">
      <c r="A515" s="43">
        <f>IFERROR(MATCH($C515,'Start Here Statistics'!$M:$M,0),0)</f>
        <v>0</v>
      </c>
      <c r="B515" s="43" t="s">
        <v>1021</v>
      </c>
      <c r="C515" s="43" t="s">
        <v>280</v>
      </c>
      <c r="D515" s="43" t="s">
        <v>1022</v>
      </c>
      <c r="E515" s="43">
        <f t="shared" ref="E515:E578" si="16">SUM(E514,$A515&gt;0)</f>
        <v>0</v>
      </c>
      <c r="G515" s="89" t="str">
        <v/>
      </c>
      <c r="H515" s="90" t="str" cm="1">
        <f t="array" ref="H515">IFERROR(_xlfn._xlws.FILTER(Cnty_States_Rgns[chapter],(Cnty_States_Rgns[county_lon, county_st]=G515)*(Cnty_States_Rgns[region]=DR_Region)),"")</f>
        <v/>
      </c>
      <c r="J515">
        <v>513</v>
      </c>
      <c r="K515" t="str">
        <f t="shared" si="15"/>
        <v/>
      </c>
    </row>
    <row r="516" spans="1:11" ht="16" x14ac:dyDescent="0.2">
      <c r="A516" s="43">
        <f>IFERROR(MATCH($C516,'Start Here Statistics'!$M:$M,0),0)</f>
        <v>0</v>
      </c>
      <c r="B516" s="43" t="s">
        <v>364</v>
      </c>
      <c r="C516" s="43" t="s">
        <v>271</v>
      </c>
      <c r="D516" s="43" t="s">
        <v>1023</v>
      </c>
      <c r="E516" s="43">
        <f t="shared" si="16"/>
        <v>0</v>
      </c>
      <c r="G516" s="89" t="str">
        <v/>
      </c>
      <c r="H516" s="90" t="str" cm="1">
        <f t="array" ref="H516">IFERROR(_xlfn._xlws.FILTER(Cnty_States_Rgns[chapter],(Cnty_States_Rgns[county_lon, county_st]=G516)*(Cnty_States_Rgns[region]=DR_Region)),"")</f>
        <v/>
      </c>
      <c r="J516">
        <v>514</v>
      </c>
      <c r="K516" t="str">
        <f t="shared" ref="K516:K579" si="17">IFERROR(INDEX($D:$D,MATCH($J516,$E:$E,0)),"")</f>
        <v/>
      </c>
    </row>
    <row r="517" spans="1:11" ht="16" hidden="1" x14ac:dyDescent="0.2">
      <c r="A517" s="43">
        <f>IFERROR(MATCH($C517,'Start Here Statistics'!$M:$M,0),0)</f>
        <v>0</v>
      </c>
      <c r="B517" s="43" t="s">
        <v>907</v>
      </c>
      <c r="C517" s="43" t="s">
        <v>324</v>
      </c>
      <c r="D517" s="43" t="s">
        <v>1024</v>
      </c>
      <c r="E517" s="43">
        <f t="shared" si="16"/>
        <v>0</v>
      </c>
      <c r="G517" s="89" t="str">
        <v/>
      </c>
      <c r="H517" s="90" t="str" cm="1">
        <f t="array" ref="H517">IFERROR(_xlfn._xlws.FILTER(Cnty_States_Rgns[chapter],(Cnty_States_Rgns[county_lon, county_st]=G517)*(Cnty_States_Rgns[region]=DR_Region)),"")</f>
        <v/>
      </c>
      <c r="J517">
        <v>515</v>
      </c>
      <c r="K517" t="str">
        <f t="shared" si="17"/>
        <v/>
      </c>
    </row>
    <row r="518" spans="1:11" ht="16" hidden="1" x14ac:dyDescent="0.2">
      <c r="A518" s="43">
        <f>IFERROR(MATCH($C518,'Start Here Statistics'!$M:$M,0),0)</f>
        <v>0</v>
      </c>
      <c r="B518" s="43" t="s">
        <v>530</v>
      </c>
      <c r="C518" s="43" t="s">
        <v>304</v>
      </c>
      <c r="D518" s="43" t="s">
        <v>1025</v>
      </c>
      <c r="E518" s="43">
        <f t="shared" si="16"/>
        <v>0</v>
      </c>
      <c r="G518" s="89" t="str">
        <v/>
      </c>
      <c r="H518" s="90" t="str" cm="1">
        <f t="array" ref="H518">IFERROR(_xlfn._xlws.FILTER(Cnty_States_Rgns[chapter],(Cnty_States_Rgns[county_lon, county_st]=G518)*(Cnty_States_Rgns[region]=DR_Region)),"")</f>
        <v/>
      </c>
      <c r="J518">
        <v>516</v>
      </c>
      <c r="K518" t="str">
        <f t="shared" si="17"/>
        <v/>
      </c>
    </row>
    <row r="519" spans="1:11" ht="16" hidden="1" x14ac:dyDescent="0.2">
      <c r="A519" s="43">
        <f>IFERROR(MATCH($C519,'Start Here Statistics'!$M:$M,0),0)</f>
        <v>0</v>
      </c>
      <c r="B519" s="43" t="s">
        <v>1026</v>
      </c>
      <c r="C519" s="43" t="s">
        <v>317</v>
      </c>
      <c r="D519" s="43" t="s">
        <v>1027</v>
      </c>
      <c r="E519" s="43">
        <f t="shared" si="16"/>
        <v>0</v>
      </c>
      <c r="G519" s="89" t="str">
        <v/>
      </c>
      <c r="H519" s="90" t="str" cm="1">
        <f t="array" ref="H519">IFERROR(_xlfn._xlws.FILTER(Cnty_States_Rgns[chapter],(Cnty_States_Rgns[county_lon, county_st]=G519)*(Cnty_States_Rgns[region]=DR_Region)),"")</f>
        <v/>
      </c>
      <c r="J519">
        <v>517</v>
      </c>
      <c r="K519" t="str">
        <f t="shared" si="17"/>
        <v/>
      </c>
    </row>
    <row r="520" spans="1:11" ht="16" hidden="1" x14ac:dyDescent="0.2">
      <c r="A520" s="43">
        <f>IFERROR(MATCH($C520,'Start Here Statistics'!$M:$M,0),0)</f>
        <v>0</v>
      </c>
      <c r="B520" s="43" t="s">
        <v>1028</v>
      </c>
      <c r="C520" s="43" t="s">
        <v>306</v>
      </c>
      <c r="D520" s="43" t="s">
        <v>1029</v>
      </c>
      <c r="E520" s="43">
        <f t="shared" si="16"/>
        <v>0</v>
      </c>
      <c r="G520" s="89" t="str">
        <v/>
      </c>
      <c r="H520" s="90" t="str" cm="1">
        <f t="array" ref="H520">IFERROR(_xlfn._xlws.FILTER(Cnty_States_Rgns[chapter],(Cnty_States_Rgns[county_lon, county_st]=G520)*(Cnty_States_Rgns[region]=DR_Region)),"")</f>
        <v/>
      </c>
      <c r="J520">
        <v>518</v>
      </c>
      <c r="K520" t="str">
        <f t="shared" si="17"/>
        <v/>
      </c>
    </row>
    <row r="521" spans="1:11" ht="16" hidden="1" x14ac:dyDescent="0.2">
      <c r="A521" s="43">
        <f>IFERROR(MATCH($C521,'Start Here Statistics'!$M:$M,0),0)</f>
        <v>0</v>
      </c>
      <c r="B521" s="43" t="s">
        <v>380</v>
      </c>
      <c r="C521" s="43" t="s">
        <v>320</v>
      </c>
      <c r="D521" s="43" t="s">
        <v>1030</v>
      </c>
      <c r="E521" s="43">
        <f t="shared" si="16"/>
        <v>0</v>
      </c>
      <c r="G521" s="89" t="str">
        <v/>
      </c>
      <c r="H521" s="90" t="str" cm="1">
        <f t="array" ref="H521">IFERROR(_xlfn._xlws.FILTER(Cnty_States_Rgns[chapter],(Cnty_States_Rgns[county_lon, county_st]=G521)*(Cnty_States_Rgns[region]=DR_Region)),"")</f>
        <v/>
      </c>
      <c r="J521">
        <v>519</v>
      </c>
      <c r="K521" t="str">
        <f t="shared" si="17"/>
        <v/>
      </c>
    </row>
    <row r="522" spans="1:11" ht="16" hidden="1" x14ac:dyDescent="0.2">
      <c r="A522" s="43">
        <f>IFERROR(MATCH($C522,'Start Here Statistics'!$M:$M,0),0)</f>
        <v>0</v>
      </c>
      <c r="B522" s="43" t="s">
        <v>1031</v>
      </c>
      <c r="C522" s="43" t="s">
        <v>297</v>
      </c>
      <c r="D522" s="43" t="s">
        <v>1032</v>
      </c>
      <c r="E522" s="43">
        <f t="shared" si="16"/>
        <v>0</v>
      </c>
      <c r="G522" s="89" t="str">
        <v/>
      </c>
      <c r="H522" s="90" t="str" cm="1">
        <f t="array" ref="H522">IFERROR(_xlfn._xlws.FILTER(Cnty_States_Rgns[chapter],(Cnty_States_Rgns[county_lon, county_st]=G522)*(Cnty_States_Rgns[region]=DR_Region)),"")</f>
        <v/>
      </c>
      <c r="J522">
        <v>520</v>
      </c>
      <c r="K522" t="str">
        <f t="shared" si="17"/>
        <v/>
      </c>
    </row>
    <row r="523" spans="1:11" ht="16" hidden="1" x14ac:dyDescent="0.2">
      <c r="A523" s="43">
        <f>IFERROR(MATCH($C523,'Start Here Statistics'!$M:$M,0),0)</f>
        <v>0</v>
      </c>
      <c r="B523" s="43" t="s">
        <v>485</v>
      </c>
      <c r="C523" s="43" t="s">
        <v>308</v>
      </c>
      <c r="D523" s="43" t="s">
        <v>1033</v>
      </c>
      <c r="E523" s="43">
        <f t="shared" si="16"/>
        <v>0</v>
      </c>
      <c r="G523" s="89" t="str">
        <v/>
      </c>
      <c r="H523" s="90" t="str" cm="1">
        <f t="array" ref="H523">IFERROR(_xlfn._xlws.FILTER(Cnty_States_Rgns[chapter],(Cnty_States_Rgns[county_lon, county_st]=G523)*(Cnty_States_Rgns[region]=DR_Region)),"")</f>
        <v/>
      </c>
      <c r="J523">
        <v>521</v>
      </c>
      <c r="K523" t="str">
        <f t="shared" si="17"/>
        <v/>
      </c>
    </row>
    <row r="524" spans="1:11" ht="16" hidden="1" x14ac:dyDescent="0.2">
      <c r="A524" s="43">
        <f>IFERROR(MATCH($C524,'Start Here Statistics'!$M:$M,0),0)</f>
        <v>0</v>
      </c>
      <c r="B524" s="43" t="s">
        <v>346</v>
      </c>
      <c r="C524" s="43" t="s">
        <v>298</v>
      </c>
      <c r="D524" s="43" t="s">
        <v>1034</v>
      </c>
      <c r="E524" s="43">
        <f t="shared" si="16"/>
        <v>0</v>
      </c>
      <c r="G524" s="89" t="str">
        <v/>
      </c>
      <c r="H524" s="90" t="str" cm="1">
        <f t="array" ref="H524">IFERROR(_xlfn._xlws.FILTER(Cnty_States_Rgns[chapter],(Cnty_States_Rgns[county_lon, county_st]=G524)*(Cnty_States_Rgns[region]=DR_Region)),"")</f>
        <v/>
      </c>
      <c r="J524">
        <v>522</v>
      </c>
      <c r="K524" t="str">
        <f t="shared" si="17"/>
        <v/>
      </c>
    </row>
    <row r="525" spans="1:11" ht="16" hidden="1" x14ac:dyDescent="0.2">
      <c r="A525" s="43">
        <f>IFERROR(MATCH($C525,'Start Here Statistics'!$M:$M,0),0)</f>
        <v>0</v>
      </c>
      <c r="B525" s="43" t="s">
        <v>694</v>
      </c>
      <c r="C525" s="43" t="s">
        <v>299</v>
      </c>
      <c r="D525" s="43" t="s">
        <v>1035</v>
      </c>
      <c r="E525" s="43">
        <f t="shared" si="16"/>
        <v>0</v>
      </c>
      <c r="G525" s="89" t="str">
        <v/>
      </c>
      <c r="H525" s="90" t="str" cm="1">
        <f t="array" ref="H525">IFERROR(_xlfn._xlws.FILTER(Cnty_States_Rgns[chapter],(Cnty_States_Rgns[county_lon, county_st]=G525)*(Cnty_States_Rgns[region]=DR_Region)),"")</f>
        <v/>
      </c>
      <c r="J525">
        <v>523</v>
      </c>
      <c r="K525" t="str">
        <f t="shared" si="17"/>
        <v/>
      </c>
    </row>
    <row r="526" spans="1:11" ht="16" hidden="1" x14ac:dyDescent="0.2">
      <c r="A526" s="43">
        <f>IFERROR(MATCH($C526,'Start Here Statistics'!$M:$M,0),0)</f>
        <v>0</v>
      </c>
      <c r="B526" s="43" t="s">
        <v>448</v>
      </c>
      <c r="C526" s="43" t="s">
        <v>302</v>
      </c>
      <c r="D526" s="43" t="s">
        <v>1036</v>
      </c>
      <c r="E526" s="43">
        <f t="shared" si="16"/>
        <v>0</v>
      </c>
      <c r="G526" s="89" t="str">
        <v/>
      </c>
      <c r="H526" s="90" t="str" cm="1">
        <f t="array" ref="H526">IFERROR(_xlfn._xlws.FILTER(Cnty_States_Rgns[chapter],(Cnty_States_Rgns[county_lon, county_st]=G526)*(Cnty_States_Rgns[region]=DR_Region)),"")</f>
        <v/>
      </c>
      <c r="J526">
        <v>524</v>
      </c>
      <c r="K526" t="str">
        <f t="shared" si="17"/>
        <v/>
      </c>
    </row>
    <row r="527" spans="1:11" ht="16" hidden="1" x14ac:dyDescent="0.2">
      <c r="A527" s="43">
        <f>IFERROR(MATCH($C527,'Start Here Statistics'!$M:$M,0),0)</f>
        <v>0</v>
      </c>
      <c r="B527" s="43" t="s">
        <v>446</v>
      </c>
      <c r="C527" s="43" t="s">
        <v>301</v>
      </c>
      <c r="D527" s="43" t="s">
        <v>1037</v>
      </c>
      <c r="E527" s="43">
        <f t="shared" si="16"/>
        <v>0</v>
      </c>
      <c r="G527" s="89" t="str">
        <v/>
      </c>
      <c r="H527" s="90" t="str" cm="1">
        <f t="array" ref="H527">IFERROR(_xlfn._xlws.FILTER(Cnty_States_Rgns[chapter],(Cnty_States_Rgns[county_lon, county_st]=G527)*(Cnty_States_Rgns[region]=DR_Region)),"")</f>
        <v/>
      </c>
      <c r="J527">
        <v>525</v>
      </c>
      <c r="K527" t="str">
        <f t="shared" si="17"/>
        <v/>
      </c>
    </row>
    <row r="528" spans="1:11" ht="16" hidden="1" x14ac:dyDescent="0.2">
      <c r="A528" s="43">
        <f>IFERROR(MATCH($C528,'Start Here Statistics'!$M:$M,0),0)</f>
        <v>0</v>
      </c>
      <c r="B528" s="43" t="s">
        <v>718</v>
      </c>
      <c r="C528" s="43" t="s">
        <v>302</v>
      </c>
      <c r="D528" s="43" t="s">
        <v>1038</v>
      </c>
      <c r="E528" s="43">
        <f t="shared" si="16"/>
        <v>0</v>
      </c>
      <c r="G528" s="89" t="str">
        <v/>
      </c>
      <c r="H528" s="90" t="str" cm="1">
        <f t="array" ref="H528">IFERROR(_xlfn._xlws.FILTER(Cnty_States_Rgns[chapter],(Cnty_States_Rgns[county_lon, county_st]=G528)*(Cnty_States_Rgns[region]=DR_Region)),"")</f>
        <v/>
      </c>
      <c r="J528">
        <v>526</v>
      </c>
      <c r="K528" t="str">
        <f t="shared" si="17"/>
        <v/>
      </c>
    </row>
    <row r="529" spans="1:11" ht="16" hidden="1" x14ac:dyDescent="0.2">
      <c r="A529" s="43">
        <f>IFERROR(MATCH($C529,'Start Here Statistics'!$M:$M,0),0)</f>
        <v>0</v>
      </c>
      <c r="B529" s="43" t="s">
        <v>360</v>
      </c>
      <c r="C529" s="43" t="s">
        <v>299</v>
      </c>
      <c r="D529" s="43" t="s">
        <v>1039</v>
      </c>
      <c r="E529" s="43">
        <f t="shared" si="16"/>
        <v>0</v>
      </c>
      <c r="G529" s="89" t="str">
        <v/>
      </c>
      <c r="H529" s="90" t="str" cm="1">
        <f t="array" ref="H529">IFERROR(_xlfn._xlws.FILTER(Cnty_States_Rgns[chapter],(Cnty_States_Rgns[county_lon, county_st]=G529)*(Cnty_States_Rgns[region]=DR_Region)),"")</f>
        <v/>
      </c>
      <c r="J529">
        <v>527</v>
      </c>
      <c r="K529" t="str">
        <f t="shared" si="17"/>
        <v/>
      </c>
    </row>
    <row r="530" spans="1:11" ht="16" hidden="1" x14ac:dyDescent="0.2">
      <c r="A530" s="43">
        <f>IFERROR(MATCH($C530,'Start Here Statistics'!$M:$M,0),0)</f>
        <v>0</v>
      </c>
      <c r="B530" s="43" t="s">
        <v>1040</v>
      </c>
      <c r="C530" s="43" t="s">
        <v>326</v>
      </c>
      <c r="D530" s="43" t="s">
        <v>1041</v>
      </c>
      <c r="E530" s="43">
        <f t="shared" si="16"/>
        <v>0</v>
      </c>
      <c r="G530" s="89" t="str">
        <v/>
      </c>
      <c r="H530" s="90" t="str" cm="1">
        <f t="array" ref="H530">IFERROR(_xlfn._xlws.FILTER(Cnty_States_Rgns[chapter],(Cnty_States_Rgns[county_lon, county_st]=G530)*(Cnty_States_Rgns[region]=DR_Region)),"")</f>
        <v/>
      </c>
      <c r="J530">
        <v>528</v>
      </c>
      <c r="K530" t="str">
        <f t="shared" si="17"/>
        <v/>
      </c>
    </row>
    <row r="531" spans="1:11" ht="16" hidden="1" x14ac:dyDescent="0.2">
      <c r="A531" s="43">
        <f>IFERROR(MATCH($C531,'Start Here Statistics'!$M:$M,0),0)</f>
        <v>0</v>
      </c>
      <c r="B531" s="43" t="s">
        <v>944</v>
      </c>
      <c r="C531" s="43" t="s">
        <v>283</v>
      </c>
      <c r="D531" s="43" t="s">
        <v>1042</v>
      </c>
      <c r="E531" s="43">
        <f t="shared" si="16"/>
        <v>0</v>
      </c>
      <c r="G531" s="89" t="str">
        <v/>
      </c>
      <c r="H531" s="90" t="str" cm="1">
        <f t="array" ref="H531">IFERROR(_xlfn._xlws.FILTER(Cnty_States_Rgns[chapter],(Cnty_States_Rgns[county_lon, county_st]=G531)*(Cnty_States_Rgns[region]=DR_Region)),"")</f>
        <v/>
      </c>
      <c r="J531">
        <v>529</v>
      </c>
      <c r="K531" t="str">
        <f t="shared" si="17"/>
        <v/>
      </c>
    </row>
    <row r="532" spans="1:11" ht="16" hidden="1" x14ac:dyDescent="0.2">
      <c r="A532" s="43">
        <f>IFERROR(MATCH($C532,'Start Here Statistics'!$M:$M,0),0)</f>
        <v>0</v>
      </c>
      <c r="B532" s="43" t="s">
        <v>592</v>
      </c>
      <c r="C532" s="43" t="s">
        <v>307</v>
      </c>
      <c r="D532" s="43" t="s">
        <v>1043</v>
      </c>
      <c r="E532" s="43">
        <f t="shared" si="16"/>
        <v>0</v>
      </c>
      <c r="G532" s="89" t="str">
        <v/>
      </c>
      <c r="H532" s="90" t="str" cm="1">
        <f t="array" ref="H532">IFERROR(_xlfn._xlws.FILTER(Cnty_States_Rgns[chapter],(Cnty_States_Rgns[county_lon, county_st]=G532)*(Cnty_States_Rgns[region]=DR_Region)),"")</f>
        <v/>
      </c>
      <c r="J532">
        <v>530</v>
      </c>
      <c r="K532" t="str">
        <f t="shared" si="17"/>
        <v/>
      </c>
    </row>
    <row r="533" spans="1:11" ht="16" hidden="1" x14ac:dyDescent="0.2">
      <c r="A533" s="43">
        <f>IFERROR(MATCH($C533,'Start Here Statistics'!$M:$M,0),0)</f>
        <v>0</v>
      </c>
      <c r="B533" s="43" t="s">
        <v>1044</v>
      </c>
      <c r="C533" s="43" t="s">
        <v>280</v>
      </c>
      <c r="D533" s="43" t="s">
        <v>1045</v>
      </c>
      <c r="E533" s="43">
        <f t="shared" si="16"/>
        <v>0</v>
      </c>
      <c r="G533" s="89" t="str">
        <v/>
      </c>
      <c r="H533" s="90" t="str" cm="1">
        <f t="array" ref="H533">IFERROR(_xlfn._xlws.FILTER(Cnty_States_Rgns[chapter],(Cnty_States_Rgns[county_lon, county_st]=G533)*(Cnty_States_Rgns[region]=DR_Region)),"")</f>
        <v/>
      </c>
      <c r="J533">
        <v>531</v>
      </c>
      <c r="K533" t="str">
        <f t="shared" si="17"/>
        <v/>
      </c>
    </row>
    <row r="534" spans="1:11" ht="16" hidden="1" x14ac:dyDescent="0.2">
      <c r="A534" s="43">
        <f>IFERROR(MATCH($C534,'Start Here Statistics'!$M:$M,0),0)</f>
        <v>0</v>
      </c>
      <c r="B534" s="43" t="s">
        <v>499</v>
      </c>
      <c r="C534" s="43" t="s">
        <v>329</v>
      </c>
      <c r="D534" s="43" t="s">
        <v>1046</v>
      </c>
      <c r="E534" s="43">
        <f t="shared" si="16"/>
        <v>0</v>
      </c>
      <c r="G534" s="89" t="str">
        <v/>
      </c>
      <c r="H534" s="90" t="str" cm="1">
        <f t="array" ref="H534">IFERROR(_xlfn._xlws.FILTER(Cnty_States_Rgns[chapter],(Cnty_States_Rgns[county_lon, county_st]=G534)*(Cnty_States_Rgns[region]=DR_Region)),"")</f>
        <v/>
      </c>
      <c r="J534">
        <v>532</v>
      </c>
      <c r="K534" t="str">
        <f t="shared" si="17"/>
        <v/>
      </c>
    </row>
    <row r="535" spans="1:11" ht="16" x14ac:dyDescent="0.2">
      <c r="A535" s="43">
        <f>IFERROR(MATCH($C535,'Start Here Statistics'!$M:$M,0),0)</f>
        <v>0</v>
      </c>
      <c r="B535" s="43" t="s">
        <v>541</v>
      </c>
      <c r="C535" s="43" t="s">
        <v>271</v>
      </c>
      <c r="D535" s="43" t="s">
        <v>1047</v>
      </c>
      <c r="E535" s="43">
        <f t="shared" si="16"/>
        <v>0</v>
      </c>
      <c r="G535" s="89" t="str">
        <v/>
      </c>
      <c r="H535" s="90" t="str" cm="1">
        <f t="array" ref="H535">IFERROR(_xlfn._xlws.FILTER(Cnty_States_Rgns[chapter],(Cnty_States_Rgns[county_lon, county_st]=G535)*(Cnty_States_Rgns[region]=DR_Region)),"")</f>
        <v/>
      </c>
      <c r="J535">
        <v>533</v>
      </c>
      <c r="K535" t="str">
        <f t="shared" si="17"/>
        <v/>
      </c>
    </row>
    <row r="536" spans="1:11" ht="16" hidden="1" x14ac:dyDescent="0.2">
      <c r="A536" s="43">
        <f>IFERROR(MATCH($C536,'Start Here Statistics'!$M:$M,0),0)</f>
        <v>0</v>
      </c>
      <c r="B536" s="43" t="s">
        <v>553</v>
      </c>
      <c r="C536" s="43" t="s">
        <v>294</v>
      </c>
      <c r="D536" s="43" t="s">
        <v>1048</v>
      </c>
      <c r="E536" s="43">
        <f t="shared" si="16"/>
        <v>0</v>
      </c>
      <c r="G536" s="89" t="str">
        <v/>
      </c>
      <c r="H536" s="90" t="str" cm="1">
        <f t="array" ref="H536">IFERROR(_xlfn._xlws.FILTER(Cnty_States_Rgns[chapter],(Cnty_States_Rgns[county_lon, county_st]=G536)*(Cnty_States_Rgns[region]=DR_Region)),"")</f>
        <v/>
      </c>
      <c r="J536">
        <v>534</v>
      </c>
      <c r="K536" t="str">
        <f t="shared" si="17"/>
        <v/>
      </c>
    </row>
    <row r="537" spans="1:11" ht="16" hidden="1" x14ac:dyDescent="0.2">
      <c r="A537" s="43">
        <f>IFERROR(MATCH($C537,'Start Here Statistics'!$M:$M,0),0)</f>
        <v>0</v>
      </c>
      <c r="B537" s="43" t="s">
        <v>348</v>
      </c>
      <c r="C537" s="43" t="s">
        <v>310</v>
      </c>
      <c r="D537" s="43" t="s">
        <v>1049</v>
      </c>
      <c r="E537" s="43">
        <f t="shared" si="16"/>
        <v>0</v>
      </c>
      <c r="G537" s="89" t="str">
        <v/>
      </c>
      <c r="H537" s="90" t="str" cm="1">
        <f t="array" ref="H537">IFERROR(_xlfn._xlws.FILTER(Cnty_States_Rgns[chapter],(Cnty_States_Rgns[county_lon, county_st]=G537)*(Cnty_States_Rgns[region]=DR_Region)),"")</f>
        <v/>
      </c>
      <c r="J537">
        <v>535</v>
      </c>
      <c r="K537" t="str">
        <f t="shared" si="17"/>
        <v/>
      </c>
    </row>
    <row r="538" spans="1:11" ht="16" x14ac:dyDescent="0.2">
      <c r="A538" s="43">
        <f>IFERROR(MATCH($C538,'Start Here Statistics'!$M:$M,0),0)</f>
        <v>0</v>
      </c>
      <c r="B538" s="43" t="s">
        <v>517</v>
      </c>
      <c r="C538" s="43" t="s">
        <v>271</v>
      </c>
      <c r="D538" s="43" t="s">
        <v>1050</v>
      </c>
      <c r="E538" s="43">
        <f t="shared" si="16"/>
        <v>0</v>
      </c>
      <c r="G538" s="89" t="str">
        <v/>
      </c>
      <c r="H538" s="90" t="str" cm="1">
        <f t="array" ref="H538">IFERROR(_xlfn._xlws.FILTER(Cnty_States_Rgns[chapter],(Cnty_States_Rgns[county_lon, county_st]=G538)*(Cnty_States_Rgns[region]=DR_Region)),"")</f>
        <v/>
      </c>
      <c r="J538">
        <v>536</v>
      </c>
      <c r="K538" t="str">
        <f t="shared" si="17"/>
        <v/>
      </c>
    </row>
    <row r="539" spans="1:11" ht="16" hidden="1" x14ac:dyDescent="0.2">
      <c r="A539" s="43">
        <f>IFERROR(MATCH($C539,'Start Here Statistics'!$M:$M,0),0)</f>
        <v>0</v>
      </c>
      <c r="B539" s="43" t="s">
        <v>647</v>
      </c>
      <c r="C539" s="43" t="s">
        <v>285</v>
      </c>
      <c r="D539" s="43" t="s">
        <v>1051</v>
      </c>
      <c r="E539" s="43">
        <f t="shared" si="16"/>
        <v>0</v>
      </c>
      <c r="G539" s="89" t="str">
        <v/>
      </c>
      <c r="H539" s="90" t="str" cm="1">
        <f t="array" ref="H539">IFERROR(_xlfn._xlws.FILTER(Cnty_States_Rgns[chapter],(Cnty_States_Rgns[county_lon, county_st]=G539)*(Cnty_States_Rgns[region]=DR_Region)),"")</f>
        <v/>
      </c>
      <c r="J539">
        <v>537</v>
      </c>
      <c r="K539" t="str">
        <f t="shared" si="17"/>
        <v/>
      </c>
    </row>
    <row r="540" spans="1:11" ht="16" hidden="1" x14ac:dyDescent="0.2">
      <c r="A540" s="43">
        <f>IFERROR(MATCH($C540,'Start Here Statistics'!$M:$M,0),0)</f>
        <v>0</v>
      </c>
      <c r="B540" s="43" t="s">
        <v>1021</v>
      </c>
      <c r="C540" s="43" t="s">
        <v>280</v>
      </c>
      <c r="D540" s="43" t="s">
        <v>1052</v>
      </c>
      <c r="E540" s="43">
        <f t="shared" si="16"/>
        <v>0</v>
      </c>
      <c r="G540" s="89" t="str">
        <v/>
      </c>
      <c r="H540" s="90" t="str" cm="1">
        <f t="array" ref="H540">IFERROR(_xlfn._xlws.FILTER(Cnty_States_Rgns[chapter],(Cnty_States_Rgns[county_lon, county_st]=G540)*(Cnty_States_Rgns[region]=DR_Region)),"")</f>
        <v/>
      </c>
      <c r="J540">
        <v>538</v>
      </c>
      <c r="K540" t="str">
        <f t="shared" si="17"/>
        <v/>
      </c>
    </row>
    <row r="541" spans="1:11" ht="16" x14ac:dyDescent="0.2">
      <c r="A541" s="43">
        <f>IFERROR(MATCH($C541,'Start Here Statistics'!$M:$M,0),0)</f>
        <v>0</v>
      </c>
      <c r="B541" s="43" t="s">
        <v>685</v>
      </c>
      <c r="C541" s="43" t="s">
        <v>271</v>
      </c>
      <c r="D541" s="43" t="s">
        <v>1053</v>
      </c>
      <c r="E541" s="43">
        <f t="shared" si="16"/>
        <v>0</v>
      </c>
      <c r="G541" s="89" t="str">
        <v/>
      </c>
      <c r="H541" s="90" t="str" cm="1">
        <f t="array" ref="H541">IFERROR(_xlfn._xlws.FILTER(Cnty_States_Rgns[chapter],(Cnty_States_Rgns[county_lon, county_st]=G541)*(Cnty_States_Rgns[region]=DR_Region)),"")</f>
        <v/>
      </c>
      <c r="J541">
        <v>539</v>
      </c>
      <c r="K541" t="str">
        <f t="shared" si="17"/>
        <v/>
      </c>
    </row>
    <row r="542" spans="1:11" ht="16" hidden="1" x14ac:dyDescent="0.2">
      <c r="A542" s="43">
        <f>IFERROR(MATCH($C542,'Start Here Statistics'!$M:$M,0),0)</f>
        <v>0</v>
      </c>
      <c r="B542" s="43" t="s">
        <v>405</v>
      </c>
      <c r="C542" s="43" t="s">
        <v>308</v>
      </c>
      <c r="D542" s="43" t="s">
        <v>1054</v>
      </c>
      <c r="E542" s="43">
        <f t="shared" si="16"/>
        <v>0</v>
      </c>
      <c r="G542" s="89" t="str">
        <v/>
      </c>
      <c r="H542" s="90" t="str" cm="1">
        <f t="array" ref="H542">IFERROR(_xlfn._xlws.FILTER(Cnty_States_Rgns[chapter],(Cnty_States_Rgns[county_lon, county_st]=G542)*(Cnty_States_Rgns[region]=DR_Region)),"")</f>
        <v/>
      </c>
      <c r="J542">
        <v>540</v>
      </c>
      <c r="K542" t="str">
        <f t="shared" si="17"/>
        <v/>
      </c>
    </row>
    <row r="543" spans="1:11" ht="16" hidden="1" x14ac:dyDescent="0.2">
      <c r="A543" s="43">
        <f>IFERROR(MATCH($C543,'Start Here Statistics'!$M:$M,0),0)</f>
        <v>0</v>
      </c>
      <c r="B543" s="43" t="s">
        <v>384</v>
      </c>
      <c r="C543" s="43" t="s">
        <v>312</v>
      </c>
      <c r="D543" s="43" t="s">
        <v>1055</v>
      </c>
      <c r="E543" s="43">
        <f t="shared" si="16"/>
        <v>0</v>
      </c>
      <c r="G543" s="89" t="str">
        <v/>
      </c>
      <c r="H543" s="90" t="str" cm="1">
        <f t="array" ref="H543">IFERROR(_xlfn._xlws.FILTER(Cnty_States_Rgns[chapter],(Cnty_States_Rgns[county_lon, county_st]=G543)*(Cnty_States_Rgns[region]=DR_Region)),"")</f>
        <v/>
      </c>
      <c r="J543">
        <v>541</v>
      </c>
      <c r="K543" t="str">
        <f t="shared" si="17"/>
        <v/>
      </c>
    </row>
    <row r="544" spans="1:11" ht="16" hidden="1" x14ac:dyDescent="0.2">
      <c r="A544" s="43">
        <f>IFERROR(MATCH($C544,'Start Here Statistics'!$M:$M,0),0)</f>
        <v>0</v>
      </c>
      <c r="B544" s="43" t="s">
        <v>538</v>
      </c>
      <c r="C544" s="43" t="s">
        <v>294</v>
      </c>
      <c r="D544" s="43" t="s">
        <v>1056</v>
      </c>
      <c r="E544" s="43">
        <f t="shared" si="16"/>
        <v>0</v>
      </c>
      <c r="G544" s="89" t="str">
        <v/>
      </c>
      <c r="H544" s="90" t="str" cm="1">
        <f t="array" ref="H544">IFERROR(_xlfn._xlws.FILTER(Cnty_States_Rgns[chapter],(Cnty_States_Rgns[county_lon, county_st]=G544)*(Cnty_States_Rgns[region]=DR_Region)),"")</f>
        <v/>
      </c>
      <c r="J544">
        <v>542</v>
      </c>
      <c r="K544" t="str">
        <f t="shared" si="17"/>
        <v/>
      </c>
    </row>
    <row r="545" spans="1:11" ht="16" hidden="1" x14ac:dyDescent="0.2">
      <c r="A545" s="43">
        <f>IFERROR(MATCH($C545,'Start Here Statistics'!$M:$M,0),0)</f>
        <v>0</v>
      </c>
      <c r="B545" s="43" t="s">
        <v>789</v>
      </c>
      <c r="C545" s="43" t="s">
        <v>310</v>
      </c>
      <c r="D545" s="43" t="s">
        <v>1057</v>
      </c>
      <c r="E545" s="43">
        <f t="shared" si="16"/>
        <v>0</v>
      </c>
      <c r="G545" s="89" t="str">
        <v/>
      </c>
      <c r="H545" s="90" t="str" cm="1">
        <f t="array" ref="H545">IFERROR(_xlfn._xlws.FILTER(Cnty_States_Rgns[chapter],(Cnty_States_Rgns[county_lon, county_st]=G545)*(Cnty_States_Rgns[region]=DR_Region)),"")</f>
        <v/>
      </c>
      <c r="J545">
        <v>543</v>
      </c>
      <c r="K545" t="str">
        <f t="shared" si="17"/>
        <v/>
      </c>
    </row>
    <row r="546" spans="1:11" ht="16" hidden="1" x14ac:dyDescent="0.2">
      <c r="A546" s="43">
        <f>IFERROR(MATCH($C546,'Start Here Statistics'!$M:$M,0),0)</f>
        <v>0</v>
      </c>
      <c r="B546" s="43" t="s">
        <v>694</v>
      </c>
      <c r="C546" s="43" t="s">
        <v>299</v>
      </c>
      <c r="D546" s="43" t="s">
        <v>1058</v>
      </c>
      <c r="E546" s="43">
        <f t="shared" si="16"/>
        <v>0</v>
      </c>
      <c r="G546" s="89" t="str">
        <v/>
      </c>
      <c r="H546" s="90" t="str" cm="1">
        <f t="array" ref="H546">IFERROR(_xlfn._xlws.FILTER(Cnty_States_Rgns[chapter],(Cnty_States_Rgns[county_lon, county_st]=G546)*(Cnty_States_Rgns[region]=DR_Region)),"")</f>
        <v/>
      </c>
      <c r="J546">
        <v>544</v>
      </c>
      <c r="K546" t="str">
        <f t="shared" si="17"/>
        <v/>
      </c>
    </row>
    <row r="547" spans="1:11" ht="16" hidden="1" x14ac:dyDescent="0.2">
      <c r="A547" s="43">
        <f>IFERROR(MATCH($C547,'Start Here Statistics'!$M:$M,0),0)</f>
        <v>0</v>
      </c>
      <c r="B547" s="43" t="s">
        <v>573</v>
      </c>
      <c r="C547" s="43" t="s">
        <v>300</v>
      </c>
      <c r="D547" s="43" t="s">
        <v>1059</v>
      </c>
      <c r="E547" s="43">
        <f t="shared" si="16"/>
        <v>0</v>
      </c>
      <c r="G547" s="89" t="str">
        <v/>
      </c>
      <c r="H547" s="90" t="str" cm="1">
        <f t="array" ref="H547">IFERROR(_xlfn._xlws.FILTER(Cnty_States_Rgns[chapter],(Cnty_States_Rgns[county_lon, county_st]=G547)*(Cnty_States_Rgns[region]=DR_Region)),"")</f>
        <v/>
      </c>
      <c r="J547">
        <v>545</v>
      </c>
      <c r="K547" t="str">
        <f t="shared" si="17"/>
        <v/>
      </c>
    </row>
    <row r="548" spans="1:11" ht="16" hidden="1" x14ac:dyDescent="0.2">
      <c r="A548" s="43">
        <f>IFERROR(MATCH($C548,'Start Here Statistics'!$M:$M,0),0)</f>
        <v>0</v>
      </c>
      <c r="B548" s="43" t="s">
        <v>446</v>
      </c>
      <c r="C548" s="43" t="s">
        <v>301</v>
      </c>
      <c r="D548" s="43" t="s">
        <v>1060</v>
      </c>
      <c r="E548" s="43">
        <f t="shared" si="16"/>
        <v>0</v>
      </c>
      <c r="G548" s="89" t="str">
        <v/>
      </c>
      <c r="H548" s="90" t="str" cm="1">
        <f t="array" ref="H548">IFERROR(_xlfn._xlws.FILTER(Cnty_States_Rgns[chapter],(Cnty_States_Rgns[county_lon, county_st]=G548)*(Cnty_States_Rgns[region]=DR_Region)),"")</f>
        <v/>
      </c>
      <c r="J548">
        <v>546</v>
      </c>
      <c r="K548" t="str">
        <f t="shared" si="17"/>
        <v/>
      </c>
    </row>
    <row r="549" spans="1:11" ht="16" hidden="1" x14ac:dyDescent="0.2">
      <c r="A549" s="43">
        <f>IFERROR(MATCH($C549,'Start Here Statistics'!$M:$M,0),0)</f>
        <v>0</v>
      </c>
      <c r="B549" s="43" t="s">
        <v>582</v>
      </c>
      <c r="C549" s="43" t="s">
        <v>302</v>
      </c>
      <c r="D549" s="43" t="s">
        <v>1061</v>
      </c>
      <c r="E549" s="43">
        <f t="shared" si="16"/>
        <v>0</v>
      </c>
      <c r="G549" s="89" t="str">
        <v/>
      </c>
      <c r="H549" s="90" t="str" cm="1">
        <f t="array" ref="H549">IFERROR(_xlfn._xlws.FILTER(Cnty_States_Rgns[chapter],(Cnty_States_Rgns[county_lon, county_st]=G549)*(Cnty_States_Rgns[region]=DR_Region)),"")</f>
        <v/>
      </c>
      <c r="J549">
        <v>547</v>
      </c>
      <c r="K549" t="str">
        <f t="shared" si="17"/>
        <v/>
      </c>
    </row>
    <row r="550" spans="1:11" ht="16" hidden="1" x14ac:dyDescent="0.2">
      <c r="A550" s="43">
        <f>IFERROR(MATCH($C550,'Start Here Statistics'!$M:$M,0),0)</f>
        <v>0</v>
      </c>
      <c r="B550" s="43" t="s">
        <v>561</v>
      </c>
      <c r="C550" s="43" t="s">
        <v>307</v>
      </c>
      <c r="D550" s="43" t="s">
        <v>1062</v>
      </c>
      <c r="E550" s="43">
        <f t="shared" si="16"/>
        <v>0</v>
      </c>
      <c r="G550" s="89" t="str">
        <v/>
      </c>
      <c r="H550" s="90" t="str" cm="1">
        <f t="array" ref="H550">IFERROR(_xlfn._xlws.FILTER(Cnty_States_Rgns[chapter],(Cnty_States_Rgns[county_lon, county_st]=G550)*(Cnty_States_Rgns[region]=DR_Region)),"")</f>
        <v/>
      </c>
      <c r="J550">
        <v>548</v>
      </c>
      <c r="K550" t="str">
        <f t="shared" si="17"/>
        <v/>
      </c>
    </row>
    <row r="551" spans="1:11" ht="16" hidden="1" x14ac:dyDescent="0.2">
      <c r="A551" s="43">
        <f>IFERROR(MATCH($C551,'Start Here Statistics'!$M:$M,0),0)</f>
        <v>0</v>
      </c>
      <c r="B551" s="43" t="s">
        <v>455</v>
      </c>
      <c r="C551" s="43" t="s">
        <v>308</v>
      </c>
      <c r="D551" s="43" t="s">
        <v>1063</v>
      </c>
      <c r="E551" s="43">
        <f t="shared" si="16"/>
        <v>0</v>
      </c>
      <c r="G551" s="89" t="str">
        <v/>
      </c>
      <c r="H551" s="90" t="str" cm="1">
        <f t="array" ref="H551">IFERROR(_xlfn._xlws.FILTER(Cnty_States_Rgns[chapter],(Cnty_States_Rgns[county_lon, county_st]=G551)*(Cnty_States_Rgns[region]=DR_Region)),"")</f>
        <v/>
      </c>
      <c r="J551">
        <v>549</v>
      </c>
      <c r="K551" t="str">
        <f t="shared" si="17"/>
        <v/>
      </c>
    </row>
    <row r="552" spans="1:11" ht="16" x14ac:dyDescent="0.2">
      <c r="A552" s="43">
        <f>IFERROR(MATCH($C552,'Start Here Statistics'!$M:$M,0),0)</f>
        <v>0</v>
      </c>
      <c r="B552" s="43" t="s">
        <v>400</v>
      </c>
      <c r="C552" s="43" t="s">
        <v>271</v>
      </c>
      <c r="D552" s="43" t="s">
        <v>1064</v>
      </c>
      <c r="E552" s="43">
        <f t="shared" si="16"/>
        <v>0</v>
      </c>
      <c r="G552" s="89" t="str">
        <v/>
      </c>
      <c r="H552" s="90" t="str" cm="1">
        <f t="array" ref="H552">IFERROR(_xlfn._xlws.FILTER(Cnty_States_Rgns[chapter],(Cnty_States_Rgns[county_lon, county_st]=G552)*(Cnty_States_Rgns[region]=DR_Region)),"")</f>
        <v/>
      </c>
      <c r="J552">
        <v>550</v>
      </c>
      <c r="K552" t="str">
        <f t="shared" si="17"/>
        <v/>
      </c>
    </row>
    <row r="553" spans="1:11" ht="16" hidden="1" x14ac:dyDescent="0.2">
      <c r="A553" s="43">
        <f>IFERROR(MATCH($C553,'Start Here Statistics'!$M:$M,0),0)</f>
        <v>0</v>
      </c>
      <c r="B553" s="43" t="s">
        <v>797</v>
      </c>
      <c r="C553" s="43" t="s">
        <v>295</v>
      </c>
      <c r="D553" s="43" t="s">
        <v>1065</v>
      </c>
      <c r="E553" s="43">
        <f t="shared" si="16"/>
        <v>0</v>
      </c>
      <c r="G553" s="89" t="str">
        <v/>
      </c>
      <c r="H553" s="90" t="str" cm="1">
        <f t="array" ref="H553">IFERROR(_xlfn._xlws.FILTER(Cnty_States_Rgns[chapter],(Cnty_States_Rgns[county_lon, county_st]=G553)*(Cnty_States_Rgns[region]=DR_Region)),"")</f>
        <v/>
      </c>
      <c r="J553">
        <v>551</v>
      </c>
      <c r="K553" t="str">
        <f t="shared" si="17"/>
        <v/>
      </c>
    </row>
    <row r="554" spans="1:11" ht="16" hidden="1" x14ac:dyDescent="0.2">
      <c r="A554" s="43">
        <f>IFERROR(MATCH($C554,'Start Here Statistics'!$M:$M,0),0)</f>
        <v>0</v>
      </c>
      <c r="B554" s="43" t="s">
        <v>368</v>
      </c>
      <c r="C554" s="43" t="s">
        <v>310</v>
      </c>
      <c r="D554" s="43" t="s">
        <v>1066</v>
      </c>
      <c r="E554" s="43">
        <f t="shared" si="16"/>
        <v>0</v>
      </c>
      <c r="G554" s="89" t="str">
        <v/>
      </c>
      <c r="H554" s="90" t="str" cm="1">
        <f t="array" ref="H554">IFERROR(_xlfn._xlws.FILTER(Cnty_States_Rgns[chapter],(Cnty_States_Rgns[county_lon, county_st]=G554)*(Cnty_States_Rgns[region]=DR_Region)),"")</f>
        <v/>
      </c>
      <c r="J554">
        <v>552</v>
      </c>
      <c r="K554" t="str">
        <f t="shared" si="17"/>
        <v/>
      </c>
    </row>
    <row r="555" spans="1:11" ht="16" hidden="1" x14ac:dyDescent="0.2">
      <c r="A555" s="43">
        <f>IFERROR(MATCH($C555,'Start Here Statistics'!$M:$M,0),0)</f>
        <v>0</v>
      </c>
      <c r="B555" s="43" t="s">
        <v>592</v>
      </c>
      <c r="C555" s="43" t="s">
        <v>307</v>
      </c>
      <c r="D555" s="43" t="s">
        <v>1067</v>
      </c>
      <c r="E555" s="43">
        <f t="shared" si="16"/>
        <v>0</v>
      </c>
      <c r="G555" s="89" t="str">
        <v/>
      </c>
      <c r="H555" s="90" t="str" cm="1">
        <f t="array" ref="H555">IFERROR(_xlfn._xlws.FILTER(Cnty_States_Rgns[chapter],(Cnty_States_Rgns[county_lon, county_st]=G555)*(Cnty_States_Rgns[region]=DR_Region)),"")</f>
        <v/>
      </c>
      <c r="J555">
        <v>553</v>
      </c>
      <c r="K555" t="str">
        <f t="shared" si="17"/>
        <v/>
      </c>
    </row>
    <row r="556" spans="1:11" ht="16" hidden="1" x14ac:dyDescent="0.2">
      <c r="A556" s="43">
        <f>IFERROR(MATCH($C556,'Start Here Statistics'!$M:$M,0),0)</f>
        <v>0</v>
      </c>
      <c r="B556" s="43" t="s">
        <v>967</v>
      </c>
      <c r="C556" s="43" t="s">
        <v>324</v>
      </c>
      <c r="D556" s="43" t="s">
        <v>1068</v>
      </c>
      <c r="E556" s="43">
        <f t="shared" si="16"/>
        <v>0</v>
      </c>
      <c r="G556" s="89" t="str">
        <v/>
      </c>
      <c r="H556" s="90" t="str" cm="1">
        <f t="array" ref="H556">IFERROR(_xlfn._xlws.FILTER(Cnty_States_Rgns[chapter],(Cnty_States_Rgns[county_lon, county_st]=G556)*(Cnty_States_Rgns[region]=DR_Region)),"")</f>
        <v/>
      </c>
      <c r="J556">
        <v>554</v>
      </c>
      <c r="K556" t="str">
        <f t="shared" si="17"/>
        <v/>
      </c>
    </row>
    <row r="557" spans="1:11" ht="16" hidden="1" x14ac:dyDescent="0.2">
      <c r="A557" s="43">
        <f>IFERROR(MATCH($C557,'Start Here Statistics'!$M:$M,0),0)</f>
        <v>0</v>
      </c>
      <c r="B557" s="43" t="s">
        <v>480</v>
      </c>
      <c r="C557" s="43" t="s">
        <v>313</v>
      </c>
      <c r="D557" s="43" t="s">
        <v>1069</v>
      </c>
      <c r="E557" s="43">
        <f t="shared" si="16"/>
        <v>0</v>
      </c>
      <c r="G557" s="89" t="str">
        <v/>
      </c>
      <c r="H557" s="90" t="str" cm="1">
        <f t="array" ref="H557">IFERROR(_xlfn._xlws.FILTER(Cnty_States_Rgns[chapter],(Cnty_States_Rgns[county_lon, county_st]=G557)*(Cnty_States_Rgns[region]=DR_Region)),"")</f>
        <v/>
      </c>
      <c r="J557">
        <v>555</v>
      </c>
      <c r="K557" t="str">
        <f t="shared" si="17"/>
        <v/>
      </c>
    </row>
    <row r="558" spans="1:11" ht="16" hidden="1" x14ac:dyDescent="0.2">
      <c r="A558" s="43">
        <f>IFERROR(MATCH($C558,'Start Here Statistics'!$M:$M,0),0)</f>
        <v>0</v>
      </c>
      <c r="B558" s="43" t="s">
        <v>708</v>
      </c>
      <c r="C558" s="43" t="s">
        <v>285</v>
      </c>
      <c r="D558" s="43" t="s">
        <v>1070</v>
      </c>
      <c r="E558" s="43">
        <f t="shared" si="16"/>
        <v>0</v>
      </c>
      <c r="G558" s="89" t="str">
        <v/>
      </c>
      <c r="H558" s="90" t="str" cm="1">
        <f t="array" ref="H558">IFERROR(_xlfn._xlws.FILTER(Cnty_States_Rgns[chapter],(Cnty_States_Rgns[county_lon, county_st]=G558)*(Cnty_States_Rgns[region]=DR_Region)),"")</f>
        <v/>
      </c>
      <c r="J558">
        <v>556</v>
      </c>
      <c r="K558" t="str">
        <f t="shared" si="17"/>
        <v/>
      </c>
    </row>
    <row r="559" spans="1:11" ht="16" hidden="1" x14ac:dyDescent="0.2">
      <c r="A559" s="43">
        <f>IFERROR(MATCH($C559,'Start Here Statistics'!$M:$M,0),0)</f>
        <v>0</v>
      </c>
      <c r="B559" s="43" t="s">
        <v>975</v>
      </c>
      <c r="C559" s="43" t="s">
        <v>294</v>
      </c>
      <c r="D559" s="43" t="s">
        <v>1071</v>
      </c>
      <c r="E559" s="43">
        <f t="shared" si="16"/>
        <v>0</v>
      </c>
      <c r="G559" s="89" t="str">
        <v/>
      </c>
      <c r="H559" s="90" t="str" cm="1">
        <f t="array" ref="H559">IFERROR(_xlfn._xlws.FILTER(Cnty_States_Rgns[chapter],(Cnty_States_Rgns[county_lon, county_st]=G559)*(Cnty_States_Rgns[region]=DR_Region)),"")</f>
        <v/>
      </c>
      <c r="J559">
        <v>557</v>
      </c>
      <c r="K559" t="str">
        <f t="shared" si="17"/>
        <v/>
      </c>
    </row>
    <row r="560" spans="1:11" ht="16" hidden="1" x14ac:dyDescent="0.2">
      <c r="A560" s="43">
        <f>IFERROR(MATCH($C560,'Start Here Statistics'!$M:$M,0),0)</f>
        <v>0</v>
      </c>
      <c r="B560" s="43" t="s">
        <v>414</v>
      </c>
      <c r="C560" s="43" t="s">
        <v>310</v>
      </c>
      <c r="D560" s="43" t="s">
        <v>1072</v>
      </c>
      <c r="E560" s="43">
        <f t="shared" si="16"/>
        <v>0</v>
      </c>
      <c r="G560" s="89" t="str">
        <v/>
      </c>
      <c r="H560" s="90" t="str" cm="1">
        <f t="array" ref="H560">IFERROR(_xlfn._xlws.FILTER(Cnty_States_Rgns[chapter],(Cnty_States_Rgns[county_lon, county_st]=G560)*(Cnty_States_Rgns[region]=DR_Region)),"")</f>
        <v/>
      </c>
      <c r="J560">
        <v>558</v>
      </c>
      <c r="K560" t="str">
        <f t="shared" si="17"/>
        <v/>
      </c>
    </row>
    <row r="561" spans="1:11" ht="16" hidden="1" x14ac:dyDescent="0.2">
      <c r="A561" s="43">
        <f>IFERROR(MATCH($C561,'Start Here Statistics'!$M:$M,0),0)</f>
        <v>0</v>
      </c>
      <c r="B561" s="43" t="s">
        <v>356</v>
      </c>
      <c r="C561" s="43" t="s">
        <v>289</v>
      </c>
      <c r="D561" s="43" t="s">
        <v>1073</v>
      </c>
      <c r="E561" s="43">
        <f t="shared" si="16"/>
        <v>0</v>
      </c>
      <c r="G561" s="89" t="str">
        <v/>
      </c>
      <c r="H561" s="90" t="str" cm="1">
        <f t="array" ref="H561">IFERROR(_xlfn._xlws.FILTER(Cnty_States_Rgns[chapter],(Cnty_States_Rgns[county_lon, county_st]=G561)*(Cnty_States_Rgns[region]=DR_Region)),"")</f>
        <v/>
      </c>
      <c r="J561">
        <v>559</v>
      </c>
      <c r="K561" t="str">
        <f t="shared" si="17"/>
        <v/>
      </c>
    </row>
    <row r="562" spans="1:11" ht="16" hidden="1" x14ac:dyDescent="0.2">
      <c r="A562" s="43">
        <f>IFERROR(MATCH($C562,'Start Here Statistics'!$M:$M,0),0)</f>
        <v>0</v>
      </c>
      <c r="B562" s="43" t="s">
        <v>860</v>
      </c>
      <c r="C562" s="43" t="s">
        <v>297</v>
      </c>
      <c r="D562" s="43" t="s">
        <v>1074</v>
      </c>
      <c r="E562" s="43">
        <f t="shared" si="16"/>
        <v>0</v>
      </c>
      <c r="G562" s="89" t="str">
        <v/>
      </c>
      <c r="H562" s="90" t="str" cm="1">
        <f t="array" ref="H562">IFERROR(_xlfn._xlws.FILTER(Cnty_States_Rgns[chapter],(Cnty_States_Rgns[county_lon, county_st]=G562)*(Cnty_States_Rgns[region]=DR_Region)),"")</f>
        <v/>
      </c>
      <c r="J562">
        <v>560</v>
      </c>
      <c r="K562" t="str">
        <f t="shared" si="17"/>
        <v/>
      </c>
    </row>
    <row r="563" spans="1:11" ht="16" hidden="1" x14ac:dyDescent="0.2">
      <c r="A563" s="43">
        <f>IFERROR(MATCH($C563,'Start Here Statistics'!$M:$M,0),0)</f>
        <v>0</v>
      </c>
      <c r="B563" s="43" t="s">
        <v>346</v>
      </c>
      <c r="C563" s="43" t="s">
        <v>298</v>
      </c>
      <c r="D563" s="43" t="s">
        <v>1075</v>
      </c>
      <c r="E563" s="43">
        <f t="shared" si="16"/>
        <v>0</v>
      </c>
      <c r="G563" s="89" t="str">
        <v/>
      </c>
      <c r="H563" s="90" t="str" cm="1">
        <f t="array" ref="H563">IFERROR(_xlfn._xlws.FILTER(Cnty_States_Rgns[chapter],(Cnty_States_Rgns[county_lon, county_st]=G563)*(Cnty_States_Rgns[region]=DR_Region)),"")</f>
        <v/>
      </c>
      <c r="J563">
        <v>561</v>
      </c>
      <c r="K563" t="str">
        <f t="shared" si="17"/>
        <v/>
      </c>
    </row>
    <row r="564" spans="1:11" ht="16" hidden="1" x14ac:dyDescent="0.2">
      <c r="A564" s="43">
        <f>IFERROR(MATCH($C564,'Start Here Statistics'!$M:$M,0),0)</f>
        <v>0</v>
      </c>
      <c r="B564" s="43" t="s">
        <v>382</v>
      </c>
      <c r="C564" s="43" t="s">
        <v>307</v>
      </c>
      <c r="D564" s="43" t="s">
        <v>1076</v>
      </c>
      <c r="E564" s="43">
        <f t="shared" si="16"/>
        <v>0</v>
      </c>
      <c r="G564" s="89" t="str">
        <v/>
      </c>
      <c r="H564" s="90" t="str" cm="1">
        <f t="array" ref="H564">IFERROR(_xlfn._xlws.FILTER(Cnty_States_Rgns[chapter],(Cnty_States_Rgns[county_lon, county_st]=G564)*(Cnty_States_Rgns[region]=DR_Region)),"")</f>
        <v/>
      </c>
      <c r="J564">
        <v>562</v>
      </c>
      <c r="K564" t="str">
        <f t="shared" si="17"/>
        <v/>
      </c>
    </row>
    <row r="565" spans="1:11" ht="16" x14ac:dyDescent="0.2">
      <c r="A565" s="43">
        <f>IFERROR(MATCH($C565,'Start Here Statistics'!$M:$M,0),0)</f>
        <v>0</v>
      </c>
      <c r="B565" s="43" t="s">
        <v>685</v>
      </c>
      <c r="C565" s="43" t="s">
        <v>271</v>
      </c>
      <c r="D565" s="43" t="s">
        <v>1077</v>
      </c>
      <c r="E565" s="43">
        <f t="shared" si="16"/>
        <v>0</v>
      </c>
      <c r="G565" s="89" t="str">
        <v/>
      </c>
      <c r="H565" s="90" t="str" cm="1">
        <f t="array" ref="H565">IFERROR(_xlfn._xlws.FILTER(Cnty_States_Rgns[chapter],(Cnty_States_Rgns[county_lon, county_st]=G565)*(Cnty_States_Rgns[region]=DR_Region)),"")</f>
        <v/>
      </c>
      <c r="J565">
        <v>563</v>
      </c>
      <c r="K565" t="str">
        <f t="shared" si="17"/>
        <v/>
      </c>
    </row>
    <row r="566" spans="1:11" ht="16" hidden="1" x14ac:dyDescent="0.2">
      <c r="A566" s="43">
        <f>IFERROR(MATCH($C566,'Start Here Statistics'!$M:$M,0),0)</f>
        <v>0</v>
      </c>
      <c r="B566" s="43" t="s">
        <v>485</v>
      </c>
      <c r="C566" s="43" t="s">
        <v>308</v>
      </c>
      <c r="D566" s="43" t="s">
        <v>1078</v>
      </c>
      <c r="E566" s="43">
        <f t="shared" si="16"/>
        <v>0</v>
      </c>
      <c r="G566" s="89" t="str">
        <v/>
      </c>
      <c r="H566" s="90" t="str" cm="1">
        <f t="array" ref="H566">IFERROR(_xlfn._xlws.FILTER(Cnty_States_Rgns[chapter],(Cnty_States_Rgns[county_lon, county_st]=G566)*(Cnty_States_Rgns[region]=DR_Region)),"")</f>
        <v/>
      </c>
      <c r="J566">
        <v>564</v>
      </c>
      <c r="K566" t="str">
        <f t="shared" si="17"/>
        <v/>
      </c>
    </row>
    <row r="567" spans="1:11" ht="16" hidden="1" x14ac:dyDescent="0.2">
      <c r="A567" s="43">
        <f>IFERROR(MATCH($C567,'Start Here Statistics'!$M:$M,0),0)</f>
        <v>0</v>
      </c>
      <c r="B567" s="43" t="s">
        <v>704</v>
      </c>
      <c r="C567" s="43" t="s">
        <v>283</v>
      </c>
      <c r="D567" s="43" t="s">
        <v>1079</v>
      </c>
      <c r="E567" s="43">
        <f t="shared" si="16"/>
        <v>0</v>
      </c>
      <c r="G567" s="89" t="str">
        <v/>
      </c>
      <c r="H567" s="90" t="str" cm="1">
        <f t="array" ref="H567">IFERROR(_xlfn._xlws.FILTER(Cnty_States_Rgns[chapter],(Cnty_States_Rgns[county_lon, county_st]=G567)*(Cnty_States_Rgns[region]=DR_Region)),"")</f>
        <v/>
      </c>
      <c r="J567">
        <v>565</v>
      </c>
      <c r="K567" t="str">
        <f t="shared" si="17"/>
        <v/>
      </c>
    </row>
    <row r="568" spans="1:11" ht="16" hidden="1" x14ac:dyDescent="0.2">
      <c r="A568" s="43">
        <f>IFERROR(MATCH($C568,'Start Here Statistics'!$M:$M,0),0)</f>
        <v>0</v>
      </c>
      <c r="B568" s="43" t="s">
        <v>485</v>
      </c>
      <c r="C568" s="43" t="s">
        <v>308</v>
      </c>
      <c r="D568" s="43" t="s">
        <v>1080</v>
      </c>
      <c r="E568" s="43">
        <f t="shared" si="16"/>
        <v>0</v>
      </c>
      <c r="G568" s="89" t="str">
        <v/>
      </c>
      <c r="H568" s="90" t="str" cm="1">
        <f t="array" ref="H568">IFERROR(_xlfn._xlws.FILTER(Cnty_States_Rgns[chapter],(Cnty_States_Rgns[county_lon, county_st]=G568)*(Cnty_States_Rgns[region]=DR_Region)),"")</f>
        <v/>
      </c>
      <c r="J568">
        <v>566</v>
      </c>
      <c r="K568" t="str">
        <f t="shared" si="17"/>
        <v/>
      </c>
    </row>
    <row r="569" spans="1:11" ht="16" hidden="1" x14ac:dyDescent="0.2">
      <c r="A569" s="43">
        <f>IFERROR(MATCH($C569,'Start Here Statistics'!$M:$M,0),0)</f>
        <v>0</v>
      </c>
      <c r="B569" s="43" t="s">
        <v>407</v>
      </c>
      <c r="C569" s="43" t="s">
        <v>295</v>
      </c>
      <c r="D569" s="43" t="s">
        <v>1081</v>
      </c>
      <c r="E569" s="43">
        <f t="shared" si="16"/>
        <v>0</v>
      </c>
      <c r="G569" s="89" t="str">
        <v/>
      </c>
      <c r="H569" s="90" t="str" cm="1">
        <f t="array" ref="H569">IFERROR(_xlfn._xlws.FILTER(Cnty_States_Rgns[chapter],(Cnty_States_Rgns[county_lon, county_st]=G569)*(Cnty_States_Rgns[region]=DR_Region)),"")</f>
        <v/>
      </c>
      <c r="J569">
        <v>567</v>
      </c>
      <c r="K569" t="str">
        <f t="shared" si="17"/>
        <v/>
      </c>
    </row>
    <row r="570" spans="1:11" ht="16" hidden="1" x14ac:dyDescent="0.2">
      <c r="A570" s="43">
        <f>IFERROR(MATCH($C570,'Start Here Statistics'!$M:$M,0),0)</f>
        <v>0</v>
      </c>
      <c r="B570" s="43" t="s">
        <v>607</v>
      </c>
      <c r="C570" s="43" t="s">
        <v>301</v>
      </c>
      <c r="D570" s="43" t="s">
        <v>1082</v>
      </c>
      <c r="E570" s="43">
        <f t="shared" si="16"/>
        <v>0</v>
      </c>
      <c r="G570" s="89" t="str">
        <v/>
      </c>
      <c r="H570" s="90" t="str" cm="1">
        <f t="array" ref="H570">IFERROR(_xlfn._xlws.FILTER(Cnty_States_Rgns[chapter],(Cnty_States_Rgns[county_lon, county_st]=G570)*(Cnty_States_Rgns[region]=DR_Region)),"")</f>
        <v/>
      </c>
      <c r="J570">
        <v>568</v>
      </c>
      <c r="K570" t="str">
        <f t="shared" si="17"/>
        <v/>
      </c>
    </row>
    <row r="571" spans="1:11" ht="16" hidden="1" x14ac:dyDescent="0.2">
      <c r="A571" s="43">
        <f>IFERROR(MATCH($C571,'Start Here Statistics'!$M:$M,0),0)</f>
        <v>0</v>
      </c>
      <c r="B571" s="43" t="s">
        <v>512</v>
      </c>
      <c r="C571" s="43" t="s">
        <v>294</v>
      </c>
      <c r="D571" s="43" t="s">
        <v>1083</v>
      </c>
      <c r="E571" s="43">
        <f t="shared" si="16"/>
        <v>0</v>
      </c>
      <c r="G571" s="89" t="str">
        <v/>
      </c>
      <c r="H571" s="90" t="str" cm="1">
        <f t="array" ref="H571">IFERROR(_xlfn._xlws.FILTER(Cnty_States_Rgns[chapter],(Cnty_States_Rgns[county_lon, county_st]=G571)*(Cnty_States_Rgns[region]=DR_Region)),"")</f>
        <v/>
      </c>
      <c r="J571">
        <v>569</v>
      </c>
      <c r="K571" t="str">
        <f t="shared" si="17"/>
        <v/>
      </c>
    </row>
    <row r="572" spans="1:11" ht="16" hidden="1" x14ac:dyDescent="0.2">
      <c r="A572" s="43">
        <f>IFERROR(MATCH($C572,'Start Here Statistics'!$M:$M,0),0)</f>
        <v>0</v>
      </c>
      <c r="B572" s="43" t="s">
        <v>414</v>
      </c>
      <c r="C572" s="43" t="s">
        <v>310</v>
      </c>
      <c r="D572" s="43" t="s">
        <v>1084</v>
      </c>
      <c r="E572" s="43">
        <f t="shared" si="16"/>
        <v>0</v>
      </c>
      <c r="G572" s="89" t="str">
        <v/>
      </c>
      <c r="H572" s="90" t="str" cm="1">
        <f t="array" ref="H572">IFERROR(_xlfn._xlws.FILTER(Cnty_States_Rgns[chapter],(Cnty_States_Rgns[county_lon, county_st]=G572)*(Cnty_States_Rgns[region]=DR_Region)),"")</f>
        <v/>
      </c>
      <c r="J572">
        <v>570</v>
      </c>
      <c r="K572" t="str">
        <f t="shared" si="17"/>
        <v/>
      </c>
    </row>
    <row r="573" spans="1:11" ht="16" hidden="1" x14ac:dyDescent="0.2">
      <c r="A573" s="43">
        <f>IFERROR(MATCH($C573,'Start Here Statistics'!$M:$M,0),0)</f>
        <v>0</v>
      </c>
      <c r="B573" s="43" t="s">
        <v>694</v>
      </c>
      <c r="C573" s="43" t="s">
        <v>299</v>
      </c>
      <c r="D573" s="43" t="s">
        <v>1085</v>
      </c>
      <c r="E573" s="43">
        <f t="shared" si="16"/>
        <v>0</v>
      </c>
      <c r="G573" s="89" t="str">
        <v/>
      </c>
      <c r="H573" s="90" t="str" cm="1">
        <f t="array" ref="H573">IFERROR(_xlfn._xlws.FILTER(Cnty_States_Rgns[chapter],(Cnty_States_Rgns[county_lon, county_st]=G573)*(Cnty_States_Rgns[region]=DR_Region)),"")</f>
        <v/>
      </c>
      <c r="J573">
        <v>571</v>
      </c>
      <c r="K573" t="str">
        <f t="shared" si="17"/>
        <v/>
      </c>
    </row>
    <row r="574" spans="1:11" ht="16" hidden="1" x14ac:dyDescent="0.2">
      <c r="A574" s="43">
        <f>IFERROR(MATCH($C574,'Start Here Statistics'!$M:$M,0),0)</f>
        <v>0</v>
      </c>
      <c r="B574" s="43" t="s">
        <v>671</v>
      </c>
      <c r="C574" s="43" t="s">
        <v>300</v>
      </c>
      <c r="D574" s="43" t="s">
        <v>1086</v>
      </c>
      <c r="E574" s="43">
        <f t="shared" si="16"/>
        <v>0</v>
      </c>
      <c r="G574" s="89" t="str">
        <v/>
      </c>
      <c r="H574" s="90" t="str" cm="1">
        <f t="array" ref="H574">IFERROR(_xlfn._xlws.FILTER(Cnty_States_Rgns[chapter],(Cnty_States_Rgns[county_lon, county_st]=G574)*(Cnty_States_Rgns[region]=DR_Region)),"")</f>
        <v/>
      </c>
      <c r="J574">
        <v>572</v>
      </c>
      <c r="K574" t="str">
        <f t="shared" si="17"/>
        <v/>
      </c>
    </row>
    <row r="575" spans="1:11" ht="16" hidden="1" x14ac:dyDescent="0.2">
      <c r="A575" s="43">
        <f>IFERROR(MATCH($C575,'Start Here Statistics'!$M:$M,0),0)</f>
        <v>0</v>
      </c>
      <c r="B575" s="43" t="s">
        <v>350</v>
      </c>
      <c r="C575" s="43" t="s">
        <v>302</v>
      </c>
      <c r="D575" s="43" t="s">
        <v>1087</v>
      </c>
      <c r="E575" s="43">
        <f t="shared" si="16"/>
        <v>0</v>
      </c>
      <c r="G575" s="89" t="str">
        <v/>
      </c>
      <c r="H575" s="90" t="str" cm="1">
        <f t="array" ref="H575">IFERROR(_xlfn._xlws.FILTER(Cnty_States_Rgns[chapter],(Cnty_States_Rgns[county_lon, county_st]=G575)*(Cnty_States_Rgns[region]=DR_Region)),"")</f>
        <v/>
      </c>
      <c r="J575">
        <v>573</v>
      </c>
      <c r="K575" t="str">
        <f t="shared" si="17"/>
        <v/>
      </c>
    </row>
    <row r="576" spans="1:11" ht="16" hidden="1" x14ac:dyDescent="0.2">
      <c r="A576" s="43">
        <f>IFERROR(MATCH($C576,'Start Here Statistics'!$M:$M,0),0)</f>
        <v>0</v>
      </c>
      <c r="B576" s="43" t="s">
        <v>1028</v>
      </c>
      <c r="C576" s="43" t="s">
        <v>306</v>
      </c>
      <c r="D576" s="43" t="s">
        <v>1088</v>
      </c>
      <c r="E576" s="43">
        <f t="shared" si="16"/>
        <v>0</v>
      </c>
      <c r="G576" s="89" t="str">
        <v/>
      </c>
      <c r="H576" s="90" t="str" cm="1">
        <f t="array" ref="H576">IFERROR(_xlfn._xlws.FILTER(Cnty_States_Rgns[chapter],(Cnty_States_Rgns[county_lon, county_st]=G576)*(Cnty_States_Rgns[region]=DR_Region)),"")</f>
        <v/>
      </c>
      <c r="J576">
        <v>574</v>
      </c>
      <c r="K576" t="str">
        <f t="shared" si="17"/>
        <v/>
      </c>
    </row>
    <row r="577" spans="1:11" ht="16" hidden="1" x14ac:dyDescent="0.2">
      <c r="A577" s="43">
        <f>IFERROR(MATCH($C577,'Start Here Statistics'!$M:$M,0),0)</f>
        <v>0</v>
      </c>
      <c r="B577" s="43" t="s">
        <v>455</v>
      </c>
      <c r="C577" s="43" t="s">
        <v>308</v>
      </c>
      <c r="D577" s="43" t="s">
        <v>1089</v>
      </c>
      <c r="E577" s="43">
        <f t="shared" si="16"/>
        <v>0</v>
      </c>
      <c r="G577" s="89" t="str">
        <v/>
      </c>
      <c r="H577" s="90" t="str" cm="1">
        <f t="array" ref="H577">IFERROR(_xlfn._xlws.FILTER(Cnty_States_Rgns[chapter],(Cnty_States_Rgns[county_lon, county_st]=G577)*(Cnty_States_Rgns[region]=DR_Region)),"")</f>
        <v/>
      </c>
      <c r="J577">
        <v>575</v>
      </c>
      <c r="K577" t="str">
        <f t="shared" si="17"/>
        <v/>
      </c>
    </row>
    <row r="578" spans="1:11" ht="16" hidden="1" x14ac:dyDescent="0.2">
      <c r="A578" s="43">
        <f>IFERROR(MATCH($C578,'Start Here Statistics'!$M:$M,0),0)</f>
        <v>0</v>
      </c>
      <c r="B578" s="43" t="s">
        <v>392</v>
      </c>
      <c r="C578" s="43" t="s">
        <v>292</v>
      </c>
      <c r="D578" s="43" t="s">
        <v>1090</v>
      </c>
      <c r="E578" s="43">
        <f t="shared" si="16"/>
        <v>0</v>
      </c>
      <c r="G578" s="89" t="str">
        <v/>
      </c>
      <c r="H578" s="90" t="str" cm="1">
        <f t="array" ref="H578">IFERROR(_xlfn._xlws.FILTER(Cnty_States_Rgns[chapter],(Cnty_States_Rgns[county_lon, county_st]=G578)*(Cnty_States_Rgns[region]=DR_Region)),"")</f>
        <v/>
      </c>
      <c r="J578">
        <v>576</v>
      </c>
      <c r="K578" t="str">
        <f t="shared" si="17"/>
        <v/>
      </c>
    </row>
    <row r="579" spans="1:11" ht="16" hidden="1" x14ac:dyDescent="0.2">
      <c r="A579" s="43">
        <f>IFERROR(MATCH($C579,'Start Here Statistics'!$M:$M,0),0)</f>
        <v>0</v>
      </c>
      <c r="B579" s="43" t="s">
        <v>370</v>
      </c>
      <c r="C579" s="43" t="s">
        <v>283</v>
      </c>
      <c r="D579" s="43" t="s">
        <v>1091</v>
      </c>
      <c r="E579" s="43">
        <f t="shared" ref="E579:E642" si="18">SUM(E578,$A579&gt;0)</f>
        <v>0</v>
      </c>
      <c r="G579" s="89" t="str">
        <v/>
      </c>
      <c r="H579" s="90" t="str" cm="1">
        <f t="array" ref="H579">IFERROR(_xlfn._xlws.FILTER(Cnty_States_Rgns[chapter],(Cnty_States_Rgns[county_lon, county_st]=G579)*(Cnty_States_Rgns[region]=DR_Region)),"")</f>
        <v/>
      </c>
      <c r="J579">
        <v>577</v>
      </c>
      <c r="K579" t="str">
        <f t="shared" si="17"/>
        <v/>
      </c>
    </row>
    <row r="580" spans="1:11" ht="16" hidden="1" x14ac:dyDescent="0.2">
      <c r="A580" s="43">
        <f>IFERROR(MATCH($C580,'Start Here Statistics'!$M:$M,0),0)</f>
        <v>0</v>
      </c>
      <c r="B580" s="43" t="s">
        <v>860</v>
      </c>
      <c r="C580" s="43" t="s">
        <v>297</v>
      </c>
      <c r="D580" s="43" t="s">
        <v>1092</v>
      </c>
      <c r="E580" s="43">
        <f t="shared" si="18"/>
        <v>0</v>
      </c>
      <c r="G580" s="89" t="str">
        <v/>
      </c>
      <c r="H580" s="90" t="str" cm="1">
        <f t="array" ref="H580">IFERROR(_xlfn._xlws.FILTER(Cnty_States_Rgns[chapter],(Cnty_States_Rgns[county_lon, county_st]=G580)*(Cnty_States_Rgns[region]=DR_Region)),"")</f>
        <v/>
      </c>
      <c r="J580">
        <v>578</v>
      </c>
      <c r="K580" t="str">
        <f t="shared" ref="K580:K643" si="19">IFERROR(INDEX($D:$D,MATCH($J580,$E:$E,0)),"")</f>
        <v/>
      </c>
    </row>
    <row r="581" spans="1:11" ht="16" hidden="1" x14ac:dyDescent="0.2">
      <c r="A581" s="43">
        <f>IFERROR(MATCH($C581,'Start Here Statistics'!$M:$M,0),0)</f>
        <v>0</v>
      </c>
      <c r="B581" s="43" t="s">
        <v>446</v>
      </c>
      <c r="C581" s="43" t="s">
        <v>301</v>
      </c>
      <c r="D581" s="43" t="s">
        <v>1093</v>
      </c>
      <c r="E581" s="43">
        <f t="shared" si="18"/>
        <v>0</v>
      </c>
      <c r="G581" s="89" t="str">
        <v/>
      </c>
      <c r="H581" s="90" t="str" cm="1">
        <f t="array" ref="H581">IFERROR(_xlfn._xlws.FILTER(Cnty_States_Rgns[chapter],(Cnty_States_Rgns[county_lon, county_st]=G581)*(Cnty_States_Rgns[region]=DR_Region)),"")</f>
        <v/>
      </c>
      <c r="J581">
        <v>579</v>
      </c>
      <c r="K581" t="str">
        <f t="shared" si="19"/>
        <v/>
      </c>
    </row>
    <row r="582" spans="1:11" ht="16" x14ac:dyDescent="0.2">
      <c r="A582" s="43">
        <f>IFERROR(MATCH($C582,'Start Here Statistics'!$M:$M,0),0)</f>
        <v>0</v>
      </c>
      <c r="B582" s="43" t="s">
        <v>400</v>
      </c>
      <c r="C582" s="43" t="s">
        <v>271</v>
      </c>
      <c r="D582" s="43" t="s">
        <v>1094</v>
      </c>
      <c r="E582" s="43">
        <f t="shared" si="18"/>
        <v>0</v>
      </c>
      <c r="G582" s="89" t="str">
        <v/>
      </c>
      <c r="H582" s="90" t="str" cm="1">
        <f t="array" ref="H582">IFERROR(_xlfn._xlws.FILTER(Cnty_States_Rgns[chapter],(Cnty_States_Rgns[county_lon, county_st]=G582)*(Cnty_States_Rgns[region]=DR_Region)),"")</f>
        <v/>
      </c>
      <c r="J582">
        <v>580</v>
      </c>
      <c r="K582" t="str">
        <f t="shared" si="19"/>
        <v/>
      </c>
    </row>
    <row r="583" spans="1:11" ht="16" hidden="1" x14ac:dyDescent="0.2">
      <c r="A583" s="43">
        <f>IFERROR(MATCH($C583,'Start Here Statistics'!$M:$M,0),0)</f>
        <v>0</v>
      </c>
      <c r="B583" s="43" t="s">
        <v>354</v>
      </c>
      <c r="C583" s="43" t="s">
        <v>301</v>
      </c>
      <c r="D583" s="43" t="s">
        <v>1095</v>
      </c>
      <c r="E583" s="43">
        <f t="shared" si="18"/>
        <v>0</v>
      </c>
      <c r="G583" s="89" t="str">
        <v/>
      </c>
      <c r="H583" s="90" t="str" cm="1">
        <f t="array" ref="H583">IFERROR(_xlfn._xlws.FILTER(Cnty_States_Rgns[chapter],(Cnty_States_Rgns[county_lon, county_st]=G583)*(Cnty_States_Rgns[region]=DR_Region)),"")</f>
        <v/>
      </c>
      <c r="J583">
        <v>581</v>
      </c>
      <c r="K583" t="str">
        <f t="shared" si="19"/>
        <v/>
      </c>
    </row>
    <row r="584" spans="1:11" ht="16" hidden="1" x14ac:dyDescent="0.2">
      <c r="A584" s="43">
        <f>IFERROR(MATCH($C584,'Start Here Statistics'!$M:$M,0),0)</f>
        <v>0</v>
      </c>
      <c r="B584" s="43" t="s">
        <v>975</v>
      </c>
      <c r="C584" s="43" t="s">
        <v>294</v>
      </c>
      <c r="D584" s="43" t="s">
        <v>1096</v>
      </c>
      <c r="E584" s="43">
        <f t="shared" si="18"/>
        <v>0</v>
      </c>
      <c r="G584" s="89" t="str">
        <v/>
      </c>
      <c r="H584" s="90" t="str" cm="1">
        <f t="array" ref="H584">IFERROR(_xlfn._xlws.FILTER(Cnty_States_Rgns[chapter],(Cnty_States_Rgns[county_lon, county_st]=G584)*(Cnty_States_Rgns[region]=DR_Region)),"")</f>
        <v/>
      </c>
      <c r="J584">
        <v>582</v>
      </c>
      <c r="K584" t="str">
        <f t="shared" si="19"/>
        <v/>
      </c>
    </row>
    <row r="585" spans="1:11" ht="16" hidden="1" x14ac:dyDescent="0.2">
      <c r="A585" s="43">
        <f>IFERROR(MATCH($C585,'Start Here Statistics'!$M:$M,0),0)</f>
        <v>0</v>
      </c>
      <c r="B585" s="43" t="s">
        <v>1097</v>
      </c>
      <c r="C585" s="43" t="s">
        <v>276</v>
      </c>
      <c r="D585" s="43" t="s">
        <v>1098</v>
      </c>
      <c r="E585" s="43">
        <f t="shared" si="18"/>
        <v>0</v>
      </c>
      <c r="G585" s="89" t="str">
        <v/>
      </c>
      <c r="H585" s="90" t="str" cm="1">
        <f t="array" ref="H585">IFERROR(_xlfn._xlws.FILTER(Cnty_States_Rgns[chapter],(Cnty_States_Rgns[county_lon, county_st]=G585)*(Cnty_States_Rgns[region]=DR_Region)),"")</f>
        <v/>
      </c>
      <c r="J585">
        <v>583</v>
      </c>
      <c r="K585" t="str">
        <f t="shared" si="19"/>
        <v/>
      </c>
    </row>
    <row r="586" spans="1:11" ht="16" hidden="1" x14ac:dyDescent="0.2">
      <c r="A586" s="43">
        <f>IFERROR(MATCH($C586,'Start Here Statistics'!$M:$M,0),0)</f>
        <v>0</v>
      </c>
      <c r="B586" s="43" t="s">
        <v>535</v>
      </c>
      <c r="C586" s="43" t="s">
        <v>313</v>
      </c>
      <c r="D586" s="43" t="s">
        <v>1099</v>
      </c>
      <c r="E586" s="43">
        <f t="shared" si="18"/>
        <v>0</v>
      </c>
      <c r="G586" s="89" t="str">
        <v/>
      </c>
      <c r="H586" s="90" t="str" cm="1">
        <f t="array" ref="H586">IFERROR(_xlfn._xlws.FILTER(Cnty_States_Rgns[chapter],(Cnty_States_Rgns[county_lon, county_st]=G586)*(Cnty_States_Rgns[region]=DR_Region)),"")</f>
        <v/>
      </c>
      <c r="J586">
        <v>584</v>
      </c>
      <c r="K586" t="str">
        <f t="shared" si="19"/>
        <v/>
      </c>
    </row>
    <row r="587" spans="1:11" ht="16" hidden="1" x14ac:dyDescent="0.2">
      <c r="A587" s="43">
        <f>IFERROR(MATCH($C587,'Start Here Statistics'!$M:$M,0),0)</f>
        <v>0</v>
      </c>
      <c r="B587" s="43" t="s">
        <v>907</v>
      </c>
      <c r="C587" s="43" t="s">
        <v>324</v>
      </c>
      <c r="D587" s="43" t="s">
        <v>1100</v>
      </c>
      <c r="E587" s="43">
        <f t="shared" si="18"/>
        <v>0</v>
      </c>
      <c r="G587" s="89" t="str">
        <v/>
      </c>
      <c r="H587" s="90" t="str" cm="1">
        <f t="array" ref="H587">IFERROR(_xlfn._xlws.FILTER(Cnty_States_Rgns[chapter],(Cnty_States_Rgns[county_lon, county_st]=G587)*(Cnty_States_Rgns[region]=DR_Region)),"")</f>
        <v/>
      </c>
      <c r="J587">
        <v>585</v>
      </c>
      <c r="K587" t="str">
        <f t="shared" si="19"/>
        <v/>
      </c>
    </row>
    <row r="588" spans="1:11" ht="16" hidden="1" x14ac:dyDescent="0.2">
      <c r="A588" s="43">
        <f>IFERROR(MATCH($C588,'Start Here Statistics'!$M:$M,0),0)</f>
        <v>0</v>
      </c>
      <c r="B588" s="43" t="s">
        <v>471</v>
      </c>
      <c r="C588" s="43" t="s">
        <v>276</v>
      </c>
      <c r="D588" s="43" t="s">
        <v>1101</v>
      </c>
      <c r="E588" s="43">
        <f t="shared" si="18"/>
        <v>0</v>
      </c>
      <c r="G588" s="89" t="str">
        <v/>
      </c>
      <c r="H588" s="90" t="str" cm="1">
        <f t="array" ref="H588">IFERROR(_xlfn._xlws.FILTER(Cnty_States_Rgns[chapter],(Cnty_States_Rgns[county_lon, county_st]=G588)*(Cnty_States_Rgns[region]=DR_Region)),"")</f>
        <v/>
      </c>
      <c r="J588">
        <v>586</v>
      </c>
      <c r="K588" t="str">
        <f t="shared" si="19"/>
        <v/>
      </c>
    </row>
    <row r="589" spans="1:11" ht="16" hidden="1" x14ac:dyDescent="0.2">
      <c r="A589" s="43">
        <f>IFERROR(MATCH($C589,'Start Here Statistics'!$M:$M,0),0)</f>
        <v>0</v>
      </c>
      <c r="B589" s="43" t="s">
        <v>602</v>
      </c>
      <c r="C589" s="43" t="s">
        <v>326</v>
      </c>
      <c r="D589" s="43" t="s">
        <v>1101</v>
      </c>
      <c r="E589" s="43">
        <f t="shared" si="18"/>
        <v>0</v>
      </c>
      <c r="G589" s="89" t="str">
        <v/>
      </c>
      <c r="H589" s="90" t="str" cm="1">
        <f t="array" ref="H589">IFERROR(_xlfn._xlws.FILTER(Cnty_States_Rgns[chapter],(Cnty_States_Rgns[county_lon, county_st]=G589)*(Cnty_States_Rgns[region]=DR_Region)),"")</f>
        <v/>
      </c>
      <c r="J589">
        <v>587</v>
      </c>
      <c r="K589" t="str">
        <f t="shared" si="19"/>
        <v/>
      </c>
    </row>
    <row r="590" spans="1:11" ht="16" hidden="1" x14ac:dyDescent="0.2">
      <c r="A590" s="43">
        <f>IFERROR(MATCH($C590,'Start Here Statistics'!$M:$M,0),0)</f>
        <v>0</v>
      </c>
      <c r="B590" s="43" t="s">
        <v>592</v>
      </c>
      <c r="C590" s="43" t="s">
        <v>307</v>
      </c>
      <c r="D590" s="43" t="s">
        <v>1102</v>
      </c>
      <c r="E590" s="43">
        <f t="shared" si="18"/>
        <v>0</v>
      </c>
      <c r="G590" s="89" t="str">
        <v/>
      </c>
      <c r="H590" s="90" t="str" cm="1">
        <f t="array" ref="H590">IFERROR(_xlfn._xlws.FILTER(Cnty_States_Rgns[chapter],(Cnty_States_Rgns[county_lon, county_st]=G590)*(Cnty_States_Rgns[region]=DR_Region)),"")</f>
        <v/>
      </c>
      <c r="J590">
        <v>588</v>
      </c>
      <c r="K590" t="str">
        <f t="shared" si="19"/>
        <v/>
      </c>
    </row>
    <row r="591" spans="1:11" ht="16" x14ac:dyDescent="0.2">
      <c r="A591" s="43">
        <f>IFERROR(MATCH($C591,'Start Here Statistics'!$M:$M,0),0)</f>
        <v>0</v>
      </c>
      <c r="B591" s="43" t="s">
        <v>541</v>
      </c>
      <c r="C591" s="43" t="s">
        <v>271</v>
      </c>
      <c r="D591" s="43" t="s">
        <v>1103</v>
      </c>
      <c r="E591" s="43">
        <f t="shared" si="18"/>
        <v>0</v>
      </c>
      <c r="G591" s="89" t="str">
        <v/>
      </c>
      <c r="H591" s="90" t="str" cm="1">
        <f t="array" ref="H591">IFERROR(_xlfn._xlws.FILTER(Cnty_States_Rgns[chapter],(Cnty_States_Rgns[county_lon, county_st]=G591)*(Cnty_States_Rgns[region]=DR_Region)),"")</f>
        <v/>
      </c>
      <c r="J591">
        <v>589</v>
      </c>
      <c r="K591" t="str">
        <f t="shared" si="19"/>
        <v/>
      </c>
    </row>
    <row r="592" spans="1:11" ht="16" hidden="1" x14ac:dyDescent="0.2">
      <c r="A592" s="43">
        <f>IFERROR(MATCH($C592,'Start Here Statistics'!$M:$M,0),0)</f>
        <v>0</v>
      </c>
      <c r="B592" s="43" t="s">
        <v>512</v>
      </c>
      <c r="C592" s="43" t="s">
        <v>294</v>
      </c>
      <c r="D592" s="43" t="s">
        <v>1104</v>
      </c>
      <c r="E592" s="43">
        <f t="shared" si="18"/>
        <v>0</v>
      </c>
      <c r="G592" s="89" t="str">
        <v/>
      </c>
      <c r="H592" s="90" t="str" cm="1">
        <f t="array" ref="H592">IFERROR(_xlfn._xlws.FILTER(Cnty_States_Rgns[chapter],(Cnty_States_Rgns[county_lon, county_st]=G592)*(Cnty_States_Rgns[region]=DR_Region)),"")</f>
        <v/>
      </c>
      <c r="J592">
        <v>590</v>
      </c>
      <c r="K592" t="str">
        <f t="shared" si="19"/>
        <v/>
      </c>
    </row>
    <row r="593" spans="1:11" ht="16" hidden="1" x14ac:dyDescent="0.2">
      <c r="A593" s="43">
        <f>IFERROR(MATCH($C593,'Start Here Statistics'!$M:$M,0),0)</f>
        <v>0</v>
      </c>
      <c r="B593" s="43" t="s">
        <v>611</v>
      </c>
      <c r="C593" s="43" t="s">
        <v>324</v>
      </c>
      <c r="D593" s="43" t="s">
        <v>1105</v>
      </c>
      <c r="E593" s="43">
        <f t="shared" si="18"/>
        <v>0</v>
      </c>
      <c r="G593" s="89" t="str">
        <v/>
      </c>
      <c r="H593" s="90" t="str" cm="1">
        <f t="array" ref="H593">IFERROR(_xlfn._xlws.FILTER(Cnty_States_Rgns[chapter],(Cnty_States_Rgns[county_lon, county_st]=G593)*(Cnty_States_Rgns[region]=DR_Region)),"")</f>
        <v/>
      </c>
      <c r="J593">
        <v>591</v>
      </c>
      <c r="K593" t="str">
        <f t="shared" si="19"/>
        <v/>
      </c>
    </row>
    <row r="594" spans="1:11" ht="16" hidden="1" x14ac:dyDescent="0.2">
      <c r="A594" s="43">
        <f>IFERROR(MATCH($C594,'Start Here Statistics'!$M:$M,0),0)</f>
        <v>0</v>
      </c>
      <c r="B594" s="43" t="s">
        <v>446</v>
      </c>
      <c r="C594" s="43" t="s">
        <v>301</v>
      </c>
      <c r="D594" s="43" t="s">
        <v>1106</v>
      </c>
      <c r="E594" s="43">
        <f t="shared" si="18"/>
        <v>0</v>
      </c>
      <c r="G594" s="89" t="str">
        <v/>
      </c>
      <c r="H594" s="90" t="str" cm="1">
        <f t="array" ref="H594">IFERROR(_xlfn._xlws.FILTER(Cnty_States_Rgns[chapter],(Cnty_States_Rgns[county_lon, county_st]=G594)*(Cnty_States_Rgns[region]=DR_Region)),"")</f>
        <v/>
      </c>
      <c r="J594">
        <v>592</v>
      </c>
      <c r="K594" t="str">
        <f t="shared" si="19"/>
        <v/>
      </c>
    </row>
    <row r="595" spans="1:11" ht="16" hidden="1" x14ac:dyDescent="0.2">
      <c r="A595" s="43">
        <f>IFERROR(MATCH($C595,'Start Here Statistics'!$M:$M,0),0)</f>
        <v>0</v>
      </c>
      <c r="B595" s="43" t="s">
        <v>480</v>
      </c>
      <c r="C595" s="43" t="s">
        <v>313</v>
      </c>
      <c r="D595" s="43" t="s">
        <v>1107</v>
      </c>
      <c r="E595" s="43">
        <f t="shared" si="18"/>
        <v>0</v>
      </c>
      <c r="G595" s="89" t="str">
        <v/>
      </c>
      <c r="H595" s="90" t="str" cm="1">
        <f t="array" ref="H595">IFERROR(_xlfn._xlws.FILTER(Cnty_States_Rgns[chapter],(Cnty_States_Rgns[county_lon, county_st]=G595)*(Cnty_States_Rgns[region]=DR_Region)),"")</f>
        <v/>
      </c>
      <c r="J595">
        <v>593</v>
      </c>
      <c r="K595" t="str">
        <f t="shared" si="19"/>
        <v/>
      </c>
    </row>
    <row r="596" spans="1:11" ht="16" x14ac:dyDescent="0.2">
      <c r="A596" s="43">
        <f>IFERROR(MATCH($C596,'Start Here Statistics'!$M:$M,0),0)</f>
        <v>0</v>
      </c>
      <c r="B596" s="43" t="s">
        <v>973</v>
      </c>
      <c r="C596" s="43" t="s">
        <v>271</v>
      </c>
      <c r="D596" s="43" t="s">
        <v>1108</v>
      </c>
      <c r="E596" s="43">
        <f t="shared" si="18"/>
        <v>0</v>
      </c>
      <c r="G596" s="89" t="str">
        <v/>
      </c>
      <c r="H596" s="90" t="str" cm="1">
        <f t="array" ref="H596">IFERROR(_xlfn._xlws.FILTER(Cnty_States_Rgns[chapter],(Cnty_States_Rgns[county_lon, county_st]=G596)*(Cnty_States_Rgns[region]=DR_Region)),"")</f>
        <v/>
      </c>
      <c r="J596">
        <v>594</v>
      </c>
      <c r="K596" t="str">
        <f t="shared" si="19"/>
        <v/>
      </c>
    </row>
    <row r="597" spans="1:11" ht="16" hidden="1" x14ac:dyDescent="0.2">
      <c r="A597" s="43">
        <f>IFERROR(MATCH($C597,'Start Here Statistics'!$M:$M,0),0)</f>
        <v>0</v>
      </c>
      <c r="B597" s="43" t="s">
        <v>352</v>
      </c>
      <c r="C597" s="43" t="s">
        <v>308</v>
      </c>
      <c r="D597" s="43" t="s">
        <v>1109</v>
      </c>
      <c r="E597" s="43">
        <f t="shared" si="18"/>
        <v>0</v>
      </c>
      <c r="G597" s="89" t="str">
        <v/>
      </c>
      <c r="H597" s="90" t="str" cm="1">
        <f t="array" ref="H597">IFERROR(_xlfn._xlws.FILTER(Cnty_States_Rgns[chapter],(Cnty_States_Rgns[county_lon, county_st]=G597)*(Cnty_States_Rgns[region]=DR_Region)),"")</f>
        <v/>
      </c>
      <c r="J597">
        <v>595</v>
      </c>
      <c r="K597" t="str">
        <f t="shared" si="19"/>
        <v/>
      </c>
    </row>
    <row r="598" spans="1:11" ht="16" hidden="1" x14ac:dyDescent="0.2">
      <c r="A598" s="43">
        <f>IFERROR(MATCH($C598,'Start Here Statistics'!$M:$M,0),0)</f>
        <v>0</v>
      </c>
      <c r="B598" s="43" t="s">
        <v>480</v>
      </c>
      <c r="C598" s="43" t="s">
        <v>313</v>
      </c>
      <c r="D598" s="43" t="s">
        <v>1110</v>
      </c>
      <c r="E598" s="43">
        <f t="shared" si="18"/>
        <v>0</v>
      </c>
      <c r="G598" s="89" t="str">
        <v/>
      </c>
      <c r="H598" s="90" t="str" cm="1">
        <f t="array" ref="H598">IFERROR(_xlfn._xlws.FILTER(Cnty_States_Rgns[chapter],(Cnty_States_Rgns[county_lon, county_st]=G598)*(Cnty_States_Rgns[region]=DR_Region)),"")</f>
        <v/>
      </c>
      <c r="J598">
        <v>596</v>
      </c>
      <c r="K598" t="str">
        <f t="shared" si="19"/>
        <v/>
      </c>
    </row>
    <row r="599" spans="1:11" ht="16" hidden="1" x14ac:dyDescent="0.2">
      <c r="A599" s="43">
        <f>IFERROR(MATCH($C599,'Start Here Statistics'!$M:$M,0),0)</f>
        <v>0</v>
      </c>
      <c r="B599" s="43" t="s">
        <v>694</v>
      </c>
      <c r="C599" s="43" t="s">
        <v>299</v>
      </c>
      <c r="D599" s="43" t="s">
        <v>1111</v>
      </c>
      <c r="E599" s="43">
        <f t="shared" si="18"/>
        <v>0</v>
      </c>
      <c r="G599" s="89" t="str">
        <v/>
      </c>
      <c r="H599" s="90" t="str" cm="1">
        <f t="array" ref="H599">IFERROR(_xlfn._xlws.FILTER(Cnty_States_Rgns[chapter],(Cnty_States_Rgns[county_lon, county_st]=G599)*(Cnty_States_Rgns[region]=DR_Region)),"")</f>
        <v/>
      </c>
      <c r="J599">
        <v>597</v>
      </c>
      <c r="K599" t="str">
        <f t="shared" si="19"/>
        <v/>
      </c>
    </row>
    <row r="600" spans="1:11" ht="16" hidden="1" x14ac:dyDescent="0.2">
      <c r="A600" s="43">
        <f>IFERROR(MATCH($C600,'Start Here Statistics'!$M:$M,0),0)</f>
        <v>0</v>
      </c>
      <c r="B600" s="43" t="s">
        <v>815</v>
      </c>
      <c r="C600" s="43" t="s">
        <v>310</v>
      </c>
      <c r="D600" s="43" t="s">
        <v>1112</v>
      </c>
      <c r="E600" s="43">
        <f t="shared" si="18"/>
        <v>0</v>
      </c>
      <c r="G600" s="89" t="str">
        <v/>
      </c>
      <c r="H600" s="90" t="str" cm="1">
        <f t="array" ref="H600">IFERROR(_xlfn._xlws.FILTER(Cnty_States_Rgns[chapter],(Cnty_States_Rgns[county_lon, county_st]=G600)*(Cnty_States_Rgns[region]=DR_Region)),"")</f>
        <v/>
      </c>
      <c r="J600">
        <v>598</v>
      </c>
      <c r="K600" t="str">
        <f t="shared" si="19"/>
        <v/>
      </c>
    </row>
    <row r="601" spans="1:11" ht="16" hidden="1" x14ac:dyDescent="0.2">
      <c r="A601" s="43">
        <f>IFERROR(MATCH($C601,'Start Here Statistics'!$M:$M,0),0)</f>
        <v>0</v>
      </c>
      <c r="B601" s="43" t="s">
        <v>653</v>
      </c>
      <c r="C601" s="43" t="s">
        <v>276</v>
      </c>
      <c r="D601" s="43" t="s">
        <v>1113</v>
      </c>
      <c r="E601" s="43">
        <f t="shared" si="18"/>
        <v>0</v>
      </c>
      <c r="G601" s="89" t="str">
        <v/>
      </c>
      <c r="H601" s="90" t="str" cm="1">
        <f t="array" ref="H601">IFERROR(_xlfn._xlws.FILTER(Cnty_States_Rgns[chapter],(Cnty_States_Rgns[county_lon, county_st]=G601)*(Cnty_States_Rgns[region]=DR_Region)),"")</f>
        <v/>
      </c>
      <c r="J601">
        <v>599</v>
      </c>
      <c r="K601" t="str">
        <f t="shared" si="19"/>
        <v/>
      </c>
    </row>
    <row r="602" spans="1:11" ht="16" hidden="1" x14ac:dyDescent="0.2">
      <c r="A602" s="43">
        <f>IFERROR(MATCH($C602,'Start Here Statistics'!$M:$M,0),0)</f>
        <v>0</v>
      </c>
      <c r="B602" s="43" t="s">
        <v>597</v>
      </c>
      <c r="C602" s="43" t="s">
        <v>320</v>
      </c>
      <c r="D602" s="43" t="s">
        <v>1114</v>
      </c>
      <c r="E602" s="43">
        <f t="shared" si="18"/>
        <v>0</v>
      </c>
      <c r="G602" s="89" t="str">
        <v/>
      </c>
      <c r="H602" s="90" t="str" cm="1">
        <f t="array" ref="H602">IFERROR(_xlfn._xlws.FILTER(Cnty_States_Rgns[chapter],(Cnty_States_Rgns[county_lon, county_st]=G602)*(Cnty_States_Rgns[region]=DR_Region)),"")</f>
        <v/>
      </c>
      <c r="J602">
        <v>600</v>
      </c>
      <c r="K602" t="str">
        <f t="shared" si="19"/>
        <v/>
      </c>
    </row>
    <row r="603" spans="1:11" ht="16" hidden="1" x14ac:dyDescent="0.2">
      <c r="A603" s="43">
        <f>IFERROR(MATCH($C603,'Start Here Statistics'!$M:$M,0),0)</f>
        <v>0</v>
      </c>
      <c r="B603" s="43" t="s">
        <v>1115</v>
      </c>
      <c r="C603" s="43" t="s">
        <v>321</v>
      </c>
      <c r="D603" s="43" t="s">
        <v>1116</v>
      </c>
      <c r="E603" s="43">
        <f t="shared" si="18"/>
        <v>0</v>
      </c>
      <c r="G603" s="89" t="str">
        <v/>
      </c>
      <c r="H603" s="90" t="str" cm="1">
        <f t="array" ref="H603">IFERROR(_xlfn._xlws.FILTER(Cnty_States_Rgns[chapter],(Cnty_States_Rgns[county_lon, county_st]=G603)*(Cnty_States_Rgns[region]=DR_Region)),"")</f>
        <v/>
      </c>
      <c r="J603">
        <v>601</v>
      </c>
      <c r="K603" t="str">
        <f t="shared" si="19"/>
        <v/>
      </c>
    </row>
    <row r="604" spans="1:11" ht="16" hidden="1" x14ac:dyDescent="0.2">
      <c r="A604" s="43">
        <f>IFERROR(MATCH($C604,'Start Here Statistics'!$M:$M,0),0)</f>
        <v>0</v>
      </c>
      <c r="B604" s="43" t="s">
        <v>1117</v>
      </c>
      <c r="C604" s="43" t="s">
        <v>313</v>
      </c>
      <c r="D604" s="43" t="s">
        <v>1118</v>
      </c>
      <c r="E604" s="43">
        <f t="shared" si="18"/>
        <v>0</v>
      </c>
      <c r="G604" s="89" t="str">
        <v/>
      </c>
      <c r="H604" s="90" t="str" cm="1">
        <f t="array" ref="H604">IFERROR(_xlfn._xlws.FILTER(Cnty_States_Rgns[chapter],(Cnty_States_Rgns[county_lon, county_st]=G604)*(Cnty_States_Rgns[region]=DR_Region)),"")</f>
        <v/>
      </c>
      <c r="J604">
        <v>602</v>
      </c>
      <c r="K604" t="str">
        <f t="shared" si="19"/>
        <v/>
      </c>
    </row>
    <row r="605" spans="1:11" ht="16" hidden="1" x14ac:dyDescent="0.2">
      <c r="A605" s="43">
        <f>IFERROR(MATCH($C605,'Start Here Statistics'!$M:$M,0),0)</f>
        <v>0</v>
      </c>
      <c r="B605" s="43" t="s">
        <v>490</v>
      </c>
      <c r="C605" s="43" t="s">
        <v>313</v>
      </c>
      <c r="D605" s="43" t="s">
        <v>1119</v>
      </c>
      <c r="E605" s="43">
        <f t="shared" si="18"/>
        <v>0</v>
      </c>
      <c r="G605" s="89" t="str">
        <v/>
      </c>
      <c r="H605" s="90" t="str" cm="1">
        <f t="array" ref="H605">IFERROR(_xlfn._xlws.FILTER(Cnty_States_Rgns[chapter],(Cnty_States_Rgns[county_lon, county_st]=G605)*(Cnty_States_Rgns[region]=DR_Region)),"")</f>
        <v/>
      </c>
      <c r="J605">
        <v>603</v>
      </c>
      <c r="K605" t="str">
        <f t="shared" si="19"/>
        <v/>
      </c>
    </row>
    <row r="606" spans="1:11" ht="16" hidden="1" x14ac:dyDescent="0.2">
      <c r="A606" s="43">
        <f>IFERROR(MATCH($C606,'Start Here Statistics'!$M:$M,0),0)</f>
        <v>0</v>
      </c>
      <c r="B606" s="43" t="s">
        <v>438</v>
      </c>
      <c r="C606" s="43" t="s">
        <v>327</v>
      </c>
      <c r="D606" s="43" t="s">
        <v>1120</v>
      </c>
      <c r="E606" s="43">
        <f t="shared" si="18"/>
        <v>0</v>
      </c>
      <c r="G606" s="89" t="str">
        <v/>
      </c>
      <c r="H606" s="90" t="str" cm="1">
        <f t="array" ref="H606">IFERROR(_xlfn._xlws.FILTER(Cnty_States_Rgns[chapter],(Cnty_States_Rgns[county_lon, county_st]=G606)*(Cnty_States_Rgns[region]=DR_Region)),"")</f>
        <v/>
      </c>
      <c r="J606">
        <v>604</v>
      </c>
      <c r="K606" t="str">
        <f t="shared" si="19"/>
        <v/>
      </c>
    </row>
    <row r="607" spans="1:11" ht="16" hidden="1" x14ac:dyDescent="0.2">
      <c r="A607" s="43">
        <f>IFERROR(MATCH($C607,'Start Here Statistics'!$M:$M,0),0)</f>
        <v>0</v>
      </c>
      <c r="B607" s="43" t="s">
        <v>477</v>
      </c>
      <c r="C607" s="43" t="s">
        <v>325</v>
      </c>
      <c r="D607" s="43" t="s">
        <v>1121</v>
      </c>
      <c r="E607" s="43">
        <f t="shared" si="18"/>
        <v>0</v>
      </c>
      <c r="G607" s="89" t="str">
        <v/>
      </c>
      <c r="H607" s="90" t="str" cm="1">
        <f t="array" ref="H607">IFERROR(_xlfn._xlws.FILTER(Cnty_States_Rgns[chapter],(Cnty_States_Rgns[county_lon, county_st]=G607)*(Cnty_States_Rgns[region]=DR_Region)),"")</f>
        <v/>
      </c>
      <c r="J607">
        <v>605</v>
      </c>
      <c r="K607" t="str">
        <f t="shared" si="19"/>
        <v/>
      </c>
    </row>
    <row r="608" spans="1:11" ht="16" hidden="1" x14ac:dyDescent="0.2">
      <c r="A608" s="43">
        <f>IFERROR(MATCH($C608,'Start Here Statistics'!$M:$M,0),0)</f>
        <v>0</v>
      </c>
      <c r="B608" s="43" t="s">
        <v>512</v>
      </c>
      <c r="C608" s="43" t="s">
        <v>294</v>
      </c>
      <c r="D608" s="43" t="s">
        <v>1122</v>
      </c>
      <c r="E608" s="43">
        <f t="shared" si="18"/>
        <v>0</v>
      </c>
      <c r="G608" s="89" t="str">
        <v/>
      </c>
      <c r="H608" s="90" t="str" cm="1">
        <f t="array" ref="H608">IFERROR(_xlfn._xlws.FILTER(Cnty_States_Rgns[chapter],(Cnty_States_Rgns[county_lon, county_st]=G608)*(Cnty_States_Rgns[region]=DR_Region)),"")</f>
        <v/>
      </c>
      <c r="J608">
        <v>606</v>
      </c>
      <c r="K608" t="str">
        <f t="shared" si="19"/>
        <v/>
      </c>
    </row>
    <row r="609" spans="1:11" ht="16" hidden="1" x14ac:dyDescent="0.2">
      <c r="A609" s="43">
        <f>IFERROR(MATCH($C609,'Start Here Statistics'!$M:$M,0),0)</f>
        <v>0</v>
      </c>
      <c r="B609" s="43" t="s">
        <v>485</v>
      </c>
      <c r="C609" s="43" t="s">
        <v>308</v>
      </c>
      <c r="D609" s="43" t="s">
        <v>1123</v>
      </c>
      <c r="E609" s="43">
        <f t="shared" si="18"/>
        <v>0</v>
      </c>
      <c r="G609" s="89" t="str">
        <v/>
      </c>
      <c r="H609" s="90" t="str" cm="1">
        <f t="array" ref="H609">IFERROR(_xlfn._xlws.FILTER(Cnty_States_Rgns[chapter],(Cnty_States_Rgns[county_lon, county_st]=G609)*(Cnty_States_Rgns[region]=DR_Region)),"")</f>
        <v/>
      </c>
      <c r="J609">
        <v>607</v>
      </c>
      <c r="K609" t="str">
        <f t="shared" si="19"/>
        <v/>
      </c>
    </row>
    <row r="610" spans="1:11" ht="16" hidden="1" x14ac:dyDescent="0.2">
      <c r="A610" s="43">
        <f>IFERROR(MATCH($C610,'Start Here Statistics'!$M:$M,0),0)</f>
        <v>0</v>
      </c>
      <c r="B610" s="43" t="s">
        <v>1124</v>
      </c>
      <c r="C610" s="43" t="s">
        <v>312</v>
      </c>
      <c r="D610" s="43" t="s">
        <v>1125</v>
      </c>
      <c r="E610" s="43">
        <f t="shared" si="18"/>
        <v>0</v>
      </c>
      <c r="G610" s="89" t="str">
        <v/>
      </c>
      <c r="H610" s="90" t="str" cm="1">
        <f t="array" ref="H610">IFERROR(_xlfn._xlws.FILTER(Cnty_States_Rgns[chapter],(Cnty_States_Rgns[county_lon, county_st]=G610)*(Cnty_States_Rgns[region]=DR_Region)),"")</f>
        <v/>
      </c>
      <c r="J610">
        <v>608</v>
      </c>
      <c r="K610" t="str">
        <f t="shared" si="19"/>
        <v/>
      </c>
    </row>
    <row r="611" spans="1:11" ht="16" hidden="1" x14ac:dyDescent="0.2">
      <c r="A611" s="43">
        <f>IFERROR(MATCH($C611,'Start Here Statistics'!$M:$M,0),0)</f>
        <v>0</v>
      </c>
      <c r="B611" s="43" t="s">
        <v>543</v>
      </c>
      <c r="C611" s="43" t="s">
        <v>294</v>
      </c>
      <c r="D611" s="43" t="s">
        <v>1126</v>
      </c>
      <c r="E611" s="43">
        <f t="shared" si="18"/>
        <v>0</v>
      </c>
      <c r="G611" s="89" t="str">
        <v/>
      </c>
      <c r="H611" s="90" t="str" cm="1">
        <f t="array" ref="H611">IFERROR(_xlfn._xlws.FILTER(Cnty_States_Rgns[chapter],(Cnty_States_Rgns[county_lon, county_st]=G611)*(Cnty_States_Rgns[region]=DR_Region)),"")</f>
        <v/>
      </c>
      <c r="J611">
        <v>609</v>
      </c>
      <c r="K611" t="str">
        <f t="shared" si="19"/>
        <v/>
      </c>
    </row>
    <row r="612" spans="1:11" ht="16" hidden="1" x14ac:dyDescent="0.2">
      <c r="A612" s="43">
        <f>IFERROR(MATCH($C612,'Start Here Statistics'!$M:$M,0),0)</f>
        <v>0</v>
      </c>
      <c r="B612" s="43" t="s">
        <v>1127</v>
      </c>
      <c r="C612" s="43" t="s">
        <v>292</v>
      </c>
      <c r="D612" s="43" t="s">
        <v>1128</v>
      </c>
      <c r="E612" s="43">
        <f t="shared" si="18"/>
        <v>0</v>
      </c>
      <c r="G612" s="89" t="str">
        <v/>
      </c>
      <c r="H612" s="90" t="str" cm="1">
        <f t="array" ref="H612">IFERROR(_xlfn._xlws.FILTER(Cnty_States_Rgns[chapter],(Cnty_States_Rgns[county_lon, county_st]=G612)*(Cnty_States_Rgns[region]=DR_Region)),"")</f>
        <v/>
      </c>
      <c r="J612">
        <v>610</v>
      </c>
      <c r="K612" t="str">
        <f t="shared" si="19"/>
        <v/>
      </c>
    </row>
    <row r="613" spans="1:11" ht="16" hidden="1" x14ac:dyDescent="0.2">
      <c r="A613" s="43">
        <f>IFERROR(MATCH($C613,'Start Here Statistics'!$M:$M,0),0)</f>
        <v>0</v>
      </c>
      <c r="B613" s="43" t="s">
        <v>1021</v>
      </c>
      <c r="C613" s="43" t="s">
        <v>280</v>
      </c>
      <c r="D613" s="43" t="s">
        <v>1129</v>
      </c>
      <c r="E613" s="43">
        <f t="shared" si="18"/>
        <v>0</v>
      </c>
      <c r="G613" s="89" t="str">
        <v/>
      </c>
      <c r="H613" s="90" t="str" cm="1">
        <f t="array" ref="H613">IFERROR(_xlfn._xlws.FILTER(Cnty_States_Rgns[chapter],(Cnty_States_Rgns[county_lon, county_st]=G613)*(Cnty_States_Rgns[region]=DR_Region)),"")</f>
        <v/>
      </c>
      <c r="J613">
        <v>611</v>
      </c>
      <c r="K613" t="str">
        <f t="shared" si="19"/>
        <v/>
      </c>
    </row>
    <row r="614" spans="1:11" ht="16" hidden="1" x14ac:dyDescent="0.2">
      <c r="A614" s="43">
        <f>IFERROR(MATCH($C614,'Start Here Statistics'!$M:$M,0),0)</f>
        <v>0</v>
      </c>
      <c r="B614" s="43" t="s">
        <v>649</v>
      </c>
      <c r="C614" s="43" t="s">
        <v>297</v>
      </c>
      <c r="D614" s="43" t="s">
        <v>1130</v>
      </c>
      <c r="E614" s="43">
        <f t="shared" si="18"/>
        <v>0</v>
      </c>
      <c r="G614" s="89" t="str">
        <v/>
      </c>
      <c r="H614" s="90" t="str" cm="1">
        <f t="array" ref="H614">IFERROR(_xlfn._xlws.FILTER(Cnty_States_Rgns[chapter],(Cnty_States_Rgns[county_lon, county_st]=G614)*(Cnty_States_Rgns[region]=DR_Region)),"")</f>
        <v/>
      </c>
      <c r="J614">
        <v>612</v>
      </c>
      <c r="K614" t="str">
        <f t="shared" si="19"/>
        <v/>
      </c>
    </row>
    <row r="615" spans="1:11" ht="16" hidden="1" x14ac:dyDescent="0.2">
      <c r="A615" s="43">
        <f>IFERROR(MATCH($C615,'Start Here Statistics'!$M:$M,0),0)</f>
        <v>0</v>
      </c>
      <c r="B615" s="43" t="s">
        <v>374</v>
      </c>
      <c r="C615" s="43" t="s">
        <v>317</v>
      </c>
      <c r="D615" s="43" t="s">
        <v>1131</v>
      </c>
      <c r="E615" s="43">
        <f t="shared" si="18"/>
        <v>0</v>
      </c>
      <c r="G615" s="89" t="str">
        <v/>
      </c>
      <c r="H615" s="90" t="str" cm="1">
        <f t="array" ref="H615">IFERROR(_xlfn._xlws.FILTER(Cnty_States_Rgns[chapter],(Cnty_States_Rgns[county_lon, county_st]=G615)*(Cnty_States_Rgns[region]=DR_Region)),"")</f>
        <v/>
      </c>
      <c r="J615">
        <v>613</v>
      </c>
      <c r="K615" t="str">
        <f t="shared" si="19"/>
        <v/>
      </c>
    </row>
    <row r="616" spans="1:11" ht="16" hidden="1" x14ac:dyDescent="0.2">
      <c r="A616" s="43">
        <f>IFERROR(MATCH($C616,'Start Here Statistics'!$M:$M,0),0)</f>
        <v>0</v>
      </c>
      <c r="B616" s="43" t="s">
        <v>376</v>
      </c>
      <c r="C616" s="43" t="s">
        <v>329</v>
      </c>
      <c r="D616" s="43" t="s">
        <v>1132</v>
      </c>
      <c r="E616" s="43">
        <f t="shared" si="18"/>
        <v>0</v>
      </c>
      <c r="G616" s="89" t="str">
        <v/>
      </c>
      <c r="H616" s="90" t="str" cm="1">
        <f t="array" ref="H616">IFERROR(_xlfn._xlws.FILTER(Cnty_States_Rgns[chapter],(Cnty_States_Rgns[county_lon, county_st]=G616)*(Cnty_States_Rgns[region]=DR_Region)),"")</f>
        <v/>
      </c>
      <c r="J616">
        <v>614</v>
      </c>
      <c r="K616" t="str">
        <f t="shared" si="19"/>
        <v/>
      </c>
    </row>
    <row r="617" spans="1:11" ht="16" hidden="1" x14ac:dyDescent="0.2">
      <c r="A617" s="43">
        <f>IFERROR(MATCH($C617,'Start Here Statistics'!$M:$M,0),0)</f>
        <v>0</v>
      </c>
      <c r="B617" s="43" t="s">
        <v>497</v>
      </c>
      <c r="C617" s="43" t="s">
        <v>316</v>
      </c>
      <c r="D617" s="43" t="s">
        <v>1133</v>
      </c>
      <c r="E617" s="43">
        <f t="shared" si="18"/>
        <v>0</v>
      </c>
      <c r="G617" s="89" t="str">
        <v/>
      </c>
      <c r="H617" s="90" t="str" cm="1">
        <f t="array" ref="H617">IFERROR(_xlfn._xlws.FILTER(Cnty_States_Rgns[chapter],(Cnty_States_Rgns[county_lon, county_st]=G617)*(Cnty_States_Rgns[region]=DR_Region)),"")</f>
        <v/>
      </c>
      <c r="J617">
        <v>615</v>
      </c>
      <c r="K617" t="str">
        <f t="shared" si="19"/>
        <v/>
      </c>
    </row>
    <row r="618" spans="1:11" ht="16" hidden="1" x14ac:dyDescent="0.2">
      <c r="A618" s="43">
        <f>IFERROR(MATCH($C618,'Start Here Statistics'!$M:$M,0),0)</f>
        <v>0</v>
      </c>
      <c r="B618" s="43" t="s">
        <v>777</v>
      </c>
      <c r="C618" s="43" t="s">
        <v>293</v>
      </c>
      <c r="D618" s="43" t="s">
        <v>1134</v>
      </c>
      <c r="E618" s="43">
        <f t="shared" si="18"/>
        <v>0</v>
      </c>
      <c r="G618" s="89" t="str">
        <v/>
      </c>
      <c r="H618" s="90" t="str" cm="1">
        <f t="array" ref="H618">IFERROR(_xlfn._xlws.FILTER(Cnty_States_Rgns[chapter],(Cnty_States_Rgns[county_lon, county_st]=G618)*(Cnty_States_Rgns[region]=DR_Region)),"")</f>
        <v/>
      </c>
      <c r="J618">
        <v>616</v>
      </c>
      <c r="K618" t="str">
        <f t="shared" si="19"/>
        <v/>
      </c>
    </row>
    <row r="619" spans="1:11" ht="16" hidden="1" x14ac:dyDescent="0.2">
      <c r="A619" s="43">
        <f>IFERROR(MATCH($C619,'Start Here Statistics'!$M:$M,0),0)</f>
        <v>0</v>
      </c>
      <c r="B619" s="43" t="s">
        <v>819</v>
      </c>
      <c r="C619" s="43" t="s">
        <v>279</v>
      </c>
      <c r="D619" s="43" t="s">
        <v>1135</v>
      </c>
      <c r="E619" s="43">
        <f t="shared" si="18"/>
        <v>0</v>
      </c>
      <c r="G619" s="89" t="str">
        <v/>
      </c>
      <c r="H619" s="90" t="str" cm="1">
        <f t="array" ref="H619">IFERROR(_xlfn._xlws.FILTER(Cnty_States_Rgns[chapter],(Cnty_States_Rgns[county_lon, county_st]=G619)*(Cnty_States_Rgns[region]=DR_Region)),"")</f>
        <v/>
      </c>
      <c r="J619">
        <v>617</v>
      </c>
      <c r="K619" t="str">
        <f t="shared" si="19"/>
        <v/>
      </c>
    </row>
    <row r="620" spans="1:11" ht="16" hidden="1" x14ac:dyDescent="0.2">
      <c r="A620" s="43">
        <f>IFERROR(MATCH($C620,'Start Here Statistics'!$M:$M,0),0)</f>
        <v>0</v>
      </c>
      <c r="B620" s="43" t="s">
        <v>507</v>
      </c>
      <c r="C620" s="43" t="s">
        <v>282</v>
      </c>
      <c r="D620" s="43" t="s">
        <v>1136</v>
      </c>
      <c r="E620" s="43">
        <f t="shared" si="18"/>
        <v>0</v>
      </c>
      <c r="G620" s="89" t="str">
        <v/>
      </c>
      <c r="H620" s="90" t="str" cm="1">
        <f t="array" ref="H620">IFERROR(_xlfn._xlws.FILTER(Cnty_States_Rgns[chapter],(Cnty_States_Rgns[county_lon, county_st]=G620)*(Cnty_States_Rgns[region]=DR_Region)),"")</f>
        <v/>
      </c>
      <c r="J620">
        <v>618</v>
      </c>
      <c r="K620" t="str">
        <f t="shared" si="19"/>
        <v/>
      </c>
    </row>
    <row r="621" spans="1:11" ht="16" hidden="1" x14ac:dyDescent="0.2">
      <c r="A621" s="43">
        <f>IFERROR(MATCH($C621,'Start Here Statistics'!$M:$M,0),0)</f>
        <v>0</v>
      </c>
      <c r="B621" s="43" t="s">
        <v>446</v>
      </c>
      <c r="C621" s="43" t="s">
        <v>301</v>
      </c>
      <c r="D621" s="43" t="s">
        <v>1137</v>
      </c>
      <c r="E621" s="43">
        <f t="shared" si="18"/>
        <v>0</v>
      </c>
      <c r="G621" s="89" t="str">
        <v/>
      </c>
      <c r="H621" s="90" t="str" cm="1">
        <f t="array" ref="H621">IFERROR(_xlfn._xlws.FILTER(Cnty_States_Rgns[chapter],(Cnty_States_Rgns[county_lon, county_st]=G621)*(Cnty_States_Rgns[region]=DR_Region)),"")</f>
        <v/>
      </c>
      <c r="J621">
        <v>619</v>
      </c>
      <c r="K621" t="str">
        <f t="shared" si="19"/>
        <v/>
      </c>
    </row>
    <row r="622" spans="1:11" ht="16" hidden="1" x14ac:dyDescent="0.2">
      <c r="A622" s="43">
        <f>IFERROR(MATCH($C622,'Start Here Statistics'!$M:$M,0),0)</f>
        <v>0</v>
      </c>
      <c r="B622" s="43" t="s">
        <v>607</v>
      </c>
      <c r="C622" s="43" t="s">
        <v>301</v>
      </c>
      <c r="D622" s="43" t="s">
        <v>1138</v>
      </c>
      <c r="E622" s="43">
        <f t="shared" si="18"/>
        <v>0</v>
      </c>
      <c r="G622" s="89" t="str">
        <v/>
      </c>
      <c r="H622" s="90" t="str" cm="1">
        <f t="array" ref="H622">IFERROR(_xlfn._xlws.FILTER(Cnty_States_Rgns[chapter],(Cnty_States_Rgns[county_lon, county_st]=G622)*(Cnty_States_Rgns[region]=DR_Region)),"")</f>
        <v/>
      </c>
      <c r="J622">
        <v>620</v>
      </c>
      <c r="K622" t="str">
        <f t="shared" si="19"/>
        <v/>
      </c>
    </row>
    <row r="623" spans="1:11" ht="16" hidden="1" x14ac:dyDescent="0.2">
      <c r="A623" s="43">
        <f>IFERROR(MATCH($C623,'Start Here Statistics'!$M:$M,0),0)</f>
        <v>0</v>
      </c>
      <c r="B623" s="43" t="s">
        <v>480</v>
      </c>
      <c r="C623" s="43" t="s">
        <v>313</v>
      </c>
      <c r="D623" s="43" t="s">
        <v>1139</v>
      </c>
      <c r="E623" s="43">
        <f t="shared" si="18"/>
        <v>0</v>
      </c>
      <c r="G623" s="89" t="str">
        <v/>
      </c>
      <c r="H623" s="90" t="str" cm="1">
        <f t="array" ref="H623">IFERROR(_xlfn._xlws.FILTER(Cnty_States_Rgns[chapter],(Cnty_States_Rgns[county_lon, county_st]=G623)*(Cnty_States_Rgns[region]=DR_Region)),"")</f>
        <v/>
      </c>
      <c r="J623">
        <v>621</v>
      </c>
      <c r="K623" t="str">
        <f t="shared" si="19"/>
        <v/>
      </c>
    </row>
    <row r="624" spans="1:11" ht="16" hidden="1" x14ac:dyDescent="0.2">
      <c r="A624" s="43">
        <f>IFERROR(MATCH($C624,'Start Here Statistics'!$M:$M,0),0)</f>
        <v>0</v>
      </c>
      <c r="B624" s="43" t="s">
        <v>480</v>
      </c>
      <c r="C624" s="43" t="s">
        <v>313</v>
      </c>
      <c r="D624" s="43" t="s">
        <v>1140</v>
      </c>
      <c r="E624" s="43">
        <f t="shared" si="18"/>
        <v>0</v>
      </c>
      <c r="G624" s="89" t="str">
        <v/>
      </c>
      <c r="H624" s="90" t="str" cm="1">
        <f t="array" ref="H624">IFERROR(_xlfn._xlws.FILTER(Cnty_States_Rgns[chapter],(Cnty_States_Rgns[county_lon, county_st]=G624)*(Cnty_States_Rgns[region]=DR_Region)),"")</f>
        <v/>
      </c>
      <c r="J624">
        <v>622</v>
      </c>
      <c r="K624" t="str">
        <f t="shared" si="19"/>
        <v/>
      </c>
    </row>
    <row r="625" spans="1:11" ht="16" hidden="1" x14ac:dyDescent="0.2">
      <c r="A625" s="43">
        <f>IFERROR(MATCH($C625,'Start Here Statistics'!$M:$M,0),0)</f>
        <v>0</v>
      </c>
      <c r="B625" s="43" t="s">
        <v>530</v>
      </c>
      <c r="C625" s="43" t="s">
        <v>304</v>
      </c>
      <c r="D625" s="43" t="s">
        <v>1141</v>
      </c>
      <c r="E625" s="43">
        <f t="shared" si="18"/>
        <v>0</v>
      </c>
      <c r="G625" s="89" t="str">
        <v/>
      </c>
      <c r="H625" s="90" t="str" cm="1">
        <f t="array" ref="H625">IFERROR(_xlfn._xlws.FILTER(Cnty_States_Rgns[chapter],(Cnty_States_Rgns[county_lon, county_st]=G625)*(Cnty_States_Rgns[region]=DR_Region)),"")</f>
        <v/>
      </c>
      <c r="J625">
        <v>623</v>
      </c>
      <c r="K625" t="str">
        <f t="shared" si="19"/>
        <v/>
      </c>
    </row>
    <row r="626" spans="1:11" ht="16" x14ac:dyDescent="0.2">
      <c r="A626" s="43">
        <f>IFERROR(MATCH($C626,'Start Here Statistics'!$M:$M,0),0)</f>
        <v>0</v>
      </c>
      <c r="B626" s="43" t="s">
        <v>541</v>
      </c>
      <c r="C626" s="43" t="s">
        <v>271</v>
      </c>
      <c r="D626" s="43" t="s">
        <v>1142</v>
      </c>
      <c r="E626" s="43">
        <f t="shared" si="18"/>
        <v>0</v>
      </c>
      <c r="G626" s="89" t="str">
        <v/>
      </c>
      <c r="H626" s="90" t="str" cm="1">
        <f t="array" ref="H626">IFERROR(_xlfn._xlws.FILTER(Cnty_States_Rgns[chapter],(Cnty_States_Rgns[county_lon, county_st]=G626)*(Cnty_States_Rgns[region]=DR_Region)),"")</f>
        <v/>
      </c>
      <c r="J626">
        <v>624</v>
      </c>
      <c r="K626" t="str">
        <f t="shared" si="19"/>
        <v/>
      </c>
    </row>
    <row r="627" spans="1:11" ht="16" hidden="1" x14ac:dyDescent="0.2">
      <c r="A627" s="43">
        <f>IFERROR(MATCH($C627,'Start Here Statistics'!$M:$M,0),0)</f>
        <v>0</v>
      </c>
      <c r="B627" s="43" t="s">
        <v>390</v>
      </c>
      <c r="C627" s="43" t="s">
        <v>289</v>
      </c>
      <c r="D627" s="43" t="s">
        <v>1143</v>
      </c>
      <c r="E627" s="43">
        <f t="shared" si="18"/>
        <v>0</v>
      </c>
      <c r="G627" s="89" t="str">
        <v/>
      </c>
      <c r="H627" s="90" t="str" cm="1">
        <f t="array" ref="H627">IFERROR(_xlfn._xlws.FILTER(Cnty_States_Rgns[chapter],(Cnty_States_Rgns[county_lon, county_st]=G627)*(Cnty_States_Rgns[region]=DR_Region)),"")</f>
        <v/>
      </c>
      <c r="J627">
        <v>625</v>
      </c>
      <c r="K627" t="str">
        <f t="shared" si="19"/>
        <v/>
      </c>
    </row>
    <row r="628" spans="1:11" ht="16" hidden="1" x14ac:dyDescent="0.2">
      <c r="A628" s="43">
        <f>IFERROR(MATCH($C628,'Start Here Statistics'!$M:$M,0),0)</f>
        <v>0</v>
      </c>
      <c r="B628" s="43" t="s">
        <v>388</v>
      </c>
      <c r="C628" s="43" t="s">
        <v>314</v>
      </c>
      <c r="D628" s="43" t="s">
        <v>1144</v>
      </c>
      <c r="E628" s="43">
        <f t="shared" si="18"/>
        <v>0</v>
      </c>
      <c r="G628" s="89" t="str">
        <v/>
      </c>
      <c r="H628" s="90" t="str" cm="1">
        <f t="array" ref="H628">IFERROR(_xlfn._xlws.FILTER(Cnty_States_Rgns[chapter],(Cnty_States_Rgns[county_lon, county_st]=G628)*(Cnty_States_Rgns[region]=DR_Region)),"")</f>
        <v/>
      </c>
      <c r="J628">
        <v>626</v>
      </c>
      <c r="K628" t="str">
        <f t="shared" si="19"/>
        <v/>
      </c>
    </row>
    <row r="629" spans="1:11" ht="16" hidden="1" x14ac:dyDescent="0.2">
      <c r="A629" s="43">
        <f>IFERROR(MATCH($C629,'Start Here Statistics'!$M:$M,0),0)</f>
        <v>0</v>
      </c>
      <c r="B629" s="43" t="s">
        <v>394</v>
      </c>
      <c r="C629" s="43" t="s">
        <v>289</v>
      </c>
      <c r="D629" s="43" t="s">
        <v>1145</v>
      </c>
      <c r="E629" s="43">
        <f t="shared" si="18"/>
        <v>0</v>
      </c>
      <c r="G629" s="89" t="str">
        <v/>
      </c>
      <c r="H629" s="90" t="str" cm="1">
        <f t="array" ref="H629">IFERROR(_xlfn._xlws.FILTER(Cnty_States_Rgns[chapter],(Cnty_States_Rgns[county_lon, county_st]=G629)*(Cnty_States_Rgns[region]=DR_Region)),"")</f>
        <v/>
      </c>
      <c r="J629">
        <v>627</v>
      </c>
      <c r="K629" t="str">
        <f t="shared" si="19"/>
        <v/>
      </c>
    </row>
    <row r="630" spans="1:11" ht="16" hidden="1" x14ac:dyDescent="0.2">
      <c r="A630" s="43">
        <f>IFERROR(MATCH($C630,'Start Here Statistics'!$M:$M,0),0)</f>
        <v>0</v>
      </c>
      <c r="B630" s="43" t="s">
        <v>485</v>
      </c>
      <c r="C630" s="43" t="s">
        <v>308</v>
      </c>
      <c r="D630" s="43" t="s">
        <v>1146</v>
      </c>
      <c r="E630" s="43">
        <f t="shared" si="18"/>
        <v>0</v>
      </c>
      <c r="G630" s="89" t="str">
        <v/>
      </c>
      <c r="H630" s="90" t="str" cm="1">
        <f t="array" ref="H630">IFERROR(_xlfn._xlws.FILTER(Cnty_States_Rgns[chapter],(Cnty_States_Rgns[county_lon, county_st]=G630)*(Cnty_States_Rgns[region]=DR_Region)),"")</f>
        <v/>
      </c>
      <c r="J630">
        <v>628</v>
      </c>
      <c r="K630" t="str">
        <f t="shared" si="19"/>
        <v/>
      </c>
    </row>
    <row r="631" spans="1:11" ht="16" hidden="1" x14ac:dyDescent="0.2">
      <c r="A631" s="43">
        <f>IFERROR(MATCH($C631,'Start Here Statistics'!$M:$M,0),0)</f>
        <v>0</v>
      </c>
      <c r="B631" s="43" t="s">
        <v>512</v>
      </c>
      <c r="C631" s="43" t="s">
        <v>294</v>
      </c>
      <c r="D631" s="43" t="s">
        <v>1147</v>
      </c>
      <c r="E631" s="43">
        <f t="shared" si="18"/>
        <v>0</v>
      </c>
      <c r="G631" s="89" t="str">
        <v/>
      </c>
      <c r="H631" s="90" t="str" cm="1">
        <f t="array" ref="H631">IFERROR(_xlfn._xlws.FILTER(Cnty_States_Rgns[chapter],(Cnty_States_Rgns[county_lon, county_st]=G631)*(Cnty_States_Rgns[region]=DR_Region)),"")</f>
        <v/>
      </c>
      <c r="J631">
        <v>629</v>
      </c>
      <c r="K631" t="str">
        <f t="shared" si="19"/>
        <v/>
      </c>
    </row>
    <row r="632" spans="1:11" ht="16" hidden="1" x14ac:dyDescent="0.2">
      <c r="A632" s="43">
        <f>IFERROR(MATCH($C632,'Start Here Statistics'!$M:$M,0),0)</f>
        <v>0</v>
      </c>
      <c r="B632" s="43" t="s">
        <v>1148</v>
      </c>
      <c r="C632" s="43" t="s">
        <v>299</v>
      </c>
      <c r="D632" s="43" t="s">
        <v>1149</v>
      </c>
      <c r="E632" s="43">
        <f t="shared" si="18"/>
        <v>0</v>
      </c>
      <c r="G632" s="89" t="str">
        <v/>
      </c>
      <c r="H632" s="90" t="str" cm="1">
        <f t="array" ref="H632">IFERROR(_xlfn._xlws.FILTER(Cnty_States_Rgns[chapter],(Cnty_States_Rgns[county_lon, county_st]=G632)*(Cnty_States_Rgns[region]=DR_Region)),"")</f>
        <v/>
      </c>
      <c r="J632">
        <v>630</v>
      </c>
      <c r="K632" t="str">
        <f t="shared" si="19"/>
        <v/>
      </c>
    </row>
    <row r="633" spans="1:11" ht="16" hidden="1" x14ac:dyDescent="0.2">
      <c r="A633" s="43">
        <f>IFERROR(MATCH($C633,'Start Here Statistics'!$M:$M,0),0)</f>
        <v>0</v>
      </c>
      <c r="B633" s="43" t="s">
        <v>382</v>
      </c>
      <c r="C633" s="43" t="s">
        <v>307</v>
      </c>
      <c r="D633" s="43" t="s">
        <v>1150</v>
      </c>
      <c r="E633" s="43">
        <f t="shared" si="18"/>
        <v>0</v>
      </c>
      <c r="G633" s="89" t="str">
        <v/>
      </c>
      <c r="H633" s="90" t="str" cm="1">
        <f t="array" ref="H633">IFERROR(_xlfn._xlws.FILTER(Cnty_States_Rgns[chapter],(Cnty_States_Rgns[county_lon, county_st]=G633)*(Cnty_States_Rgns[region]=DR_Region)),"")</f>
        <v/>
      </c>
      <c r="J633">
        <v>631</v>
      </c>
      <c r="K633" t="str">
        <f t="shared" si="19"/>
        <v/>
      </c>
    </row>
    <row r="634" spans="1:11" ht="16" hidden="1" x14ac:dyDescent="0.2">
      <c r="A634" s="43">
        <f>IFERROR(MATCH($C634,'Start Here Statistics'!$M:$M,0),0)</f>
        <v>0</v>
      </c>
      <c r="B634" s="43" t="s">
        <v>1151</v>
      </c>
      <c r="C634" s="43" t="s">
        <v>313</v>
      </c>
      <c r="D634" s="43" t="s">
        <v>1152</v>
      </c>
      <c r="E634" s="43">
        <f t="shared" si="18"/>
        <v>0</v>
      </c>
      <c r="G634" s="89" t="str">
        <v/>
      </c>
      <c r="H634" s="90" t="str" cm="1">
        <f t="array" ref="H634">IFERROR(_xlfn._xlws.FILTER(Cnty_States_Rgns[chapter],(Cnty_States_Rgns[county_lon, county_st]=G634)*(Cnty_States_Rgns[region]=DR_Region)),"")</f>
        <v/>
      </c>
      <c r="J634">
        <v>632</v>
      </c>
      <c r="K634" t="str">
        <f t="shared" si="19"/>
        <v/>
      </c>
    </row>
    <row r="635" spans="1:11" ht="16" hidden="1" x14ac:dyDescent="0.2">
      <c r="A635" s="43">
        <f>IFERROR(MATCH($C635,'Start Here Statistics'!$M:$M,0),0)</f>
        <v>0</v>
      </c>
      <c r="B635" s="43" t="s">
        <v>352</v>
      </c>
      <c r="C635" s="43" t="s">
        <v>308</v>
      </c>
      <c r="D635" s="43" t="s">
        <v>1153</v>
      </c>
      <c r="E635" s="43">
        <f t="shared" si="18"/>
        <v>0</v>
      </c>
      <c r="G635" s="89" t="str">
        <v/>
      </c>
      <c r="H635" s="90" t="str" cm="1">
        <f t="array" ref="H635">IFERROR(_xlfn._xlws.FILTER(Cnty_States_Rgns[chapter],(Cnty_States_Rgns[county_lon, county_st]=G635)*(Cnty_States_Rgns[region]=DR_Region)),"")</f>
        <v/>
      </c>
      <c r="J635">
        <v>633</v>
      </c>
      <c r="K635" t="str">
        <f t="shared" si="19"/>
        <v/>
      </c>
    </row>
    <row r="636" spans="1:11" ht="16" hidden="1" x14ac:dyDescent="0.2">
      <c r="A636" s="43">
        <f>IFERROR(MATCH($C636,'Start Here Statistics'!$M:$M,0),0)</f>
        <v>0</v>
      </c>
      <c r="B636" s="43" t="s">
        <v>615</v>
      </c>
      <c r="C636" s="43" t="s">
        <v>315</v>
      </c>
      <c r="D636" s="43" t="s">
        <v>1154</v>
      </c>
      <c r="E636" s="43">
        <f t="shared" si="18"/>
        <v>0</v>
      </c>
      <c r="G636" s="89" t="str">
        <v/>
      </c>
      <c r="H636" s="90" t="str" cm="1">
        <f t="array" ref="H636">IFERROR(_xlfn._xlws.FILTER(Cnty_States_Rgns[chapter],(Cnty_States_Rgns[county_lon, county_st]=G636)*(Cnty_States_Rgns[region]=DR_Region)),"")</f>
        <v/>
      </c>
      <c r="J636">
        <v>634</v>
      </c>
      <c r="K636" t="str">
        <f t="shared" si="19"/>
        <v/>
      </c>
    </row>
    <row r="637" spans="1:11" ht="16" hidden="1" x14ac:dyDescent="0.2">
      <c r="A637" s="43">
        <f>IFERROR(MATCH($C637,'Start Here Statistics'!$M:$M,0),0)</f>
        <v>0</v>
      </c>
      <c r="B637" s="43" t="s">
        <v>638</v>
      </c>
      <c r="C637" s="43" t="s">
        <v>280</v>
      </c>
      <c r="D637" s="43" t="s">
        <v>1155</v>
      </c>
      <c r="E637" s="43">
        <f t="shared" si="18"/>
        <v>0</v>
      </c>
      <c r="G637" s="89" t="str">
        <v/>
      </c>
      <c r="H637" s="90" t="str" cm="1">
        <f t="array" ref="H637">IFERROR(_xlfn._xlws.FILTER(Cnty_States_Rgns[chapter],(Cnty_States_Rgns[county_lon, county_st]=G637)*(Cnty_States_Rgns[region]=DR_Region)),"")</f>
        <v/>
      </c>
      <c r="J637">
        <v>635</v>
      </c>
      <c r="K637" t="str">
        <f t="shared" si="19"/>
        <v/>
      </c>
    </row>
    <row r="638" spans="1:11" ht="16" x14ac:dyDescent="0.2">
      <c r="A638" s="43">
        <f>IFERROR(MATCH($C638,'Start Here Statistics'!$M:$M,0),0)</f>
        <v>0</v>
      </c>
      <c r="B638" s="43" t="s">
        <v>527</v>
      </c>
      <c r="C638" s="43" t="s">
        <v>271</v>
      </c>
      <c r="D638" s="43" t="s">
        <v>1156</v>
      </c>
      <c r="E638" s="43">
        <f t="shared" si="18"/>
        <v>0</v>
      </c>
      <c r="G638" s="89" t="str">
        <v/>
      </c>
      <c r="H638" s="90" t="str" cm="1">
        <f t="array" ref="H638">IFERROR(_xlfn._xlws.FILTER(Cnty_States_Rgns[chapter],(Cnty_States_Rgns[county_lon, county_st]=G638)*(Cnty_States_Rgns[region]=DR_Region)),"")</f>
        <v/>
      </c>
      <c r="J638">
        <v>636</v>
      </c>
      <c r="K638" t="str">
        <f t="shared" si="19"/>
        <v/>
      </c>
    </row>
    <row r="639" spans="1:11" ht="16" x14ac:dyDescent="0.2">
      <c r="A639" s="43">
        <f>IFERROR(MATCH($C639,'Start Here Statistics'!$M:$M,0),0)</f>
        <v>0</v>
      </c>
      <c r="B639" s="43" t="s">
        <v>364</v>
      </c>
      <c r="C639" s="43" t="s">
        <v>271</v>
      </c>
      <c r="D639" s="43" t="s">
        <v>1157</v>
      </c>
      <c r="E639" s="43">
        <f t="shared" si="18"/>
        <v>0</v>
      </c>
      <c r="G639" s="89" t="str">
        <v/>
      </c>
      <c r="H639" s="90" t="str" cm="1">
        <f t="array" ref="H639">IFERROR(_xlfn._xlws.FILTER(Cnty_States_Rgns[chapter],(Cnty_States_Rgns[county_lon, county_st]=G639)*(Cnty_States_Rgns[region]=DR_Region)),"")</f>
        <v/>
      </c>
      <c r="J639">
        <v>637</v>
      </c>
      <c r="K639" t="str">
        <f t="shared" si="19"/>
        <v/>
      </c>
    </row>
    <row r="640" spans="1:11" ht="16" hidden="1" x14ac:dyDescent="0.2">
      <c r="A640" s="43">
        <f>IFERROR(MATCH($C640,'Start Here Statistics'!$M:$M,0),0)</f>
        <v>0</v>
      </c>
      <c r="B640" s="43" t="s">
        <v>523</v>
      </c>
      <c r="C640" s="43" t="s">
        <v>307</v>
      </c>
      <c r="D640" s="43" t="s">
        <v>1158</v>
      </c>
      <c r="E640" s="43">
        <f t="shared" si="18"/>
        <v>0</v>
      </c>
      <c r="G640" s="89" t="str">
        <v/>
      </c>
      <c r="H640" s="90" t="str" cm="1">
        <f t="array" ref="H640">IFERROR(_xlfn._xlws.FILTER(Cnty_States_Rgns[chapter],(Cnty_States_Rgns[county_lon, county_st]=G640)*(Cnty_States_Rgns[region]=DR_Region)),"")</f>
        <v/>
      </c>
      <c r="J640">
        <v>638</v>
      </c>
      <c r="K640" t="str">
        <f t="shared" si="19"/>
        <v/>
      </c>
    </row>
    <row r="641" spans="1:11" ht="16" hidden="1" x14ac:dyDescent="0.2">
      <c r="A641" s="43">
        <f>IFERROR(MATCH($C641,'Start Here Statistics'!$M:$M,0),0)</f>
        <v>0</v>
      </c>
      <c r="B641" s="43" t="s">
        <v>761</v>
      </c>
      <c r="C641" s="43" t="s">
        <v>328</v>
      </c>
      <c r="D641" s="43" t="s">
        <v>1159</v>
      </c>
      <c r="E641" s="43">
        <f t="shared" si="18"/>
        <v>0</v>
      </c>
      <c r="G641" s="89" t="str">
        <v/>
      </c>
      <c r="H641" s="90" t="str" cm="1">
        <f t="array" ref="H641">IFERROR(_xlfn._xlws.FILTER(Cnty_States_Rgns[chapter],(Cnty_States_Rgns[county_lon, county_st]=G641)*(Cnty_States_Rgns[region]=DR_Region)),"")</f>
        <v/>
      </c>
      <c r="J641">
        <v>639</v>
      </c>
      <c r="K641" t="str">
        <f t="shared" si="19"/>
        <v/>
      </c>
    </row>
    <row r="642" spans="1:11" ht="16" hidden="1" x14ac:dyDescent="0.2">
      <c r="A642" s="43">
        <f>IFERROR(MATCH($C642,'Start Here Statistics'!$M:$M,0),0)</f>
        <v>0</v>
      </c>
      <c r="B642" s="43" t="s">
        <v>618</v>
      </c>
      <c r="C642" s="43" t="s">
        <v>282</v>
      </c>
      <c r="D642" s="43" t="s">
        <v>1160</v>
      </c>
      <c r="E642" s="43">
        <f t="shared" si="18"/>
        <v>0</v>
      </c>
      <c r="G642" s="89" t="str">
        <v/>
      </c>
      <c r="H642" s="90" t="str" cm="1">
        <f t="array" ref="H642">IFERROR(_xlfn._xlws.FILTER(Cnty_States_Rgns[chapter],(Cnty_States_Rgns[county_lon, county_st]=G642)*(Cnty_States_Rgns[region]=DR_Region)),"")</f>
        <v/>
      </c>
      <c r="J642">
        <v>640</v>
      </c>
      <c r="K642" t="str">
        <f t="shared" si="19"/>
        <v/>
      </c>
    </row>
    <row r="643" spans="1:11" ht="16" hidden="1" x14ac:dyDescent="0.2">
      <c r="A643" s="43">
        <f>IFERROR(MATCH($C643,'Start Here Statistics'!$M:$M,0),0)</f>
        <v>0</v>
      </c>
      <c r="B643" s="43" t="s">
        <v>1161</v>
      </c>
      <c r="C643" s="43" t="s">
        <v>283</v>
      </c>
      <c r="D643" s="43" t="s">
        <v>1162</v>
      </c>
      <c r="E643" s="43">
        <f t="shared" ref="E643:E706" si="20">SUM(E642,$A643&gt;0)</f>
        <v>0</v>
      </c>
      <c r="G643" s="89" t="str">
        <v/>
      </c>
      <c r="H643" s="90" t="str" cm="1">
        <f t="array" ref="H643">IFERROR(_xlfn._xlws.FILTER(Cnty_States_Rgns[chapter],(Cnty_States_Rgns[county_lon, county_st]=G643)*(Cnty_States_Rgns[region]=DR_Region)),"")</f>
        <v/>
      </c>
      <c r="J643">
        <v>641</v>
      </c>
      <c r="K643" t="str">
        <f t="shared" si="19"/>
        <v/>
      </c>
    </row>
    <row r="644" spans="1:11" ht="16" hidden="1" x14ac:dyDescent="0.2">
      <c r="A644" s="43">
        <f>IFERROR(MATCH($C644,'Start Here Statistics'!$M:$M,0),0)</f>
        <v>0</v>
      </c>
      <c r="B644" s="43" t="s">
        <v>390</v>
      </c>
      <c r="C644" s="43" t="s">
        <v>289</v>
      </c>
      <c r="D644" s="43" t="s">
        <v>1163</v>
      </c>
      <c r="E644" s="43">
        <f t="shared" si="20"/>
        <v>0</v>
      </c>
      <c r="G644" s="89" t="str">
        <v/>
      </c>
      <c r="H644" s="90" t="str" cm="1">
        <f t="array" ref="H644">IFERROR(_xlfn._xlws.FILTER(Cnty_States_Rgns[chapter],(Cnty_States_Rgns[county_lon, county_st]=G644)*(Cnty_States_Rgns[region]=DR_Region)),"")</f>
        <v/>
      </c>
      <c r="J644">
        <v>642</v>
      </c>
      <c r="K644" t="str">
        <f t="shared" ref="K644:K707" si="21">IFERROR(INDEX($D:$D,MATCH($J644,$E:$E,0)),"")</f>
        <v/>
      </c>
    </row>
    <row r="645" spans="1:11" ht="16" hidden="1" x14ac:dyDescent="0.2">
      <c r="A645" s="43">
        <f>IFERROR(MATCH($C645,'Start Here Statistics'!$M:$M,0),0)</f>
        <v>0</v>
      </c>
      <c r="B645" s="43" t="s">
        <v>480</v>
      </c>
      <c r="C645" s="43" t="s">
        <v>313</v>
      </c>
      <c r="D645" s="43" t="s">
        <v>1164</v>
      </c>
      <c r="E645" s="43">
        <f t="shared" si="20"/>
        <v>0</v>
      </c>
      <c r="G645" s="89" t="str">
        <v/>
      </c>
      <c r="H645" s="90" t="str" cm="1">
        <f t="array" ref="H645">IFERROR(_xlfn._xlws.FILTER(Cnty_States_Rgns[chapter],(Cnty_States_Rgns[county_lon, county_st]=G645)*(Cnty_States_Rgns[region]=DR_Region)),"")</f>
        <v/>
      </c>
      <c r="J645">
        <v>643</v>
      </c>
      <c r="K645" t="str">
        <f t="shared" si="21"/>
        <v/>
      </c>
    </row>
    <row r="646" spans="1:11" ht="16" hidden="1" x14ac:dyDescent="0.2">
      <c r="A646" s="43">
        <f>IFERROR(MATCH($C646,'Start Here Statistics'!$M:$M,0),0)</f>
        <v>0</v>
      </c>
      <c r="B646" s="43" t="s">
        <v>607</v>
      </c>
      <c r="C646" s="43" t="s">
        <v>301</v>
      </c>
      <c r="D646" s="43" t="s">
        <v>1165</v>
      </c>
      <c r="E646" s="43">
        <f t="shared" si="20"/>
        <v>0</v>
      </c>
      <c r="G646" s="89" t="str">
        <v/>
      </c>
      <c r="H646" s="90" t="str" cm="1">
        <f t="array" ref="H646">IFERROR(_xlfn._xlws.FILTER(Cnty_States_Rgns[chapter],(Cnty_States_Rgns[county_lon, county_st]=G646)*(Cnty_States_Rgns[region]=DR_Region)),"")</f>
        <v/>
      </c>
      <c r="J646">
        <v>644</v>
      </c>
      <c r="K646" t="str">
        <f t="shared" si="21"/>
        <v/>
      </c>
    </row>
    <row r="647" spans="1:11" ht="16" hidden="1" x14ac:dyDescent="0.2">
      <c r="A647" s="43">
        <f>IFERROR(MATCH($C647,'Start Here Statistics'!$M:$M,0),0)</f>
        <v>0</v>
      </c>
      <c r="B647" s="43" t="s">
        <v>688</v>
      </c>
      <c r="C647" s="43" t="s">
        <v>307</v>
      </c>
      <c r="D647" s="43" t="s">
        <v>1166</v>
      </c>
      <c r="E647" s="43">
        <f t="shared" si="20"/>
        <v>0</v>
      </c>
      <c r="G647" s="89" t="str">
        <v/>
      </c>
      <c r="H647" s="90" t="str" cm="1">
        <f t="array" ref="H647">IFERROR(_xlfn._xlws.FILTER(Cnty_States_Rgns[chapter],(Cnty_States_Rgns[county_lon, county_st]=G647)*(Cnty_States_Rgns[region]=DR_Region)),"")</f>
        <v/>
      </c>
      <c r="J647">
        <v>645</v>
      </c>
      <c r="K647" t="str">
        <f t="shared" si="21"/>
        <v/>
      </c>
    </row>
    <row r="648" spans="1:11" ht="16" hidden="1" x14ac:dyDescent="0.2">
      <c r="A648" s="43">
        <f>IFERROR(MATCH($C648,'Start Here Statistics'!$M:$M,0),0)</f>
        <v>0</v>
      </c>
      <c r="B648" s="43" t="s">
        <v>423</v>
      </c>
      <c r="C648" s="43" t="s">
        <v>327</v>
      </c>
      <c r="D648" s="43" t="s">
        <v>1167</v>
      </c>
      <c r="E648" s="43">
        <f t="shared" si="20"/>
        <v>0</v>
      </c>
      <c r="G648" s="89" t="str">
        <v/>
      </c>
      <c r="H648" s="90" t="str" cm="1">
        <f t="array" ref="H648">IFERROR(_xlfn._xlws.FILTER(Cnty_States_Rgns[chapter],(Cnty_States_Rgns[county_lon, county_st]=G648)*(Cnty_States_Rgns[region]=DR_Region)),"")</f>
        <v/>
      </c>
      <c r="J648">
        <v>646</v>
      </c>
      <c r="K648" t="str">
        <f t="shared" si="21"/>
        <v/>
      </c>
    </row>
    <row r="649" spans="1:11" ht="16" x14ac:dyDescent="0.2">
      <c r="A649" s="43">
        <f>IFERROR(MATCH($C649,'Start Here Statistics'!$M:$M,0),0)</f>
        <v>0</v>
      </c>
      <c r="B649" s="43" t="s">
        <v>541</v>
      </c>
      <c r="C649" s="43" t="s">
        <v>271</v>
      </c>
      <c r="D649" s="43" t="s">
        <v>1168</v>
      </c>
      <c r="E649" s="43">
        <f t="shared" si="20"/>
        <v>0</v>
      </c>
      <c r="G649" s="89" t="str">
        <v/>
      </c>
      <c r="H649" s="90" t="str" cm="1">
        <f t="array" ref="H649">IFERROR(_xlfn._xlws.FILTER(Cnty_States_Rgns[chapter],(Cnty_States_Rgns[county_lon, county_st]=G649)*(Cnty_States_Rgns[region]=DR_Region)),"")</f>
        <v/>
      </c>
      <c r="J649">
        <v>647</v>
      </c>
      <c r="K649" t="str">
        <f t="shared" si="21"/>
        <v/>
      </c>
    </row>
    <row r="650" spans="1:11" ht="16" x14ac:dyDescent="0.2">
      <c r="A650" s="43">
        <f>IFERROR(MATCH($C650,'Start Here Statistics'!$M:$M,0),0)</f>
        <v>0</v>
      </c>
      <c r="B650" s="43" t="s">
        <v>517</v>
      </c>
      <c r="C650" s="43" t="s">
        <v>271</v>
      </c>
      <c r="D650" s="43" t="s">
        <v>1169</v>
      </c>
      <c r="E650" s="43">
        <f t="shared" si="20"/>
        <v>0</v>
      </c>
      <c r="G650" s="89" t="str">
        <v/>
      </c>
      <c r="H650" s="90" t="str" cm="1">
        <f t="array" ref="H650">IFERROR(_xlfn._xlws.FILTER(Cnty_States_Rgns[chapter],(Cnty_States_Rgns[county_lon, county_st]=G650)*(Cnty_States_Rgns[region]=DR_Region)),"")</f>
        <v/>
      </c>
      <c r="J650">
        <v>648</v>
      </c>
      <c r="K650" t="str">
        <f t="shared" si="21"/>
        <v/>
      </c>
    </row>
    <row r="651" spans="1:11" ht="16" hidden="1" x14ac:dyDescent="0.2">
      <c r="A651" s="43">
        <f>IFERROR(MATCH($C651,'Start Here Statistics'!$M:$M,0),0)</f>
        <v>0</v>
      </c>
      <c r="B651" s="43" t="s">
        <v>662</v>
      </c>
      <c r="C651" s="43" t="s">
        <v>294</v>
      </c>
      <c r="D651" s="43" t="s">
        <v>1170</v>
      </c>
      <c r="E651" s="43">
        <f t="shared" si="20"/>
        <v>0</v>
      </c>
      <c r="G651" s="89" t="str">
        <v/>
      </c>
      <c r="H651" s="90" t="str" cm="1">
        <f t="array" ref="H651">IFERROR(_xlfn._xlws.FILTER(Cnty_States_Rgns[chapter],(Cnty_States_Rgns[county_lon, county_st]=G651)*(Cnty_States_Rgns[region]=DR_Region)),"")</f>
        <v/>
      </c>
      <c r="J651">
        <v>649</v>
      </c>
      <c r="K651" t="str">
        <f t="shared" si="21"/>
        <v/>
      </c>
    </row>
    <row r="652" spans="1:11" ht="16" hidden="1" x14ac:dyDescent="0.2">
      <c r="A652" s="43">
        <f>IFERROR(MATCH($C652,'Start Here Statistics'!$M:$M,0),0)</f>
        <v>0</v>
      </c>
      <c r="B652" s="43" t="s">
        <v>428</v>
      </c>
      <c r="C652" s="43" t="s">
        <v>301</v>
      </c>
      <c r="D652" s="43" t="s">
        <v>1171</v>
      </c>
      <c r="E652" s="43">
        <f t="shared" si="20"/>
        <v>0</v>
      </c>
      <c r="G652" s="89" t="str">
        <v/>
      </c>
      <c r="H652" s="90" t="str" cm="1">
        <f t="array" ref="H652">IFERROR(_xlfn._xlws.FILTER(Cnty_States_Rgns[chapter],(Cnty_States_Rgns[county_lon, county_st]=G652)*(Cnty_States_Rgns[region]=DR_Region)),"")</f>
        <v/>
      </c>
      <c r="J652">
        <v>650</v>
      </c>
      <c r="K652" t="str">
        <f t="shared" si="21"/>
        <v/>
      </c>
    </row>
    <row r="653" spans="1:11" ht="16" hidden="1" x14ac:dyDescent="0.2">
      <c r="A653" s="43">
        <f>IFERROR(MATCH($C653,'Start Here Statistics'!$M:$M,0),0)</f>
        <v>0</v>
      </c>
      <c r="B653" s="43" t="s">
        <v>1044</v>
      </c>
      <c r="C653" s="43" t="s">
        <v>280</v>
      </c>
      <c r="D653" s="43" t="s">
        <v>1172</v>
      </c>
      <c r="E653" s="43">
        <f t="shared" si="20"/>
        <v>0</v>
      </c>
      <c r="G653" s="89" t="str">
        <v/>
      </c>
      <c r="H653" s="90" t="str" cm="1">
        <f t="array" ref="H653">IFERROR(_xlfn._xlws.FILTER(Cnty_States_Rgns[chapter],(Cnty_States_Rgns[county_lon, county_st]=G653)*(Cnty_States_Rgns[region]=DR_Region)),"")</f>
        <v/>
      </c>
      <c r="J653">
        <v>651</v>
      </c>
      <c r="K653" t="str">
        <f t="shared" si="21"/>
        <v/>
      </c>
    </row>
    <row r="654" spans="1:11" ht="16" hidden="1" x14ac:dyDescent="0.2">
      <c r="A654" s="43">
        <f>IFERROR(MATCH($C654,'Start Here Statistics'!$M:$M,0),0)</f>
        <v>0</v>
      </c>
      <c r="B654" s="43" t="s">
        <v>411</v>
      </c>
      <c r="C654" s="43" t="s">
        <v>301</v>
      </c>
      <c r="D654" s="43" t="s">
        <v>1173</v>
      </c>
      <c r="E654" s="43">
        <f t="shared" si="20"/>
        <v>0</v>
      </c>
      <c r="G654" s="89" t="str">
        <v/>
      </c>
      <c r="H654" s="90" t="str" cm="1">
        <f t="array" ref="H654">IFERROR(_xlfn._xlws.FILTER(Cnty_States_Rgns[chapter],(Cnty_States_Rgns[county_lon, county_st]=G654)*(Cnty_States_Rgns[region]=DR_Region)),"")</f>
        <v/>
      </c>
      <c r="J654">
        <v>652</v>
      </c>
      <c r="K654" t="str">
        <f t="shared" si="21"/>
        <v/>
      </c>
    </row>
    <row r="655" spans="1:11" ht="16" hidden="1" x14ac:dyDescent="0.2">
      <c r="A655" s="43">
        <f>IFERROR(MATCH($C655,'Start Here Statistics'!$M:$M,0),0)</f>
        <v>0</v>
      </c>
      <c r="B655" s="43" t="s">
        <v>423</v>
      </c>
      <c r="C655" s="43" t="s">
        <v>327</v>
      </c>
      <c r="D655" s="43" t="s">
        <v>1174</v>
      </c>
      <c r="E655" s="43">
        <f t="shared" si="20"/>
        <v>0</v>
      </c>
      <c r="G655" s="89" t="str">
        <v/>
      </c>
      <c r="H655" s="90" t="str" cm="1">
        <f t="array" ref="H655">IFERROR(_xlfn._xlws.FILTER(Cnty_States_Rgns[chapter],(Cnty_States_Rgns[county_lon, county_st]=G655)*(Cnty_States_Rgns[region]=DR_Region)),"")</f>
        <v/>
      </c>
      <c r="J655">
        <v>653</v>
      </c>
      <c r="K655" t="str">
        <f t="shared" si="21"/>
        <v/>
      </c>
    </row>
    <row r="656" spans="1:11" ht="16" hidden="1" x14ac:dyDescent="0.2">
      <c r="A656" s="43">
        <f>IFERROR(MATCH($C656,'Start Here Statistics'!$M:$M,0),0)</f>
        <v>0</v>
      </c>
      <c r="B656" s="43" t="s">
        <v>405</v>
      </c>
      <c r="C656" s="43" t="s">
        <v>308</v>
      </c>
      <c r="D656" s="43" t="s">
        <v>1175</v>
      </c>
      <c r="E656" s="43">
        <f t="shared" si="20"/>
        <v>0</v>
      </c>
      <c r="G656" s="89" t="str">
        <v/>
      </c>
      <c r="H656" s="90" t="str" cm="1">
        <f t="array" ref="H656">IFERROR(_xlfn._xlws.FILTER(Cnty_States_Rgns[chapter],(Cnty_States_Rgns[county_lon, county_st]=G656)*(Cnty_States_Rgns[region]=DR_Region)),"")</f>
        <v/>
      </c>
      <c r="J656">
        <v>654</v>
      </c>
      <c r="K656" t="str">
        <f t="shared" si="21"/>
        <v/>
      </c>
    </row>
    <row r="657" spans="1:11" ht="16" hidden="1" x14ac:dyDescent="0.2">
      <c r="A657" s="43">
        <f>IFERROR(MATCH($C657,'Start Here Statistics'!$M:$M,0),0)</f>
        <v>0</v>
      </c>
      <c r="B657" s="43" t="s">
        <v>457</v>
      </c>
      <c r="C657" s="43" t="s">
        <v>282</v>
      </c>
      <c r="D657" s="43" t="s">
        <v>1176</v>
      </c>
      <c r="E657" s="43">
        <f t="shared" si="20"/>
        <v>0</v>
      </c>
      <c r="G657" s="89" t="str">
        <v/>
      </c>
      <c r="H657" s="90" t="str" cm="1">
        <f t="array" ref="H657">IFERROR(_xlfn._xlws.FILTER(Cnty_States_Rgns[chapter],(Cnty_States_Rgns[county_lon, county_st]=G657)*(Cnty_States_Rgns[region]=DR_Region)),"")</f>
        <v/>
      </c>
      <c r="J657">
        <v>655</v>
      </c>
      <c r="K657" t="str">
        <f t="shared" si="21"/>
        <v/>
      </c>
    </row>
    <row r="658" spans="1:11" ht="16" hidden="1" x14ac:dyDescent="0.2">
      <c r="A658" s="43">
        <f>IFERROR(MATCH($C658,'Start Here Statistics'!$M:$M,0),0)</f>
        <v>0</v>
      </c>
      <c r="B658" s="43" t="s">
        <v>777</v>
      </c>
      <c r="C658" s="43" t="s">
        <v>293</v>
      </c>
      <c r="D658" s="43" t="s">
        <v>1177</v>
      </c>
      <c r="E658" s="43">
        <f t="shared" si="20"/>
        <v>0</v>
      </c>
      <c r="G658" s="89" t="str">
        <v/>
      </c>
      <c r="H658" s="90" t="str" cm="1">
        <f t="array" ref="H658">IFERROR(_xlfn._xlws.FILTER(Cnty_States_Rgns[chapter],(Cnty_States_Rgns[county_lon, county_st]=G658)*(Cnty_States_Rgns[region]=DR_Region)),"")</f>
        <v/>
      </c>
      <c r="J658">
        <v>656</v>
      </c>
      <c r="K658" t="str">
        <f t="shared" si="21"/>
        <v/>
      </c>
    </row>
    <row r="659" spans="1:11" ht="16" hidden="1" x14ac:dyDescent="0.2">
      <c r="A659" s="43">
        <f>IFERROR(MATCH($C659,'Start Here Statistics'!$M:$M,0),0)</f>
        <v>0</v>
      </c>
      <c r="B659" s="43" t="s">
        <v>585</v>
      </c>
      <c r="C659" s="43" t="s">
        <v>308</v>
      </c>
      <c r="D659" s="43" t="s">
        <v>1178</v>
      </c>
      <c r="E659" s="43">
        <f t="shared" si="20"/>
        <v>0</v>
      </c>
      <c r="G659" s="89" t="str">
        <v/>
      </c>
      <c r="H659" s="90" t="str" cm="1">
        <f t="array" ref="H659">IFERROR(_xlfn._xlws.FILTER(Cnty_States_Rgns[chapter],(Cnty_States_Rgns[county_lon, county_st]=G659)*(Cnty_States_Rgns[region]=DR_Region)),"")</f>
        <v/>
      </c>
      <c r="J659">
        <v>657</v>
      </c>
      <c r="K659" t="str">
        <f t="shared" si="21"/>
        <v/>
      </c>
    </row>
    <row r="660" spans="1:11" ht="16" hidden="1" x14ac:dyDescent="0.2">
      <c r="A660" s="43">
        <f>IFERROR(MATCH($C660,'Start Here Statistics'!$M:$M,0),0)</f>
        <v>0</v>
      </c>
      <c r="B660" s="43" t="s">
        <v>662</v>
      </c>
      <c r="C660" s="43" t="s">
        <v>294</v>
      </c>
      <c r="D660" s="43" t="s">
        <v>1179</v>
      </c>
      <c r="E660" s="43">
        <f t="shared" si="20"/>
        <v>0</v>
      </c>
      <c r="G660" s="89" t="str">
        <v/>
      </c>
      <c r="H660" s="90" t="str" cm="1">
        <f t="array" ref="H660">IFERROR(_xlfn._xlws.FILTER(Cnty_States_Rgns[chapter],(Cnty_States_Rgns[county_lon, county_st]=G660)*(Cnty_States_Rgns[region]=DR_Region)),"")</f>
        <v/>
      </c>
      <c r="J660">
        <v>658</v>
      </c>
      <c r="K660" t="str">
        <f t="shared" si="21"/>
        <v/>
      </c>
    </row>
    <row r="661" spans="1:11" ht="16" hidden="1" x14ac:dyDescent="0.2">
      <c r="A661" s="43">
        <f>IFERROR(MATCH($C661,'Start Here Statistics'!$M:$M,0),0)</f>
        <v>0</v>
      </c>
      <c r="B661" s="43" t="s">
        <v>789</v>
      </c>
      <c r="C661" s="43" t="s">
        <v>310</v>
      </c>
      <c r="D661" s="43" t="s">
        <v>1180</v>
      </c>
      <c r="E661" s="43">
        <f t="shared" si="20"/>
        <v>0</v>
      </c>
      <c r="G661" s="89" t="str">
        <v/>
      </c>
      <c r="H661" s="90" t="str" cm="1">
        <f t="array" ref="H661">IFERROR(_xlfn._xlws.FILTER(Cnty_States_Rgns[chapter],(Cnty_States_Rgns[county_lon, county_st]=G661)*(Cnty_States_Rgns[region]=DR_Region)),"")</f>
        <v/>
      </c>
      <c r="J661">
        <v>659</v>
      </c>
      <c r="K661" t="str">
        <f t="shared" si="21"/>
        <v/>
      </c>
    </row>
    <row r="662" spans="1:11" ht="16" hidden="1" x14ac:dyDescent="0.2">
      <c r="A662" s="43">
        <f>IFERROR(MATCH($C662,'Start Here Statistics'!$M:$M,0),0)</f>
        <v>0</v>
      </c>
      <c r="B662" s="43" t="s">
        <v>694</v>
      </c>
      <c r="C662" s="43" t="s">
        <v>299</v>
      </c>
      <c r="D662" s="43" t="s">
        <v>1181</v>
      </c>
      <c r="E662" s="43">
        <f t="shared" si="20"/>
        <v>0</v>
      </c>
      <c r="G662" s="89" t="str">
        <v/>
      </c>
      <c r="H662" s="90" t="str" cm="1">
        <f t="array" ref="H662">IFERROR(_xlfn._xlws.FILTER(Cnty_States_Rgns[chapter],(Cnty_States_Rgns[county_lon, county_st]=G662)*(Cnty_States_Rgns[region]=DR_Region)),"")</f>
        <v/>
      </c>
      <c r="J662">
        <v>660</v>
      </c>
      <c r="K662" t="str">
        <f t="shared" si="21"/>
        <v/>
      </c>
    </row>
    <row r="663" spans="1:11" ht="16" hidden="1" x14ac:dyDescent="0.2">
      <c r="A663" s="43">
        <f>IFERROR(MATCH($C663,'Start Here Statistics'!$M:$M,0),0)</f>
        <v>0</v>
      </c>
      <c r="B663" s="43" t="s">
        <v>1182</v>
      </c>
      <c r="C663" s="43" t="s">
        <v>300</v>
      </c>
      <c r="D663" s="43" t="s">
        <v>1183</v>
      </c>
      <c r="E663" s="43">
        <f t="shared" si="20"/>
        <v>0</v>
      </c>
      <c r="G663" s="89" t="str">
        <v/>
      </c>
      <c r="H663" s="90" t="str" cm="1">
        <f t="array" ref="H663">IFERROR(_xlfn._xlws.FILTER(Cnty_States_Rgns[chapter],(Cnty_States_Rgns[county_lon, county_st]=G663)*(Cnty_States_Rgns[region]=DR_Region)),"")</f>
        <v/>
      </c>
      <c r="J663">
        <v>661</v>
      </c>
      <c r="K663" t="str">
        <f t="shared" si="21"/>
        <v/>
      </c>
    </row>
    <row r="664" spans="1:11" ht="16" hidden="1" x14ac:dyDescent="0.2">
      <c r="A664" s="43">
        <f>IFERROR(MATCH($C664,'Start Here Statistics'!$M:$M,0),0)</f>
        <v>0</v>
      </c>
      <c r="B664" s="43" t="s">
        <v>428</v>
      </c>
      <c r="C664" s="43" t="s">
        <v>301</v>
      </c>
      <c r="D664" s="43" t="s">
        <v>1184</v>
      </c>
      <c r="E664" s="43">
        <f t="shared" si="20"/>
        <v>0</v>
      </c>
      <c r="G664" s="89" t="str">
        <v/>
      </c>
      <c r="H664" s="90" t="str" cm="1">
        <f t="array" ref="H664">IFERROR(_xlfn._xlws.FILTER(Cnty_States_Rgns[chapter],(Cnty_States_Rgns[county_lon, county_st]=G664)*(Cnty_States_Rgns[region]=DR_Region)),"")</f>
        <v/>
      </c>
      <c r="J664">
        <v>662</v>
      </c>
      <c r="K664" t="str">
        <f t="shared" si="21"/>
        <v/>
      </c>
    </row>
    <row r="665" spans="1:11" ht="16" hidden="1" x14ac:dyDescent="0.2">
      <c r="A665" s="43">
        <f>IFERROR(MATCH($C665,'Start Here Statistics'!$M:$M,0),0)</f>
        <v>0</v>
      </c>
      <c r="B665" s="43" t="s">
        <v>398</v>
      </c>
      <c r="C665" s="43" t="s">
        <v>306</v>
      </c>
      <c r="D665" s="43" t="s">
        <v>1185</v>
      </c>
      <c r="E665" s="43">
        <f t="shared" si="20"/>
        <v>0</v>
      </c>
      <c r="G665" s="89" t="str">
        <v/>
      </c>
      <c r="H665" s="90" t="str" cm="1">
        <f t="array" ref="H665">IFERROR(_xlfn._xlws.FILTER(Cnty_States_Rgns[chapter],(Cnty_States_Rgns[county_lon, county_st]=G665)*(Cnty_States_Rgns[region]=DR_Region)),"")</f>
        <v/>
      </c>
      <c r="J665">
        <v>663</v>
      </c>
      <c r="K665" t="str">
        <f t="shared" si="21"/>
        <v/>
      </c>
    </row>
    <row r="666" spans="1:11" ht="16" hidden="1" x14ac:dyDescent="0.2">
      <c r="A666" s="43">
        <f>IFERROR(MATCH($C666,'Start Here Statistics'!$M:$M,0),0)</f>
        <v>0</v>
      </c>
      <c r="B666" s="43" t="s">
        <v>842</v>
      </c>
      <c r="C666" s="43" t="s">
        <v>308</v>
      </c>
      <c r="D666" s="43" t="s">
        <v>1186</v>
      </c>
      <c r="E666" s="43">
        <f t="shared" si="20"/>
        <v>0</v>
      </c>
      <c r="G666" s="89" t="str">
        <v/>
      </c>
      <c r="H666" s="90" t="str" cm="1">
        <f t="array" ref="H666">IFERROR(_xlfn._xlws.FILTER(Cnty_States_Rgns[chapter],(Cnty_States_Rgns[county_lon, county_st]=G666)*(Cnty_States_Rgns[region]=DR_Region)),"")</f>
        <v/>
      </c>
      <c r="J666">
        <v>664</v>
      </c>
      <c r="K666" t="str">
        <f t="shared" si="21"/>
        <v/>
      </c>
    </row>
    <row r="667" spans="1:11" ht="16" hidden="1" x14ac:dyDescent="0.2">
      <c r="A667" s="43">
        <f>IFERROR(MATCH($C667,'Start Here Statistics'!$M:$M,0),0)</f>
        <v>0</v>
      </c>
      <c r="B667" s="43" t="s">
        <v>1161</v>
      </c>
      <c r="C667" s="43" t="s">
        <v>283</v>
      </c>
      <c r="D667" s="43" t="s">
        <v>1187</v>
      </c>
      <c r="E667" s="43">
        <f t="shared" si="20"/>
        <v>0</v>
      </c>
      <c r="G667" s="89" t="str">
        <v/>
      </c>
      <c r="H667" s="90" t="str" cm="1">
        <f t="array" ref="H667">IFERROR(_xlfn._xlws.FILTER(Cnty_States_Rgns[chapter],(Cnty_States_Rgns[county_lon, county_st]=G667)*(Cnty_States_Rgns[region]=DR_Region)),"")</f>
        <v/>
      </c>
      <c r="J667">
        <v>665</v>
      </c>
      <c r="K667" t="str">
        <f t="shared" si="21"/>
        <v/>
      </c>
    </row>
    <row r="668" spans="1:11" ht="16" hidden="1" x14ac:dyDescent="0.2">
      <c r="A668" s="43">
        <f>IFERROR(MATCH($C668,'Start Here Statistics'!$M:$M,0),0)</f>
        <v>0</v>
      </c>
      <c r="B668" s="43" t="s">
        <v>1031</v>
      </c>
      <c r="C668" s="43" t="s">
        <v>297</v>
      </c>
      <c r="D668" s="43" t="s">
        <v>1188</v>
      </c>
      <c r="E668" s="43">
        <f t="shared" si="20"/>
        <v>0</v>
      </c>
      <c r="G668" s="89" t="str">
        <v/>
      </c>
      <c r="H668" s="90" t="str" cm="1">
        <f t="array" ref="H668">IFERROR(_xlfn._xlws.FILTER(Cnty_States_Rgns[chapter],(Cnty_States_Rgns[county_lon, county_st]=G668)*(Cnty_States_Rgns[region]=DR_Region)),"")</f>
        <v/>
      </c>
      <c r="J668">
        <v>666</v>
      </c>
      <c r="K668" t="str">
        <f t="shared" si="21"/>
        <v/>
      </c>
    </row>
    <row r="669" spans="1:11" ht="16" hidden="1" x14ac:dyDescent="0.2">
      <c r="A669" s="43">
        <f>IFERROR(MATCH($C669,'Start Here Statistics'!$M:$M,0),0)</f>
        <v>0</v>
      </c>
      <c r="B669" s="43" t="s">
        <v>414</v>
      </c>
      <c r="C669" s="43" t="s">
        <v>310</v>
      </c>
      <c r="D669" s="43" t="s">
        <v>1189</v>
      </c>
      <c r="E669" s="43">
        <f t="shared" si="20"/>
        <v>0</v>
      </c>
      <c r="G669" s="89" t="str">
        <v/>
      </c>
      <c r="H669" s="90" t="str" cm="1">
        <f t="array" ref="H669">IFERROR(_xlfn._xlws.FILTER(Cnty_States_Rgns[chapter],(Cnty_States_Rgns[county_lon, county_st]=G669)*(Cnty_States_Rgns[region]=DR_Region)),"")</f>
        <v/>
      </c>
      <c r="J669">
        <v>667</v>
      </c>
      <c r="K669" t="str">
        <f t="shared" si="21"/>
        <v/>
      </c>
    </row>
    <row r="670" spans="1:11" ht="16" hidden="1" x14ac:dyDescent="0.2">
      <c r="A670" s="43">
        <f>IFERROR(MATCH($C670,'Start Here Statistics'!$M:$M,0),0)</f>
        <v>0</v>
      </c>
      <c r="B670" s="43" t="s">
        <v>1190</v>
      </c>
      <c r="C670" s="43" t="s">
        <v>301</v>
      </c>
      <c r="D670" s="43" t="s">
        <v>1191</v>
      </c>
      <c r="E670" s="43">
        <f t="shared" si="20"/>
        <v>0</v>
      </c>
      <c r="G670" s="89" t="str">
        <v/>
      </c>
      <c r="H670" s="90" t="str" cm="1">
        <f t="array" ref="H670">IFERROR(_xlfn._xlws.FILTER(Cnty_States_Rgns[chapter],(Cnty_States_Rgns[county_lon, county_st]=G670)*(Cnty_States_Rgns[region]=DR_Region)),"")</f>
        <v/>
      </c>
      <c r="J670">
        <v>668</v>
      </c>
      <c r="K670" t="str">
        <f t="shared" si="21"/>
        <v/>
      </c>
    </row>
    <row r="671" spans="1:11" ht="16" x14ac:dyDescent="0.2">
      <c r="A671" s="43">
        <f>IFERROR(MATCH($C671,'Start Here Statistics'!$M:$M,0),0)</f>
        <v>0</v>
      </c>
      <c r="B671" s="43" t="s">
        <v>541</v>
      </c>
      <c r="C671" s="43" t="s">
        <v>271</v>
      </c>
      <c r="D671" s="43" t="s">
        <v>1192</v>
      </c>
      <c r="E671" s="43">
        <f t="shared" si="20"/>
        <v>0</v>
      </c>
      <c r="G671" s="89" t="str">
        <v/>
      </c>
      <c r="H671" s="90" t="str" cm="1">
        <f t="array" ref="H671">IFERROR(_xlfn._xlws.FILTER(Cnty_States_Rgns[chapter],(Cnty_States_Rgns[county_lon, county_st]=G671)*(Cnty_States_Rgns[region]=DR_Region)),"")</f>
        <v/>
      </c>
      <c r="J671">
        <v>669</v>
      </c>
      <c r="K671" t="str">
        <f t="shared" si="21"/>
        <v/>
      </c>
    </row>
    <row r="672" spans="1:11" ht="16" hidden="1" x14ac:dyDescent="0.2">
      <c r="A672" s="43">
        <f>IFERROR(MATCH($C672,'Start Here Statistics'!$M:$M,0),0)</f>
        <v>0</v>
      </c>
      <c r="B672" s="43" t="s">
        <v>538</v>
      </c>
      <c r="C672" s="43" t="s">
        <v>294</v>
      </c>
      <c r="D672" s="43" t="s">
        <v>1193</v>
      </c>
      <c r="E672" s="43">
        <f t="shared" si="20"/>
        <v>0</v>
      </c>
      <c r="G672" s="89" t="str">
        <v/>
      </c>
      <c r="H672" s="90" t="str" cm="1">
        <f t="array" ref="H672">IFERROR(_xlfn._xlws.FILTER(Cnty_States_Rgns[chapter],(Cnty_States_Rgns[county_lon, county_st]=G672)*(Cnty_States_Rgns[region]=DR_Region)),"")</f>
        <v/>
      </c>
      <c r="J672">
        <v>670</v>
      </c>
      <c r="K672" t="str">
        <f t="shared" si="21"/>
        <v/>
      </c>
    </row>
    <row r="673" spans="1:11" ht="16" hidden="1" x14ac:dyDescent="0.2">
      <c r="A673" s="43">
        <f>IFERROR(MATCH($C673,'Start Here Statistics'!$M:$M,0),0)</f>
        <v>0</v>
      </c>
      <c r="B673" s="43" t="s">
        <v>1194</v>
      </c>
      <c r="C673" s="43" t="s">
        <v>324</v>
      </c>
      <c r="D673" s="43" t="s">
        <v>1195</v>
      </c>
      <c r="E673" s="43">
        <f t="shared" si="20"/>
        <v>0</v>
      </c>
      <c r="G673" s="89" t="str">
        <v/>
      </c>
      <c r="H673" s="90" t="str" cm="1">
        <f t="array" ref="H673">IFERROR(_xlfn._xlws.FILTER(Cnty_States_Rgns[chapter],(Cnty_States_Rgns[county_lon, county_st]=G673)*(Cnty_States_Rgns[region]=DR_Region)),"")</f>
        <v/>
      </c>
      <c r="J673">
        <v>671</v>
      </c>
      <c r="K673" t="str">
        <f t="shared" si="21"/>
        <v/>
      </c>
    </row>
    <row r="674" spans="1:11" ht="16" hidden="1" x14ac:dyDescent="0.2">
      <c r="A674" s="43">
        <f>IFERROR(MATCH($C674,'Start Here Statistics'!$M:$M,0),0)</f>
        <v>0</v>
      </c>
      <c r="B674" s="43" t="s">
        <v>545</v>
      </c>
      <c r="C674" s="43" t="s">
        <v>302</v>
      </c>
      <c r="D674" s="43" t="s">
        <v>1196</v>
      </c>
      <c r="E674" s="43">
        <f t="shared" si="20"/>
        <v>0</v>
      </c>
      <c r="G674" s="89" t="str">
        <v/>
      </c>
      <c r="H674" s="90" t="str" cm="1">
        <f t="array" ref="H674">IFERROR(_xlfn._xlws.FILTER(Cnty_States_Rgns[chapter],(Cnty_States_Rgns[county_lon, county_st]=G674)*(Cnty_States_Rgns[region]=DR_Region)),"")</f>
        <v/>
      </c>
      <c r="J674">
        <v>672</v>
      </c>
      <c r="K674" t="str">
        <f t="shared" si="21"/>
        <v/>
      </c>
    </row>
    <row r="675" spans="1:11" ht="16" hidden="1" x14ac:dyDescent="0.2">
      <c r="A675" s="43">
        <f>IFERROR(MATCH($C675,'Start Here Statistics'!$M:$M,0),0)</f>
        <v>0</v>
      </c>
      <c r="B675" s="43" t="s">
        <v>640</v>
      </c>
      <c r="C675" s="43" t="s">
        <v>324</v>
      </c>
      <c r="D675" s="43" t="s">
        <v>1197</v>
      </c>
      <c r="E675" s="43">
        <f t="shared" si="20"/>
        <v>0</v>
      </c>
      <c r="G675" s="89" t="str">
        <v/>
      </c>
      <c r="H675" s="90" t="str" cm="1">
        <f t="array" ref="H675">IFERROR(_xlfn._xlws.FILTER(Cnty_States_Rgns[chapter],(Cnty_States_Rgns[county_lon, county_st]=G675)*(Cnty_States_Rgns[region]=DR_Region)),"")</f>
        <v/>
      </c>
      <c r="J675">
        <v>673</v>
      </c>
      <c r="K675" t="str">
        <f t="shared" si="21"/>
        <v/>
      </c>
    </row>
    <row r="676" spans="1:11" ht="16" hidden="1" x14ac:dyDescent="0.2">
      <c r="A676" s="43">
        <f>IFERROR(MATCH($C676,'Start Here Statistics'!$M:$M,0),0)</f>
        <v>0</v>
      </c>
      <c r="B676" s="43" t="s">
        <v>551</v>
      </c>
      <c r="C676" s="43" t="s">
        <v>282</v>
      </c>
      <c r="D676" s="43" t="s">
        <v>1198</v>
      </c>
      <c r="E676" s="43">
        <f t="shared" si="20"/>
        <v>0</v>
      </c>
      <c r="G676" s="89" t="str">
        <v/>
      </c>
      <c r="H676" s="90" t="str" cm="1">
        <f t="array" ref="H676">IFERROR(_xlfn._xlws.FILTER(Cnty_States_Rgns[chapter],(Cnty_States_Rgns[county_lon, county_st]=G676)*(Cnty_States_Rgns[region]=DR_Region)),"")</f>
        <v/>
      </c>
      <c r="J676">
        <v>674</v>
      </c>
      <c r="K676" t="str">
        <f t="shared" si="21"/>
        <v/>
      </c>
    </row>
    <row r="677" spans="1:11" ht="16" hidden="1" x14ac:dyDescent="0.2">
      <c r="A677" s="43">
        <f>IFERROR(MATCH($C677,'Start Here Statistics'!$M:$M,0),0)</f>
        <v>0</v>
      </c>
      <c r="B677" s="43" t="s">
        <v>1199</v>
      </c>
      <c r="C677" s="441" t="s">
        <v>280</v>
      </c>
      <c r="D677" s="43" t="s">
        <v>1200</v>
      </c>
      <c r="E677" s="43">
        <f t="shared" si="20"/>
        <v>0</v>
      </c>
      <c r="G677" s="89" t="str">
        <v/>
      </c>
      <c r="H677" s="90" t="str" cm="1">
        <f t="array" ref="H677">IFERROR(_xlfn._xlws.FILTER(Cnty_States_Rgns[chapter],(Cnty_States_Rgns[county_lon, county_st]=G677)*(Cnty_States_Rgns[region]=DR_Region)),"")</f>
        <v/>
      </c>
      <c r="J677">
        <v>675</v>
      </c>
      <c r="K677" t="str">
        <f t="shared" si="21"/>
        <v/>
      </c>
    </row>
    <row r="678" spans="1:11" ht="16" hidden="1" x14ac:dyDescent="0.2">
      <c r="A678" s="43">
        <f>IFERROR(MATCH($C678,'Start Here Statistics'!$M:$M,0),0)</f>
        <v>0</v>
      </c>
      <c r="B678" s="43" t="s">
        <v>394</v>
      </c>
      <c r="C678" s="43" t="s">
        <v>289</v>
      </c>
      <c r="D678" s="43" t="s">
        <v>1201</v>
      </c>
      <c r="E678" s="43">
        <f t="shared" si="20"/>
        <v>0</v>
      </c>
      <c r="G678" s="89" t="str">
        <v/>
      </c>
      <c r="H678" s="90" t="str" cm="1">
        <f t="array" ref="H678">IFERROR(_xlfn._xlws.FILTER(Cnty_States_Rgns[chapter],(Cnty_States_Rgns[county_lon, county_st]=G678)*(Cnty_States_Rgns[region]=DR_Region)),"")</f>
        <v/>
      </c>
      <c r="J678">
        <v>676</v>
      </c>
      <c r="K678" t="str">
        <f t="shared" si="21"/>
        <v/>
      </c>
    </row>
    <row r="679" spans="1:11" ht="16" hidden="1" x14ac:dyDescent="0.2">
      <c r="A679" s="43">
        <f>IFERROR(MATCH($C679,'Start Here Statistics'!$M:$M,0),0)</f>
        <v>0</v>
      </c>
      <c r="B679" s="43" t="s">
        <v>535</v>
      </c>
      <c r="C679" s="43" t="s">
        <v>313</v>
      </c>
      <c r="D679" s="43" t="s">
        <v>1202</v>
      </c>
      <c r="E679" s="43">
        <f t="shared" si="20"/>
        <v>0</v>
      </c>
      <c r="G679" s="89" t="str">
        <v/>
      </c>
      <c r="H679" s="90" t="str" cm="1">
        <f t="array" ref="H679">IFERROR(_xlfn._xlws.FILTER(Cnty_States_Rgns[chapter],(Cnty_States_Rgns[county_lon, county_st]=G679)*(Cnty_States_Rgns[region]=DR_Region)),"")</f>
        <v/>
      </c>
      <c r="J679">
        <v>677</v>
      </c>
      <c r="K679" t="str">
        <f t="shared" si="21"/>
        <v/>
      </c>
    </row>
    <row r="680" spans="1:11" ht="16" hidden="1" x14ac:dyDescent="0.2">
      <c r="A680" s="43">
        <f>IFERROR(MATCH($C680,'Start Here Statistics'!$M:$M,0),0)</f>
        <v>0</v>
      </c>
      <c r="B680" s="43" t="s">
        <v>405</v>
      </c>
      <c r="C680" s="43" t="s">
        <v>308</v>
      </c>
      <c r="D680" s="43" t="s">
        <v>1203</v>
      </c>
      <c r="E680" s="43">
        <f t="shared" si="20"/>
        <v>0</v>
      </c>
      <c r="G680" s="89" t="str">
        <v/>
      </c>
      <c r="H680" s="90" t="str" cm="1">
        <f t="array" ref="H680">IFERROR(_xlfn._xlws.FILTER(Cnty_States_Rgns[chapter],(Cnty_States_Rgns[county_lon, county_st]=G680)*(Cnty_States_Rgns[region]=DR_Region)),"")</f>
        <v/>
      </c>
      <c r="J680">
        <v>678</v>
      </c>
      <c r="K680" t="str">
        <f t="shared" si="21"/>
        <v/>
      </c>
    </row>
    <row r="681" spans="1:11" ht="16" hidden="1" x14ac:dyDescent="0.2">
      <c r="A681" s="43">
        <f>IFERROR(MATCH($C681,'Start Here Statistics'!$M:$M,0),0)</f>
        <v>0</v>
      </c>
      <c r="B681" s="43" t="s">
        <v>382</v>
      </c>
      <c r="C681" s="43" t="s">
        <v>307</v>
      </c>
      <c r="D681" s="43" t="s">
        <v>1204</v>
      </c>
      <c r="E681" s="43">
        <f t="shared" si="20"/>
        <v>0</v>
      </c>
      <c r="G681" s="89" t="str">
        <v/>
      </c>
      <c r="H681" s="90" t="str" cm="1">
        <f t="array" ref="H681">IFERROR(_xlfn._xlws.FILTER(Cnty_States_Rgns[chapter],(Cnty_States_Rgns[county_lon, county_st]=G681)*(Cnty_States_Rgns[region]=DR_Region)),"")</f>
        <v/>
      </c>
      <c r="J681">
        <v>679</v>
      </c>
      <c r="K681" t="str">
        <f t="shared" si="21"/>
        <v/>
      </c>
    </row>
    <row r="682" spans="1:11" ht="16" hidden="1" x14ac:dyDescent="0.2">
      <c r="A682" s="43">
        <f>IFERROR(MATCH($C682,'Start Here Statistics'!$M:$M,0),0)</f>
        <v>0</v>
      </c>
      <c r="B682" s="43" t="s">
        <v>532</v>
      </c>
      <c r="C682" s="43" t="s">
        <v>289</v>
      </c>
      <c r="D682" s="43" t="s">
        <v>1205</v>
      </c>
      <c r="E682" s="43">
        <f t="shared" si="20"/>
        <v>0</v>
      </c>
      <c r="G682" s="89" t="str">
        <v/>
      </c>
      <c r="H682" s="90" t="str" cm="1">
        <f t="array" ref="H682">IFERROR(_xlfn._xlws.FILTER(Cnty_States_Rgns[chapter],(Cnty_States_Rgns[county_lon, county_st]=G682)*(Cnty_States_Rgns[region]=DR_Region)),"")</f>
        <v/>
      </c>
      <c r="J682">
        <v>680</v>
      </c>
      <c r="K682" t="str">
        <f t="shared" si="21"/>
        <v/>
      </c>
    </row>
    <row r="683" spans="1:11" ht="16" hidden="1" x14ac:dyDescent="0.2">
      <c r="A683" s="43">
        <f>IFERROR(MATCH($C683,'Start Here Statistics'!$M:$M,0),0)</f>
        <v>0</v>
      </c>
      <c r="B683" s="43" t="s">
        <v>1206</v>
      </c>
      <c r="C683" s="43" t="s">
        <v>282</v>
      </c>
      <c r="D683" s="43" t="s">
        <v>1207</v>
      </c>
      <c r="E683" s="43">
        <f t="shared" si="20"/>
        <v>0</v>
      </c>
      <c r="G683" s="89" t="str">
        <v/>
      </c>
      <c r="H683" s="90" t="str" cm="1">
        <f t="array" ref="H683">IFERROR(_xlfn._xlws.FILTER(Cnty_States_Rgns[chapter],(Cnty_States_Rgns[county_lon, county_st]=G683)*(Cnty_States_Rgns[region]=DR_Region)),"")</f>
        <v/>
      </c>
      <c r="J683">
        <v>681</v>
      </c>
      <c r="K683" t="str">
        <f t="shared" si="21"/>
        <v/>
      </c>
    </row>
    <row r="684" spans="1:11" ht="16" x14ac:dyDescent="0.2">
      <c r="A684" s="43">
        <f>IFERROR(MATCH($C684,'Start Here Statistics'!$M:$M,0),0)</f>
        <v>0</v>
      </c>
      <c r="B684" s="43" t="s">
        <v>660</v>
      </c>
      <c r="C684" s="43" t="s">
        <v>271</v>
      </c>
      <c r="D684" s="43" t="s">
        <v>1208</v>
      </c>
      <c r="E684" s="43">
        <f t="shared" si="20"/>
        <v>0</v>
      </c>
      <c r="G684" s="89" t="str">
        <v/>
      </c>
      <c r="H684" s="90" t="str" cm="1">
        <f t="array" ref="H684">IFERROR(_xlfn._xlws.FILTER(Cnty_States_Rgns[chapter],(Cnty_States_Rgns[county_lon, county_st]=G684)*(Cnty_States_Rgns[region]=DR_Region)),"")</f>
        <v/>
      </c>
      <c r="J684">
        <v>682</v>
      </c>
      <c r="K684" t="str">
        <f t="shared" si="21"/>
        <v/>
      </c>
    </row>
    <row r="685" spans="1:11" ht="16" hidden="1" x14ac:dyDescent="0.2">
      <c r="A685" s="43">
        <f>IFERROR(MATCH($C685,'Start Here Statistics'!$M:$M,0),0)</f>
        <v>0</v>
      </c>
      <c r="B685" s="43" t="s">
        <v>396</v>
      </c>
      <c r="C685" s="43" t="s">
        <v>327</v>
      </c>
      <c r="D685" s="43" t="s">
        <v>1209</v>
      </c>
      <c r="E685" s="43">
        <f t="shared" si="20"/>
        <v>0</v>
      </c>
      <c r="G685" s="89" t="str">
        <v/>
      </c>
      <c r="H685" s="90" t="str" cm="1">
        <f t="array" ref="H685">IFERROR(_xlfn._xlws.FILTER(Cnty_States_Rgns[chapter],(Cnty_States_Rgns[county_lon, county_st]=G685)*(Cnty_States_Rgns[region]=DR_Region)),"")</f>
        <v/>
      </c>
      <c r="J685">
        <v>683</v>
      </c>
      <c r="K685" t="str">
        <f t="shared" si="21"/>
        <v/>
      </c>
    </row>
    <row r="686" spans="1:11" ht="16" hidden="1" x14ac:dyDescent="0.2">
      <c r="A686" s="43">
        <f>IFERROR(MATCH($C686,'Start Here Statistics'!$M:$M,0),0)</f>
        <v>0</v>
      </c>
      <c r="B686" s="43" t="s">
        <v>694</v>
      </c>
      <c r="C686" s="43" t="s">
        <v>299</v>
      </c>
      <c r="D686" s="43" t="s">
        <v>1210</v>
      </c>
      <c r="E686" s="43">
        <f t="shared" si="20"/>
        <v>0</v>
      </c>
      <c r="G686" s="89" t="str">
        <v/>
      </c>
      <c r="H686" s="90" t="str" cm="1">
        <f t="array" ref="H686">IFERROR(_xlfn._xlws.FILTER(Cnty_States_Rgns[chapter],(Cnty_States_Rgns[county_lon, county_st]=G686)*(Cnty_States_Rgns[region]=DR_Region)),"")</f>
        <v/>
      </c>
      <c r="J686">
        <v>684</v>
      </c>
      <c r="K686" t="str">
        <f t="shared" si="21"/>
        <v/>
      </c>
    </row>
    <row r="687" spans="1:11" ht="16" hidden="1" x14ac:dyDescent="0.2">
      <c r="A687" s="43">
        <f>IFERROR(MATCH($C687,'Start Here Statistics'!$M:$M,0),0)</f>
        <v>0</v>
      </c>
      <c r="B687" s="43" t="s">
        <v>350</v>
      </c>
      <c r="C687" s="43" t="s">
        <v>302</v>
      </c>
      <c r="D687" s="43" t="s">
        <v>1211</v>
      </c>
      <c r="E687" s="43">
        <f t="shared" si="20"/>
        <v>0</v>
      </c>
      <c r="G687" s="89" t="str">
        <v/>
      </c>
      <c r="H687" s="90" t="str" cm="1">
        <f t="array" ref="H687">IFERROR(_xlfn._xlws.FILTER(Cnty_States_Rgns[chapter],(Cnty_States_Rgns[county_lon, county_st]=G687)*(Cnty_States_Rgns[region]=DR_Region)),"")</f>
        <v/>
      </c>
      <c r="J687">
        <v>685</v>
      </c>
      <c r="K687" t="str">
        <f t="shared" si="21"/>
        <v/>
      </c>
    </row>
    <row r="688" spans="1:11" ht="16" hidden="1" x14ac:dyDescent="0.2">
      <c r="A688" s="43">
        <f>IFERROR(MATCH($C688,'Start Here Statistics'!$M:$M,0),0)</f>
        <v>0</v>
      </c>
      <c r="B688" s="43" t="s">
        <v>1212</v>
      </c>
      <c r="C688" s="43" t="s">
        <v>315</v>
      </c>
      <c r="D688" s="43" t="s">
        <v>1213</v>
      </c>
      <c r="E688" s="43">
        <f t="shared" si="20"/>
        <v>0</v>
      </c>
      <c r="G688" s="89" t="str">
        <v/>
      </c>
      <c r="H688" s="90" t="str" cm="1">
        <f t="array" ref="H688">IFERROR(_xlfn._xlws.FILTER(Cnty_States_Rgns[chapter],(Cnty_States_Rgns[county_lon, county_st]=G688)*(Cnty_States_Rgns[region]=DR_Region)),"")</f>
        <v/>
      </c>
      <c r="J688">
        <v>686</v>
      </c>
      <c r="K688" t="str">
        <f t="shared" si="21"/>
        <v/>
      </c>
    </row>
    <row r="689" spans="1:11" ht="16" hidden="1" x14ac:dyDescent="0.2">
      <c r="A689" s="43">
        <f>IFERROR(MATCH($C689,'Start Here Statistics'!$M:$M,0),0)</f>
        <v>0</v>
      </c>
      <c r="B689" s="43" t="s">
        <v>459</v>
      </c>
      <c r="C689" s="43" t="s">
        <v>315</v>
      </c>
      <c r="D689" s="43" t="s">
        <v>1213</v>
      </c>
      <c r="E689" s="43">
        <f t="shared" si="20"/>
        <v>0</v>
      </c>
      <c r="G689" s="89" t="str">
        <v/>
      </c>
      <c r="H689" s="90" t="str" cm="1">
        <f t="array" ref="H689">IFERROR(_xlfn._xlws.FILTER(Cnty_States_Rgns[chapter],(Cnty_States_Rgns[county_lon, county_st]=G689)*(Cnty_States_Rgns[region]=DR_Region)),"")</f>
        <v/>
      </c>
      <c r="J689">
        <v>687</v>
      </c>
      <c r="K689" t="str">
        <f t="shared" si="21"/>
        <v/>
      </c>
    </row>
    <row r="690" spans="1:11" ht="16" hidden="1" x14ac:dyDescent="0.2">
      <c r="A690" s="43">
        <f>IFERROR(MATCH($C690,'Start Here Statistics'!$M:$M,0),0)</f>
        <v>0</v>
      </c>
      <c r="B690" s="43" t="s">
        <v>673</v>
      </c>
      <c r="C690" s="43" t="s">
        <v>293</v>
      </c>
      <c r="D690" s="43" t="s">
        <v>1214</v>
      </c>
      <c r="E690" s="43">
        <f t="shared" si="20"/>
        <v>0</v>
      </c>
      <c r="G690" s="89" t="str">
        <v/>
      </c>
      <c r="H690" s="90" t="str" cm="1">
        <f t="array" ref="H690">IFERROR(_xlfn._xlws.FILTER(Cnty_States_Rgns[chapter],(Cnty_States_Rgns[county_lon, county_st]=G690)*(Cnty_States_Rgns[region]=DR_Region)),"")</f>
        <v/>
      </c>
      <c r="J690">
        <v>688</v>
      </c>
      <c r="K690" t="str">
        <f t="shared" si="21"/>
        <v/>
      </c>
    </row>
    <row r="691" spans="1:11" ht="16" hidden="1" x14ac:dyDescent="0.2">
      <c r="A691" s="43">
        <f>IFERROR(MATCH($C691,'Start Here Statistics'!$M:$M,0),0)</f>
        <v>0</v>
      </c>
      <c r="B691" s="43" t="s">
        <v>514</v>
      </c>
      <c r="C691" s="43" t="s">
        <v>311</v>
      </c>
      <c r="D691" s="43" t="s">
        <v>1215</v>
      </c>
      <c r="E691" s="43">
        <f t="shared" si="20"/>
        <v>0</v>
      </c>
      <c r="G691" s="89" t="str">
        <v/>
      </c>
      <c r="H691" s="90" t="str" cm="1">
        <f t="array" ref="H691">IFERROR(_xlfn._xlws.FILTER(Cnty_States_Rgns[chapter],(Cnty_States_Rgns[county_lon, county_st]=G691)*(Cnty_States_Rgns[region]=DR_Region)),"")</f>
        <v/>
      </c>
      <c r="J691">
        <v>689</v>
      </c>
      <c r="K691" t="str">
        <f t="shared" si="21"/>
        <v/>
      </c>
    </row>
    <row r="692" spans="1:11" ht="16" hidden="1" x14ac:dyDescent="0.2">
      <c r="A692" s="43">
        <f>IFERROR(MATCH($C692,'Start Here Statistics'!$M:$M,0),0)</f>
        <v>0</v>
      </c>
      <c r="B692" s="43" t="s">
        <v>372</v>
      </c>
      <c r="C692" s="43" t="s">
        <v>297</v>
      </c>
      <c r="D692" s="43" t="s">
        <v>1216</v>
      </c>
      <c r="E692" s="43">
        <f t="shared" si="20"/>
        <v>0</v>
      </c>
      <c r="G692" s="89" t="str">
        <v/>
      </c>
      <c r="H692" s="90" t="str" cm="1">
        <f t="array" ref="H692">IFERROR(_xlfn._xlws.FILTER(Cnty_States_Rgns[chapter],(Cnty_States_Rgns[county_lon, county_st]=G692)*(Cnty_States_Rgns[region]=DR_Region)),"")</f>
        <v/>
      </c>
      <c r="J692">
        <v>690</v>
      </c>
      <c r="K692" t="str">
        <f t="shared" si="21"/>
        <v/>
      </c>
    </row>
    <row r="693" spans="1:11" ht="16" hidden="1" x14ac:dyDescent="0.2">
      <c r="A693" s="43">
        <f>IFERROR(MATCH($C693,'Start Here Statistics'!$M:$M,0),0)</f>
        <v>0</v>
      </c>
      <c r="B693" s="43" t="s">
        <v>451</v>
      </c>
      <c r="C693" s="43" t="s">
        <v>324</v>
      </c>
      <c r="D693" s="43" t="s">
        <v>1217</v>
      </c>
      <c r="E693" s="43">
        <f t="shared" si="20"/>
        <v>0</v>
      </c>
      <c r="G693" s="89" t="str">
        <v/>
      </c>
      <c r="H693" s="90" t="str" cm="1">
        <f t="array" ref="H693">IFERROR(_xlfn._xlws.FILTER(Cnty_States_Rgns[chapter],(Cnty_States_Rgns[county_lon, county_st]=G693)*(Cnty_States_Rgns[region]=DR_Region)),"")</f>
        <v/>
      </c>
      <c r="J693">
        <v>691</v>
      </c>
      <c r="K693" t="str">
        <f t="shared" si="21"/>
        <v/>
      </c>
    </row>
    <row r="694" spans="1:11" ht="16" hidden="1" x14ac:dyDescent="0.2">
      <c r="A694" s="43">
        <f>IFERROR(MATCH($C694,'Start Here Statistics'!$M:$M,0),0)</f>
        <v>0</v>
      </c>
      <c r="B694" s="43" t="s">
        <v>438</v>
      </c>
      <c r="C694" s="43" t="s">
        <v>327</v>
      </c>
      <c r="D694" s="43" t="s">
        <v>1218</v>
      </c>
      <c r="E694" s="43">
        <f t="shared" si="20"/>
        <v>0</v>
      </c>
      <c r="G694" s="89" t="str">
        <v/>
      </c>
      <c r="H694" s="90" t="str" cm="1">
        <f t="array" ref="H694">IFERROR(_xlfn._xlws.FILTER(Cnty_States_Rgns[chapter],(Cnty_States_Rgns[county_lon, county_st]=G694)*(Cnty_States_Rgns[region]=DR_Region)),"")</f>
        <v/>
      </c>
      <c r="J694">
        <v>692</v>
      </c>
      <c r="K694" t="str">
        <f t="shared" si="21"/>
        <v/>
      </c>
    </row>
    <row r="695" spans="1:11" ht="16" hidden="1" x14ac:dyDescent="0.2">
      <c r="A695" s="43">
        <f>IFERROR(MATCH($C695,'Start Here Statistics'!$M:$M,0),0)</f>
        <v>0</v>
      </c>
      <c r="B695" s="43" t="s">
        <v>789</v>
      </c>
      <c r="C695" s="43" t="s">
        <v>310</v>
      </c>
      <c r="D695" s="43" t="s">
        <v>1219</v>
      </c>
      <c r="E695" s="43">
        <f t="shared" si="20"/>
        <v>0</v>
      </c>
      <c r="G695" s="89" t="str">
        <v/>
      </c>
      <c r="H695" s="90" t="str" cm="1">
        <f t="array" ref="H695">IFERROR(_xlfn._xlws.FILTER(Cnty_States_Rgns[chapter],(Cnty_States_Rgns[county_lon, county_st]=G695)*(Cnty_States_Rgns[region]=DR_Region)),"")</f>
        <v/>
      </c>
      <c r="J695">
        <v>693</v>
      </c>
      <c r="K695" t="str">
        <f t="shared" si="21"/>
        <v/>
      </c>
    </row>
    <row r="696" spans="1:11" ht="16" hidden="1" x14ac:dyDescent="0.2">
      <c r="A696" s="43">
        <f>IFERROR(MATCH($C696,'Start Here Statistics'!$M:$M,0),0)</f>
        <v>0</v>
      </c>
      <c r="B696" s="43" t="s">
        <v>595</v>
      </c>
      <c r="C696" s="43" t="s">
        <v>293</v>
      </c>
      <c r="D696" s="43" t="s">
        <v>1220</v>
      </c>
      <c r="E696" s="43">
        <f t="shared" si="20"/>
        <v>0</v>
      </c>
      <c r="G696" s="89" t="str">
        <v/>
      </c>
      <c r="H696" s="90" t="str" cm="1">
        <f t="array" ref="H696">IFERROR(_xlfn._xlws.FILTER(Cnty_States_Rgns[chapter],(Cnty_States_Rgns[county_lon, county_st]=G696)*(Cnty_States_Rgns[region]=DR_Region)),"")</f>
        <v/>
      </c>
      <c r="J696">
        <v>694</v>
      </c>
      <c r="K696" t="str">
        <f t="shared" si="21"/>
        <v/>
      </c>
    </row>
    <row r="697" spans="1:11" ht="16" hidden="1" x14ac:dyDescent="0.2">
      <c r="A697" s="43">
        <f>IFERROR(MATCH($C697,'Start Here Statistics'!$M:$M,0),0)</f>
        <v>0</v>
      </c>
      <c r="B697" s="43" t="s">
        <v>653</v>
      </c>
      <c r="C697" s="43" t="s">
        <v>276</v>
      </c>
      <c r="D697" s="43" t="s">
        <v>1221</v>
      </c>
      <c r="E697" s="43">
        <f t="shared" si="20"/>
        <v>0</v>
      </c>
      <c r="G697" s="89" t="str">
        <v/>
      </c>
      <c r="H697" s="90" t="str" cm="1">
        <f t="array" ref="H697">IFERROR(_xlfn._xlws.FILTER(Cnty_States_Rgns[chapter],(Cnty_States_Rgns[county_lon, county_st]=G697)*(Cnty_States_Rgns[region]=DR_Region)),"")</f>
        <v/>
      </c>
      <c r="J697">
        <v>695</v>
      </c>
      <c r="K697" t="str">
        <f t="shared" si="21"/>
        <v/>
      </c>
    </row>
    <row r="698" spans="1:11" ht="16" hidden="1" x14ac:dyDescent="0.2">
      <c r="A698" s="43">
        <f>IFERROR(MATCH($C698,'Start Here Statistics'!$M:$M,0),0)</f>
        <v>0</v>
      </c>
      <c r="B698" s="43" t="s">
        <v>638</v>
      </c>
      <c r="C698" s="43" t="s">
        <v>280</v>
      </c>
      <c r="D698" s="43" t="s">
        <v>1222</v>
      </c>
      <c r="E698" s="43">
        <f t="shared" si="20"/>
        <v>0</v>
      </c>
      <c r="G698" s="89" t="str">
        <v/>
      </c>
      <c r="H698" s="90" t="str" cm="1">
        <f t="array" ref="H698">IFERROR(_xlfn._xlws.FILTER(Cnty_States_Rgns[chapter],(Cnty_States_Rgns[county_lon, county_st]=G698)*(Cnty_States_Rgns[region]=DR_Region)),"")</f>
        <v/>
      </c>
      <c r="J698">
        <v>696</v>
      </c>
      <c r="K698" t="str">
        <f t="shared" si="21"/>
        <v/>
      </c>
    </row>
    <row r="699" spans="1:11" ht="16" hidden="1" x14ac:dyDescent="0.2">
      <c r="A699" s="43">
        <f>IFERROR(MATCH($C699,'Start Here Statistics'!$M:$M,0),0)</f>
        <v>0</v>
      </c>
      <c r="B699" s="43" t="s">
        <v>532</v>
      </c>
      <c r="C699" s="43" t="s">
        <v>289</v>
      </c>
      <c r="D699" s="43" t="s">
        <v>1223</v>
      </c>
      <c r="E699" s="43">
        <f t="shared" si="20"/>
        <v>0</v>
      </c>
      <c r="G699" s="89" t="str">
        <v/>
      </c>
      <c r="H699" s="90" t="str" cm="1">
        <f t="array" ref="H699">IFERROR(_xlfn._xlws.FILTER(Cnty_States_Rgns[chapter],(Cnty_States_Rgns[county_lon, county_st]=G699)*(Cnty_States_Rgns[region]=DR_Region)),"")</f>
        <v/>
      </c>
      <c r="J699">
        <v>697</v>
      </c>
      <c r="K699" t="str">
        <f t="shared" si="21"/>
        <v/>
      </c>
    </row>
    <row r="700" spans="1:11" ht="16" hidden="1" x14ac:dyDescent="0.2">
      <c r="A700" s="43">
        <f>IFERROR(MATCH($C700,'Start Here Statistics'!$M:$M,0),0)</f>
        <v>0</v>
      </c>
      <c r="B700" s="43" t="s">
        <v>346</v>
      </c>
      <c r="C700" s="43" t="s">
        <v>298</v>
      </c>
      <c r="D700" s="43" t="s">
        <v>1224</v>
      </c>
      <c r="E700" s="43">
        <f t="shared" si="20"/>
        <v>0</v>
      </c>
      <c r="G700" s="89" t="str">
        <v/>
      </c>
      <c r="H700" s="90" t="str" cm="1">
        <f t="array" ref="H700">IFERROR(_xlfn._xlws.FILTER(Cnty_States_Rgns[chapter],(Cnty_States_Rgns[county_lon, county_st]=G700)*(Cnty_States_Rgns[region]=DR_Region)),"")</f>
        <v/>
      </c>
      <c r="J700">
        <v>698</v>
      </c>
      <c r="K700" t="str">
        <f t="shared" si="21"/>
        <v/>
      </c>
    </row>
    <row r="701" spans="1:11" ht="16" hidden="1" x14ac:dyDescent="0.2">
      <c r="A701" s="43">
        <f>IFERROR(MATCH($C701,'Start Here Statistics'!$M:$M,0),0)</f>
        <v>0</v>
      </c>
      <c r="B701" s="43" t="s">
        <v>604</v>
      </c>
      <c r="C701" s="43" t="s">
        <v>298</v>
      </c>
      <c r="D701" s="43" t="s">
        <v>1225</v>
      </c>
      <c r="E701" s="43">
        <f t="shared" si="20"/>
        <v>0</v>
      </c>
      <c r="G701" s="89" t="str">
        <v/>
      </c>
      <c r="H701" s="90" t="str" cm="1">
        <f t="array" ref="H701">IFERROR(_xlfn._xlws.FILTER(Cnty_States_Rgns[chapter],(Cnty_States_Rgns[county_lon, county_st]=G701)*(Cnty_States_Rgns[region]=DR_Region)),"")</f>
        <v/>
      </c>
      <c r="J701">
        <v>699</v>
      </c>
      <c r="K701" t="str">
        <f t="shared" si="21"/>
        <v/>
      </c>
    </row>
    <row r="702" spans="1:11" ht="16" hidden="1" x14ac:dyDescent="0.2">
      <c r="A702" s="43">
        <f>IFERROR(MATCH($C702,'Start Here Statistics'!$M:$M,0),0)</f>
        <v>0</v>
      </c>
      <c r="B702" s="43" t="s">
        <v>368</v>
      </c>
      <c r="C702" s="43" t="s">
        <v>310</v>
      </c>
      <c r="D702" s="43" t="s">
        <v>1226</v>
      </c>
      <c r="E702" s="43">
        <f t="shared" si="20"/>
        <v>0</v>
      </c>
      <c r="G702" s="89" t="str">
        <v/>
      </c>
      <c r="H702" s="90" t="str" cm="1">
        <f t="array" ref="H702">IFERROR(_xlfn._xlws.FILTER(Cnty_States_Rgns[chapter],(Cnty_States_Rgns[county_lon, county_st]=G702)*(Cnty_States_Rgns[region]=DR_Region)),"")</f>
        <v/>
      </c>
      <c r="J702">
        <v>700</v>
      </c>
      <c r="K702" t="str">
        <f t="shared" si="21"/>
        <v/>
      </c>
    </row>
    <row r="703" spans="1:11" ht="16" hidden="1" x14ac:dyDescent="0.2">
      <c r="A703" s="43">
        <f>IFERROR(MATCH($C703,'Start Here Statistics'!$M:$M,0),0)</f>
        <v>0</v>
      </c>
      <c r="B703" s="43" t="s">
        <v>607</v>
      </c>
      <c r="C703" s="43" t="s">
        <v>301</v>
      </c>
      <c r="D703" s="43" t="s">
        <v>1227</v>
      </c>
      <c r="E703" s="43">
        <f t="shared" si="20"/>
        <v>0</v>
      </c>
      <c r="G703" s="89" t="str">
        <v/>
      </c>
      <c r="H703" s="90" t="str" cm="1">
        <f t="array" ref="H703">IFERROR(_xlfn._xlws.FILTER(Cnty_States_Rgns[chapter],(Cnty_States_Rgns[county_lon, county_st]=G703)*(Cnty_States_Rgns[region]=DR_Region)),"")</f>
        <v/>
      </c>
      <c r="J703">
        <v>701</v>
      </c>
      <c r="K703" t="str">
        <f t="shared" si="21"/>
        <v/>
      </c>
    </row>
    <row r="704" spans="1:11" ht="16" hidden="1" x14ac:dyDescent="0.2">
      <c r="A704" s="43">
        <f>IFERROR(MATCH($C704,'Start Here Statistics'!$M:$M,0),0)</f>
        <v>0</v>
      </c>
      <c r="B704" s="43" t="s">
        <v>523</v>
      </c>
      <c r="C704" s="43" t="s">
        <v>307</v>
      </c>
      <c r="D704" s="43" t="s">
        <v>1228</v>
      </c>
      <c r="E704" s="43">
        <f t="shared" si="20"/>
        <v>0</v>
      </c>
      <c r="G704" s="89" t="str">
        <v/>
      </c>
      <c r="H704" s="90" t="str" cm="1">
        <f t="array" ref="H704">IFERROR(_xlfn._xlws.FILTER(Cnty_States_Rgns[chapter],(Cnty_States_Rgns[county_lon, county_st]=G704)*(Cnty_States_Rgns[region]=DR_Region)),"")</f>
        <v/>
      </c>
      <c r="J704">
        <v>702</v>
      </c>
      <c r="K704" t="str">
        <f t="shared" si="21"/>
        <v/>
      </c>
    </row>
    <row r="705" spans="1:11" ht="16" hidden="1" x14ac:dyDescent="0.2">
      <c r="A705" s="43">
        <f>IFERROR(MATCH($C705,'Start Here Statistics'!$M:$M,0),0)</f>
        <v>0</v>
      </c>
      <c r="B705" s="43" t="s">
        <v>502</v>
      </c>
      <c r="C705" s="43" t="s">
        <v>316</v>
      </c>
      <c r="D705" s="43" t="s">
        <v>1229</v>
      </c>
      <c r="E705" s="43">
        <f t="shared" si="20"/>
        <v>0</v>
      </c>
      <c r="G705" s="89" t="str">
        <v/>
      </c>
      <c r="H705" s="90" t="str" cm="1">
        <f t="array" ref="H705">IFERROR(_xlfn._xlws.FILTER(Cnty_States_Rgns[chapter],(Cnty_States_Rgns[county_lon, county_st]=G705)*(Cnty_States_Rgns[region]=DR_Region)),"")</f>
        <v/>
      </c>
      <c r="J705">
        <v>703</v>
      </c>
      <c r="K705" t="str">
        <f t="shared" si="21"/>
        <v/>
      </c>
    </row>
    <row r="706" spans="1:11" ht="16" hidden="1" x14ac:dyDescent="0.2">
      <c r="A706" s="43">
        <f>IFERROR(MATCH($C706,'Start Here Statistics'!$M:$M,0),0)</f>
        <v>0</v>
      </c>
      <c r="B706" s="43" t="s">
        <v>577</v>
      </c>
      <c r="C706" s="43" t="s">
        <v>294</v>
      </c>
      <c r="D706" s="43" t="s">
        <v>1230</v>
      </c>
      <c r="E706" s="43">
        <f t="shared" si="20"/>
        <v>0</v>
      </c>
      <c r="G706" s="89" t="str">
        <v/>
      </c>
      <c r="H706" s="90" t="str" cm="1">
        <f t="array" ref="H706">IFERROR(_xlfn._xlws.FILTER(Cnty_States_Rgns[chapter],(Cnty_States_Rgns[county_lon, county_st]=G706)*(Cnty_States_Rgns[region]=DR_Region)),"")</f>
        <v/>
      </c>
      <c r="J706">
        <v>704</v>
      </c>
      <c r="K706" t="str">
        <f t="shared" si="21"/>
        <v/>
      </c>
    </row>
    <row r="707" spans="1:11" ht="16" hidden="1" x14ac:dyDescent="0.2">
      <c r="A707" s="43">
        <f>IFERROR(MATCH($C707,'Start Here Statistics'!$M:$M,0),0)</f>
        <v>0</v>
      </c>
      <c r="B707" s="43" t="s">
        <v>571</v>
      </c>
      <c r="C707" s="43" t="s">
        <v>308</v>
      </c>
      <c r="D707" s="43" t="s">
        <v>1231</v>
      </c>
      <c r="E707" s="43">
        <f t="shared" ref="E707:E770" si="22">SUM(E706,$A707&gt;0)</f>
        <v>0</v>
      </c>
      <c r="G707" s="89" t="str">
        <v/>
      </c>
      <c r="H707" s="90" t="str" cm="1">
        <f t="array" ref="H707">IFERROR(_xlfn._xlws.FILTER(Cnty_States_Rgns[chapter],(Cnty_States_Rgns[county_lon, county_st]=G707)*(Cnty_States_Rgns[region]=DR_Region)),"")</f>
        <v/>
      </c>
      <c r="J707">
        <v>705</v>
      </c>
      <c r="K707" t="str">
        <f t="shared" si="21"/>
        <v/>
      </c>
    </row>
    <row r="708" spans="1:11" ht="16" hidden="1" x14ac:dyDescent="0.2">
      <c r="A708" s="43">
        <f>IFERROR(MATCH($C708,'Start Here Statistics'!$M:$M,0),0)</f>
        <v>0</v>
      </c>
      <c r="B708" s="43" t="s">
        <v>1232</v>
      </c>
      <c r="C708" s="43" t="s">
        <v>326</v>
      </c>
      <c r="D708" s="43" t="s">
        <v>1233</v>
      </c>
      <c r="E708" s="43">
        <f t="shared" si="22"/>
        <v>0</v>
      </c>
      <c r="G708" s="89" t="str">
        <v/>
      </c>
      <c r="H708" s="90" t="str" cm="1">
        <f t="array" ref="H708">IFERROR(_xlfn._xlws.FILTER(Cnty_States_Rgns[chapter],(Cnty_States_Rgns[county_lon, county_st]=G708)*(Cnty_States_Rgns[region]=DR_Region)),"")</f>
        <v/>
      </c>
      <c r="J708">
        <v>706</v>
      </c>
      <c r="K708" t="str">
        <f t="shared" ref="K708:K771" si="23">IFERROR(INDEX($D:$D,MATCH($J708,$E:$E,0)),"")</f>
        <v/>
      </c>
    </row>
    <row r="709" spans="1:11" ht="16" hidden="1" x14ac:dyDescent="0.2">
      <c r="A709" s="43">
        <f>IFERROR(MATCH($C709,'Start Here Statistics'!$M:$M,0),0)</f>
        <v>0</v>
      </c>
      <c r="B709" s="43" t="s">
        <v>465</v>
      </c>
      <c r="C709" s="43" t="s">
        <v>307</v>
      </c>
      <c r="D709" s="43" t="s">
        <v>1234</v>
      </c>
      <c r="E709" s="43">
        <f t="shared" si="22"/>
        <v>0</v>
      </c>
      <c r="G709" s="89" t="str">
        <v/>
      </c>
      <c r="H709" s="90" t="str" cm="1">
        <f t="array" ref="H709">IFERROR(_xlfn._xlws.FILTER(Cnty_States_Rgns[chapter],(Cnty_States_Rgns[county_lon, county_st]=G709)*(Cnty_States_Rgns[region]=DR_Region)),"")</f>
        <v/>
      </c>
      <c r="J709">
        <v>707</v>
      </c>
      <c r="K709" t="str">
        <f t="shared" si="23"/>
        <v/>
      </c>
    </row>
    <row r="710" spans="1:11" ht="16" hidden="1" x14ac:dyDescent="0.2">
      <c r="A710" s="43">
        <f>IFERROR(MATCH($C710,'Start Here Statistics'!$M:$M,0),0)</f>
        <v>0</v>
      </c>
      <c r="B710" s="43" t="s">
        <v>789</v>
      </c>
      <c r="C710" s="43" t="s">
        <v>310</v>
      </c>
      <c r="D710" s="43" t="s">
        <v>1235</v>
      </c>
      <c r="E710" s="43">
        <f t="shared" si="22"/>
        <v>0</v>
      </c>
      <c r="G710" s="89" t="str">
        <v/>
      </c>
      <c r="H710" s="90" t="str" cm="1">
        <f t="array" ref="H710">IFERROR(_xlfn._xlws.FILTER(Cnty_States_Rgns[chapter],(Cnty_States_Rgns[county_lon, county_st]=G710)*(Cnty_States_Rgns[region]=DR_Region)),"")</f>
        <v/>
      </c>
      <c r="J710">
        <v>708</v>
      </c>
      <c r="K710" t="str">
        <f t="shared" si="23"/>
        <v/>
      </c>
    </row>
    <row r="711" spans="1:11" ht="16" x14ac:dyDescent="0.2">
      <c r="A711" s="43">
        <f>IFERROR(MATCH($C711,'Start Here Statistics'!$M:$M,0),0)</f>
        <v>0</v>
      </c>
      <c r="B711" s="43" t="s">
        <v>541</v>
      </c>
      <c r="C711" s="43" t="s">
        <v>271</v>
      </c>
      <c r="D711" s="43" t="s">
        <v>1236</v>
      </c>
      <c r="E711" s="43">
        <f t="shared" si="22"/>
        <v>0</v>
      </c>
      <c r="G711" s="89" t="str">
        <v/>
      </c>
      <c r="H711" s="90" t="str" cm="1">
        <f t="array" ref="H711">IFERROR(_xlfn._xlws.FILTER(Cnty_States_Rgns[chapter],(Cnty_States_Rgns[county_lon, county_st]=G711)*(Cnty_States_Rgns[region]=DR_Region)),"")</f>
        <v/>
      </c>
      <c r="J711">
        <v>709</v>
      </c>
      <c r="K711" t="str">
        <f t="shared" si="23"/>
        <v/>
      </c>
    </row>
    <row r="712" spans="1:11" ht="16" hidden="1" x14ac:dyDescent="0.2">
      <c r="A712" s="43">
        <f>IFERROR(MATCH($C712,'Start Here Statistics'!$M:$M,0),0)</f>
        <v>0</v>
      </c>
      <c r="B712" s="43" t="s">
        <v>490</v>
      </c>
      <c r="C712" s="43" t="s">
        <v>313</v>
      </c>
      <c r="D712" s="43" t="s">
        <v>1237</v>
      </c>
      <c r="E712" s="43">
        <f t="shared" si="22"/>
        <v>0</v>
      </c>
      <c r="G712" s="89" t="str">
        <v/>
      </c>
      <c r="H712" s="90" t="str" cm="1">
        <f t="array" ref="H712">IFERROR(_xlfn._xlws.FILTER(Cnty_States_Rgns[chapter],(Cnty_States_Rgns[county_lon, county_st]=G712)*(Cnty_States_Rgns[region]=DR_Region)),"")</f>
        <v/>
      </c>
      <c r="J712">
        <v>710</v>
      </c>
      <c r="K712" t="str">
        <f t="shared" si="23"/>
        <v/>
      </c>
    </row>
    <row r="713" spans="1:11" ht="16" x14ac:dyDescent="0.2">
      <c r="A713" s="43">
        <f>IFERROR(MATCH($C713,'Start Here Statistics'!$M:$M,0),0)</f>
        <v>0</v>
      </c>
      <c r="B713" s="43" t="s">
        <v>527</v>
      </c>
      <c r="C713" s="43" t="s">
        <v>271</v>
      </c>
      <c r="D713" s="43" t="s">
        <v>1238</v>
      </c>
      <c r="E713" s="43">
        <f t="shared" si="22"/>
        <v>0</v>
      </c>
      <c r="G713" s="89" t="str">
        <v/>
      </c>
      <c r="H713" s="90" t="str" cm="1">
        <f t="array" ref="H713">IFERROR(_xlfn._xlws.FILTER(Cnty_States_Rgns[chapter],(Cnty_States_Rgns[county_lon, county_st]=G713)*(Cnty_States_Rgns[region]=DR_Region)),"")</f>
        <v/>
      </c>
      <c r="J713">
        <v>711</v>
      </c>
      <c r="K713" t="str">
        <f t="shared" si="23"/>
        <v/>
      </c>
    </row>
    <row r="714" spans="1:11" ht="16" hidden="1" x14ac:dyDescent="0.2">
      <c r="A714" s="43">
        <f>IFERROR(MATCH($C714,'Start Here Statistics'!$M:$M,0),0)</f>
        <v>0</v>
      </c>
      <c r="B714" s="43" t="s">
        <v>485</v>
      </c>
      <c r="C714" s="43" t="s">
        <v>308</v>
      </c>
      <c r="D714" s="43" t="s">
        <v>1239</v>
      </c>
      <c r="E714" s="43">
        <f t="shared" si="22"/>
        <v>0</v>
      </c>
      <c r="G714" s="89" t="str">
        <v/>
      </c>
      <c r="H714" s="90" t="str" cm="1">
        <f t="array" ref="H714">IFERROR(_xlfn._xlws.FILTER(Cnty_States_Rgns[chapter],(Cnty_States_Rgns[county_lon, county_st]=G714)*(Cnty_States_Rgns[region]=DR_Region)),"")</f>
        <v/>
      </c>
      <c r="J714">
        <v>712</v>
      </c>
      <c r="K714" t="str">
        <f t="shared" si="23"/>
        <v/>
      </c>
    </row>
    <row r="715" spans="1:11" ht="16" hidden="1" x14ac:dyDescent="0.2">
      <c r="A715" s="43">
        <f>IFERROR(MATCH($C715,'Start Here Statistics'!$M:$M,0),0)</f>
        <v>0</v>
      </c>
      <c r="B715" s="43" t="s">
        <v>348</v>
      </c>
      <c r="C715" s="43" t="s">
        <v>310</v>
      </c>
      <c r="D715" s="43" t="s">
        <v>1240</v>
      </c>
      <c r="E715" s="43">
        <f t="shared" si="22"/>
        <v>0</v>
      </c>
      <c r="G715" s="89" t="str">
        <v/>
      </c>
      <c r="H715" s="90" t="str" cm="1">
        <f t="array" ref="H715">IFERROR(_xlfn._xlws.FILTER(Cnty_States_Rgns[chapter],(Cnty_States_Rgns[county_lon, county_st]=G715)*(Cnty_States_Rgns[region]=DR_Region)),"")</f>
        <v/>
      </c>
      <c r="J715">
        <v>713</v>
      </c>
      <c r="K715" t="str">
        <f t="shared" si="23"/>
        <v/>
      </c>
    </row>
    <row r="716" spans="1:11" ht="16" hidden="1" x14ac:dyDescent="0.2">
      <c r="A716" s="43">
        <f>IFERROR(MATCH($C716,'Start Here Statistics'!$M:$M,0),0)</f>
        <v>0</v>
      </c>
      <c r="B716" s="43" t="s">
        <v>571</v>
      </c>
      <c r="C716" s="43" t="s">
        <v>308</v>
      </c>
      <c r="D716" s="43" t="s">
        <v>1241</v>
      </c>
      <c r="E716" s="43">
        <f t="shared" si="22"/>
        <v>0</v>
      </c>
      <c r="G716" s="89" t="str">
        <v/>
      </c>
      <c r="H716" s="90" t="str" cm="1">
        <f t="array" ref="H716">IFERROR(_xlfn._xlws.FILTER(Cnty_States_Rgns[chapter],(Cnty_States_Rgns[county_lon, county_st]=G716)*(Cnty_States_Rgns[region]=DR_Region)),"")</f>
        <v/>
      </c>
      <c r="J716">
        <v>714</v>
      </c>
      <c r="K716" t="str">
        <f t="shared" si="23"/>
        <v/>
      </c>
    </row>
    <row r="717" spans="1:11" ht="16" hidden="1" x14ac:dyDescent="0.2">
      <c r="A717" s="43">
        <f>IFERROR(MATCH($C717,'Start Here Statistics'!$M:$M,0),0)</f>
        <v>0</v>
      </c>
      <c r="B717" s="43" t="s">
        <v>1117</v>
      </c>
      <c r="C717" s="43" t="s">
        <v>313</v>
      </c>
      <c r="D717" s="43" t="s">
        <v>1242</v>
      </c>
      <c r="E717" s="43">
        <f t="shared" si="22"/>
        <v>0</v>
      </c>
      <c r="G717" s="89" t="str">
        <v/>
      </c>
      <c r="H717" s="90" t="str" cm="1">
        <f t="array" ref="H717">IFERROR(_xlfn._xlws.FILTER(Cnty_States_Rgns[chapter],(Cnty_States_Rgns[county_lon, county_st]=G717)*(Cnty_States_Rgns[region]=DR_Region)),"")</f>
        <v/>
      </c>
      <c r="J717">
        <v>715</v>
      </c>
      <c r="K717" t="str">
        <f t="shared" si="23"/>
        <v/>
      </c>
    </row>
    <row r="718" spans="1:11" ht="16" hidden="1" x14ac:dyDescent="0.2">
      <c r="A718" s="43">
        <f>IFERROR(MATCH($C718,'Start Here Statistics'!$M:$M,0),0)</f>
        <v>0</v>
      </c>
      <c r="B718" s="43" t="s">
        <v>376</v>
      </c>
      <c r="C718" s="43" t="s">
        <v>329</v>
      </c>
      <c r="D718" s="43" t="s">
        <v>1243</v>
      </c>
      <c r="E718" s="43">
        <f t="shared" si="22"/>
        <v>0</v>
      </c>
      <c r="G718" s="89" t="str">
        <v/>
      </c>
      <c r="H718" s="90" t="str" cm="1">
        <f t="array" ref="H718">IFERROR(_xlfn._xlws.FILTER(Cnty_States_Rgns[chapter],(Cnty_States_Rgns[county_lon, county_st]=G718)*(Cnty_States_Rgns[region]=DR_Region)),"")</f>
        <v/>
      </c>
      <c r="J718">
        <v>716</v>
      </c>
      <c r="K718" t="str">
        <f t="shared" si="23"/>
        <v/>
      </c>
    </row>
    <row r="719" spans="1:11" ht="16" hidden="1" x14ac:dyDescent="0.2">
      <c r="A719" s="43">
        <f>IFERROR(MATCH($C719,'Start Here Statistics'!$M:$M,0),0)</f>
        <v>0</v>
      </c>
      <c r="B719" s="43" t="s">
        <v>604</v>
      </c>
      <c r="C719" s="43" t="s">
        <v>298</v>
      </c>
      <c r="D719" s="43" t="s">
        <v>1244</v>
      </c>
      <c r="E719" s="43">
        <f t="shared" si="22"/>
        <v>0</v>
      </c>
      <c r="G719" s="89" t="str">
        <v/>
      </c>
      <c r="H719" s="90" t="str" cm="1">
        <f t="array" ref="H719">IFERROR(_xlfn._xlws.FILTER(Cnty_States_Rgns[chapter],(Cnty_States_Rgns[county_lon, county_st]=G719)*(Cnty_States_Rgns[region]=DR_Region)),"")</f>
        <v/>
      </c>
      <c r="J719">
        <v>717</v>
      </c>
      <c r="K719" t="str">
        <f t="shared" si="23"/>
        <v/>
      </c>
    </row>
    <row r="720" spans="1:11" ht="16" hidden="1" x14ac:dyDescent="0.2">
      <c r="A720" s="43">
        <f>IFERROR(MATCH($C720,'Start Here Statistics'!$M:$M,0),0)</f>
        <v>0</v>
      </c>
      <c r="B720" s="43" t="s">
        <v>442</v>
      </c>
      <c r="C720" s="43" t="s">
        <v>327</v>
      </c>
      <c r="D720" s="43" t="s">
        <v>1245</v>
      </c>
      <c r="E720" s="43">
        <f t="shared" si="22"/>
        <v>0</v>
      </c>
      <c r="G720" s="89" t="str">
        <v/>
      </c>
      <c r="H720" s="90" t="str" cm="1">
        <f t="array" ref="H720">IFERROR(_xlfn._xlws.FILTER(Cnty_States_Rgns[chapter],(Cnty_States_Rgns[county_lon, county_st]=G720)*(Cnty_States_Rgns[region]=DR_Region)),"")</f>
        <v/>
      </c>
      <c r="J720">
        <v>718</v>
      </c>
      <c r="K720" t="str">
        <f t="shared" si="23"/>
        <v/>
      </c>
    </row>
    <row r="721" spans="1:11" ht="16" hidden="1" x14ac:dyDescent="0.2">
      <c r="A721" s="43">
        <f>IFERROR(MATCH($C721,'Start Here Statistics'!$M:$M,0),0)</f>
        <v>0</v>
      </c>
      <c r="B721" s="43" t="s">
        <v>595</v>
      </c>
      <c r="C721" s="43" t="s">
        <v>293</v>
      </c>
      <c r="D721" s="43" t="s">
        <v>1246</v>
      </c>
      <c r="E721" s="43">
        <f t="shared" si="22"/>
        <v>0</v>
      </c>
      <c r="G721" s="89" t="str">
        <v/>
      </c>
      <c r="H721" s="90" t="str" cm="1">
        <f t="array" ref="H721">IFERROR(_xlfn._xlws.FILTER(Cnty_States_Rgns[chapter],(Cnty_States_Rgns[county_lon, county_st]=G721)*(Cnty_States_Rgns[region]=DR_Region)),"")</f>
        <v/>
      </c>
      <c r="J721">
        <v>719</v>
      </c>
      <c r="K721" t="str">
        <f t="shared" si="23"/>
        <v/>
      </c>
    </row>
    <row r="722" spans="1:11" ht="16" hidden="1" x14ac:dyDescent="0.2">
      <c r="A722" s="43">
        <f>IFERROR(MATCH($C722,'Start Here Statistics'!$M:$M,0),0)</f>
        <v>0</v>
      </c>
      <c r="B722" s="43" t="s">
        <v>944</v>
      </c>
      <c r="C722" s="43" t="s">
        <v>283</v>
      </c>
      <c r="D722" s="43" t="s">
        <v>1247</v>
      </c>
      <c r="E722" s="43">
        <f t="shared" si="22"/>
        <v>0</v>
      </c>
      <c r="G722" s="89" t="str">
        <v/>
      </c>
      <c r="H722" s="90" t="str" cm="1">
        <f t="array" ref="H722">IFERROR(_xlfn._xlws.FILTER(Cnty_States_Rgns[chapter],(Cnty_States_Rgns[county_lon, county_st]=G722)*(Cnty_States_Rgns[region]=DR_Region)),"")</f>
        <v/>
      </c>
      <c r="J722">
        <v>720</v>
      </c>
      <c r="K722" t="str">
        <f t="shared" si="23"/>
        <v/>
      </c>
    </row>
    <row r="723" spans="1:11" ht="16" hidden="1" x14ac:dyDescent="0.2">
      <c r="A723" s="43">
        <f>IFERROR(MATCH($C723,'Start Here Statistics'!$M:$M,0),0)</f>
        <v>0</v>
      </c>
      <c r="B723" s="43" t="s">
        <v>991</v>
      </c>
      <c r="C723" s="43" t="s">
        <v>320</v>
      </c>
      <c r="D723" s="43" t="s">
        <v>1248</v>
      </c>
      <c r="E723" s="43">
        <f t="shared" si="22"/>
        <v>0</v>
      </c>
      <c r="G723" s="89" t="str">
        <v/>
      </c>
      <c r="H723" s="90" t="str" cm="1">
        <f t="array" ref="H723">IFERROR(_xlfn._xlws.FILTER(Cnty_States_Rgns[chapter],(Cnty_States_Rgns[county_lon, county_st]=G723)*(Cnty_States_Rgns[region]=DR_Region)),"")</f>
        <v/>
      </c>
      <c r="J723">
        <v>721</v>
      </c>
      <c r="K723" t="str">
        <f t="shared" si="23"/>
        <v/>
      </c>
    </row>
    <row r="724" spans="1:11" ht="16" hidden="1" x14ac:dyDescent="0.2">
      <c r="A724" s="43">
        <f>IFERROR(MATCH($C724,'Start Here Statistics'!$M:$M,0),0)</f>
        <v>0</v>
      </c>
      <c r="B724" s="43" t="s">
        <v>372</v>
      </c>
      <c r="C724" s="43" t="s">
        <v>297</v>
      </c>
      <c r="D724" s="43" t="s">
        <v>1249</v>
      </c>
      <c r="E724" s="43">
        <f t="shared" si="22"/>
        <v>0</v>
      </c>
      <c r="G724" s="89" t="str">
        <v/>
      </c>
      <c r="H724" s="90" t="str" cm="1">
        <f t="array" ref="H724">IFERROR(_xlfn._xlws.FILTER(Cnty_States_Rgns[chapter],(Cnty_States_Rgns[county_lon, county_st]=G724)*(Cnty_States_Rgns[region]=DR_Region)),"")</f>
        <v/>
      </c>
      <c r="J724">
        <v>722</v>
      </c>
      <c r="K724" t="str">
        <f t="shared" si="23"/>
        <v/>
      </c>
    </row>
    <row r="725" spans="1:11" ht="16" hidden="1" x14ac:dyDescent="0.2">
      <c r="A725" s="43">
        <f>IFERROR(MATCH($C725,'Start Here Statistics'!$M:$M,0),0)</f>
        <v>0</v>
      </c>
      <c r="B725" s="43" t="s">
        <v>386</v>
      </c>
      <c r="C725" s="43" t="s">
        <v>295</v>
      </c>
      <c r="D725" s="43" t="s">
        <v>1250</v>
      </c>
      <c r="E725" s="43">
        <f t="shared" si="22"/>
        <v>0</v>
      </c>
      <c r="G725" s="89" t="str">
        <v/>
      </c>
      <c r="H725" s="90" t="str" cm="1">
        <f t="array" ref="H725">IFERROR(_xlfn._xlws.FILTER(Cnty_States_Rgns[chapter],(Cnty_States_Rgns[county_lon, county_st]=G725)*(Cnty_States_Rgns[region]=DR_Region)),"")</f>
        <v/>
      </c>
      <c r="J725">
        <v>723</v>
      </c>
      <c r="K725" t="str">
        <f t="shared" si="23"/>
        <v/>
      </c>
    </row>
    <row r="726" spans="1:11" ht="16" hidden="1" x14ac:dyDescent="0.2">
      <c r="A726" s="43">
        <f>IFERROR(MATCH($C726,'Start Here Statistics'!$M:$M,0),0)</f>
        <v>0</v>
      </c>
      <c r="B726" s="43" t="s">
        <v>967</v>
      </c>
      <c r="C726" s="43" t="s">
        <v>324</v>
      </c>
      <c r="D726" s="43" t="s">
        <v>1251</v>
      </c>
      <c r="E726" s="43">
        <f t="shared" si="22"/>
        <v>0</v>
      </c>
      <c r="G726" s="89" t="str">
        <v/>
      </c>
      <c r="H726" s="90" t="str" cm="1">
        <f t="array" ref="H726">IFERROR(_xlfn._xlws.FILTER(Cnty_States_Rgns[chapter],(Cnty_States_Rgns[county_lon, county_st]=G726)*(Cnty_States_Rgns[region]=DR_Region)),"")</f>
        <v/>
      </c>
      <c r="J726">
        <v>724</v>
      </c>
      <c r="K726" t="str">
        <f t="shared" si="23"/>
        <v/>
      </c>
    </row>
    <row r="727" spans="1:11" ht="16" hidden="1" x14ac:dyDescent="0.2">
      <c r="A727" s="43">
        <f>IFERROR(MATCH($C727,'Start Here Statistics'!$M:$M,0),0)</f>
        <v>0</v>
      </c>
      <c r="B727" s="43" t="s">
        <v>386</v>
      </c>
      <c r="C727" s="43" t="s">
        <v>295</v>
      </c>
      <c r="D727" s="43" t="s">
        <v>1252</v>
      </c>
      <c r="E727" s="43">
        <f t="shared" si="22"/>
        <v>0</v>
      </c>
      <c r="G727" s="89" t="str">
        <v/>
      </c>
      <c r="H727" s="90" t="str" cm="1">
        <f t="array" ref="H727">IFERROR(_xlfn._xlws.FILTER(Cnty_States_Rgns[chapter],(Cnty_States_Rgns[county_lon, county_st]=G727)*(Cnty_States_Rgns[region]=DR_Region)),"")</f>
        <v/>
      </c>
      <c r="J727">
        <v>725</v>
      </c>
      <c r="K727" t="str">
        <f t="shared" si="23"/>
        <v/>
      </c>
    </row>
    <row r="728" spans="1:11" ht="16" hidden="1" x14ac:dyDescent="0.2">
      <c r="A728" s="43">
        <f>IFERROR(MATCH($C728,'Start Here Statistics'!$M:$M,0),0)</f>
        <v>0</v>
      </c>
      <c r="B728" s="43" t="s">
        <v>1182</v>
      </c>
      <c r="C728" s="43" t="s">
        <v>300</v>
      </c>
      <c r="D728" s="43" t="s">
        <v>1253</v>
      </c>
      <c r="E728" s="43">
        <f t="shared" si="22"/>
        <v>0</v>
      </c>
      <c r="G728" s="89" t="str">
        <v/>
      </c>
      <c r="H728" s="90" t="str" cm="1">
        <f t="array" ref="H728">IFERROR(_xlfn._xlws.FILTER(Cnty_States_Rgns[chapter],(Cnty_States_Rgns[county_lon, county_st]=G728)*(Cnty_States_Rgns[region]=DR_Region)),"")</f>
        <v/>
      </c>
      <c r="J728">
        <v>726</v>
      </c>
      <c r="K728" t="str">
        <f t="shared" si="23"/>
        <v/>
      </c>
    </row>
    <row r="729" spans="1:11" ht="16" hidden="1" x14ac:dyDescent="0.2">
      <c r="A729" s="43">
        <f>IFERROR(MATCH($C729,'Start Here Statistics'!$M:$M,0),0)</f>
        <v>0</v>
      </c>
      <c r="B729" s="43" t="s">
        <v>545</v>
      </c>
      <c r="C729" s="43" t="s">
        <v>302</v>
      </c>
      <c r="D729" s="43" t="s">
        <v>1254</v>
      </c>
      <c r="E729" s="43">
        <f t="shared" si="22"/>
        <v>0</v>
      </c>
      <c r="G729" s="89" t="str">
        <v/>
      </c>
      <c r="H729" s="90" t="str" cm="1">
        <f t="array" ref="H729">IFERROR(_xlfn._xlws.FILTER(Cnty_States_Rgns[chapter],(Cnty_States_Rgns[county_lon, county_st]=G729)*(Cnty_States_Rgns[region]=DR_Region)),"")</f>
        <v/>
      </c>
      <c r="J729">
        <v>727</v>
      </c>
      <c r="K729" t="str">
        <f t="shared" si="23"/>
        <v/>
      </c>
    </row>
    <row r="730" spans="1:11" ht="16" hidden="1" x14ac:dyDescent="0.2">
      <c r="A730" s="43">
        <f>IFERROR(MATCH($C730,'Start Here Statistics'!$M:$M,0),0)</f>
        <v>0</v>
      </c>
      <c r="B730" s="43" t="s">
        <v>455</v>
      </c>
      <c r="C730" s="43" t="s">
        <v>308</v>
      </c>
      <c r="D730" s="43" t="s">
        <v>1255</v>
      </c>
      <c r="E730" s="43">
        <f t="shared" si="22"/>
        <v>0</v>
      </c>
      <c r="G730" s="89" t="str">
        <v/>
      </c>
      <c r="H730" s="90" t="str" cm="1">
        <f t="array" ref="H730">IFERROR(_xlfn._xlws.FILTER(Cnty_States_Rgns[chapter],(Cnty_States_Rgns[county_lon, county_st]=G730)*(Cnty_States_Rgns[region]=DR_Region)),"")</f>
        <v/>
      </c>
      <c r="J730">
        <v>728</v>
      </c>
      <c r="K730" t="str">
        <f t="shared" si="23"/>
        <v/>
      </c>
    </row>
    <row r="731" spans="1:11" ht="16" hidden="1" x14ac:dyDescent="0.2">
      <c r="A731" s="43">
        <f>IFERROR(MATCH($C731,'Start Here Statistics'!$M:$M,0),0)</f>
        <v>0</v>
      </c>
      <c r="B731" s="43" t="s">
        <v>348</v>
      </c>
      <c r="C731" s="43" t="s">
        <v>310</v>
      </c>
      <c r="D731" s="43" t="s">
        <v>1256</v>
      </c>
      <c r="E731" s="43">
        <f t="shared" si="22"/>
        <v>0</v>
      </c>
      <c r="G731" s="89" t="str">
        <v/>
      </c>
      <c r="H731" s="90" t="str" cm="1">
        <f t="array" ref="H731">IFERROR(_xlfn._xlws.FILTER(Cnty_States_Rgns[chapter],(Cnty_States_Rgns[county_lon, county_st]=G731)*(Cnty_States_Rgns[region]=DR_Region)),"")</f>
        <v/>
      </c>
      <c r="J731">
        <v>729</v>
      </c>
      <c r="K731" t="str">
        <f t="shared" si="23"/>
        <v/>
      </c>
    </row>
    <row r="732" spans="1:11" ht="16" hidden="1" x14ac:dyDescent="0.2">
      <c r="A732" s="43">
        <f>IFERROR(MATCH($C732,'Start Here Statistics'!$M:$M,0),0)</f>
        <v>0</v>
      </c>
      <c r="B732" s="43" t="s">
        <v>724</v>
      </c>
      <c r="C732" s="43" t="s">
        <v>326</v>
      </c>
      <c r="D732" s="43" t="s">
        <v>1257</v>
      </c>
      <c r="E732" s="43">
        <f t="shared" si="22"/>
        <v>0</v>
      </c>
      <c r="G732" s="89" t="str">
        <v/>
      </c>
      <c r="H732" s="90" t="str" cm="1">
        <f t="array" ref="H732">IFERROR(_xlfn._xlws.FILTER(Cnty_States_Rgns[chapter],(Cnty_States_Rgns[county_lon, county_st]=G732)*(Cnty_States_Rgns[region]=DR_Region)),"")</f>
        <v/>
      </c>
      <c r="J732">
        <v>730</v>
      </c>
      <c r="K732" t="str">
        <f t="shared" si="23"/>
        <v/>
      </c>
    </row>
    <row r="733" spans="1:11" ht="16" hidden="1" x14ac:dyDescent="0.2">
      <c r="A733" s="43">
        <f>IFERROR(MATCH($C733,'Start Here Statistics'!$M:$M,0),0)</f>
        <v>0</v>
      </c>
      <c r="B733" s="43" t="s">
        <v>592</v>
      </c>
      <c r="C733" s="43" t="s">
        <v>307</v>
      </c>
      <c r="D733" s="43" t="s">
        <v>1258</v>
      </c>
      <c r="E733" s="43">
        <f t="shared" si="22"/>
        <v>0</v>
      </c>
      <c r="G733" s="89" t="str">
        <v/>
      </c>
      <c r="H733" s="90" t="str" cm="1">
        <f t="array" ref="H733">IFERROR(_xlfn._xlws.FILTER(Cnty_States_Rgns[chapter],(Cnty_States_Rgns[county_lon, county_st]=G733)*(Cnty_States_Rgns[region]=DR_Region)),"")</f>
        <v/>
      </c>
      <c r="J733">
        <v>731</v>
      </c>
      <c r="K733" t="str">
        <f t="shared" si="23"/>
        <v/>
      </c>
    </row>
    <row r="734" spans="1:11" ht="16" hidden="1" x14ac:dyDescent="0.2">
      <c r="A734" s="43">
        <f>IFERROR(MATCH($C734,'Start Here Statistics'!$M:$M,0),0)</f>
        <v>0</v>
      </c>
      <c r="B734" s="43" t="s">
        <v>368</v>
      </c>
      <c r="C734" s="43" t="s">
        <v>310</v>
      </c>
      <c r="D734" s="43" t="s">
        <v>1259</v>
      </c>
      <c r="E734" s="43">
        <f t="shared" si="22"/>
        <v>0</v>
      </c>
      <c r="G734" s="89" t="str">
        <v/>
      </c>
      <c r="H734" s="90" t="str" cm="1">
        <f t="array" ref="H734">IFERROR(_xlfn._xlws.FILTER(Cnty_States_Rgns[chapter],(Cnty_States_Rgns[county_lon, county_st]=G734)*(Cnty_States_Rgns[region]=DR_Region)),"")</f>
        <v/>
      </c>
      <c r="J734">
        <v>732</v>
      </c>
      <c r="K734" t="str">
        <f t="shared" si="23"/>
        <v/>
      </c>
    </row>
    <row r="735" spans="1:11" ht="16" hidden="1" x14ac:dyDescent="0.2">
      <c r="A735" s="43">
        <f>IFERROR(MATCH($C735,'Start Here Statistics'!$M:$M,0),0)</f>
        <v>0</v>
      </c>
      <c r="B735" s="43" t="s">
        <v>577</v>
      </c>
      <c r="C735" s="43" t="s">
        <v>294</v>
      </c>
      <c r="D735" s="43" t="s">
        <v>1260</v>
      </c>
      <c r="E735" s="43">
        <f t="shared" si="22"/>
        <v>0</v>
      </c>
      <c r="G735" s="89" t="str">
        <v/>
      </c>
      <c r="H735" s="90" t="str" cm="1">
        <f t="array" ref="H735">IFERROR(_xlfn._xlws.FILTER(Cnty_States_Rgns[chapter],(Cnty_States_Rgns[county_lon, county_st]=G735)*(Cnty_States_Rgns[region]=DR_Region)),"")</f>
        <v/>
      </c>
      <c r="J735">
        <v>733</v>
      </c>
      <c r="K735" t="str">
        <f t="shared" si="23"/>
        <v/>
      </c>
    </row>
    <row r="736" spans="1:11" ht="16" hidden="1" x14ac:dyDescent="0.2">
      <c r="A736" s="43">
        <f>IFERROR(MATCH($C736,'Start Here Statistics'!$M:$M,0),0)</f>
        <v>0</v>
      </c>
      <c r="B736" s="43" t="s">
        <v>604</v>
      </c>
      <c r="C736" s="43" t="s">
        <v>298</v>
      </c>
      <c r="D736" s="43" t="s">
        <v>1261</v>
      </c>
      <c r="E736" s="43">
        <f t="shared" si="22"/>
        <v>0</v>
      </c>
      <c r="G736" s="89" t="str">
        <v/>
      </c>
      <c r="H736" s="90" t="str" cm="1">
        <f t="array" ref="H736">IFERROR(_xlfn._xlws.FILTER(Cnty_States_Rgns[chapter],(Cnty_States_Rgns[county_lon, county_st]=G736)*(Cnty_States_Rgns[region]=DR_Region)),"")</f>
        <v/>
      </c>
      <c r="J736">
        <v>734</v>
      </c>
      <c r="K736" t="str">
        <f t="shared" si="23"/>
        <v/>
      </c>
    </row>
    <row r="737" spans="1:11" ht="16" hidden="1" x14ac:dyDescent="0.2">
      <c r="A737" s="43">
        <f>IFERROR(MATCH($C737,'Start Here Statistics'!$M:$M,0),0)</f>
        <v>0</v>
      </c>
      <c r="B737" s="43" t="s">
        <v>368</v>
      </c>
      <c r="C737" s="43" t="s">
        <v>310</v>
      </c>
      <c r="D737" s="43" t="s">
        <v>1262</v>
      </c>
      <c r="E737" s="43">
        <f t="shared" si="22"/>
        <v>0</v>
      </c>
      <c r="G737" s="89" t="str">
        <v/>
      </c>
      <c r="H737" s="90" t="str" cm="1">
        <f t="array" ref="H737">IFERROR(_xlfn._xlws.FILTER(Cnty_States_Rgns[chapter],(Cnty_States_Rgns[county_lon, county_st]=G737)*(Cnty_States_Rgns[region]=DR_Region)),"")</f>
        <v/>
      </c>
      <c r="J737">
        <v>735</v>
      </c>
      <c r="K737" t="str">
        <f t="shared" si="23"/>
        <v/>
      </c>
    </row>
    <row r="738" spans="1:11" ht="16" hidden="1" x14ac:dyDescent="0.2">
      <c r="A738" s="43">
        <f>IFERROR(MATCH($C738,'Start Here Statistics'!$M:$M,0),0)</f>
        <v>0</v>
      </c>
      <c r="B738" s="43" t="s">
        <v>457</v>
      </c>
      <c r="C738" s="43" t="s">
        <v>282</v>
      </c>
      <c r="D738" s="43" t="s">
        <v>1263</v>
      </c>
      <c r="E738" s="43">
        <f t="shared" si="22"/>
        <v>0</v>
      </c>
      <c r="G738" s="89" t="str">
        <v/>
      </c>
      <c r="H738" s="90" t="str" cm="1">
        <f t="array" ref="H738">IFERROR(_xlfn._xlws.FILTER(Cnty_States_Rgns[chapter],(Cnty_States_Rgns[county_lon, county_st]=G738)*(Cnty_States_Rgns[region]=DR_Region)),"")</f>
        <v/>
      </c>
      <c r="J738">
        <v>736</v>
      </c>
      <c r="K738" t="str">
        <f t="shared" si="23"/>
        <v/>
      </c>
    </row>
    <row r="739" spans="1:11" ht="16" hidden="1" x14ac:dyDescent="0.2">
      <c r="A739" s="43">
        <f>IFERROR(MATCH($C739,'Start Here Statistics'!$M:$M,0),0)</f>
        <v>0</v>
      </c>
      <c r="B739" s="43" t="s">
        <v>592</v>
      </c>
      <c r="C739" s="43" t="s">
        <v>307</v>
      </c>
      <c r="D739" s="43" t="s">
        <v>1264</v>
      </c>
      <c r="E739" s="43">
        <f t="shared" si="22"/>
        <v>0</v>
      </c>
      <c r="G739" s="89" t="str">
        <v/>
      </c>
      <c r="H739" s="90" t="str" cm="1">
        <f t="array" ref="H739">IFERROR(_xlfn._xlws.FILTER(Cnty_States_Rgns[chapter],(Cnty_States_Rgns[county_lon, county_st]=G739)*(Cnty_States_Rgns[region]=DR_Region)),"")</f>
        <v/>
      </c>
      <c r="J739">
        <v>737</v>
      </c>
      <c r="K739" t="str">
        <f t="shared" si="23"/>
        <v/>
      </c>
    </row>
    <row r="740" spans="1:11" ht="16" hidden="1" x14ac:dyDescent="0.2">
      <c r="A740" s="43">
        <f>IFERROR(MATCH($C740,'Start Here Statistics'!$M:$M,0),0)</f>
        <v>0</v>
      </c>
      <c r="B740" s="43" t="s">
        <v>653</v>
      </c>
      <c r="C740" s="43" t="s">
        <v>276</v>
      </c>
      <c r="D740" s="43" t="s">
        <v>1265</v>
      </c>
      <c r="E740" s="43">
        <f t="shared" si="22"/>
        <v>0</v>
      </c>
      <c r="G740" s="89" t="str">
        <v/>
      </c>
      <c r="H740" s="90" t="str" cm="1">
        <f t="array" ref="H740">IFERROR(_xlfn._xlws.FILTER(Cnty_States_Rgns[chapter],(Cnty_States_Rgns[county_lon, county_st]=G740)*(Cnty_States_Rgns[region]=DR_Region)),"")</f>
        <v/>
      </c>
      <c r="J740">
        <v>738</v>
      </c>
      <c r="K740" t="str">
        <f t="shared" si="23"/>
        <v/>
      </c>
    </row>
    <row r="741" spans="1:11" ht="16" hidden="1" x14ac:dyDescent="0.2">
      <c r="A741" s="43">
        <f>IFERROR(MATCH($C741,'Start Here Statistics'!$M:$M,0),0)</f>
        <v>0</v>
      </c>
      <c r="B741" s="43" t="s">
        <v>530</v>
      </c>
      <c r="C741" s="43" t="s">
        <v>304</v>
      </c>
      <c r="D741" s="43" t="s">
        <v>1266</v>
      </c>
      <c r="E741" s="43">
        <f t="shared" si="22"/>
        <v>0</v>
      </c>
      <c r="G741" s="89" t="str">
        <v/>
      </c>
      <c r="H741" s="90" t="str" cm="1">
        <f t="array" ref="H741">IFERROR(_xlfn._xlws.FILTER(Cnty_States_Rgns[chapter],(Cnty_States_Rgns[county_lon, county_st]=G741)*(Cnty_States_Rgns[region]=DR_Region)),"")</f>
        <v/>
      </c>
      <c r="J741">
        <v>739</v>
      </c>
      <c r="K741" t="str">
        <f t="shared" si="23"/>
        <v/>
      </c>
    </row>
    <row r="742" spans="1:11" ht="16" hidden="1" x14ac:dyDescent="0.2">
      <c r="A742" s="43">
        <f>IFERROR(MATCH($C742,'Start Here Statistics'!$M:$M,0),0)</f>
        <v>0</v>
      </c>
      <c r="B742" s="43" t="s">
        <v>914</v>
      </c>
      <c r="C742" s="43" t="s">
        <v>299</v>
      </c>
      <c r="D742" s="43" t="s">
        <v>1267</v>
      </c>
      <c r="E742" s="43">
        <f t="shared" si="22"/>
        <v>0</v>
      </c>
      <c r="G742" s="89" t="str">
        <v/>
      </c>
      <c r="H742" s="90" t="str" cm="1">
        <f t="array" ref="H742">IFERROR(_xlfn._xlws.FILTER(Cnty_States_Rgns[chapter],(Cnty_States_Rgns[county_lon, county_st]=G742)*(Cnty_States_Rgns[region]=DR_Region)),"")</f>
        <v/>
      </c>
      <c r="J742">
        <v>740</v>
      </c>
      <c r="K742" t="str">
        <f t="shared" si="23"/>
        <v/>
      </c>
    </row>
    <row r="743" spans="1:11" ht="16" hidden="1" x14ac:dyDescent="0.2">
      <c r="A743" s="43">
        <f>IFERROR(MATCH($C743,'Start Here Statistics'!$M:$M,0),0)</f>
        <v>0</v>
      </c>
      <c r="B743" s="43" t="s">
        <v>490</v>
      </c>
      <c r="C743" s="43" t="s">
        <v>313</v>
      </c>
      <c r="D743" s="43" t="s">
        <v>1268</v>
      </c>
      <c r="E743" s="43">
        <f t="shared" si="22"/>
        <v>0</v>
      </c>
      <c r="G743" s="89" t="str">
        <v/>
      </c>
      <c r="H743" s="90" t="str" cm="1">
        <f t="array" ref="H743">IFERROR(_xlfn._xlws.FILTER(Cnty_States_Rgns[chapter],(Cnty_States_Rgns[county_lon, county_st]=G743)*(Cnty_States_Rgns[region]=DR_Region)),"")</f>
        <v/>
      </c>
      <c r="J743">
        <v>741</v>
      </c>
      <c r="K743" t="str">
        <f t="shared" si="23"/>
        <v/>
      </c>
    </row>
    <row r="744" spans="1:11" ht="16" hidden="1" x14ac:dyDescent="0.2">
      <c r="A744" s="43">
        <f>IFERROR(MATCH($C744,'Start Here Statistics'!$M:$M,0),0)</f>
        <v>0</v>
      </c>
      <c r="B744" s="43" t="s">
        <v>704</v>
      </c>
      <c r="C744" s="43" t="s">
        <v>283</v>
      </c>
      <c r="D744" s="43" t="s">
        <v>1269</v>
      </c>
      <c r="E744" s="43">
        <f t="shared" si="22"/>
        <v>0</v>
      </c>
      <c r="G744" s="89" t="str">
        <v/>
      </c>
      <c r="H744" s="90" t="str" cm="1">
        <f t="array" ref="H744">IFERROR(_xlfn._xlws.FILTER(Cnty_States_Rgns[chapter],(Cnty_States_Rgns[county_lon, county_st]=G744)*(Cnty_States_Rgns[region]=DR_Region)),"")</f>
        <v/>
      </c>
      <c r="J744">
        <v>742</v>
      </c>
      <c r="K744" t="str">
        <f t="shared" si="23"/>
        <v/>
      </c>
    </row>
    <row r="745" spans="1:11" ht="16" hidden="1" x14ac:dyDescent="0.2">
      <c r="A745" s="43">
        <f>IFERROR(MATCH($C745,'Start Here Statistics'!$M:$M,0),0)</f>
        <v>0</v>
      </c>
      <c r="B745" s="43" t="s">
        <v>538</v>
      </c>
      <c r="C745" s="43" t="s">
        <v>294</v>
      </c>
      <c r="D745" s="43" t="s">
        <v>1270</v>
      </c>
      <c r="E745" s="43">
        <f t="shared" si="22"/>
        <v>0</v>
      </c>
      <c r="G745" s="89" t="str">
        <v/>
      </c>
      <c r="H745" s="90" t="str" cm="1">
        <f t="array" ref="H745">IFERROR(_xlfn._xlws.FILTER(Cnty_States_Rgns[chapter],(Cnty_States_Rgns[county_lon, county_st]=G745)*(Cnty_States_Rgns[region]=DR_Region)),"")</f>
        <v/>
      </c>
      <c r="J745">
        <v>743</v>
      </c>
      <c r="K745" t="str">
        <f t="shared" si="23"/>
        <v/>
      </c>
    </row>
    <row r="746" spans="1:11" ht="16" hidden="1" x14ac:dyDescent="0.2">
      <c r="A746" s="43">
        <f>IFERROR(MATCH($C746,'Start Here Statistics'!$M:$M,0),0)</f>
        <v>0</v>
      </c>
      <c r="B746" s="43" t="s">
        <v>348</v>
      </c>
      <c r="C746" s="43" t="s">
        <v>310</v>
      </c>
      <c r="D746" s="43" t="s">
        <v>1271</v>
      </c>
      <c r="E746" s="43">
        <f t="shared" si="22"/>
        <v>0</v>
      </c>
      <c r="G746" s="89" t="str">
        <v/>
      </c>
      <c r="H746" s="90" t="str" cm="1">
        <f t="array" ref="H746">IFERROR(_xlfn._xlws.FILTER(Cnty_States_Rgns[chapter],(Cnty_States_Rgns[county_lon, county_st]=G746)*(Cnty_States_Rgns[region]=DR_Region)),"")</f>
        <v/>
      </c>
      <c r="J746">
        <v>744</v>
      </c>
      <c r="K746" t="str">
        <f t="shared" si="23"/>
        <v/>
      </c>
    </row>
    <row r="747" spans="1:11" ht="16" hidden="1" x14ac:dyDescent="0.2">
      <c r="A747" s="43">
        <f>IFERROR(MATCH($C747,'Start Here Statistics'!$M:$M,0),0)</f>
        <v>0</v>
      </c>
      <c r="B747" s="43" t="s">
        <v>573</v>
      </c>
      <c r="C747" s="43" t="s">
        <v>300</v>
      </c>
      <c r="D747" s="43" t="s">
        <v>1272</v>
      </c>
      <c r="E747" s="43">
        <f t="shared" si="22"/>
        <v>0</v>
      </c>
      <c r="G747" s="89" t="str">
        <v/>
      </c>
      <c r="H747" s="90" t="str" cm="1">
        <f t="array" ref="H747">IFERROR(_xlfn._xlws.FILTER(Cnty_States_Rgns[chapter],(Cnty_States_Rgns[county_lon, county_st]=G747)*(Cnty_States_Rgns[region]=DR_Region)),"")</f>
        <v/>
      </c>
      <c r="J747">
        <v>745</v>
      </c>
      <c r="K747" t="str">
        <f t="shared" si="23"/>
        <v/>
      </c>
    </row>
    <row r="748" spans="1:11" ht="16" hidden="1" x14ac:dyDescent="0.2">
      <c r="A748" s="43">
        <f>IFERROR(MATCH($C748,'Start Here Statistics'!$M:$M,0),0)</f>
        <v>0</v>
      </c>
      <c r="B748" s="43" t="s">
        <v>446</v>
      </c>
      <c r="C748" s="43" t="s">
        <v>301</v>
      </c>
      <c r="D748" s="43" t="s">
        <v>1273</v>
      </c>
      <c r="E748" s="43">
        <f t="shared" si="22"/>
        <v>0</v>
      </c>
      <c r="G748" s="89" t="str">
        <v/>
      </c>
      <c r="H748" s="90" t="str" cm="1">
        <f t="array" ref="H748">IFERROR(_xlfn._xlws.FILTER(Cnty_States_Rgns[chapter],(Cnty_States_Rgns[county_lon, county_st]=G748)*(Cnty_States_Rgns[region]=DR_Region)),"")</f>
        <v/>
      </c>
      <c r="J748">
        <v>746</v>
      </c>
      <c r="K748" t="str">
        <f t="shared" si="23"/>
        <v/>
      </c>
    </row>
    <row r="749" spans="1:11" ht="16" hidden="1" x14ac:dyDescent="0.2">
      <c r="A749" s="43">
        <f>IFERROR(MATCH($C749,'Start Here Statistics'!$M:$M,0),0)</f>
        <v>0</v>
      </c>
      <c r="B749" s="43" t="s">
        <v>640</v>
      </c>
      <c r="C749" s="43" t="s">
        <v>324</v>
      </c>
      <c r="D749" s="43" t="s">
        <v>1274</v>
      </c>
      <c r="E749" s="43">
        <f t="shared" si="22"/>
        <v>0</v>
      </c>
      <c r="G749" s="89" t="str">
        <v/>
      </c>
      <c r="H749" s="90" t="str" cm="1">
        <f t="array" ref="H749">IFERROR(_xlfn._xlws.FILTER(Cnty_States_Rgns[chapter],(Cnty_States_Rgns[county_lon, county_st]=G749)*(Cnty_States_Rgns[region]=DR_Region)),"")</f>
        <v/>
      </c>
      <c r="J749">
        <v>747</v>
      </c>
      <c r="K749" t="str">
        <f t="shared" si="23"/>
        <v/>
      </c>
    </row>
    <row r="750" spans="1:11" ht="16" hidden="1" x14ac:dyDescent="0.2">
      <c r="A750" s="43">
        <f>IFERROR(MATCH($C750,'Start Here Statistics'!$M:$M,0),0)</f>
        <v>0</v>
      </c>
      <c r="B750" s="43" t="s">
        <v>604</v>
      </c>
      <c r="C750" s="43" t="s">
        <v>298</v>
      </c>
      <c r="D750" s="43" t="s">
        <v>1275</v>
      </c>
      <c r="E750" s="43">
        <f t="shared" si="22"/>
        <v>0</v>
      </c>
      <c r="G750" s="89" t="str">
        <v/>
      </c>
      <c r="H750" s="90" t="str" cm="1">
        <f t="array" ref="H750">IFERROR(_xlfn._xlws.FILTER(Cnty_States_Rgns[chapter],(Cnty_States_Rgns[county_lon, county_st]=G750)*(Cnty_States_Rgns[region]=DR_Region)),"")</f>
        <v/>
      </c>
      <c r="J750">
        <v>748</v>
      </c>
      <c r="K750" t="str">
        <f t="shared" si="23"/>
        <v/>
      </c>
    </row>
    <row r="751" spans="1:11" ht="16" hidden="1" x14ac:dyDescent="0.2">
      <c r="A751" s="43">
        <f>IFERROR(MATCH($C751,'Start Here Statistics'!$M:$M,0),0)</f>
        <v>0</v>
      </c>
      <c r="B751" s="43" t="s">
        <v>362</v>
      </c>
      <c r="C751" s="43" t="s">
        <v>300</v>
      </c>
      <c r="D751" s="43" t="s">
        <v>1276</v>
      </c>
      <c r="E751" s="43">
        <f t="shared" si="22"/>
        <v>0</v>
      </c>
      <c r="G751" s="89" t="str">
        <v/>
      </c>
      <c r="H751" s="90" t="str" cm="1">
        <f t="array" ref="H751">IFERROR(_xlfn._xlws.FILTER(Cnty_States_Rgns[chapter],(Cnty_States_Rgns[county_lon, county_st]=G751)*(Cnty_States_Rgns[region]=DR_Region)),"")</f>
        <v/>
      </c>
      <c r="J751">
        <v>749</v>
      </c>
      <c r="K751" t="str">
        <f t="shared" si="23"/>
        <v/>
      </c>
    </row>
    <row r="752" spans="1:11" ht="16" x14ac:dyDescent="0.2">
      <c r="A752" s="43">
        <f>IFERROR(MATCH($C752,'Start Here Statistics'!$M:$M,0),0)</f>
        <v>0</v>
      </c>
      <c r="B752" s="43" t="s">
        <v>973</v>
      </c>
      <c r="C752" s="43" t="s">
        <v>271</v>
      </c>
      <c r="D752" s="43" t="s">
        <v>1277</v>
      </c>
      <c r="E752" s="43">
        <f t="shared" si="22"/>
        <v>0</v>
      </c>
      <c r="G752" s="89" t="str">
        <v/>
      </c>
      <c r="H752" s="90" t="str" cm="1">
        <f t="array" ref="H752">IFERROR(_xlfn._xlws.FILTER(Cnty_States_Rgns[chapter],(Cnty_States_Rgns[county_lon, county_st]=G752)*(Cnty_States_Rgns[region]=DR_Region)),"")</f>
        <v/>
      </c>
      <c r="J752">
        <v>750</v>
      </c>
      <c r="K752" t="str">
        <f t="shared" si="23"/>
        <v/>
      </c>
    </row>
    <row r="753" spans="1:11" ht="16" hidden="1" x14ac:dyDescent="0.2">
      <c r="A753" s="43">
        <f>IFERROR(MATCH($C753,'Start Here Statistics'!$M:$M,0),0)</f>
        <v>0</v>
      </c>
      <c r="B753" s="43" t="s">
        <v>975</v>
      </c>
      <c r="C753" s="43" t="s">
        <v>294</v>
      </c>
      <c r="D753" s="43" t="s">
        <v>1278</v>
      </c>
      <c r="E753" s="43">
        <f t="shared" si="22"/>
        <v>0</v>
      </c>
      <c r="G753" s="89" t="str">
        <v/>
      </c>
      <c r="H753" s="90" t="str" cm="1">
        <f t="array" ref="H753">IFERROR(_xlfn._xlws.FILTER(Cnty_States_Rgns[chapter],(Cnty_States_Rgns[county_lon, county_st]=G753)*(Cnty_States_Rgns[region]=DR_Region)),"")</f>
        <v/>
      </c>
      <c r="J753">
        <v>751</v>
      </c>
      <c r="K753" t="str">
        <f t="shared" si="23"/>
        <v/>
      </c>
    </row>
    <row r="754" spans="1:11" ht="16" hidden="1" x14ac:dyDescent="0.2">
      <c r="A754" s="43">
        <f>IFERROR(MATCH($C754,'Start Here Statistics'!$M:$M,0),0)</f>
        <v>0</v>
      </c>
      <c r="B754" s="43" t="s">
        <v>700</v>
      </c>
      <c r="C754" s="43" t="s">
        <v>299</v>
      </c>
      <c r="D754" s="43" t="s">
        <v>1279</v>
      </c>
      <c r="E754" s="43">
        <f t="shared" si="22"/>
        <v>0</v>
      </c>
      <c r="G754" s="89" t="str">
        <v/>
      </c>
      <c r="H754" s="90" t="str" cm="1">
        <f t="array" ref="H754">IFERROR(_xlfn._xlws.FILTER(Cnty_States_Rgns[chapter],(Cnty_States_Rgns[county_lon, county_st]=G754)*(Cnty_States_Rgns[region]=DR_Region)),"")</f>
        <v/>
      </c>
      <c r="J754">
        <v>752</v>
      </c>
      <c r="K754" t="str">
        <f t="shared" si="23"/>
        <v/>
      </c>
    </row>
    <row r="755" spans="1:11" ht="16" hidden="1" x14ac:dyDescent="0.2">
      <c r="A755" s="43">
        <f>IFERROR(MATCH($C755,'Start Here Statistics'!$M:$M,0),0)</f>
        <v>0</v>
      </c>
      <c r="B755" s="43" t="s">
        <v>362</v>
      </c>
      <c r="C755" s="43" t="s">
        <v>300</v>
      </c>
      <c r="D755" s="43" t="s">
        <v>1280</v>
      </c>
      <c r="E755" s="43">
        <f t="shared" si="22"/>
        <v>0</v>
      </c>
      <c r="G755" s="89" t="str">
        <v/>
      </c>
      <c r="H755" s="90" t="str" cm="1">
        <f t="array" ref="H755">IFERROR(_xlfn._xlws.FILTER(Cnty_States_Rgns[chapter],(Cnty_States_Rgns[county_lon, county_st]=G755)*(Cnty_States_Rgns[region]=DR_Region)),"")</f>
        <v/>
      </c>
      <c r="J755">
        <v>753</v>
      </c>
      <c r="K755" t="str">
        <f t="shared" si="23"/>
        <v/>
      </c>
    </row>
    <row r="756" spans="1:11" ht="16" hidden="1" x14ac:dyDescent="0.2">
      <c r="A756" s="43">
        <f>IFERROR(MATCH($C756,'Start Here Statistics'!$M:$M,0),0)</f>
        <v>0</v>
      </c>
      <c r="B756" s="43" t="s">
        <v>455</v>
      </c>
      <c r="C756" s="43" t="s">
        <v>308</v>
      </c>
      <c r="D756" s="43" t="s">
        <v>1281</v>
      </c>
      <c r="E756" s="43">
        <f t="shared" si="22"/>
        <v>0</v>
      </c>
      <c r="G756" s="89" t="str">
        <v/>
      </c>
      <c r="H756" s="90" t="str" cm="1">
        <f t="array" ref="H756">IFERROR(_xlfn._xlws.FILTER(Cnty_States_Rgns[chapter],(Cnty_States_Rgns[county_lon, county_st]=G756)*(Cnty_States_Rgns[region]=DR_Region)),"")</f>
        <v/>
      </c>
      <c r="J756">
        <v>754</v>
      </c>
      <c r="K756" t="str">
        <f t="shared" si="23"/>
        <v/>
      </c>
    </row>
    <row r="757" spans="1:11" ht="16" hidden="1" x14ac:dyDescent="0.2">
      <c r="A757" s="43">
        <f>IFERROR(MATCH($C757,'Start Here Statistics'!$M:$M,0),0)</f>
        <v>0</v>
      </c>
      <c r="B757" s="43" t="s">
        <v>611</v>
      </c>
      <c r="C757" s="43" t="s">
        <v>324</v>
      </c>
      <c r="D757" s="43" t="s">
        <v>1282</v>
      </c>
      <c r="E757" s="43">
        <f t="shared" si="22"/>
        <v>0</v>
      </c>
      <c r="G757" s="89" t="str">
        <v/>
      </c>
      <c r="H757" s="90" t="str" cm="1">
        <f t="array" ref="H757">IFERROR(_xlfn._xlws.FILTER(Cnty_States_Rgns[chapter],(Cnty_States_Rgns[county_lon, county_st]=G757)*(Cnty_States_Rgns[region]=DR_Region)),"")</f>
        <v/>
      </c>
      <c r="J757">
        <v>755</v>
      </c>
      <c r="K757" t="str">
        <f t="shared" si="23"/>
        <v/>
      </c>
    </row>
    <row r="758" spans="1:11" ht="16" hidden="1" x14ac:dyDescent="0.2">
      <c r="A758" s="43">
        <f>IFERROR(MATCH($C758,'Start Here Statistics'!$M:$M,0),0)</f>
        <v>0</v>
      </c>
      <c r="B758" s="43" t="s">
        <v>819</v>
      </c>
      <c r="C758" s="43" t="s">
        <v>279</v>
      </c>
      <c r="D758" s="43" t="s">
        <v>1283</v>
      </c>
      <c r="E758" s="43">
        <f t="shared" si="22"/>
        <v>0</v>
      </c>
      <c r="G758" s="89" t="str">
        <v/>
      </c>
      <c r="H758" s="90" t="str" cm="1">
        <f t="array" ref="H758">IFERROR(_xlfn._xlws.FILTER(Cnty_States_Rgns[chapter],(Cnty_States_Rgns[county_lon, county_st]=G758)*(Cnty_States_Rgns[region]=DR_Region)),"")</f>
        <v/>
      </c>
      <c r="J758">
        <v>756</v>
      </c>
      <c r="K758" t="str">
        <f t="shared" si="23"/>
        <v/>
      </c>
    </row>
    <row r="759" spans="1:11" ht="16" hidden="1" x14ac:dyDescent="0.2">
      <c r="A759" s="43">
        <f>IFERROR(MATCH($C759,'Start Here Statistics'!$M:$M,0),0)</f>
        <v>0</v>
      </c>
      <c r="B759" s="43" t="s">
        <v>414</v>
      </c>
      <c r="C759" s="43" t="s">
        <v>310</v>
      </c>
      <c r="D759" s="43" t="s">
        <v>1284</v>
      </c>
      <c r="E759" s="43">
        <f t="shared" si="22"/>
        <v>0</v>
      </c>
      <c r="G759" s="89" t="str">
        <v/>
      </c>
      <c r="H759" s="90" t="str" cm="1">
        <f t="array" ref="H759">IFERROR(_xlfn._xlws.FILTER(Cnty_States_Rgns[chapter],(Cnty_States_Rgns[county_lon, county_st]=G759)*(Cnty_States_Rgns[region]=DR_Region)),"")</f>
        <v/>
      </c>
      <c r="J759">
        <v>757</v>
      </c>
      <c r="K759" t="str">
        <f t="shared" si="23"/>
        <v/>
      </c>
    </row>
    <row r="760" spans="1:11" ht="16" hidden="1" x14ac:dyDescent="0.2">
      <c r="A760" s="43">
        <f>IFERROR(MATCH($C760,'Start Here Statistics'!$M:$M,0),0)</f>
        <v>0</v>
      </c>
      <c r="B760" s="43" t="s">
        <v>671</v>
      </c>
      <c r="C760" s="43" t="s">
        <v>300</v>
      </c>
      <c r="D760" s="43" t="s">
        <v>1285</v>
      </c>
      <c r="E760" s="43">
        <f t="shared" si="22"/>
        <v>0</v>
      </c>
      <c r="G760" s="89" t="str">
        <v/>
      </c>
      <c r="H760" s="90" t="str" cm="1">
        <f t="array" ref="H760">IFERROR(_xlfn._xlws.FILTER(Cnty_States_Rgns[chapter],(Cnty_States_Rgns[county_lon, county_st]=G760)*(Cnty_States_Rgns[region]=DR_Region)),"")</f>
        <v/>
      </c>
      <c r="J760">
        <v>758</v>
      </c>
      <c r="K760" t="str">
        <f t="shared" si="23"/>
        <v/>
      </c>
    </row>
    <row r="761" spans="1:11" ht="16" hidden="1" x14ac:dyDescent="0.2">
      <c r="A761" s="43">
        <f>IFERROR(MATCH($C761,'Start Here Statistics'!$M:$M,0),0)</f>
        <v>0</v>
      </c>
      <c r="B761" s="43" t="s">
        <v>761</v>
      </c>
      <c r="C761" s="43" t="s">
        <v>328</v>
      </c>
      <c r="D761" s="43" t="s">
        <v>1286</v>
      </c>
      <c r="E761" s="43">
        <f t="shared" si="22"/>
        <v>0</v>
      </c>
      <c r="G761" s="89" t="str">
        <v/>
      </c>
      <c r="H761" s="90" t="str" cm="1">
        <f t="array" ref="H761">IFERROR(_xlfn._xlws.FILTER(Cnty_States_Rgns[chapter],(Cnty_States_Rgns[county_lon, county_st]=G761)*(Cnty_States_Rgns[region]=DR_Region)),"")</f>
        <v/>
      </c>
      <c r="J761">
        <v>759</v>
      </c>
      <c r="K761" t="str">
        <f t="shared" si="23"/>
        <v/>
      </c>
    </row>
    <row r="762" spans="1:11" ht="16" hidden="1" x14ac:dyDescent="0.2">
      <c r="A762" s="43">
        <f>IFERROR(MATCH($C762,'Start Here Statistics'!$M:$M,0),0)</f>
        <v>0</v>
      </c>
      <c r="B762" s="43" t="s">
        <v>1287</v>
      </c>
      <c r="C762" s="43" t="s">
        <v>283</v>
      </c>
      <c r="D762" s="43" t="s">
        <v>1288</v>
      </c>
      <c r="E762" s="43">
        <f t="shared" si="22"/>
        <v>0</v>
      </c>
      <c r="G762" s="89" t="str">
        <v/>
      </c>
      <c r="H762" s="90" t="str" cm="1">
        <f t="array" ref="H762">IFERROR(_xlfn._xlws.FILTER(Cnty_States_Rgns[chapter],(Cnty_States_Rgns[county_lon, county_st]=G762)*(Cnty_States_Rgns[region]=DR_Region)),"")</f>
        <v/>
      </c>
      <c r="J762">
        <v>760</v>
      </c>
      <c r="K762" t="str">
        <f t="shared" si="23"/>
        <v/>
      </c>
    </row>
    <row r="763" spans="1:11" ht="16" hidden="1" x14ac:dyDescent="0.2">
      <c r="A763" s="43">
        <f>IFERROR(MATCH($C763,'Start Here Statistics'!$M:$M,0),0)</f>
        <v>0</v>
      </c>
      <c r="B763" s="43" t="s">
        <v>411</v>
      </c>
      <c r="C763" s="43" t="s">
        <v>301</v>
      </c>
      <c r="D763" s="43" t="s">
        <v>1289</v>
      </c>
      <c r="E763" s="43">
        <f t="shared" si="22"/>
        <v>0</v>
      </c>
      <c r="G763" s="89" t="str">
        <v/>
      </c>
      <c r="H763" s="90" t="str" cm="1">
        <f t="array" ref="H763">IFERROR(_xlfn._xlws.FILTER(Cnty_States_Rgns[chapter],(Cnty_States_Rgns[county_lon, county_st]=G763)*(Cnty_States_Rgns[region]=DR_Region)),"")</f>
        <v/>
      </c>
      <c r="J763">
        <v>761</v>
      </c>
      <c r="K763" t="str">
        <f t="shared" si="23"/>
        <v/>
      </c>
    </row>
    <row r="764" spans="1:11" ht="16" hidden="1" x14ac:dyDescent="0.2">
      <c r="A764" s="43">
        <f>IFERROR(MATCH($C764,'Start Here Statistics'!$M:$M,0),0)</f>
        <v>0</v>
      </c>
      <c r="B764" s="43" t="s">
        <v>987</v>
      </c>
      <c r="C764" s="43" t="s">
        <v>322</v>
      </c>
      <c r="D764" s="43" t="s">
        <v>1290</v>
      </c>
      <c r="E764" s="43">
        <f t="shared" si="22"/>
        <v>0</v>
      </c>
      <c r="G764" s="89" t="str">
        <v/>
      </c>
      <c r="H764" s="90" t="str" cm="1">
        <f t="array" ref="H764">IFERROR(_xlfn._xlws.FILTER(Cnty_States_Rgns[chapter],(Cnty_States_Rgns[county_lon, county_st]=G764)*(Cnty_States_Rgns[region]=DR_Region)),"")</f>
        <v/>
      </c>
      <c r="J764">
        <v>762</v>
      </c>
      <c r="K764" t="str">
        <f t="shared" si="23"/>
        <v/>
      </c>
    </row>
    <row r="765" spans="1:11" ht="16" hidden="1" x14ac:dyDescent="0.2">
      <c r="A765" s="43">
        <f>IFERROR(MATCH($C765,'Start Here Statistics'!$M:$M,0),0)</f>
        <v>0</v>
      </c>
      <c r="B765" s="43" t="s">
        <v>390</v>
      </c>
      <c r="C765" s="43" t="s">
        <v>289</v>
      </c>
      <c r="D765" s="43" t="s">
        <v>1291</v>
      </c>
      <c r="E765" s="43">
        <f t="shared" si="22"/>
        <v>0</v>
      </c>
      <c r="G765" s="89" t="str">
        <v/>
      </c>
      <c r="H765" s="90" t="str" cm="1">
        <f t="array" ref="H765">IFERROR(_xlfn._xlws.FILTER(Cnty_States_Rgns[chapter],(Cnty_States_Rgns[county_lon, county_st]=G765)*(Cnty_States_Rgns[region]=DR_Region)),"")</f>
        <v/>
      </c>
      <c r="J765">
        <v>763</v>
      </c>
      <c r="K765" t="str">
        <f t="shared" si="23"/>
        <v/>
      </c>
    </row>
    <row r="766" spans="1:11" ht="16" hidden="1" x14ac:dyDescent="0.2">
      <c r="A766" s="43">
        <f>IFERROR(MATCH($C766,'Start Here Statistics'!$M:$M,0),0)</f>
        <v>0</v>
      </c>
      <c r="B766" s="43" t="s">
        <v>774</v>
      </c>
      <c r="C766" s="43" t="s">
        <v>329</v>
      </c>
      <c r="D766" s="43" t="s">
        <v>1292</v>
      </c>
      <c r="E766" s="43">
        <f t="shared" si="22"/>
        <v>0</v>
      </c>
      <c r="G766" s="89" t="str">
        <v/>
      </c>
      <c r="H766" s="90" t="str" cm="1">
        <f t="array" ref="H766">IFERROR(_xlfn._xlws.FILTER(Cnty_States_Rgns[chapter],(Cnty_States_Rgns[county_lon, county_st]=G766)*(Cnty_States_Rgns[region]=DR_Region)),"")</f>
        <v/>
      </c>
      <c r="J766">
        <v>764</v>
      </c>
      <c r="K766" t="str">
        <f t="shared" si="23"/>
        <v/>
      </c>
    </row>
    <row r="767" spans="1:11" ht="16" hidden="1" x14ac:dyDescent="0.2">
      <c r="A767" s="43">
        <f>IFERROR(MATCH($C767,'Start Here Statistics'!$M:$M,0),0)</f>
        <v>0</v>
      </c>
      <c r="B767" s="43" t="s">
        <v>720</v>
      </c>
      <c r="C767" s="43" t="s">
        <v>313</v>
      </c>
      <c r="D767" s="43" t="s">
        <v>1293</v>
      </c>
      <c r="E767" s="43">
        <f t="shared" si="22"/>
        <v>0</v>
      </c>
      <c r="G767" s="89" t="str">
        <v/>
      </c>
      <c r="H767" s="90" t="str" cm="1">
        <f t="array" ref="H767">IFERROR(_xlfn._xlws.FILTER(Cnty_States_Rgns[chapter],(Cnty_States_Rgns[county_lon, county_st]=G767)*(Cnty_States_Rgns[region]=DR_Region)),"")</f>
        <v/>
      </c>
      <c r="J767">
        <v>765</v>
      </c>
      <c r="K767" t="str">
        <f t="shared" si="23"/>
        <v/>
      </c>
    </row>
    <row r="768" spans="1:11" ht="16" hidden="1" x14ac:dyDescent="0.2">
      <c r="A768" s="43">
        <f>IFERROR(MATCH($C768,'Start Here Statistics'!$M:$M,0),0)</f>
        <v>0</v>
      </c>
      <c r="B768" s="43" t="s">
        <v>402</v>
      </c>
      <c r="C768" s="43" t="s">
        <v>275</v>
      </c>
      <c r="D768" s="43" t="s">
        <v>1294</v>
      </c>
      <c r="E768" s="43">
        <f t="shared" si="22"/>
        <v>0</v>
      </c>
      <c r="G768" s="89" t="str">
        <v/>
      </c>
      <c r="H768" s="90" t="str" cm="1">
        <f t="array" ref="H768">IFERROR(_xlfn._xlws.FILTER(Cnty_States_Rgns[chapter],(Cnty_States_Rgns[county_lon, county_st]=G768)*(Cnty_States_Rgns[region]=DR_Region)),"")</f>
        <v/>
      </c>
      <c r="J768">
        <v>766</v>
      </c>
      <c r="K768" t="str">
        <f t="shared" si="23"/>
        <v/>
      </c>
    </row>
    <row r="769" spans="1:11" ht="16" hidden="1" x14ac:dyDescent="0.2">
      <c r="A769" s="43">
        <f>IFERROR(MATCH($C769,'Start Here Statistics'!$M:$M,0),0)</f>
        <v>0</v>
      </c>
      <c r="B769" s="43" t="s">
        <v>842</v>
      </c>
      <c r="C769" s="43" t="s">
        <v>308</v>
      </c>
      <c r="D769" s="43" t="s">
        <v>1295</v>
      </c>
      <c r="E769" s="43">
        <f t="shared" si="22"/>
        <v>0</v>
      </c>
      <c r="G769" s="89" t="str">
        <v/>
      </c>
      <c r="H769" s="90" t="str" cm="1">
        <f t="array" ref="H769">IFERROR(_xlfn._xlws.FILTER(Cnty_States_Rgns[chapter],(Cnty_States_Rgns[county_lon, county_st]=G769)*(Cnty_States_Rgns[region]=DR_Region)),"")</f>
        <v/>
      </c>
      <c r="J769">
        <v>767</v>
      </c>
      <c r="K769" t="str">
        <f t="shared" si="23"/>
        <v/>
      </c>
    </row>
    <row r="770" spans="1:11" ht="16" hidden="1" x14ac:dyDescent="0.2">
      <c r="A770" s="43">
        <f>IFERROR(MATCH($C770,'Start Here Statistics'!$M:$M,0),0)</f>
        <v>0</v>
      </c>
      <c r="B770" s="43" t="s">
        <v>1117</v>
      </c>
      <c r="C770" s="43" t="s">
        <v>313</v>
      </c>
      <c r="D770" s="43" t="s">
        <v>1296</v>
      </c>
      <c r="E770" s="43">
        <f t="shared" si="22"/>
        <v>0</v>
      </c>
      <c r="G770" s="89" t="str">
        <v/>
      </c>
      <c r="H770" s="90" t="str" cm="1">
        <f t="array" ref="H770">IFERROR(_xlfn._xlws.FILTER(Cnty_States_Rgns[chapter],(Cnty_States_Rgns[county_lon, county_st]=G770)*(Cnty_States_Rgns[region]=DR_Region)),"")</f>
        <v/>
      </c>
      <c r="J770">
        <v>768</v>
      </c>
      <c r="K770" t="str">
        <f t="shared" si="23"/>
        <v/>
      </c>
    </row>
    <row r="771" spans="1:11" ht="16" hidden="1" x14ac:dyDescent="0.2">
      <c r="A771" s="43">
        <f>IFERROR(MATCH($C771,'Start Here Statistics'!$M:$M,0),0)</f>
        <v>0</v>
      </c>
      <c r="B771" s="43" t="s">
        <v>356</v>
      </c>
      <c r="C771" s="43" t="s">
        <v>289</v>
      </c>
      <c r="D771" s="43" t="s">
        <v>1297</v>
      </c>
      <c r="E771" s="43">
        <f t="shared" ref="E771:E834" si="24">SUM(E770,$A771&gt;0)</f>
        <v>0</v>
      </c>
      <c r="G771" s="89" t="str">
        <v/>
      </c>
      <c r="H771" s="90" t="str" cm="1">
        <f t="array" ref="H771">IFERROR(_xlfn._xlws.FILTER(Cnty_States_Rgns[chapter],(Cnty_States_Rgns[county_lon, county_st]=G771)*(Cnty_States_Rgns[region]=DR_Region)),"")</f>
        <v/>
      </c>
      <c r="J771">
        <v>769</v>
      </c>
      <c r="K771" t="str">
        <f t="shared" si="23"/>
        <v/>
      </c>
    </row>
    <row r="772" spans="1:11" ht="16" hidden="1" x14ac:dyDescent="0.2">
      <c r="A772" s="43">
        <f>IFERROR(MATCH($C772,'Start Here Statistics'!$M:$M,0),0)</f>
        <v>0</v>
      </c>
      <c r="B772" s="43" t="s">
        <v>414</v>
      </c>
      <c r="C772" s="43" t="s">
        <v>310</v>
      </c>
      <c r="D772" s="43" t="s">
        <v>1298</v>
      </c>
      <c r="E772" s="43">
        <f t="shared" si="24"/>
        <v>0</v>
      </c>
      <c r="G772" s="89" t="str">
        <v/>
      </c>
      <c r="H772" s="90" t="str" cm="1">
        <f t="array" ref="H772">IFERROR(_xlfn._xlws.FILTER(Cnty_States_Rgns[chapter],(Cnty_States_Rgns[county_lon, county_st]=G772)*(Cnty_States_Rgns[region]=DR_Region)),"")</f>
        <v/>
      </c>
      <c r="J772">
        <v>770</v>
      </c>
      <c r="K772" t="str">
        <f t="shared" ref="K772:K835" si="25">IFERROR(INDEX($D:$D,MATCH($J772,$E:$E,0)),"")</f>
        <v/>
      </c>
    </row>
    <row r="773" spans="1:11" ht="16" hidden="1" x14ac:dyDescent="0.2">
      <c r="A773" s="43">
        <f>IFERROR(MATCH($C773,'Start Here Statistics'!$M:$M,0),0)</f>
        <v>0</v>
      </c>
      <c r="B773" s="43" t="s">
        <v>1199</v>
      </c>
      <c r="C773" s="43" t="s">
        <v>280</v>
      </c>
      <c r="D773" s="43" t="s">
        <v>1299</v>
      </c>
      <c r="E773" s="43">
        <f t="shared" si="24"/>
        <v>0</v>
      </c>
      <c r="G773" s="89" t="str">
        <v/>
      </c>
      <c r="H773" s="90" t="str" cm="1">
        <f t="array" ref="H773">IFERROR(_xlfn._xlws.FILTER(Cnty_States_Rgns[chapter],(Cnty_States_Rgns[county_lon, county_st]=G773)*(Cnty_States_Rgns[region]=DR_Region)),"")</f>
        <v/>
      </c>
      <c r="J773">
        <v>771</v>
      </c>
      <c r="K773" t="str">
        <f t="shared" si="25"/>
        <v/>
      </c>
    </row>
    <row r="774" spans="1:11" ht="16" hidden="1" x14ac:dyDescent="0.2">
      <c r="A774" s="43">
        <f>IFERROR(MATCH($C774,'Start Here Statistics'!$M:$M,0),0)</f>
        <v>0</v>
      </c>
      <c r="B774" s="43" t="s">
        <v>485</v>
      </c>
      <c r="C774" s="43" t="s">
        <v>308</v>
      </c>
      <c r="D774" s="43" t="s">
        <v>1300</v>
      </c>
      <c r="E774" s="43">
        <f t="shared" si="24"/>
        <v>0</v>
      </c>
      <c r="G774" s="89" t="str">
        <v/>
      </c>
      <c r="H774" s="90" t="str" cm="1">
        <f t="array" ref="H774">IFERROR(_xlfn._xlws.FILTER(Cnty_States_Rgns[chapter],(Cnty_States_Rgns[county_lon, county_st]=G774)*(Cnty_States_Rgns[region]=DR_Region)),"")</f>
        <v/>
      </c>
      <c r="J774">
        <v>772</v>
      </c>
      <c r="K774" t="str">
        <f t="shared" si="25"/>
        <v/>
      </c>
    </row>
    <row r="775" spans="1:11" ht="16" hidden="1" x14ac:dyDescent="0.2">
      <c r="A775" s="43">
        <f>IFERROR(MATCH($C775,'Start Here Statistics'!$M:$M,0),0)</f>
        <v>0</v>
      </c>
      <c r="B775" s="43" t="s">
        <v>952</v>
      </c>
      <c r="C775" s="43" t="s">
        <v>288</v>
      </c>
      <c r="D775" s="43" t="s">
        <v>1301</v>
      </c>
      <c r="E775" s="43">
        <f t="shared" si="24"/>
        <v>0</v>
      </c>
      <c r="G775" s="89" t="str">
        <v/>
      </c>
      <c r="H775" s="90" t="str" cm="1">
        <f t="array" ref="H775">IFERROR(_xlfn._xlws.FILTER(Cnty_States_Rgns[chapter],(Cnty_States_Rgns[county_lon, county_st]=G775)*(Cnty_States_Rgns[region]=DR_Region)),"")</f>
        <v/>
      </c>
      <c r="J775">
        <v>773</v>
      </c>
      <c r="K775" t="str">
        <f t="shared" si="25"/>
        <v/>
      </c>
    </row>
    <row r="776" spans="1:11" ht="16" hidden="1" x14ac:dyDescent="0.2">
      <c r="A776" s="43">
        <f>IFERROR(MATCH($C776,'Start Here Statistics'!$M:$M,0),0)</f>
        <v>0</v>
      </c>
      <c r="B776" s="43" t="s">
        <v>1194</v>
      </c>
      <c r="C776" s="43" t="s">
        <v>324</v>
      </c>
      <c r="D776" s="43" t="s">
        <v>1302</v>
      </c>
      <c r="E776" s="43">
        <f t="shared" si="24"/>
        <v>0</v>
      </c>
      <c r="G776" s="89" t="str">
        <v/>
      </c>
      <c r="H776" s="90" t="str" cm="1">
        <f t="array" ref="H776">IFERROR(_xlfn._xlws.FILTER(Cnty_States_Rgns[chapter],(Cnty_States_Rgns[county_lon, county_st]=G776)*(Cnty_States_Rgns[region]=DR_Region)),"")</f>
        <v/>
      </c>
      <c r="J776">
        <v>774</v>
      </c>
      <c r="K776" t="str">
        <f t="shared" si="25"/>
        <v/>
      </c>
    </row>
    <row r="777" spans="1:11" ht="16" hidden="1" x14ac:dyDescent="0.2">
      <c r="A777" s="43">
        <f>IFERROR(MATCH($C777,'Start Here Statistics'!$M:$M,0),0)</f>
        <v>0</v>
      </c>
      <c r="B777" s="43" t="s">
        <v>368</v>
      </c>
      <c r="C777" s="43" t="s">
        <v>310</v>
      </c>
      <c r="D777" s="43" t="s">
        <v>1303</v>
      </c>
      <c r="E777" s="43">
        <f t="shared" si="24"/>
        <v>0</v>
      </c>
      <c r="G777" s="89" t="str">
        <v/>
      </c>
      <c r="H777" s="90" t="str" cm="1">
        <f t="array" ref="H777">IFERROR(_xlfn._xlws.FILTER(Cnty_States_Rgns[chapter],(Cnty_States_Rgns[county_lon, county_st]=G777)*(Cnty_States_Rgns[region]=DR_Region)),"")</f>
        <v/>
      </c>
      <c r="J777">
        <v>775</v>
      </c>
      <c r="K777" t="str">
        <f t="shared" si="25"/>
        <v/>
      </c>
    </row>
    <row r="778" spans="1:11" ht="16" hidden="1" x14ac:dyDescent="0.2">
      <c r="A778" s="43">
        <f>IFERROR(MATCH($C778,'Start Here Statistics'!$M:$M,0),0)</f>
        <v>0</v>
      </c>
      <c r="B778" s="43" t="s">
        <v>592</v>
      </c>
      <c r="C778" s="43" t="s">
        <v>307</v>
      </c>
      <c r="D778" s="43" t="s">
        <v>1304</v>
      </c>
      <c r="E778" s="43">
        <f t="shared" si="24"/>
        <v>0</v>
      </c>
      <c r="G778" s="89" t="str">
        <v/>
      </c>
      <c r="H778" s="90" t="str" cm="1">
        <f t="array" ref="H778">IFERROR(_xlfn._xlws.FILTER(Cnty_States_Rgns[chapter],(Cnty_States_Rgns[county_lon, county_st]=G778)*(Cnty_States_Rgns[region]=DR_Region)),"")</f>
        <v/>
      </c>
      <c r="J778">
        <v>776</v>
      </c>
      <c r="K778" t="str">
        <f t="shared" si="25"/>
        <v/>
      </c>
    </row>
    <row r="779" spans="1:11" ht="16" hidden="1" x14ac:dyDescent="0.2">
      <c r="A779" s="43">
        <f>IFERROR(MATCH($C779,'Start Here Statistics'!$M:$M,0),0)</f>
        <v>0</v>
      </c>
      <c r="B779" s="43" t="s">
        <v>411</v>
      </c>
      <c r="C779" s="43" t="s">
        <v>301</v>
      </c>
      <c r="D779" s="43" t="s">
        <v>1305</v>
      </c>
      <c r="E779" s="43">
        <f t="shared" si="24"/>
        <v>0</v>
      </c>
      <c r="G779" s="89" t="str">
        <v/>
      </c>
      <c r="H779" s="90" t="str" cm="1">
        <f t="array" ref="H779">IFERROR(_xlfn._xlws.FILTER(Cnty_States_Rgns[chapter],(Cnty_States_Rgns[county_lon, county_st]=G779)*(Cnty_States_Rgns[region]=DR_Region)),"")</f>
        <v/>
      </c>
      <c r="J779">
        <v>777</v>
      </c>
      <c r="K779" t="str">
        <f t="shared" si="25"/>
        <v/>
      </c>
    </row>
    <row r="780" spans="1:11" ht="16" hidden="1" x14ac:dyDescent="0.2">
      <c r="A780" s="43">
        <f>IFERROR(MATCH($C780,'Start Here Statistics'!$M:$M,0),0)</f>
        <v>0</v>
      </c>
      <c r="B780" s="43" t="s">
        <v>523</v>
      </c>
      <c r="C780" s="43" t="s">
        <v>307</v>
      </c>
      <c r="D780" s="43" t="s">
        <v>1306</v>
      </c>
      <c r="E780" s="43">
        <f t="shared" si="24"/>
        <v>0</v>
      </c>
      <c r="G780" s="89" t="str">
        <v/>
      </c>
      <c r="H780" s="90" t="str" cm="1">
        <f t="array" ref="H780">IFERROR(_xlfn._xlws.FILTER(Cnty_States_Rgns[chapter],(Cnty_States_Rgns[county_lon, county_st]=G780)*(Cnty_States_Rgns[region]=DR_Region)),"")</f>
        <v/>
      </c>
      <c r="J780">
        <v>778</v>
      </c>
      <c r="K780" t="str">
        <f t="shared" si="25"/>
        <v/>
      </c>
    </row>
    <row r="781" spans="1:11" ht="16" hidden="1" x14ac:dyDescent="0.2">
      <c r="A781" s="43">
        <f>IFERROR(MATCH($C781,'Start Here Statistics'!$M:$M,0),0)</f>
        <v>0</v>
      </c>
      <c r="B781" s="43" t="s">
        <v>477</v>
      </c>
      <c r="C781" s="43" t="s">
        <v>325</v>
      </c>
      <c r="D781" s="43" t="s">
        <v>1307</v>
      </c>
      <c r="E781" s="43">
        <f t="shared" si="24"/>
        <v>0</v>
      </c>
      <c r="G781" s="89" t="str">
        <v/>
      </c>
      <c r="H781" s="90" t="str" cm="1">
        <f t="array" ref="H781">IFERROR(_xlfn._xlws.FILTER(Cnty_States_Rgns[chapter],(Cnty_States_Rgns[county_lon, county_st]=G781)*(Cnty_States_Rgns[region]=DR_Region)),"")</f>
        <v/>
      </c>
      <c r="J781">
        <v>779</v>
      </c>
      <c r="K781" t="str">
        <f t="shared" si="25"/>
        <v/>
      </c>
    </row>
    <row r="782" spans="1:11" ht="16" hidden="1" x14ac:dyDescent="0.2">
      <c r="A782" s="43">
        <f>IFERROR(MATCH($C782,'Start Here Statistics'!$M:$M,0),0)</f>
        <v>0</v>
      </c>
      <c r="B782" s="43" t="s">
        <v>535</v>
      </c>
      <c r="C782" s="43" t="s">
        <v>313</v>
      </c>
      <c r="D782" s="43" t="s">
        <v>1308</v>
      </c>
      <c r="E782" s="43">
        <f t="shared" si="24"/>
        <v>0</v>
      </c>
      <c r="G782" s="89" t="str">
        <v/>
      </c>
      <c r="H782" s="90" t="str" cm="1">
        <f t="array" ref="H782">IFERROR(_xlfn._xlws.FILTER(Cnty_States_Rgns[chapter],(Cnty_States_Rgns[county_lon, county_st]=G782)*(Cnty_States_Rgns[region]=DR_Region)),"")</f>
        <v/>
      </c>
      <c r="J782">
        <v>780</v>
      </c>
      <c r="K782" t="str">
        <f t="shared" si="25"/>
        <v/>
      </c>
    </row>
    <row r="783" spans="1:11" ht="16" hidden="1" x14ac:dyDescent="0.2">
      <c r="A783" s="43">
        <f>IFERROR(MATCH($C783,'Start Here Statistics'!$M:$M,0),0)</f>
        <v>0</v>
      </c>
      <c r="B783" s="43" t="s">
        <v>423</v>
      </c>
      <c r="C783" s="43" t="s">
        <v>327</v>
      </c>
      <c r="D783" s="43" t="s">
        <v>1309</v>
      </c>
      <c r="E783" s="43">
        <f t="shared" si="24"/>
        <v>0</v>
      </c>
      <c r="G783" s="89" t="str">
        <v/>
      </c>
      <c r="H783" s="90" t="str" cm="1">
        <f t="array" ref="H783">IFERROR(_xlfn._xlws.FILTER(Cnty_States_Rgns[chapter],(Cnty_States_Rgns[county_lon, county_st]=G783)*(Cnty_States_Rgns[region]=DR_Region)),"")</f>
        <v/>
      </c>
      <c r="J783">
        <v>781</v>
      </c>
      <c r="K783" t="str">
        <f t="shared" si="25"/>
        <v/>
      </c>
    </row>
    <row r="784" spans="1:11" ht="16" hidden="1" x14ac:dyDescent="0.2">
      <c r="A784" s="43">
        <f>IFERROR(MATCH($C784,'Start Here Statistics'!$M:$M,0),0)</f>
        <v>0</v>
      </c>
      <c r="B784" s="43" t="s">
        <v>561</v>
      </c>
      <c r="C784" s="43" t="s">
        <v>307</v>
      </c>
      <c r="D784" s="43" t="s">
        <v>1310</v>
      </c>
      <c r="E784" s="43">
        <f t="shared" si="24"/>
        <v>0</v>
      </c>
      <c r="G784" s="89" t="str">
        <v/>
      </c>
      <c r="H784" s="90" t="str" cm="1">
        <f t="array" ref="H784">IFERROR(_xlfn._xlws.FILTER(Cnty_States_Rgns[chapter],(Cnty_States_Rgns[county_lon, county_st]=G784)*(Cnty_States_Rgns[region]=DR_Region)),"")</f>
        <v/>
      </c>
      <c r="J784">
        <v>782</v>
      </c>
      <c r="K784" t="str">
        <f t="shared" si="25"/>
        <v/>
      </c>
    </row>
    <row r="785" spans="1:11" ht="16" hidden="1" x14ac:dyDescent="0.2">
      <c r="A785" s="43">
        <f>IFERROR(MATCH($C785,'Start Here Statistics'!$M:$M,0),0)</f>
        <v>0</v>
      </c>
      <c r="B785" s="43" t="s">
        <v>789</v>
      </c>
      <c r="C785" s="43" t="s">
        <v>310</v>
      </c>
      <c r="D785" s="43" t="s">
        <v>1311</v>
      </c>
      <c r="E785" s="43">
        <f t="shared" si="24"/>
        <v>0</v>
      </c>
      <c r="G785" s="89" t="str">
        <v/>
      </c>
      <c r="H785" s="90" t="str" cm="1">
        <f t="array" ref="H785">IFERROR(_xlfn._xlws.FILTER(Cnty_States_Rgns[chapter],(Cnty_States_Rgns[county_lon, county_st]=G785)*(Cnty_States_Rgns[region]=DR_Region)),"")</f>
        <v/>
      </c>
      <c r="J785">
        <v>783</v>
      </c>
      <c r="K785" t="str">
        <f t="shared" si="25"/>
        <v/>
      </c>
    </row>
    <row r="786" spans="1:11" ht="16" hidden="1" x14ac:dyDescent="0.2">
      <c r="A786" s="43">
        <f>IFERROR(MATCH($C786,'Start Here Statistics'!$M:$M,0),0)</f>
        <v>0</v>
      </c>
      <c r="B786" s="43" t="s">
        <v>446</v>
      </c>
      <c r="C786" s="43" t="s">
        <v>301</v>
      </c>
      <c r="D786" s="43" t="s">
        <v>1312</v>
      </c>
      <c r="E786" s="43">
        <f t="shared" si="24"/>
        <v>0</v>
      </c>
      <c r="G786" s="89" t="str">
        <v/>
      </c>
      <c r="H786" s="90" t="str" cm="1">
        <f t="array" ref="H786">IFERROR(_xlfn._xlws.FILTER(Cnty_States_Rgns[chapter],(Cnty_States_Rgns[county_lon, county_st]=G786)*(Cnty_States_Rgns[region]=DR_Region)),"")</f>
        <v/>
      </c>
      <c r="J786">
        <v>784</v>
      </c>
      <c r="K786" t="str">
        <f t="shared" si="25"/>
        <v/>
      </c>
    </row>
    <row r="787" spans="1:11" ht="16" hidden="1" x14ac:dyDescent="0.2">
      <c r="A787" s="43">
        <f>IFERROR(MATCH($C787,'Start Here Statistics'!$M:$M,0),0)</f>
        <v>0</v>
      </c>
      <c r="B787" s="43" t="s">
        <v>774</v>
      </c>
      <c r="C787" s="43" t="s">
        <v>329</v>
      </c>
      <c r="D787" s="43" t="s">
        <v>1313</v>
      </c>
      <c r="E787" s="43">
        <f t="shared" si="24"/>
        <v>0</v>
      </c>
      <c r="G787" s="89" t="str">
        <v/>
      </c>
      <c r="H787" s="90" t="str" cm="1">
        <f t="array" ref="H787">IFERROR(_xlfn._xlws.FILTER(Cnty_States_Rgns[chapter],(Cnty_States_Rgns[county_lon, county_st]=G787)*(Cnty_States_Rgns[region]=DR_Region)),"")</f>
        <v/>
      </c>
      <c r="J787">
        <v>785</v>
      </c>
      <c r="K787" t="str">
        <f t="shared" si="25"/>
        <v/>
      </c>
    </row>
    <row r="788" spans="1:11" ht="16" hidden="1" x14ac:dyDescent="0.2">
      <c r="A788" s="43">
        <f>IFERROR(MATCH($C788,'Start Here Statistics'!$M:$M,0),0)</f>
        <v>0</v>
      </c>
      <c r="B788" s="43" t="s">
        <v>1314</v>
      </c>
      <c r="C788" s="43" t="s">
        <v>324</v>
      </c>
      <c r="D788" s="43" t="s">
        <v>1315</v>
      </c>
      <c r="E788" s="43">
        <f t="shared" si="24"/>
        <v>0</v>
      </c>
      <c r="G788" s="89" t="str">
        <v/>
      </c>
      <c r="H788" s="90" t="str" cm="1">
        <f t="array" ref="H788">IFERROR(_xlfn._xlws.FILTER(Cnty_States_Rgns[chapter],(Cnty_States_Rgns[county_lon, county_st]=G788)*(Cnty_States_Rgns[region]=DR_Region)),"")</f>
        <v/>
      </c>
      <c r="J788">
        <v>786</v>
      </c>
      <c r="K788" t="str">
        <f t="shared" si="25"/>
        <v/>
      </c>
    </row>
    <row r="789" spans="1:11" ht="16" hidden="1" x14ac:dyDescent="0.2">
      <c r="A789" s="43">
        <f>IFERROR(MATCH($C789,'Start Here Statistics'!$M:$M,0),0)</f>
        <v>0</v>
      </c>
      <c r="B789" s="43" t="s">
        <v>402</v>
      </c>
      <c r="C789" s="43" t="s">
        <v>275</v>
      </c>
      <c r="D789" s="43" t="s">
        <v>1316</v>
      </c>
      <c r="E789" s="43">
        <f t="shared" si="24"/>
        <v>0</v>
      </c>
      <c r="G789" s="89" t="str">
        <v/>
      </c>
      <c r="H789" s="90" t="str" cm="1">
        <f t="array" ref="H789">IFERROR(_xlfn._xlws.FILTER(Cnty_States_Rgns[chapter],(Cnty_States_Rgns[county_lon, county_st]=G789)*(Cnty_States_Rgns[region]=DR_Region)),"")</f>
        <v/>
      </c>
      <c r="J789">
        <v>787</v>
      </c>
      <c r="K789" t="str">
        <f t="shared" si="25"/>
        <v/>
      </c>
    </row>
    <row r="790" spans="1:11" ht="16" hidden="1" x14ac:dyDescent="0.2">
      <c r="A790" s="43">
        <f>IFERROR(MATCH($C790,'Start Here Statistics'!$M:$M,0),0)</f>
        <v>0</v>
      </c>
      <c r="B790" s="43" t="s">
        <v>991</v>
      </c>
      <c r="C790" s="43" t="s">
        <v>320</v>
      </c>
      <c r="D790" s="43" t="s">
        <v>1317</v>
      </c>
      <c r="E790" s="43">
        <f t="shared" si="24"/>
        <v>0</v>
      </c>
      <c r="G790" s="89" t="str">
        <v/>
      </c>
      <c r="H790" s="90" t="str" cm="1">
        <f t="array" ref="H790">IFERROR(_xlfn._xlws.FILTER(Cnty_States_Rgns[chapter],(Cnty_States_Rgns[county_lon, county_st]=G790)*(Cnty_States_Rgns[region]=DR_Region)),"")</f>
        <v/>
      </c>
      <c r="J790">
        <v>788</v>
      </c>
      <c r="K790" t="str">
        <f t="shared" si="25"/>
        <v/>
      </c>
    </row>
    <row r="791" spans="1:11" ht="16" hidden="1" x14ac:dyDescent="0.2">
      <c r="A791" s="43">
        <f>IFERROR(MATCH($C791,'Start Here Statistics'!$M:$M,0),0)</f>
        <v>0</v>
      </c>
      <c r="B791" s="43" t="s">
        <v>507</v>
      </c>
      <c r="C791" s="43" t="s">
        <v>282</v>
      </c>
      <c r="D791" s="43" t="s">
        <v>1318</v>
      </c>
      <c r="E791" s="43">
        <f t="shared" si="24"/>
        <v>0</v>
      </c>
      <c r="G791" s="89" t="str">
        <v/>
      </c>
      <c r="H791" s="90" t="str" cm="1">
        <f t="array" ref="H791">IFERROR(_xlfn._xlws.FILTER(Cnty_States_Rgns[chapter],(Cnty_States_Rgns[county_lon, county_st]=G791)*(Cnty_States_Rgns[region]=DR_Region)),"")</f>
        <v/>
      </c>
      <c r="J791">
        <v>789</v>
      </c>
      <c r="K791" t="str">
        <f t="shared" si="25"/>
        <v/>
      </c>
    </row>
    <row r="792" spans="1:11" ht="16" hidden="1" x14ac:dyDescent="0.2">
      <c r="A792" s="43">
        <f>IFERROR(MATCH($C792,'Start Here Statistics'!$M:$M,0),0)</f>
        <v>0</v>
      </c>
      <c r="B792" s="43" t="s">
        <v>438</v>
      </c>
      <c r="C792" s="43" t="s">
        <v>327</v>
      </c>
      <c r="D792" s="43" t="s">
        <v>1319</v>
      </c>
      <c r="E792" s="43">
        <f t="shared" si="24"/>
        <v>0</v>
      </c>
      <c r="G792" s="89" t="str">
        <v/>
      </c>
      <c r="H792" s="90" t="str" cm="1">
        <f t="array" ref="H792">IFERROR(_xlfn._xlws.FILTER(Cnty_States_Rgns[chapter],(Cnty_States_Rgns[county_lon, county_st]=G792)*(Cnty_States_Rgns[region]=DR_Region)),"")</f>
        <v/>
      </c>
      <c r="J792">
        <v>790</v>
      </c>
      <c r="K792" t="str">
        <f t="shared" si="25"/>
        <v/>
      </c>
    </row>
    <row r="793" spans="1:11" ht="16" hidden="1" x14ac:dyDescent="0.2">
      <c r="A793" s="43">
        <f>IFERROR(MATCH($C793,'Start Here Statistics'!$M:$M,0),0)</f>
        <v>0</v>
      </c>
      <c r="B793" s="43" t="s">
        <v>409</v>
      </c>
      <c r="C793" s="43" t="s">
        <v>309</v>
      </c>
      <c r="D793" s="43" t="s">
        <v>1320</v>
      </c>
      <c r="E793" s="43">
        <f t="shared" si="24"/>
        <v>0</v>
      </c>
      <c r="G793" s="89" t="str">
        <v/>
      </c>
      <c r="H793" s="90" t="str" cm="1">
        <f t="array" ref="H793">IFERROR(_xlfn._xlws.FILTER(Cnty_States_Rgns[chapter],(Cnty_States_Rgns[county_lon, county_st]=G793)*(Cnty_States_Rgns[region]=DR_Region)),"")</f>
        <v/>
      </c>
      <c r="J793">
        <v>791</v>
      </c>
      <c r="K793" t="str">
        <f t="shared" si="25"/>
        <v/>
      </c>
    </row>
    <row r="794" spans="1:11" ht="16" hidden="1" x14ac:dyDescent="0.2">
      <c r="A794" s="43">
        <f>IFERROR(MATCH($C794,'Start Here Statistics'!$M:$M,0),0)</f>
        <v>0</v>
      </c>
      <c r="B794" s="43" t="s">
        <v>366</v>
      </c>
      <c r="C794" s="43" t="s">
        <v>307</v>
      </c>
      <c r="D794" s="43" t="s">
        <v>1321</v>
      </c>
      <c r="E794" s="43">
        <f t="shared" si="24"/>
        <v>0</v>
      </c>
      <c r="G794" s="89" t="str">
        <v/>
      </c>
      <c r="H794" s="90" t="str" cm="1">
        <f t="array" ref="H794">IFERROR(_xlfn._xlws.FILTER(Cnty_States_Rgns[chapter],(Cnty_States_Rgns[county_lon, county_st]=G794)*(Cnty_States_Rgns[region]=DR_Region)),"")</f>
        <v/>
      </c>
      <c r="J794">
        <v>792</v>
      </c>
      <c r="K794" t="str">
        <f t="shared" si="25"/>
        <v/>
      </c>
    </row>
    <row r="795" spans="1:11" ht="16" hidden="1" x14ac:dyDescent="0.2">
      <c r="A795" s="43">
        <f>IFERROR(MATCH($C795,'Start Here Statistics'!$M:$M,0),0)</f>
        <v>0</v>
      </c>
      <c r="B795" s="43" t="s">
        <v>384</v>
      </c>
      <c r="C795" s="43" t="s">
        <v>312</v>
      </c>
      <c r="D795" s="43" t="s">
        <v>1322</v>
      </c>
      <c r="E795" s="43">
        <f t="shared" si="24"/>
        <v>0</v>
      </c>
      <c r="G795" s="89" t="str">
        <v/>
      </c>
      <c r="H795" s="90" t="str" cm="1">
        <f t="array" ref="H795">IFERROR(_xlfn._xlws.FILTER(Cnty_States_Rgns[chapter],(Cnty_States_Rgns[county_lon, county_st]=G795)*(Cnty_States_Rgns[region]=DR_Region)),"")</f>
        <v/>
      </c>
      <c r="J795">
        <v>793</v>
      </c>
      <c r="K795" t="str">
        <f t="shared" si="25"/>
        <v/>
      </c>
    </row>
    <row r="796" spans="1:11" ht="16" hidden="1" x14ac:dyDescent="0.2">
      <c r="A796" s="43">
        <f>IFERROR(MATCH($C796,'Start Here Statistics'!$M:$M,0),0)</f>
        <v>0</v>
      </c>
      <c r="B796" s="43" t="s">
        <v>789</v>
      </c>
      <c r="C796" s="43" t="s">
        <v>310</v>
      </c>
      <c r="D796" s="43" t="s">
        <v>1323</v>
      </c>
      <c r="E796" s="43">
        <f t="shared" si="24"/>
        <v>0</v>
      </c>
      <c r="G796" s="89" t="str">
        <v/>
      </c>
      <c r="H796" s="90" t="str" cm="1">
        <f t="array" ref="H796">IFERROR(_xlfn._xlws.FILTER(Cnty_States_Rgns[chapter],(Cnty_States_Rgns[county_lon, county_st]=G796)*(Cnty_States_Rgns[region]=DR_Region)),"")</f>
        <v/>
      </c>
      <c r="J796">
        <v>794</v>
      </c>
      <c r="K796" t="str">
        <f t="shared" si="25"/>
        <v/>
      </c>
    </row>
    <row r="797" spans="1:11" ht="16" hidden="1" x14ac:dyDescent="0.2">
      <c r="A797" s="43">
        <f>IFERROR(MATCH($C797,'Start Here Statistics'!$M:$M,0),0)</f>
        <v>0</v>
      </c>
      <c r="B797" s="43" t="s">
        <v>620</v>
      </c>
      <c r="C797" s="43" t="s">
        <v>285</v>
      </c>
      <c r="D797" s="43" t="s">
        <v>1324</v>
      </c>
      <c r="E797" s="43">
        <f t="shared" si="24"/>
        <v>0</v>
      </c>
      <c r="G797" s="89" t="str">
        <v/>
      </c>
      <c r="H797" s="90" t="str" cm="1">
        <f t="array" ref="H797">IFERROR(_xlfn._xlws.FILTER(Cnty_States_Rgns[chapter],(Cnty_States_Rgns[county_lon, county_st]=G797)*(Cnty_States_Rgns[region]=DR_Region)),"")</f>
        <v/>
      </c>
      <c r="J797">
        <v>795</v>
      </c>
      <c r="K797" t="str">
        <f t="shared" si="25"/>
        <v/>
      </c>
    </row>
    <row r="798" spans="1:11" ht="16" hidden="1" x14ac:dyDescent="0.2">
      <c r="A798" s="43">
        <f>IFERROR(MATCH($C798,'Start Here Statistics'!$M:$M,0),0)</f>
        <v>0</v>
      </c>
      <c r="B798" s="43" t="s">
        <v>512</v>
      </c>
      <c r="C798" s="43" t="s">
        <v>294</v>
      </c>
      <c r="D798" s="43" t="s">
        <v>1325</v>
      </c>
      <c r="E798" s="43">
        <f t="shared" si="24"/>
        <v>0</v>
      </c>
      <c r="G798" s="89" t="str">
        <v/>
      </c>
      <c r="H798" s="90" t="str" cm="1">
        <f t="array" ref="H798">IFERROR(_xlfn._xlws.FILTER(Cnty_States_Rgns[chapter],(Cnty_States_Rgns[county_lon, county_st]=G798)*(Cnty_States_Rgns[region]=DR_Region)),"")</f>
        <v/>
      </c>
      <c r="J798">
        <v>796</v>
      </c>
      <c r="K798" t="str">
        <f t="shared" si="25"/>
        <v/>
      </c>
    </row>
    <row r="799" spans="1:11" ht="16" hidden="1" x14ac:dyDescent="0.2">
      <c r="A799" s="43">
        <f>IFERROR(MATCH($C799,'Start Here Statistics'!$M:$M,0),0)</f>
        <v>0</v>
      </c>
      <c r="B799" s="43" t="s">
        <v>1326</v>
      </c>
      <c r="C799" s="43" t="s">
        <v>307</v>
      </c>
      <c r="D799" s="43" t="s">
        <v>1327</v>
      </c>
      <c r="E799" s="43">
        <f t="shared" si="24"/>
        <v>0</v>
      </c>
      <c r="G799" s="89" t="str">
        <v/>
      </c>
      <c r="H799" s="90" t="str" cm="1">
        <f t="array" ref="H799">IFERROR(_xlfn._xlws.FILTER(Cnty_States_Rgns[chapter],(Cnty_States_Rgns[county_lon, county_st]=G799)*(Cnty_States_Rgns[region]=DR_Region)),"")</f>
        <v/>
      </c>
      <c r="J799">
        <v>797</v>
      </c>
      <c r="K799" t="str">
        <f t="shared" si="25"/>
        <v/>
      </c>
    </row>
    <row r="800" spans="1:11" ht="16" hidden="1" x14ac:dyDescent="0.2">
      <c r="A800" s="43">
        <f>IFERROR(MATCH($C800,'Start Here Statistics'!$M:$M,0),0)</f>
        <v>0</v>
      </c>
      <c r="B800" s="43" t="s">
        <v>815</v>
      </c>
      <c r="C800" s="43" t="s">
        <v>310</v>
      </c>
      <c r="D800" s="43" t="s">
        <v>1328</v>
      </c>
      <c r="E800" s="43">
        <f t="shared" si="24"/>
        <v>0</v>
      </c>
      <c r="G800" s="89" t="str">
        <v/>
      </c>
      <c r="H800" s="90" t="str" cm="1">
        <f t="array" ref="H800">IFERROR(_xlfn._xlws.FILTER(Cnty_States_Rgns[chapter],(Cnty_States_Rgns[county_lon, county_st]=G800)*(Cnty_States_Rgns[region]=DR_Region)),"")</f>
        <v/>
      </c>
      <c r="J800">
        <v>798</v>
      </c>
      <c r="K800" t="str">
        <f t="shared" si="25"/>
        <v/>
      </c>
    </row>
    <row r="801" spans="1:11" ht="16" hidden="1" x14ac:dyDescent="0.2">
      <c r="A801" s="43">
        <f>IFERROR(MATCH($C801,'Start Here Statistics'!$M:$M,0),0)</f>
        <v>0</v>
      </c>
      <c r="B801" s="43" t="s">
        <v>1329</v>
      </c>
      <c r="C801" s="43" t="s">
        <v>329</v>
      </c>
      <c r="D801" s="43" t="s">
        <v>1330</v>
      </c>
      <c r="E801" s="43">
        <f t="shared" si="24"/>
        <v>0</v>
      </c>
      <c r="G801" s="89" t="str">
        <v/>
      </c>
      <c r="H801" s="90" t="str" cm="1">
        <f t="array" ref="H801">IFERROR(_xlfn._xlws.FILTER(Cnty_States_Rgns[chapter],(Cnty_States_Rgns[county_lon, county_st]=G801)*(Cnty_States_Rgns[region]=DR_Region)),"")</f>
        <v/>
      </c>
      <c r="J801">
        <v>799</v>
      </c>
      <c r="K801" t="str">
        <f t="shared" si="25"/>
        <v/>
      </c>
    </row>
    <row r="802" spans="1:11" ht="16" hidden="1" x14ac:dyDescent="0.2">
      <c r="A802" s="43">
        <f>IFERROR(MATCH($C802,'Start Here Statistics'!$M:$M,0),0)</f>
        <v>0</v>
      </c>
      <c r="B802" s="43" t="s">
        <v>390</v>
      </c>
      <c r="C802" s="43" t="s">
        <v>289</v>
      </c>
      <c r="D802" s="43" t="s">
        <v>1331</v>
      </c>
      <c r="E802" s="43">
        <f t="shared" si="24"/>
        <v>0</v>
      </c>
      <c r="G802" s="89" t="str">
        <v/>
      </c>
      <c r="H802" s="90" t="str" cm="1">
        <f t="array" ref="H802">IFERROR(_xlfn._xlws.FILTER(Cnty_States_Rgns[chapter],(Cnty_States_Rgns[county_lon, county_st]=G802)*(Cnty_States_Rgns[region]=DR_Region)),"")</f>
        <v/>
      </c>
      <c r="J802">
        <v>800</v>
      </c>
      <c r="K802" t="str">
        <f t="shared" si="25"/>
        <v/>
      </c>
    </row>
    <row r="803" spans="1:11" ht="16" hidden="1" x14ac:dyDescent="0.2">
      <c r="A803" s="43">
        <f>IFERROR(MATCH($C803,'Start Here Statistics'!$M:$M,0),0)</f>
        <v>0</v>
      </c>
      <c r="B803" s="43" t="s">
        <v>653</v>
      </c>
      <c r="C803" s="43" t="s">
        <v>276</v>
      </c>
      <c r="D803" s="43" t="s">
        <v>1332</v>
      </c>
      <c r="E803" s="43">
        <f t="shared" si="24"/>
        <v>0</v>
      </c>
      <c r="G803" s="89" t="str">
        <v/>
      </c>
      <c r="H803" s="90" t="str" cm="1">
        <f t="array" ref="H803">IFERROR(_xlfn._xlws.FILTER(Cnty_States_Rgns[chapter],(Cnty_States_Rgns[county_lon, county_st]=G803)*(Cnty_States_Rgns[region]=DR_Region)),"")</f>
        <v/>
      </c>
      <c r="J803">
        <v>801</v>
      </c>
      <c r="K803" t="str">
        <f t="shared" si="25"/>
        <v/>
      </c>
    </row>
    <row r="804" spans="1:11" ht="16" hidden="1" x14ac:dyDescent="0.2">
      <c r="A804" s="43">
        <f>IFERROR(MATCH($C804,'Start Here Statistics'!$M:$M,0),0)</f>
        <v>0</v>
      </c>
      <c r="B804" s="43" t="s">
        <v>455</v>
      </c>
      <c r="C804" s="43" t="s">
        <v>308</v>
      </c>
      <c r="D804" s="43" t="s">
        <v>1333</v>
      </c>
      <c r="E804" s="43">
        <f t="shared" si="24"/>
        <v>0</v>
      </c>
      <c r="G804" s="89" t="str">
        <v/>
      </c>
      <c r="H804" s="90" t="str" cm="1">
        <f t="array" ref="H804">IFERROR(_xlfn._xlws.FILTER(Cnty_States_Rgns[chapter],(Cnty_States_Rgns[county_lon, county_st]=G804)*(Cnty_States_Rgns[region]=DR_Region)),"")</f>
        <v/>
      </c>
      <c r="J804">
        <v>802</v>
      </c>
      <c r="K804" t="str">
        <f t="shared" si="25"/>
        <v/>
      </c>
    </row>
    <row r="805" spans="1:11" ht="16" hidden="1" x14ac:dyDescent="0.2">
      <c r="A805" s="43">
        <f>IFERROR(MATCH($C805,'Start Here Statistics'!$M:$M,0),0)</f>
        <v>0</v>
      </c>
      <c r="B805" s="43" t="s">
        <v>490</v>
      </c>
      <c r="C805" s="43" t="s">
        <v>313</v>
      </c>
      <c r="D805" s="43" t="s">
        <v>1334</v>
      </c>
      <c r="E805" s="43">
        <f t="shared" si="24"/>
        <v>0</v>
      </c>
      <c r="G805" s="89" t="str">
        <v/>
      </c>
      <c r="H805" s="90" t="str" cm="1">
        <f t="array" ref="H805">IFERROR(_xlfn._xlws.FILTER(Cnty_States_Rgns[chapter],(Cnty_States_Rgns[county_lon, county_st]=G805)*(Cnty_States_Rgns[region]=DR_Region)),"")</f>
        <v/>
      </c>
      <c r="J805">
        <v>803</v>
      </c>
      <c r="K805" t="str">
        <f t="shared" si="25"/>
        <v/>
      </c>
    </row>
    <row r="806" spans="1:11" ht="16" hidden="1" x14ac:dyDescent="0.2">
      <c r="A806" s="43">
        <f>IFERROR(MATCH($C806,'Start Here Statistics'!$M:$M,0),0)</f>
        <v>0</v>
      </c>
      <c r="B806" s="43" t="s">
        <v>662</v>
      </c>
      <c r="C806" s="43" t="s">
        <v>294</v>
      </c>
      <c r="D806" s="43" t="s">
        <v>1335</v>
      </c>
      <c r="E806" s="43">
        <f t="shared" si="24"/>
        <v>0</v>
      </c>
      <c r="G806" s="89" t="str">
        <v/>
      </c>
      <c r="H806" s="90" t="str" cm="1">
        <f t="array" ref="H806">IFERROR(_xlfn._xlws.FILTER(Cnty_States_Rgns[chapter],(Cnty_States_Rgns[county_lon, county_st]=G806)*(Cnty_States_Rgns[region]=DR_Region)),"")</f>
        <v/>
      </c>
      <c r="J806">
        <v>804</v>
      </c>
      <c r="K806" t="str">
        <f t="shared" si="25"/>
        <v/>
      </c>
    </row>
    <row r="807" spans="1:11" ht="16" hidden="1" x14ac:dyDescent="0.2">
      <c r="A807" s="43">
        <f>IFERROR(MATCH($C807,'Start Here Statistics'!$M:$M,0),0)</f>
        <v>0</v>
      </c>
      <c r="B807" s="43" t="s">
        <v>774</v>
      </c>
      <c r="C807" s="43" t="s">
        <v>329</v>
      </c>
      <c r="D807" s="43" t="s">
        <v>1336</v>
      </c>
      <c r="E807" s="43">
        <f t="shared" si="24"/>
        <v>0</v>
      </c>
      <c r="G807" s="89" t="str">
        <v/>
      </c>
      <c r="H807" s="90" t="str" cm="1">
        <f t="array" ref="H807">IFERROR(_xlfn._xlws.FILTER(Cnty_States_Rgns[chapter],(Cnty_States_Rgns[county_lon, county_st]=G807)*(Cnty_States_Rgns[region]=DR_Region)),"")</f>
        <v/>
      </c>
      <c r="J807">
        <v>805</v>
      </c>
      <c r="K807" t="str">
        <f t="shared" si="25"/>
        <v/>
      </c>
    </row>
    <row r="808" spans="1:11" ht="16" hidden="1" x14ac:dyDescent="0.2">
      <c r="A808" s="43">
        <f>IFERROR(MATCH($C808,'Start Here Statistics'!$M:$M,0),0)</f>
        <v>0</v>
      </c>
      <c r="B808" s="43" t="s">
        <v>883</v>
      </c>
      <c r="C808" s="43" t="s">
        <v>309</v>
      </c>
      <c r="D808" s="43" t="s">
        <v>1337</v>
      </c>
      <c r="E808" s="43">
        <f t="shared" si="24"/>
        <v>0</v>
      </c>
      <c r="G808" s="89" t="str">
        <v/>
      </c>
      <c r="H808" s="90" t="str" cm="1">
        <f t="array" ref="H808">IFERROR(_xlfn._xlws.FILTER(Cnty_States_Rgns[chapter],(Cnty_States_Rgns[county_lon, county_st]=G808)*(Cnty_States_Rgns[region]=DR_Region)),"")</f>
        <v/>
      </c>
      <c r="J808">
        <v>806</v>
      </c>
      <c r="K808" t="str">
        <f t="shared" si="25"/>
        <v/>
      </c>
    </row>
    <row r="809" spans="1:11" ht="16" hidden="1" x14ac:dyDescent="0.2">
      <c r="A809" s="43">
        <f>IFERROR(MATCH($C809,'Start Here Statistics'!$M:$M,0),0)</f>
        <v>0</v>
      </c>
      <c r="B809" s="43" t="s">
        <v>597</v>
      </c>
      <c r="C809" s="43" t="s">
        <v>320</v>
      </c>
      <c r="D809" s="43" t="s">
        <v>1338</v>
      </c>
      <c r="E809" s="43">
        <f t="shared" si="24"/>
        <v>0</v>
      </c>
      <c r="G809" s="89" t="str">
        <v/>
      </c>
      <c r="H809" s="90" t="str" cm="1">
        <f t="array" ref="H809">IFERROR(_xlfn._xlws.FILTER(Cnty_States_Rgns[chapter],(Cnty_States_Rgns[county_lon, county_st]=G809)*(Cnty_States_Rgns[region]=DR_Region)),"")</f>
        <v/>
      </c>
      <c r="J809">
        <v>807</v>
      </c>
      <c r="K809" t="str">
        <f t="shared" si="25"/>
        <v/>
      </c>
    </row>
    <row r="810" spans="1:11" ht="16" hidden="1" x14ac:dyDescent="0.2">
      <c r="A810" s="43">
        <f>IFERROR(MATCH($C810,'Start Here Statistics'!$M:$M,0),0)</f>
        <v>0</v>
      </c>
      <c r="B810" s="43" t="s">
        <v>538</v>
      </c>
      <c r="C810" s="43" t="s">
        <v>294</v>
      </c>
      <c r="D810" s="43" t="s">
        <v>1339</v>
      </c>
      <c r="E810" s="43">
        <f t="shared" si="24"/>
        <v>0</v>
      </c>
      <c r="G810" s="89" t="str">
        <v/>
      </c>
      <c r="H810" s="90" t="str" cm="1">
        <f t="array" ref="H810">IFERROR(_xlfn._xlws.FILTER(Cnty_States_Rgns[chapter],(Cnty_States_Rgns[county_lon, county_st]=G810)*(Cnty_States_Rgns[region]=DR_Region)),"")</f>
        <v/>
      </c>
      <c r="J810">
        <v>808</v>
      </c>
      <c r="K810" t="str">
        <f t="shared" si="25"/>
        <v/>
      </c>
    </row>
    <row r="811" spans="1:11" ht="16" hidden="1" x14ac:dyDescent="0.2">
      <c r="A811" s="43">
        <f>IFERROR(MATCH($C811,'Start Here Statistics'!$M:$M,0),0)</f>
        <v>0</v>
      </c>
      <c r="B811" s="43" t="s">
        <v>356</v>
      </c>
      <c r="C811" s="43" t="s">
        <v>289</v>
      </c>
      <c r="D811" s="43" t="s">
        <v>1340</v>
      </c>
      <c r="E811" s="43">
        <f t="shared" si="24"/>
        <v>0</v>
      </c>
      <c r="G811" s="89" t="str">
        <v/>
      </c>
      <c r="H811" s="90" t="str" cm="1">
        <f t="array" ref="H811">IFERROR(_xlfn._xlws.FILTER(Cnty_States_Rgns[chapter],(Cnty_States_Rgns[county_lon, county_st]=G811)*(Cnty_States_Rgns[region]=DR_Region)),"")</f>
        <v/>
      </c>
      <c r="J811">
        <v>809</v>
      </c>
      <c r="K811" t="str">
        <f t="shared" si="25"/>
        <v/>
      </c>
    </row>
    <row r="812" spans="1:11" ht="16" hidden="1" x14ac:dyDescent="0.2">
      <c r="A812" s="43">
        <f>IFERROR(MATCH($C812,'Start Here Statistics'!$M:$M,0),0)</f>
        <v>0</v>
      </c>
      <c r="B812" s="43" t="s">
        <v>975</v>
      </c>
      <c r="C812" s="43" t="s">
        <v>294</v>
      </c>
      <c r="D812" s="43" t="s">
        <v>1341</v>
      </c>
      <c r="E812" s="43">
        <f t="shared" si="24"/>
        <v>0</v>
      </c>
      <c r="G812" s="89" t="str">
        <v/>
      </c>
      <c r="H812" s="90" t="str" cm="1">
        <f t="array" ref="H812">IFERROR(_xlfn._xlws.FILTER(Cnty_States_Rgns[chapter],(Cnty_States_Rgns[county_lon, county_st]=G812)*(Cnty_States_Rgns[region]=DR_Region)),"")</f>
        <v/>
      </c>
      <c r="J812">
        <v>810</v>
      </c>
      <c r="K812" t="str">
        <f t="shared" si="25"/>
        <v/>
      </c>
    </row>
    <row r="813" spans="1:11" ht="16" hidden="1" x14ac:dyDescent="0.2">
      <c r="A813" s="43">
        <f>IFERROR(MATCH($C813,'Start Here Statistics'!$M:$M,0),0)</f>
        <v>0</v>
      </c>
      <c r="B813" s="43" t="s">
        <v>694</v>
      </c>
      <c r="C813" s="43" t="s">
        <v>299</v>
      </c>
      <c r="D813" s="43" t="s">
        <v>1342</v>
      </c>
      <c r="E813" s="43">
        <f t="shared" si="24"/>
        <v>0</v>
      </c>
      <c r="G813" s="89" t="str">
        <v/>
      </c>
      <c r="H813" s="90" t="str" cm="1">
        <f t="array" ref="H813">IFERROR(_xlfn._xlws.FILTER(Cnty_States_Rgns[chapter],(Cnty_States_Rgns[county_lon, county_st]=G813)*(Cnty_States_Rgns[region]=DR_Region)),"")</f>
        <v/>
      </c>
      <c r="J813">
        <v>811</v>
      </c>
      <c r="K813" t="str">
        <f t="shared" si="25"/>
        <v/>
      </c>
    </row>
    <row r="814" spans="1:11" ht="16" hidden="1" x14ac:dyDescent="0.2">
      <c r="A814" s="43">
        <f>IFERROR(MATCH($C814,'Start Here Statistics'!$M:$M,0),0)</f>
        <v>0</v>
      </c>
      <c r="B814" s="43" t="s">
        <v>446</v>
      </c>
      <c r="C814" s="43" t="s">
        <v>301</v>
      </c>
      <c r="D814" s="43" t="s">
        <v>1343</v>
      </c>
      <c r="E814" s="43">
        <f t="shared" si="24"/>
        <v>0</v>
      </c>
      <c r="G814" s="89" t="str">
        <v/>
      </c>
      <c r="H814" s="90" t="str" cm="1">
        <f t="array" ref="H814">IFERROR(_xlfn._xlws.FILTER(Cnty_States_Rgns[chapter],(Cnty_States_Rgns[county_lon, county_st]=G814)*(Cnty_States_Rgns[region]=DR_Region)),"")</f>
        <v/>
      </c>
      <c r="J814">
        <v>812</v>
      </c>
      <c r="K814" t="str">
        <f t="shared" si="25"/>
        <v/>
      </c>
    </row>
    <row r="815" spans="1:11" ht="16" hidden="1" x14ac:dyDescent="0.2">
      <c r="A815" s="43">
        <f>IFERROR(MATCH($C815,'Start Here Statistics'!$M:$M,0),0)</f>
        <v>0</v>
      </c>
      <c r="B815" s="43" t="s">
        <v>634</v>
      </c>
      <c r="C815" s="43" t="s">
        <v>307</v>
      </c>
      <c r="D815" s="43" t="s">
        <v>1344</v>
      </c>
      <c r="E815" s="43">
        <f t="shared" si="24"/>
        <v>0</v>
      </c>
      <c r="G815" s="89" t="str">
        <v/>
      </c>
      <c r="H815" s="90" t="str" cm="1">
        <f t="array" ref="H815">IFERROR(_xlfn._xlws.FILTER(Cnty_States_Rgns[chapter],(Cnty_States_Rgns[county_lon, county_st]=G815)*(Cnty_States_Rgns[region]=DR_Region)),"")</f>
        <v/>
      </c>
      <c r="J815">
        <v>813</v>
      </c>
      <c r="K815" t="str">
        <f t="shared" si="25"/>
        <v/>
      </c>
    </row>
    <row r="816" spans="1:11" ht="16" hidden="1" x14ac:dyDescent="0.2">
      <c r="A816" s="43">
        <f>IFERROR(MATCH($C816,'Start Here Statistics'!$M:$M,0),0)</f>
        <v>0</v>
      </c>
      <c r="B816" s="43" t="s">
        <v>571</v>
      </c>
      <c r="C816" s="43" t="s">
        <v>308</v>
      </c>
      <c r="D816" s="43" t="s">
        <v>1345</v>
      </c>
      <c r="E816" s="43">
        <f t="shared" si="24"/>
        <v>0</v>
      </c>
      <c r="G816" s="89" t="str">
        <v/>
      </c>
      <c r="H816" s="90" t="str" cm="1">
        <f t="array" ref="H816">IFERROR(_xlfn._xlws.FILTER(Cnty_States_Rgns[chapter],(Cnty_States_Rgns[county_lon, county_st]=G816)*(Cnty_States_Rgns[region]=DR_Region)),"")</f>
        <v/>
      </c>
      <c r="J816">
        <v>814</v>
      </c>
      <c r="K816" t="str">
        <f t="shared" si="25"/>
        <v/>
      </c>
    </row>
    <row r="817" spans="1:11" ht="16" hidden="1" x14ac:dyDescent="0.2">
      <c r="A817" s="43">
        <f>IFERROR(MATCH($C817,'Start Here Statistics'!$M:$M,0),0)</f>
        <v>0</v>
      </c>
      <c r="B817" s="43" t="s">
        <v>808</v>
      </c>
      <c r="C817" s="43" t="s">
        <v>310</v>
      </c>
      <c r="D817" s="43" t="s">
        <v>1346</v>
      </c>
      <c r="E817" s="43">
        <f t="shared" si="24"/>
        <v>0</v>
      </c>
      <c r="G817" s="89" t="str">
        <v/>
      </c>
      <c r="H817" s="90" t="str" cm="1">
        <f t="array" ref="H817">IFERROR(_xlfn._xlws.FILTER(Cnty_States_Rgns[chapter],(Cnty_States_Rgns[county_lon, county_st]=G817)*(Cnty_States_Rgns[region]=DR_Region)),"")</f>
        <v/>
      </c>
      <c r="J817">
        <v>815</v>
      </c>
      <c r="K817" t="str">
        <f t="shared" si="25"/>
        <v/>
      </c>
    </row>
    <row r="818" spans="1:11" ht="16" hidden="1" x14ac:dyDescent="0.2">
      <c r="A818" s="43">
        <f>IFERROR(MATCH($C818,'Start Here Statistics'!$M:$M,0),0)</f>
        <v>0</v>
      </c>
      <c r="B818" s="43" t="s">
        <v>900</v>
      </c>
      <c r="C818" s="43" t="s">
        <v>326</v>
      </c>
      <c r="D818" s="43" t="s">
        <v>1347</v>
      </c>
      <c r="E818" s="43">
        <f t="shared" si="24"/>
        <v>0</v>
      </c>
      <c r="G818" s="89" t="str">
        <v/>
      </c>
      <c r="H818" s="90" t="str" cm="1">
        <f t="array" ref="H818">IFERROR(_xlfn._xlws.FILTER(Cnty_States_Rgns[chapter],(Cnty_States_Rgns[county_lon, county_st]=G818)*(Cnty_States_Rgns[region]=DR_Region)),"")</f>
        <v/>
      </c>
      <c r="J818">
        <v>816</v>
      </c>
      <c r="K818" t="str">
        <f t="shared" si="25"/>
        <v/>
      </c>
    </row>
    <row r="819" spans="1:11" ht="16" hidden="1" x14ac:dyDescent="0.2">
      <c r="A819" s="43">
        <f>IFERROR(MATCH($C819,'Start Here Statistics'!$M:$M,0),0)</f>
        <v>0</v>
      </c>
      <c r="B819" s="43" t="s">
        <v>638</v>
      </c>
      <c r="C819" s="43" t="s">
        <v>280</v>
      </c>
      <c r="D819" s="43" t="s">
        <v>1348</v>
      </c>
      <c r="E819" s="43">
        <f t="shared" si="24"/>
        <v>0</v>
      </c>
      <c r="G819" s="89" t="str">
        <v/>
      </c>
      <c r="H819" s="90" t="str" cm="1">
        <f t="array" ref="H819">IFERROR(_xlfn._xlws.FILTER(Cnty_States_Rgns[chapter],(Cnty_States_Rgns[county_lon, county_st]=G819)*(Cnty_States_Rgns[region]=DR_Region)),"")</f>
        <v/>
      </c>
      <c r="J819">
        <v>817</v>
      </c>
      <c r="K819" t="str">
        <f t="shared" si="25"/>
        <v/>
      </c>
    </row>
    <row r="820" spans="1:11" ht="16" hidden="1" x14ac:dyDescent="0.2">
      <c r="A820" s="43">
        <f>IFERROR(MATCH($C820,'Start Here Statistics'!$M:$M,0),0)</f>
        <v>0</v>
      </c>
      <c r="B820" s="43" t="s">
        <v>523</v>
      </c>
      <c r="C820" s="43" t="s">
        <v>307</v>
      </c>
      <c r="D820" s="43" t="s">
        <v>1349</v>
      </c>
      <c r="E820" s="43">
        <f t="shared" si="24"/>
        <v>0</v>
      </c>
      <c r="G820" s="89" t="str">
        <v/>
      </c>
      <c r="H820" s="90" t="str" cm="1">
        <f t="array" ref="H820">IFERROR(_xlfn._xlws.FILTER(Cnty_States_Rgns[chapter],(Cnty_States_Rgns[county_lon, county_st]=G820)*(Cnty_States_Rgns[region]=DR_Region)),"")</f>
        <v/>
      </c>
      <c r="J820">
        <v>818</v>
      </c>
      <c r="K820" t="str">
        <f t="shared" si="25"/>
        <v/>
      </c>
    </row>
    <row r="821" spans="1:11" ht="16" hidden="1" x14ac:dyDescent="0.2">
      <c r="A821" s="43">
        <f>IFERROR(MATCH($C821,'Start Here Statistics'!$M:$M,0),0)</f>
        <v>0</v>
      </c>
      <c r="B821" s="43" t="s">
        <v>624</v>
      </c>
      <c r="C821" s="43" t="s">
        <v>317</v>
      </c>
      <c r="D821" s="43" t="s">
        <v>1350</v>
      </c>
      <c r="E821" s="43">
        <f t="shared" si="24"/>
        <v>0</v>
      </c>
      <c r="G821" s="89" t="str">
        <v/>
      </c>
      <c r="H821" s="90" t="str" cm="1">
        <f t="array" ref="H821">IFERROR(_xlfn._xlws.FILTER(Cnty_States_Rgns[chapter],(Cnty_States_Rgns[county_lon, county_st]=G821)*(Cnty_States_Rgns[region]=DR_Region)),"")</f>
        <v/>
      </c>
      <c r="J821">
        <v>819</v>
      </c>
      <c r="K821" t="str">
        <f t="shared" si="25"/>
        <v/>
      </c>
    </row>
    <row r="822" spans="1:11" ht="16" hidden="1" x14ac:dyDescent="0.2">
      <c r="A822" s="43">
        <f>IFERROR(MATCH($C822,'Start Here Statistics'!$M:$M,0),0)</f>
        <v>0</v>
      </c>
      <c r="B822" s="43" t="s">
        <v>382</v>
      </c>
      <c r="C822" s="43" t="s">
        <v>307</v>
      </c>
      <c r="D822" s="43" t="s">
        <v>1351</v>
      </c>
      <c r="E822" s="43">
        <f t="shared" si="24"/>
        <v>0</v>
      </c>
      <c r="G822" s="89" t="str">
        <v/>
      </c>
      <c r="H822" s="90" t="str" cm="1">
        <f t="array" ref="H822">IFERROR(_xlfn._xlws.FILTER(Cnty_States_Rgns[chapter],(Cnty_States_Rgns[county_lon, county_st]=G822)*(Cnty_States_Rgns[region]=DR_Region)),"")</f>
        <v/>
      </c>
      <c r="J822">
        <v>820</v>
      </c>
      <c r="K822" t="str">
        <f t="shared" si="25"/>
        <v/>
      </c>
    </row>
    <row r="823" spans="1:11" ht="16" hidden="1" x14ac:dyDescent="0.2">
      <c r="A823" s="43">
        <f>IFERROR(MATCH($C823,'Start Here Statistics'!$M:$M,0),0)</f>
        <v>0</v>
      </c>
      <c r="B823" s="43" t="s">
        <v>485</v>
      </c>
      <c r="C823" s="43" t="s">
        <v>308</v>
      </c>
      <c r="D823" s="43" t="s">
        <v>1352</v>
      </c>
      <c r="E823" s="43">
        <f t="shared" si="24"/>
        <v>0</v>
      </c>
      <c r="G823" s="89" t="str">
        <v/>
      </c>
      <c r="H823" s="90" t="str" cm="1">
        <f t="array" ref="H823">IFERROR(_xlfn._xlws.FILTER(Cnty_States_Rgns[chapter],(Cnty_States_Rgns[county_lon, county_st]=G823)*(Cnty_States_Rgns[region]=DR_Region)),"")</f>
        <v/>
      </c>
      <c r="J823">
        <v>821</v>
      </c>
      <c r="K823" t="str">
        <f t="shared" si="25"/>
        <v/>
      </c>
    </row>
    <row r="824" spans="1:11" ht="16" hidden="1" x14ac:dyDescent="0.2">
      <c r="A824" s="43">
        <f>IFERROR(MATCH($C824,'Start Here Statistics'!$M:$M,0),0)</f>
        <v>0</v>
      </c>
      <c r="B824" s="43" t="s">
        <v>1182</v>
      </c>
      <c r="C824" s="43" t="s">
        <v>300</v>
      </c>
      <c r="D824" s="43" t="s">
        <v>1353</v>
      </c>
      <c r="E824" s="43">
        <f t="shared" si="24"/>
        <v>0</v>
      </c>
      <c r="G824" s="89" t="str">
        <v/>
      </c>
      <c r="H824" s="90" t="str" cm="1">
        <f t="array" ref="H824">IFERROR(_xlfn._xlws.FILTER(Cnty_States_Rgns[chapter],(Cnty_States_Rgns[county_lon, county_st]=G824)*(Cnty_States_Rgns[region]=DR_Region)),"")</f>
        <v/>
      </c>
      <c r="J824">
        <v>822</v>
      </c>
      <c r="K824" t="str">
        <f t="shared" si="25"/>
        <v/>
      </c>
    </row>
    <row r="825" spans="1:11" ht="16" hidden="1" x14ac:dyDescent="0.2">
      <c r="A825" s="43">
        <f>IFERROR(MATCH($C825,'Start Here Statistics'!$M:$M,0),0)</f>
        <v>0</v>
      </c>
      <c r="B825" s="43" t="s">
        <v>414</v>
      </c>
      <c r="C825" s="43" t="s">
        <v>310</v>
      </c>
      <c r="D825" s="43" t="s">
        <v>1354</v>
      </c>
      <c r="E825" s="43">
        <f t="shared" si="24"/>
        <v>0</v>
      </c>
      <c r="G825" s="89" t="str">
        <v/>
      </c>
      <c r="H825" s="90" t="str" cm="1">
        <f t="array" ref="H825">IFERROR(_xlfn._xlws.FILTER(Cnty_States_Rgns[chapter],(Cnty_States_Rgns[county_lon, county_st]=G825)*(Cnty_States_Rgns[region]=DR_Region)),"")</f>
        <v/>
      </c>
      <c r="J825">
        <v>823</v>
      </c>
      <c r="K825" t="str">
        <f t="shared" si="25"/>
        <v/>
      </c>
    </row>
    <row r="826" spans="1:11" ht="16" hidden="1" x14ac:dyDescent="0.2">
      <c r="A826" s="43">
        <f>IFERROR(MATCH($C826,'Start Here Statistics'!$M:$M,0),0)</f>
        <v>0</v>
      </c>
      <c r="B826" s="43" t="s">
        <v>1232</v>
      </c>
      <c r="C826" s="43" t="s">
        <v>326</v>
      </c>
      <c r="D826" s="43" t="s">
        <v>1355</v>
      </c>
      <c r="E826" s="43">
        <f t="shared" si="24"/>
        <v>0</v>
      </c>
      <c r="G826" s="89" t="str">
        <v/>
      </c>
      <c r="H826" s="90" t="str" cm="1">
        <f t="array" ref="H826">IFERROR(_xlfn._xlws.FILTER(Cnty_States_Rgns[chapter],(Cnty_States_Rgns[county_lon, county_st]=G826)*(Cnty_States_Rgns[region]=DR_Region)),"")</f>
        <v/>
      </c>
      <c r="J826">
        <v>824</v>
      </c>
      <c r="K826" t="str">
        <f t="shared" si="25"/>
        <v/>
      </c>
    </row>
    <row r="827" spans="1:11" ht="16" hidden="1" x14ac:dyDescent="0.2">
      <c r="A827" s="43">
        <f>IFERROR(MATCH($C827,'Start Here Statistics'!$M:$M,0),0)</f>
        <v>0</v>
      </c>
      <c r="B827" s="43" t="s">
        <v>563</v>
      </c>
      <c r="C827" s="43" t="s">
        <v>305</v>
      </c>
      <c r="D827" s="43" t="s">
        <v>1356</v>
      </c>
      <c r="E827" s="43">
        <f t="shared" si="24"/>
        <v>0</v>
      </c>
      <c r="G827" s="89" t="str">
        <v/>
      </c>
      <c r="H827" s="90" t="str" cm="1">
        <f t="array" ref="H827">IFERROR(_xlfn._xlws.FILTER(Cnty_States_Rgns[chapter],(Cnty_States_Rgns[county_lon, county_st]=G827)*(Cnty_States_Rgns[region]=DR_Region)),"")</f>
        <v/>
      </c>
      <c r="J827">
        <v>825</v>
      </c>
      <c r="K827" t="str">
        <f t="shared" si="25"/>
        <v/>
      </c>
    </row>
    <row r="828" spans="1:11" ht="16" hidden="1" x14ac:dyDescent="0.2">
      <c r="A828" s="43">
        <f>IFERROR(MATCH($C828,'Start Here Statistics'!$M:$M,0),0)</f>
        <v>0</v>
      </c>
      <c r="B828" s="43" t="s">
        <v>368</v>
      </c>
      <c r="C828" s="43" t="s">
        <v>310</v>
      </c>
      <c r="D828" s="43" t="s">
        <v>1357</v>
      </c>
      <c r="E828" s="43">
        <f t="shared" si="24"/>
        <v>0</v>
      </c>
      <c r="G828" s="89" t="str">
        <v/>
      </c>
      <c r="H828" s="90" t="str" cm="1">
        <f t="array" ref="H828">IFERROR(_xlfn._xlws.FILTER(Cnty_States_Rgns[chapter],(Cnty_States_Rgns[county_lon, county_st]=G828)*(Cnty_States_Rgns[region]=DR_Region)),"")</f>
        <v/>
      </c>
      <c r="J828">
        <v>826</v>
      </c>
      <c r="K828" t="str">
        <f t="shared" si="25"/>
        <v/>
      </c>
    </row>
    <row r="829" spans="1:11" ht="16" hidden="1" x14ac:dyDescent="0.2">
      <c r="A829" s="43">
        <f>IFERROR(MATCH($C829,'Start Here Statistics'!$M:$M,0),0)</f>
        <v>0</v>
      </c>
      <c r="B829" s="43" t="s">
        <v>405</v>
      </c>
      <c r="C829" s="43" t="s">
        <v>308</v>
      </c>
      <c r="D829" s="43" t="s">
        <v>1358</v>
      </c>
      <c r="E829" s="43">
        <f t="shared" si="24"/>
        <v>0</v>
      </c>
      <c r="G829" s="89" t="str">
        <v/>
      </c>
      <c r="H829" s="90" t="str" cm="1">
        <f t="array" ref="H829">IFERROR(_xlfn._xlws.FILTER(Cnty_States_Rgns[chapter],(Cnty_States_Rgns[county_lon, county_st]=G829)*(Cnty_States_Rgns[region]=DR_Region)),"")</f>
        <v/>
      </c>
      <c r="J829">
        <v>827</v>
      </c>
      <c r="K829" t="str">
        <f t="shared" si="25"/>
        <v/>
      </c>
    </row>
    <row r="830" spans="1:11" ht="16" hidden="1" x14ac:dyDescent="0.2">
      <c r="A830" s="43">
        <f>IFERROR(MATCH($C830,'Start Here Statistics'!$M:$M,0),0)</f>
        <v>0</v>
      </c>
      <c r="B830" s="43" t="s">
        <v>366</v>
      </c>
      <c r="C830" s="43" t="s">
        <v>307</v>
      </c>
      <c r="D830" s="43" t="s">
        <v>1359</v>
      </c>
      <c r="E830" s="43">
        <f t="shared" si="24"/>
        <v>0</v>
      </c>
      <c r="G830" s="89" t="str">
        <v/>
      </c>
      <c r="H830" s="90" t="str" cm="1">
        <f t="array" ref="H830">IFERROR(_xlfn._xlws.FILTER(Cnty_States_Rgns[chapter],(Cnty_States_Rgns[county_lon, county_st]=G830)*(Cnty_States_Rgns[region]=DR_Region)),"")</f>
        <v/>
      </c>
      <c r="J830">
        <v>828</v>
      </c>
      <c r="K830" t="str">
        <f t="shared" si="25"/>
        <v/>
      </c>
    </row>
    <row r="831" spans="1:11" ht="16" hidden="1" x14ac:dyDescent="0.2">
      <c r="A831" s="43">
        <f>IFERROR(MATCH($C831,'Start Here Statistics'!$M:$M,0),0)</f>
        <v>0</v>
      </c>
      <c r="B831" s="43" t="s">
        <v>499</v>
      </c>
      <c r="C831" s="43" t="s">
        <v>329</v>
      </c>
      <c r="D831" s="43" t="s">
        <v>1360</v>
      </c>
      <c r="E831" s="43">
        <f t="shared" si="24"/>
        <v>0</v>
      </c>
      <c r="G831" s="89" t="str">
        <v/>
      </c>
      <c r="H831" s="90" t="str" cm="1">
        <f t="array" ref="H831">IFERROR(_xlfn._xlws.FILTER(Cnty_States_Rgns[chapter],(Cnty_States_Rgns[county_lon, county_st]=G831)*(Cnty_States_Rgns[region]=DR_Region)),"")</f>
        <v/>
      </c>
      <c r="J831">
        <v>829</v>
      </c>
      <c r="K831" t="str">
        <f t="shared" si="25"/>
        <v/>
      </c>
    </row>
    <row r="832" spans="1:11" ht="16" hidden="1" x14ac:dyDescent="0.2">
      <c r="A832" s="43">
        <f>IFERROR(MATCH($C832,'Start Here Statistics'!$M:$M,0),0)</f>
        <v>0</v>
      </c>
      <c r="B832" s="43" t="s">
        <v>1148</v>
      </c>
      <c r="C832" s="43" t="s">
        <v>299</v>
      </c>
      <c r="D832" s="43" t="s">
        <v>1361</v>
      </c>
      <c r="E832" s="43">
        <f t="shared" si="24"/>
        <v>0</v>
      </c>
      <c r="G832" s="89" t="str">
        <v/>
      </c>
      <c r="H832" s="90" t="str" cm="1">
        <f t="array" ref="H832">IFERROR(_xlfn._xlws.FILTER(Cnty_States_Rgns[chapter],(Cnty_States_Rgns[county_lon, county_st]=G832)*(Cnty_States_Rgns[region]=DR_Region)),"")</f>
        <v/>
      </c>
      <c r="J832">
        <v>830</v>
      </c>
      <c r="K832" t="str">
        <f t="shared" si="25"/>
        <v/>
      </c>
    </row>
    <row r="833" spans="1:11" ht="16" hidden="1" x14ac:dyDescent="0.2">
      <c r="A833" s="43">
        <f>IFERROR(MATCH($C833,'Start Here Statistics'!$M:$M,0),0)</f>
        <v>0</v>
      </c>
      <c r="B833" s="43" t="s">
        <v>777</v>
      </c>
      <c r="C833" s="43" t="s">
        <v>293</v>
      </c>
      <c r="D833" s="43" t="s">
        <v>1362</v>
      </c>
      <c r="E833" s="43">
        <f t="shared" si="24"/>
        <v>0</v>
      </c>
      <c r="G833" s="89" t="str">
        <v/>
      </c>
      <c r="H833" s="90" t="str" cm="1">
        <f t="array" ref="H833">IFERROR(_xlfn._xlws.FILTER(Cnty_States_Rgns[chapter],(Cnty_States_Rgns[county_lon, county_st]=G833)*(Cnty_States_Rgns[region]=DR_Region)),"")</f>
        <v/>
      </c>
      <c r="J833">
        <v>831</v>
      </c>
      <c r="K833" t="str">
        <f t="shared" si="25"/>
        <v/>
      </c>
    </row>
    <row r="834" spans="1:11" ht="16" hidden="1" x14ac:dyDescent="0.2">
      <c r="A834" s="43">
        <f>IFERROR(MATCH($C834,'Start Here Statistics'!$M:$M,0),0)</f>
        <v>0</v>
      </c>
      <c r="B834" s="43" t="s">
        <v>960</v>
      </c>
      <c r="C834" s="43" t="s">
        <v>293</v>
      </c>
      <c r="D834" s="43" t="s">
        <v>1363</v>
      </c>
      <c r="E834" s="43">
        <f t="shared" si="24"/>
        <v>0</v>
      </c>
      <c r="G834" s="89" t="str">
        <v/>
      </c>
      <c r="H834" s="90" t="str" cm="1">
        <f t="array" ref="H834">IFERROR(_xlfn._xlws.FILTER(Cnty_States_Rgns[chapter],(Cnty_States_Rgns[county_lon, county_st]=G834)*(Cnty_States_Rgns[region]=DR_Region)),"")</f>
        <v/>
      </c>
      <c r="J834">
        <v>832</v>
      </c>
      <c r="K834" t="str">
        <f t="shared" si="25"/>
        <v/>
      </c>
    </row>
    <row r="835" spans="1:11" ht="16" hidden="1" x14ac:dyDescent="0.2">
      <c r="A835" s="43">
        <f>IFERROR(MATCH($C835,'Start Here Statistics'!$M:$M,0),0)</f>
        <v>0</v>
      </c>
      <c r="B835" s="43" t="s">
        <v>1127</v>
      </c>
      <c r="C835" s="43" t="s">
        <v>292</v>
      </c>
      <c r="D835" s="43" t="s">
        <v>1364</v>
      </c>
      <c r="E835" s="43">
        <f t="shared" ref="E835:E898" si="26">SUM(E834,$A835&gt;0)</f>
        <v>0</v>
      </c>
      <c r="G835" s="89" t="str">
        <v/>
      </c>
      <c r="H835" s="90" t="str" cm="1">
        <f t="array" ref="H835">IFERROR(_xlfn._xlws.FILTER(Cnty_States_Rgns[chapter],(Cnty_States_Rgns[county_lon, county_st]=G835)*(Cnty_States_Rgns[region]=DR_Region)),"")</f>
        <v/>
      </c>
      <c r="J835">
        <v>833</v>
      </c>
      <c r="K835" t="str">
        <f t="shared" si="25"/>
        <v/>
      </c>
    </row>
    <row r="836" spans="1:11" ht="16" hidden="1" x14ac:dyDescent="0.2">
      <c r="A836" s="43">
        <f>IFERROR(MATCH($C836,'Start Here Statistics'!$M:$M,0),0)</f>
        <v>0</v>
      </c>
      <c r="B836" s="43" t="s">
        <v>384</v>
      </c>
      <c r="C836" s="43" t="s">
        <v>312</v>
      </c>
      <c r="D836" s="43" t="s">
        <v>1365</v>
      </c>
      <c r="E836" s="43">
        <f t="shared" si="26"/>
        <v>0</v>
      </c>
      <c r="G836" s="89" t="str">
        <v/>
      </c>
      <c r="H836" s="90" t="str" cm="1">
        <f t="array" ref="H836">IFERROR(_xlfn._xlws.FILTER(Cnty_States_Rgns[chapter],(Cnty_States_Rgns[county_lon, county_st]=G836)*(Cnty_States_Rgns[region]=DR_Region)),"")</f>
        <v/>
      </c>
      <c r="J836">
        <v>834</v>
      </c>
      <c r="K836" t="str">
        <f t="shared" ref="K836:K899" si="27">IFERROR(INDEX($D:$D,MATCH($J836,$E:$E,0)),"")</f>
        <v/>
      </c>
    </row>
    <row r="837" spans="1:11" ht="16" hidden="1" x14ac:dyDescent="0.2">
      <c r="A837" s="43">
        <f>IFERROR(MATCH($C837,'Start Here Statistics'!$M:$M,0),0)</f>
        <v>0</v>
      </c>
      <c r="B837" s="43" t="s">
        <v>477</v>
      </c>
      <c r="C837" s="43" t="s">
        <v>325</v>
      </c>
      <c r="D837" s="43" t="s">
        <v>1366</v>
      </c>
      <c r="E837" s="43">
        <f t="shared" si="26"/>
        <v>0</v>
      </c>
      <c r="G837" s="89" t="str">
        <v/>
      </c>
      <c r="H837" s="90" t="str" cm="1">
        <f t="array" ref="H837">IFERROR(_xlfn._xlws.FILTER(Cnty_States_Rgns[chapter],(Cnty_States_Rgns[county_lon, county_st]=G837)*(Cnty_States_Rgns[region]=DR_Region)),"")</f>
        <v/>
      </c>
      <c r="J837">
        <v>835</v>
      </c>
      <c r="K837" t="str">
        <f t="shared" si="27"/>
        <v/>
      </c>
    </row>
    <row r="838" spans="1:11" ht="16" hidden="1" x14ac:dyDescent="0.2">
      <c r="A838" s="43">
        <f>IFERROR(MATCH($C838,'Start Here Statistics'!$M:$M,0),0)</f>
        <v>0</v>
      </c>
      <c r="B838" s="43" t="s">
        <v>1194</v>
      </c>
      <c r="C838" s="43" t="s">
        <v>324</v>
      </c>
      <c r="D838" s="43" t="s">
        <v>1367</v>
      </c>
      <c r="E838" s="43">
        <f t="shared" si="26"/>
        <v>0</v>
      </c>
      <c r="G838" s="89" t="str">
        <v/>
      </c>
      <c r="H838" s="90" t="str" cm="1">
        <f t="array" ref="H838">IFERROR(_xlfn._xlws.FILTER(Cnty_States_Rgns[chapter],(Cnty_States_Rgns[county_lon, county_st]=G838)*(Cnty_States_Rgns[region]=DR_Region)),"")</f>
        <v/>
      </c>
      <c r="J838">
        <v>836</v>
      </c>
      <c r="K838" t="str">
        <f t="shared" si="27"/>
        <v/>
      </c>
    </row>
    <row r="839" spans="1:11" ht="16" hidden="1" x14ac:dyDescent="0.2">
      <c r="A839" s="43">
        <f>IFERROR(MATCH($C839,'Start Here Statistics'!$M:$M,0),0)</f>
        <v>0</v>
      </c>
      <c r="B839" s="43" t="s">
        <v>390</v>
      </c>
      <c r="C839" s="43" t="s">
        <v>289</v>
      </c>
      <c r="D839" s="43" t="s">
        <v>1368</v>
      </c>
      <c r="E839" s="43">
        <f t="shared" si="26"/>
        <v>0</v>
      </c>
      <c r="G839" s="89" t="str">
        <v/>
      </c>
      <c r="H839" s="90" t="str" cm="1">
        <f t="array" ref="H839">IFERROR(_xlfn._xlws.FILTER(Cnty_States_Rgns[chapter],(Cnty_States_Rgns[county_lon, county_st]=G839)*(Cnty_States_Rgns[region]=DR_Region)),"")</f>
        <v/>
      </c>
      <c r="J839">
        <v>837</v>
      </c>
      <c r="K839" t="str">
        <f t="shared" si="27"/>
        <v/>
      </c>
    </row>
    <row r="840" spans="1:11" ht="16" hidden="1" x14ac:dyDescent="0.2">
      <c r="A840" s="43">
        <f>IFERROR(MATCH($C840,'Start Here Statistics'!$M:$M,0),0)</f>
        <v>0</v>
      </c>
      <c r="B840" s="43" t="s">
        <v>538</v>
      </c>
      <c r="C840" s="43" t="s">
        <v>294</v>
      </c>
      <c r="D840" s="43" t="s">
        <v>1369</v>
      </c>
      <c r="E840" s="43">
        <f t="shared" si="26"/>
        <v>0</v>
      </c>
      <c r="G840" s="89" t="str">
        <v/>
      </c>
      <c r="H840" s="90" t="str" cm="1">
        <f t="array" ref="H840">IFERROR(_xlfn._xlws.FILTER(Cnty_States_Rgns[chapter],(Cnty_States_Rgns[county_lon, county_st]=G840)*(Cnty_States_Rgns[region]=DR_Region)),"")</f>
        <v/>
      </c>
      <c r="J840">
        <v>838</v>
      </c>
      <c r="K840" t="str">
        <f t="shared" si="27"/>
        <v/>
      </c>
    </row>
    <row r="841" spans="1:11" ht="16" hidden="1" x14ac:dyDescent="0.2">
      <c r="A841" s="43">
        <f>IFERROR(MATCH($C841,'Start Here Statistics'!$M:$M,0),0)</f>
        <v>0</v>
      </c>
      <c r="B841" s="43" t="s">
        <v>341</v>
      </c>
      <c r="C841" s="43" t="s">
        <v>304</v>
      </c>
      <c r="D841" s="43" t="s">
        <v>1370</v>
      </c>
      <c r="E841" s="43">
        <f t="shared" si="26"/>
        <v>0</v>
      </c>
      <c r="G841" s="89" t="str">
        <v/>
      </c>
      <c r="H841" s="90" t="str" cm="1">
        <f t="array" ref="H841">IFERROR(_xlfn._xlws.FILTER(Cnty_States_Rgns[chapter],(Cnty_States_Rgns[county_lon, county_st]=G841)*(Cnty_States_Rgns[region]=DR_Region)),"")</f>
        <v/>
      </c>
      <c r="J841">
        <v>839</v>
      </c>
      <c r="K841" t="str">
        <f t="shared" si="27"/>
        <v/>
      </c>
    </row>
    <row r="842" spans="1:11" ht="16" hidden="1" x14ac:dyDescent="0.2">
      <c r="A842" s="43">
        <f>IFERROR(MATCH($C842,'Start Here Statistics'!$M:$M,0),0)</f>
        <v>0</v>
      </c>
      <c r="B842" s="43" t="s">
        <v>530</v>
      </c>
      <c r="C842" s="43" t="s">
        <v>304</v>
      </c>
      <c r="D842" s="43" t="s">
        <v>1371</v>
      </c>
      <c r="E842" s="43">
        <f t="shared" si="26"/>
        <v>0</v>
      </c>
      <c r="G842" s="89" t="str">
        <v/>
      </c>
      <c r="H842" s="90" t="str" cm="1">
        <f t="array" ref="H842">IFERROR(_xlfn._xlws.FILTER(Cnty_States_Rgns[chapter],(Cnty_States_Rgns[county_lon, county_st]=G842)*(Cnty_States_Rgns[region]=DR_Region)),"")</f>
        <v/>
      </c>
      <c r="J842">
        <v>840</v>
      </c>
      <c r="K842" t="str">
        <f t="shared" si="27"/>
        <v/>
      </c>
    </row>
    <row r="843" spans="1:11" ht="16" hidden="1" x14ac:dyDescent="0.2">
      <c r="A843" s="43">
        <f>IFERROR(MATCH($C843,'Start Here Statistics'!$M:$M,0),0)</f>
        <v>0</v>
      </c>
      <c r="B843" s="43" t="s">
        <v>341</v>
      </c>
      <c r="C843" s="43" t="s">
        <v>304</v>
      </c>
      <c r="D843" s="43" t="s">
        <v>1372</v>
      </c>
      <c r="E843" s="43">
        <f t="shared" si="26"/>
        <v>0</v>
      </c>
      <c r="G843" s="89" t="str">
        <v/>
      </c>
      <c r="H843" s="90" t="str" cm="1">
        <f t="array" ref="H843">IFERROR(_xlfn._xlws.FILTER(Cnty_States_Rgns[chapter],(Cnty_States_Rgns[county_lon, county_st]=G843)*(Cnty_States_Rgns[region]=DR_Region)),"")</f>
        <v/>
      </c>
      <c r="J843">
        <v>841</v>
      </c>
      <c r="K843" t="str">
        <f t="shared" si="27"/>
        <v/>
      </c>
    </row>
    <row r="844" spans="1:11" ht="16" hidden="1" x14ac:dyDescent="0.2">
      <c r="A844" s="43">
        <f>IFERROR(MATCH($C844,'Start Here Statistics'!$M:$M,0),0)</f>
        <v>0</v>
      </c>
      <c r="B844" s="43" t="s">
        <v>480</v>
      </c>
      <c r="C844" s="43" t="s">
        <v>313</v>
      </c>
      <c r="D844" s="43" t="s">
        <v>1373</v>
      </c>
      <c r="E844" s="43">
        <f t="shared" si="26"/>
        <v>0</v>
      </c>
      <c r="G844" s="89" t="str">
        <v/>
      </c>
      <c r="H844" s="90" t="str" cm="1">
        <f t="array" ref="H844">IFERROR(_xlfn._xlws.FILTER(Cnty_States_Rgns[chapter],(Cnty_States_Rgns[county_lon, county_st]=G844)*(Cnty_States_Rgns[region]=DR_Region)),"")</f>
        <v/>
      </c>
      <c r="J844">
        <v>842</v>
      </c>
      <c r="K844" t="str">
        <f t="shared" si="27"/>
        <v/>
      </c>
    </row>
    <row r="845" spans="1:11" ht="16" hidden="1" x14ac:dyDescent="0.2">
      <c r="A845" s="43">
        <f>IFERROR(MATCH($C845,'Start Here Statistics'!$M:$M,0),0)</f>
        <v>0</v>
      </c>
      <c r="B845" s="43" t="s">
        <v>1028</v>
      </c>
      <c r="C845" s="43" t="s">
        <v>306</v>
      </c>
      <c r="D845" s="43" t="s">
        <v>1374</v>
      </c>
      <c r="E845" s="43">
        <f t="shared" si="26"/>
        <v>0</v>
      </c>
      <c r="G845" s="89" t="str">
        <v/>
      </c>
      <c r="H845" s="90" t="str" cm="1">
        <f t="array" ref="H845">IFERROR(_xlfn._xlws.FILTER(Cnty_States_Rgns[chapter],(Cnty_States_Rgns[county_lon, county_st]=G845)*(Cnty_States_Rgns[region]=DR_Region)),"")</f>
        <v/>
      </c>
      <c r="J845">
        <v>843</v>
      </c>
      <c r="K845" t="str">
        <f t="shared" si="27"/>
        <v/>
      </c>
    </row>
    <row r="846" spans="1:11" ht="16" hidden="1" x14ac:dyDescent="0.2">
      <c r="A846" s="43">
        <f>IFERROR(MATCH($C846,'Start Here Statistics'!$M:$M,0),0)</f>
        <v>0</v>
      </c>
      <c r="B846" s="43" t="s">
        <v>499</v>
      </c>
      <c r="C846" s="43" t="s">
        <v>329</v>
      </c>
      <c r="D846" s="43" t="s">
        <v>1375</v>
      </c>
      <c r="E846" s="43">
        <f t="shared" si="26"/>
        <v>0</v>
      </c>
      <c r="G846" s="89" t="str">
        <v/>
      </c>
      <c r="H846" s="90" t="str" cm="1">
        <f t="array" ref="H846">IFERROR(_xlfn._xlws.FILTER(Cnty_States_Rgns[chapter],(Cnty_States_Rgns[county_lon, county_st]=G846)*(Cnty_States_Rgns[region]=DR_Region)),"")</f>
        <v/>
      </c>
      <c r="J846">
        <v>844</v>
      </c>
      <c r="K846" t="str">
        <f t="shared" si="27"/>
        <v/>
      </c>
    </row>
    <row r="847" spans="1:11" ht="16" hidden="1" x14ac:dyDescent="0.2">
      <c r="A847" s="43">
        <f>IFERROR(MATCH($C847,'Start Here Statistics'!$M:$M,0),0)</f>
        <v>0</v>
      </c>
      <c r="B847" s="43" t="s">
        <v>512</v>
      </c>
      <c r="C847" s="43" t="s">
        <v>294</v>
      </c>
      <c r="D847" s="43" t="s">
        <v>1376</v>
      </c>
      <c r="E847" s="43">
        <f t="shared" si="26"/>
        <v>0</v>
      </c>
      <c r="G847" s="89" t="str">
        <v/>
      </c>
      <c r="H847" s="90" t="str" cm="1">
        <f t="array" ref="H847">IFERROR(_xlfn._xlws.FILTER(Cnty_States_Rgns[chapter],(Cnty_States_Rgns[county_lon, county_st]=G847)*(Cnty_States_Rgns[region]=DR_Region)),"")</f>
        <v/>
      </c>
      <c r="J847">
        <v>845</v>
      </c>
      <c r="K847" t="str">
        <f t="shared" si="27"/>
        <v/>
      </c>
    </row>
    <row r="848" spans="1:11" ht="16" hidden="1" x14ac:dyDescent="0.2">
      <c r="A848" s="43">
        <f>IFERROR(MATCH($C848,'Start Here Statistics'!$M:$M,0),0)</f>
        <v>0</v>
      </c>
      <c r="B848" s="43" t="s">
        <v>457</v>
      </c>
      <c r="C848" s="43" t="s">
        <v>282</v>
      </c>
      <c r="D848" s="43" t="s">
        <v>1377</v>
      </c>
      <c r="E848" s="43">
        <f t="shared" si="26"/>
        <v>0</v>
      </c>
      <c r="G848" s="89" t="str">
        <v/>
      </c>
      <c r="H848" s="90" t="str" cm="1">
        <f t="array" ref="H848">IFERROR(_xlfn._xlws.FILTER(Cnty_States_Rgns[chapter],(Cnty_States_Rgns[county_lon, county_st]=G848)*(Cnty_States_Rgns[region]=DR_Region)),"")</f>
        <v/>
      </c>
      <c r="J848">
        <v>846</v>
      </c>
      <c r="K848" t="str">
        <f t="shared" si="27"/>
        <v/>
      </c>
    </row>
    <row r="849" spans="1:11" ht="16" hidden="1" x14ac:dyDescent="0.2">
      <c r="A849" s="43">
        <f>IFERROR(MATCH($C849,'Start Here Statistics'!$M:$M,0),0)</f>
        <v>0</v>
      </c>
      <c r="B849" s="43" t="s">
        <v>561</v>
      </c>
      <c r="C849" s="43" t="s">
        <v>307</v>
      </c>
      <c r="D849" s="43" t="s">
        <v>1378</v>
      </c>
      <c r="E849" s="43">
        <f t="shared" si="26"/>
        <v>0</v>
      </c>
      <c r="G849" s="89" t="str">
        <v/>
      </c>
      <c r="H849" s="90" t="str" cm="1">
        <f t="array" ref="H849">IFERROR(_xlfn._xlws.FILTER(Cnty_States_Rgns[chapter],(Cnty_States_Rgns[county_lon, county_st]=G849)*(Cnty_States_Rgns[region]=DR_Region)),"")</f>
        <v/>
      </c>
      <c r="J849">
        <v>847</v>
      </c>
      <c r="K849" t="str">
        <f t="shared" si="27"/>
        <v/>
      </c>
    </row>
    <row r="850" spans="1:11" ht="16" hidden="1" x14ac:dyDescent="0.2">
      <c r="A850" s="43">
        <f>IFERROR(MATCH($C850,'Start Here Statistics'!$M:$M,0),0)</f>
        <v>0</v>
      </c>
      <c r="B850" s="43" t="s">
        <v>653</v>
      </c>
      <c r="C850" s="43" t="s">
        <v>276</v>
      </c>
      <c r="D850" s="43" t="s">
        <v>1379</v>
      </c>
      <c r="E850" s="43">
        <f t="shared" si="26"/>
        <v>0</v>
      </c>
      <c r="G850" s="89" t="str">
        <v/>
      </c>
      <c r="H850" s="90" t="str" cm="1">
        <f t="array" ref="H850">IFERROR(_xlfn._xlws.FILTER(Cnty_States_Rgns[chapter],(Cnty_States_Rgns[county_lon, county_st]=G850)*(Cnty_States_Rgns[region]=DR_Region)),"")</f>
        <v/>
      </c>
      <c r="J850">
        <v>848</v>
      </c>
      <c r="K850" t="str">
        <f t="shared" si="27"/>
        <v/>
      </c>
    </row>
    <row r="851" spans="1:11" ht="16" hidden="1" x14ac:dyDescent="0.2">
      <c r="A851" s="43">
        <f>IFERROR(MATCH($C851,'Start Here Statistics'!$M:$M,0),0)</f>
        <v>0</v>
      </c>
      <c r="B851" s="43" t="s">
        <v>694</v>
      </c>
      <c r="C851" s="43" t="s">
        <v>299</v>
      </c>
      <c r="D851" s="43" t="s">
        <v>1380</v>
      </c>
      <c r="E851" s="43">
        <f t="shared" si="26"/>
        <v>0</v>
      </c>
      <c r="G851" s="89" t="str">
        <v/>
      </c>
      <c r="H851" s="90" t="str" cm="1">
        <f t="array" ref="H851">IFERROR(_xlfn._xlws.FILTER(Cnty_States_Rgns[chapter],(Cnty_States_Rgns[county_lon, county_st]=G851)*(Cnty_States_Rgns[region]=DR_Region)),"")</f>
        <v/>
      </c>
      <c r="J851">
        <v>849</v>
      </c>
      <c r="K851" t="str">
        <f t="shared" si="27"/>
        <v/>
      </c>
    </row>
    <row r="852" spans="1:11" ht="16" hidden="1" x14ac:dyDescent="0.2">
      <c r="A852" s="43">
        <f>IFERROR(MATCH($C852,'Start Here Statistics'!$M:$M,0),0)</f>
        <v>0</v>
      </c>
      <c r="B852" s="43" t="s">
        <v>595</v>
      </c>
      <c r="C852" s="43" t="s">
        <v>293</v>
      </c>
      <c r="D852" s="43" t="s">
        <v>1381</v>
      </c>
      <c r="E852" s="43">
        <f t="shared" si="26"/>
        <v>0</v>
      </c>
      <c r="G852" s="89" t="str">
        <v/>
      </c>
      <c r="H852" s="90" t="str" cm="1">
        <f t="array" ref="H852">IFERROR(_xlfn._xlws.FILTER(Cnty_States_Rgns[chapter],(Cnty_States_Rgns[county_lon, county_st]=G852)*(Cnty_States_Rgns[region]=DR_Region)),"")</f>
        <v/>
      </c>
      <c r="J852">
        <v>850</v>
      </c>
      <c r="K852" t="str">
        <f t="shared" si="27"/>
        <v/>
      </c>
    </row>
    <row r="853" spans="1:11" ht="16" hidden="1" x14ac:dyDescent="0.2">
      <c r="A853" s="43">
        <f>IFERROR(MATCH($C853,'Start Here Statistics'!$M:$M,0),0)</f>
        <v>0</v>
      </c>
      <c r="B853" s="43" t="s">
        <v>380</v>
      </c>
      <c r="C853" s="43" t="s">
        <v>320</v>
      </c>
      <c r="D853" s="43" t="s">
        <v>1382</v>
      </c>
      <c r="E853" s="43">
        <f t="shared" si="26"/>
        <v>0</v>
      </c>
      <c r="G853" s="89" t="str">
        <v/>
      </c>
      <c r="H853" s="90" t="str" cm="1">
        <f t="array" ref="H853">IFERROR(_xlfn._xlws.FILTER(Cnty_States_Rgns[chapter],(Cnty_States_Rgns[county_lon, county_st]=G853)*(Cnty_States_Rgns[region]=DR_Region)),"")</f>
        <v/>
      </c>
      <c r="J853">
        <v>851</v>
      </c>
      <c r="K853" t="str">
        <f t="shared" si="27"/>
        <v/>
      </c>
    </row>
    <row r="854" spans="1:11" ht="16" hidden="1" x14ac:dyDescent="0.2">
      <c r="A854" s="43">
        <f>IFERROR(MATCH($C854,'Start Here Statistics'!$M:$M,0),0)</f>
        <v>0</v>
      </c>
      <c r="B854" s="43" t="s">
        <v>350</v>
      </c>
      <c r="C854" s="43" t="s">
        <v>302</v>
      </c>
      <c r="D854" s="43" t="s">
        <v>1383</v>
      </c>
      <c r="E854" s="43">
        <f t="shared" si="26"/>
        <v>0</v>
      </c>
      <c r="G854" s="89" t="str">
        <v/>
      </c>
      <c r="H854" s="90" t="str" cm="1">
        <f t="array" ref="H854">IFERROR(_xlfn._xlws.FILTER(Cnty_States_Rgns[chapter],(Cnty_States_Rgns[county_lon, county_st]=G854)*(Cnty_States_Rgns[region]=DR_Region)),"")</f>
        <v/>
      </c>
      <c r="J854">
        <v>852</v>
      </c>
      <c r="K854" t="str">
        <f t="shared" si="27"/>
        <v/>
      </c>
    </row>
    <row r="855" spans="1:11" ht="16" hidden="1" x14ac:dyDescent="0.2">
      <c r="A855" s="43">
        <f>IFERROR(MATCH($C855,'Start Here Statistics'!$M:$M,0),0)</f>
        <v>0</v>
      </c>
      <c r="B855" s="43" t="s">
        <v>523</v>
      </c>
      <c r="C855" s="43" t="s">
        <v>307</v>
      </c>
      <c r="D855" s="43" t="s">
        <v>1384</v>
      </c>
      <c r="E855" s="43">
        <f t="shared" si="26"/>
        <v>0</v>
      </c>
      <c r="G855" s="89" t="str">
        <v/>
      </c>
      <c r="H855" s="90" t="str" cm="1">
        <f t="array" ref="H855">IFERROR(_xlfn._xlws.FILTER(Cnty_States_Rgns[chapter],(Cnty_States_Rgns[county_lon, county_st]=G855)*(Cnty_States_Rgns[region]=DR_Region)),"")</f>
        <v/>
      </c>
      <c r="J855">
        <v>853</v>
      </c>
      <c r="K855" t="str">
        <f t="shared" si="27"/>
        <v/>
      </c>
    </row>
    <row r="856" spans="1:11" ht="16" hidden="1" x14ac:dyDescent="0.2">
      <c r="A856" s="43">
        <f>IFERROR(MATCH($C856,'Start Here Statistics'!$M:$M,0),0)</f>
        <v>0</v>
      </c>
      <c r="B856" s="43" t="s">
        <v>1182</v>
      </c>
      <c r="C856" s="43" t="s">
        <v>300</v>
      </c>
      <c r="D856" s="43" t="s">
        <v>1385</v>
      </c>
      <c r="E856" s="43">
        <f t="shared" si="26"/>
        <v>0</v>
      </c>
      <c r="G856" s="89" t="str">
        <v/>
      </c>
      <c r="H856" s="90" t="str" cm="1">
        <f t="array" ref="H856">IFERROR(_xlfn._xlws.FILTER(Cnty_States_Rgns[chapter],(Cnty_States_Rgns[county_lon, county_st]=G856)*(Cnty_States_Rgns[region]=DR_Region)),"")</f>
        <v/>
      </c>
      <c r="J856">
        <v>854</v>
      </c>
      <c r="K856" t="str">
        <f t="shared" si="27"/>
        <v/>
      </c>
    </row>
    <row r="857" spans="1:11" ht="16" hidden="1" x14ac:dyDescent="0.2">
      <c r="A857" s="43">
        <f>IFERROR(MATCH($C857,'Start Here Statistics'!$M:$M,0),0)</f>
        <v>0</v>
      </c>
      <c r="B857" s="43" t="s">
        <v>446</v>
      </c>
      <c r="C857" s="43" t="s">
        <v>301</v>
      </c>
      <c r="D857" s="43" t="s">
        <v>1386</v>
      </c>
      <c r="E857" s="43">
        <f t="shared" si="26"/>
        <v>0</v>
      </c>
      <c r="G857" s="89" t="str">
        <v/>
      </c>
      <c r="H857" s="90" t="str" cm="1">
        <f t="array" ref="H857">IFERROR(_xlfn._xlws.FILTER(Cnty_States_Rgns[chapter],(Cnty_States_Rgns[county_lon, county_st]=G857)*(Cnty_States_Rgns[region]=DR_Region)),"")</f>
        <v/>
      </c>
      <c r="J857">
        <v>855</v>
      </c>
      <c r="K857" t="str">
        <f t="shared" si="27"/>
        <v/>
      </c>
    </row>
    <row r="858" spans="1:11" ht="16" hidden="1" x14ac:dyDescent="0.2">
      <c r="A858" s="43">
        <f>IFERROR(MATCH($C858,'Start Here Statistics'!$M:$M,0),0)</f>
        <v>0</v>
      </c>
      <c r="B858" s="43" t="s">
        <v>551</v>
      </c>
      <c r="C858" s="43" t="s">
        <v>282</v>
      </c>
      <c r="D858" s="43" t="s">
        <v>1387</v>
      </c>
      <c r="E858" s="43">
        <f t="shared" si="26"/>
        <v>0</v>
      </c>
      <c r="G858" s="89" t="str">
        <v/>
      </c>
      <c r="H858" s="90" t="str" cm="1">
        <f t="array" ref="H858">IFERROR(_xlfn._xlws.FILTER(Cnty_States_Rgns[chapter],(Cnty_States_Rgns[county_lon, county_st]=G858)*(Cnty_States_Rgns[region]=DR_Region)),"")</f>
        <v/>
      </c>
      <c r="J858">
        <v>856</v>
      </c>
      <c r="K858" t="str">
        <f t="shared" si="27"/>
        <v/>
      </c>
    </row>
    <row r="859" spans="1:11" ht="16" hidden="1" x14ac:dyDescent="0.2">
      <c r="A859" s="43">
        <f>IFERROR(MATCH($C859,'Start Here Statistics'!$M:$M,0),0)</f>
        <v>0</v>
      </c>
      <c r="B859" s="43" t="s">
        <v>474</v>
      </c>
      <c r="C859" s="43" t="s">
        <v>294</v>
      </c>
      <c r="D859" s="43" t="s">
        <v>1388</v>
      </c>
      <c r="E859" s="43">
        <f t="shared" si="26"/>
        <v>0</v>
      </c>
      <c r="G859" s="89" t="str">
        <v/>
      </c>
      <c r="H859" s="90" t="str" cm="1">
        <f t="array" ref="H859">IFERROR(_xlfn._xlws.FILTER(Cnty_States_Rgns[chapter],(Cnty_States_Rgns[county_lon, county_st]=G859)*(Cnty_States_Rgns[region]=DR_Region)),"")</f>
        <v/>
      </c>
      <c r="J859">
        <v>857</v>
      </c>
      <c r="K859" t="str">
        <f t="shared" si="27"/>
        <v/>
      </c>
    </row>
    <row r="860" spans="1:11" ht="16" hidden="1" x14ac:dyDescent="0.2">
      <c r="A860" s="43">
        <f>IFERROR(MATCH($C860,'Start Here Statistics'!$M:$M,0),0)</f>
        <v>0</v>
      </c>
      <c r="B860" s="43" t="s">
        <v>694</v>
      </c>
      <c r="C860" s="43" t="s">
        <v>299</v>
      </c>
      <c r="D860" s="43" t="s">
        <v>1389</v>
      </c>
      <c r="E860" s="43">
        <f t="shared" si="26"/>
        <v>0</v>
      </c>
      <c r="G860" s="89" t="str">
        <v/>
      </c>
      <c r="H860" s="90" t="str" cm="1">
        <f t="array" ref="H860">IFERROR(_xlfn._xlws.FILTER(Cnty_States_Rgns[chapter],(Cnty_States_Rgns[county_lon, county_st]=G860)*(Cnty_States_Rgns[region]=DR_Region)),"")</f>
        <v/>
      </c>
      <c r="J860">
        <v>858</v>
      </c>
      <c r="K860" t="str">
        <f t="shared" si="27"/>
        <v/>
      </c>
    </row>
    <row r="861" spans="1:11" ht="16" hidden="1" x14ac:dyDescent="0.2">
      <c r="A861" s="43">
        <f>IFERROR(MATCH($C861,'Start Here Statistics'!$M:$M,0),0)</f>
        <v>0</v>
      </c>
      <c r="B861" s="43" t="s">
        <v>435</v>
      </c>
      <c r="C861" s="43" t="s">
        <v>279</v>
      </c>
      <c r="D861" s="43" t="s">
        <v>1390</v>
      </c>
      <c r="E861" s="43">
        <f t="shared" si="26"/>
        <v>0</v>
      </c>
      <c r="G861" s="89" t="str">
        <v/>
      </c>
      <c r="H861" s="90" t="str" cm="1">
        <f t="array" ref="H861">IFERROR(_xlfn._xlws.FILTER(Cnty_States_Rgns[chapter],(Cnty_States_Rgns[county_lon, county_st]=G861)*(Cnty_States_Rgns[region]=DR_Region)),"")</f>
        <v/>
      </c>
      <c r="J861">
        <v>859</v>
      </c>
      <c r="K861" t="str">
        <f t="shared" si="27"/>
        <v/>
      </c>
    </row>
    <row r="862" spans="1:11" ht="16" hidden="1" x14ac:dyDescent="0.2">
      <c r="A862" s="43">
        <f>IFERROR(MATCH($C862,'Start Here Statistics'!$M:$M,0),0)</f>
        <v>0</v>
      </c>
      <c r="B862" s="43" t="s">
        <v>532</v>
      </c>
      <c r="C862" s="43" t="s">
        <v>289</v>
      </c>
      <c r="D862" s="43" t="s">
        <v>1391</v>
      </c>
      <c r="E862" s="43">
        <f t="shared" si="26"/>
        <v>0</v>
      </c>
      <c r="G862" s="89" t="str">
        <v/>
      </c>
      <c r="H862" s="90" t="str" cm="1">
        <f t="array" ref="H862">IFERROR(_xlfn._xlws.FILTER(Cnty_States_Rgns[chapter],(Cnty_States_Rgns[county_lon, county_st]=G862)*(Cnty_States_Rgns[region]=DR_Region)),"")</f>
        <v/>
      </c>
      <c r="J862">
        <v>860</v>
      </c>
      <c r="K862" t="str">
        <f t="shared" si="27"/>
        <v/>
      </c>
    </row>
    <row r="863" spans="1:11" ht="16" hidden="1" x14ac:dyDescent="0.2">
      <c r="A863" s="43">
        <f>IFERROR(MATCH($C863,'Start Here Statistics'!$M:$M,0),0)</f>
        <v>0</v>
      </c>
      <c r="B863" s="43" t="s">
        <v>1206</v>
      </c>
      <c r="C863" s="43" t="s">
        <v>282</v>
      </c>
      <c r="D863" s="43" t="s">
        <v>1392</v>
      </c>
      <c r="E863" s="43">
        <f t="shared" si="26"/>
        <v>0</v>
      </c>
      <c r="G863" s="89" t="str">
        <v/>
      </c>
      <c r="H863" s="90" t="str" cm="1">
        <f t="array" ref="H863">IFERROR(_xlfn._xlws.FILTER(Cnty_States_Rgns[chapter],(Cnty_States_Rgns[county_lon, county_st]=G863)*(Cnty_States_Rgns[region]=DR_Region)),"")</f>
        <v/>
      </c>
      <c r="J863">
        <v>861</v>
      </c>
      <c r="K863" t="str">
        <f t="shared" si="27"/>
        <v/>
      </c>
    </row>
    <row r="864" spans="1:11" ht="16" hidden="1" x14ac:dyDescent="0.2">
      <c r="A864" s="43">
        <f>IFERROR(MATCH($C864,'Start Here Statistics'!$M:$M,0),0)</f>
        <v>0</v>
      </c>
      <c r="B864" s="43" t="s">
        <v>356</v>
      </c>
      <c r="C864" s="43" t="s">
        <v>289</v>
      </c>
      <c r="D864" s="43" t="s">
        <v>1393</v>
      </c>
      <c r="E864" s="43">
        <f t="shared" si="26"/>
        <v>0</v>
      </c>
      <c r="G864" s="89" t="str">
        <v/>
      </c>
      <c r="H864" s="90" t="str" cm="1">
        <f t="array" ref="H864">IFERROR(_xlfn._xlws.FILTER(Cnty_States_Rgns[chapter],(Cnty_States_Rgns[county_lon, county_st]=G864)*(Cnty_States_Rgns[region]=DR_Region)),"")</f>
        <v/>
      </c>
      <c r="J864">
        <v>862</v>
      </c>
      <c r="K864" t="str">
        <f t="shared" si="27"/>
        <v/>
      </c>
    </row>
    <row r="865" spans="1:11" ht="16" hidden="1" x14ac:dyDescent="0.2">
      <c r="A865" s="43">
        <f>IFERROR(MATCH($C865,'Start Here Statistics'!$M:$M,0),0)</f>
        <v>0</v>
      </c>
      <c r="B865" s="43" t="s">
        <v>553</v>
      </c>
      <c r="C865" s="43" t="s">
        <v>294</v>
      </c>
      <c r="D865" s="43" t="s">
        <v>1394</v>
      </c>
      <c r="E865" s="43">
        <f t="shared" si="26"/>
        <v>0</v>
      </c>
      <c r="G865" s="89" t="str">
        <v/>
      </c>
      <c r="H865" s="90" t="str" cm="1">
        <f t="array" ref="H865">IFERROR(_xlfn._xlws.FILTER(Cnty_States_Rgns[chapter],(Cnty_States_Rgns[county_lon, county_st]=G865)*(Cnty_States_Rgns[region]=DR_Region)),"")</f>
        <v/>
      </c>
      <c r="J865">
        <v>863</v>
      </c>
      <c r="K865" t="str">
        <f t="shared" si="27"/>
        <v/>
      </c>
    </row>
    <row r="866" spans="1:11" ht="16" hidden="1" x14ac:dyDescent="0.2">
      <c r="A866" s="43">
        <f>IFERROR(MATCH($C866,'Start Here Statistics'!$M:$M,0),0)</f>
        <v>0</v>
      </c>
      <c r="B866" s="43" t="s">
        <v>428</v>
      </c>
      <c r="C866" s="43" t="s">
        <v>301</v>
      </c>
      <c r="D866" s="43" t="s">
        <v>1395</v>
      </c>
      <c r="E866" s="43">
        <f t="shared" si="26"/>
        <v>0</v>
      </c>
      <c r="G866" s="89" t="str">
        <v/>
      </c>
      <c r="H866" s="90" t="str" cm="1">
        <f t="array" ref="H866">IFERROR(_xlfn._xlws.FILTER(Cnty_States_Rgns[chapter],(Cnty_States_Rgns[county_lon, county_st]=G866)*(Cnty_States_Rgns[region]=DR_Region)),"")</f>
        <v/>
      </c>
      <c r="J866">
        <v>864</v>
      </c>
      <c r="K866" t="str">
        <f t="shared" si="27"/>
        <v/>
      </c>
    </row>
    <row r="867" spans="1:11" ht="16" hidden="1" x14ac:dyDescent="0.2">
      <c r="A867" s="43">
        <f>IFERROR(MATCH($C867,'Start Here Statistics'!$M:$M,0),0)</f>
        <v>0</v>
      </c>
      <c r="B867" s="43" t="s">
        <v>860</v>
      </c>
      <c r="C867" s="43" t="s">
        <v>297</v>
      </c>
      <c r="D867" s="43" t="s">
        <v>1396</v>
      </c>
      <c r="E867" s="43">
        <f t="shared" si="26"/>
        <v>0</v>
      </c>
      <c r="G867" s="89" t="str">
        <v/>
      </c>
      <c r="H867" s="90" t="str" cm="1">
        <f t="array" ref="H867">IFERROR(_xlfn._xlws.FILTER(Cnty_States_Rgns[chapter],(Cnty_States_Rgns[county_lon, county_st]=G867)*(Cnty_States_Rgns[region]=DR_Region)),"")</f>
        <v/>
      </c>
      <c r="J867">
        <v>865</v>
      </c>
      <c r="K867" t="str">
        <f t="shared" si="27"/>
        <v/>
      </c>
    </row>
    <row r="868" spans="1:11" ht="16" hidden="1" x14ac:dyDescent="0.2">
      <c r="A868" s="43">
        <f>IFERROR(MATCH($C868,'Start Here Statistics'!$M:$M,0),0)</f>
        <v>0</v>
      </c>
      <c r="B868" s="43" t="s">
        <v>632</v>
      </c>
      <c r="C868" s="43" t="s">
        <v>300</v>
      </c>
      <c r="D868" s="43" t="s">
        <v>1397</v>
      </c>
      <c r="E868" s="43">
        <f t="shared" si="26"/>
        <v>0</v>
      </c>
      <c r="G868" s="89" t="str">
        <v/>
      </c>
      <c r="H868" s="90" t="str" cm="1">
        <f t="array" ref="H868">IFERROR(_xlfn._xlws.FILTER(Cnty_States_Rgns[chapter],(Cnty_States_Rgns[county_lon, county_st]=G868)*(Cnty_States_Rgns[region]=DR_Region)),"")</f>
        <v/>
      </c>
      <c r="J868">
        <v>866</v>
      </c>
      <c r="K868" t="str">
        <f t="shared" si="27"/>
        <v/>
      </c>
    </row>
    <row r="869" spans="1:11" ht="16" hidden="1" x14ac:dyDescent="0.2">
      <c r="A869" s="43">
        <f>IFERROR(MATCH($C869,'Start Here Statistics'!$M:$M,0),0)</f>
        <v>0</v>
      </c>
      <c r="B869" s="43" t="s">
        <v>900</v>
      </c>
      <c r="C869" s="43" t="s">
        <v>326</v>
      </c>
      <c r="D869" s="43" t="s">
        <v>1398</v>
      </c>
      <c r="E869" s="43">
        <f t="shared" si="26"/>
        <v>0</v>
      </c>
      <c r="G869" s="89" t="str">
        <v/>
      </c>
      <c r="H869" s="90" t="str" cm="1">
        <f t="array" ref="H869">IFERROR(_xlfn._xlws.FILTER(Cnty_States_Rgns[chapter],(Cnty_States_Rgns[county_lon, county_st]=G869)*(Cnty_States_Rgns[region]=DR_Region)),"")</f>
        <v/>
      </c>
      <c r="J869">
        <v>867</v>
      </c>
      <c r="K869" t="str">
        <f t="shared" si="27"/>
        <v/>
      </c>
    </row>
    <row r="870" spans="1:11" ht="16" hidden="1" x14ac:dyDescent="0.2">
      <c r="A870" s="43">
        <f>IFERROR(MATCH($C870,'Start Here Statistics'!$M:$M,0),0)</f>
        <v>0</v>
      </c>
      <c r="B870" s="43" t="s">
        <v>582</v>
      </c>
      <c r="C870" s="43" t="s">
        <v>302</v>
      </c>
      <c r="D870" s="43" t="s">
        <v>1399</v>
      </c>
      <c r="E870" s="43">
        <f t="shared" si="26"/>
        <v>0</v>
      </c>
      <c r="G870" s="89" t="str">
        <v/>
      </c>
      <c r="H870" s="90" t="str" cm="1">
        <f t="array" ref="H870">IFERROR(_xlfn._xlws.FILTER(Cnty_States_Rgns[chapter],(Cnty_States_Rgns[county_lon, county_st]=G870)*(Cnty_States_Rgns[region]=DR_Region)),"")</f>
        <v/>
      </c>
      <c r="J870">
        <v>868</v>
      </c>
      <c r="K870" t="str">
        <f t="shared" si="27"/>
        <v/>
      </c>
    </row>
    <row r="871" spans="1:11" ht="16" hidden="1" x14ac:dyDescent="0.2">
      <c r="A871" s="43">
        <f>IFERROR(MATCH($C871,'Start Here Statistics'!$M:$M,0),0)</f>
        <v>0</v>
      </c>
      <c r="B871" s="43" t="s">
        <v>446</v>
      </c>
      <c r="C871" s="43" t="s">
        <v>301</v>
      </c>
      <c r="D871" s="43" t="s">
        <v>1400</v>
      </c>
      <c r="E871" s="43">
        <f t="shared" si="26"/>
        <v>0</v>
      </c>
      <c r="G871" s="89" t="str">
        <v/>
      </c>
      <c r="H871" s="90" t="str" cm="1">
        <f t="array" ref="H871">IFERROR(_xlfn._xlws.FILTER(Cnty_States_Rgns[chapter],(Cnty_States_Rgns[county_lon, county_st]=G871)*(Cnty_States_Rgns[region]=DR_Region)),"")</f>
        <v/>
      </c>
      <c r="J871">
        <v>869</v>
      </c>
      <c r="K871" t="str">
        <f t="shared" si="27"/>
        <v/>
      </c>
    </row>
    <row r="872" spans="1:11" ht="16" hidden="1" x14ac:dyDescent="0.2">
      <c r="A872" s="43">
        <f>IFERROR(MATCH($C872,'Start Here Statistics'!$M:$M,0),0)</f>
        <v>0</v>
      </c>
      <c r="B872" s="43" t="s">
        <v>411</v>
      </c>
      <c r="C872" s="43" t="s">
        <v>301</v>
      </c>
      <c r="D872" s="43" t="s">
        <v>1401</v>
      </c>
      <c r="E872" s="43">
        <f t="shared" si="26"/>
        <v>0</v>
      </c>
      <c r="G872" s="89" t="str">
        <v/>
      </c>
      <c r="H872" s="90" t="str" cm="1">
        <f t="array" ref="H872">IFERROR(_xlfn._xlws.FILTER(Cnty_States_Rgns[chapter],(Cnty_States_Rgns[county_lon, county_st]=G872)*(Cnty_States_Rgns[region]=DR_Region)),"")</f>
        <v/>
      </c>
      <c r="J872">
        <v>870</v>
      </c>
      <c r="K872" t="str">
        <f t="shared" si="27"/>
        <v/>
      </c>
    </row>
    <row r="873" spans="1:11" ht="16" hidden="1" x14ac:dyDescent="0.2">
      <c r="A873" s="43">
        <f>IFERROR(MATCH($C873,'Start Here Statistics'!$M:$M,0),0)</f>
        <v>0</v>
      </c>
      <c r="B873" s="43" t="s">
        <v>1117</v>
      </c>
      <c r="C873" s="43" t="s">
        <v>313</v>
      </c>
      <c r="D873" s="43" t="s">
        <v>1402</v>
      </c>
      <c r="E873" s="43">
        <f t="shared" si="26"/>
        <v>0</v>
      </c>
      <c r="G873" s="89" t="str">
        <v/>
      </c>
      <c r="H873" s="90" t="str" cm="1">
        <f t="array" ref="H873">IFERROR(_xlfn._xlws.FILTER(Cnty_States_Rgns[chapter],(Cnty_States_Rgns[county_lon, county_st]=G873)*(Cnty_States_Rgns[region]=DR_Region)),"")</f>
        <v/>
      </c>
      <c r="J873">
        <v>871</v>
      </c>
      <c r="K873" t="str">
        <f t="shared" si="27"/>
        <v/>
      </c>
    </row>
    <row r="874" spans="1:11" ht="16" hidden="1" x14ac:dyDescent="0.2">
      <c r="A874" s="43">
        <f>IFERROR(MATCH($C874,'Start Here Statistics'!$M:$M,0),0)</f>
        <v>0</v>
      </c>
      <c r="B874" s="43" t="s">
        <v>446</v>
      </c>
      <c r="C874" s="43" t="s">
        <v>301</v>
      </c>
      <c r="D874" s="43" t="s">
        <v>1403</v>
      </c>
      <c r="E874" s="43">
        <f t="shared" si="26"/>
        <v>0</v>
      </c>
      <c r="G874" s="89" t="str">
        <v/>
      </c>
      <c r="H874" s="90" t="str" cm="1">
        <f t="array" ref="H874">IFERROR(_xlfn._xlws.FILTER(Cnty_States_Rgns[chapter],(Cnty_States_Rgns[county_lon, county_st]=G874)*(Cnty_States_Rgns[region]=DR_Region)),"")</f>
        <v/>
      </c>
      <c r="J874">
        <v>872</v>
      </c>
      <c r="K874" t="str">
        <f t="shared" si="27"/>
        <v/>
      </c>
    </row>
    <row r="875" spans="1:11" ht="16" x14ac:dyDescent="0.2">
      <c r="A875" s="43">
        <f>IFERROR(MATCH($C875,'Start Here Statistics'!$M:$M,0),0)</f>
        <v>0</v>
      </c>
      <c r="B875" s="43" t="s">
        <v>527</v>
      </c>
      <c r="C875" s="43" t="s">
        <v>271</v>
      </c>
      <c r="D875" s="43" t="s">
        <v>1404</v>
      </c>
      <c r="E875" s="43">
        <f t="shared" si="26"/>
        <v>0</v>
      </c>
      <c r="G875" s="89" t="str">
        <v/>
      </c>
      <c r="H875" s="90" t="str" cm="1">
        <f t="array" ref="H875">IFERROR(_xlfn._xlws.FILTER(Cnty_States_Rgns[chapter],(Cnty_States_Rgns[county_lon, county_st]=G875)*(Cnty_States_Rgns[region]=DR_Region)),"")</f>
        <v/>
      </c>
      <c r="J875">
        <v>873</v>
      </c>
      <c r="K875" t="str">
        <f t="shared" si="27"/>
        <v/>
      </c>
    </row>
    <row r="876" spans="1:11" ht="16" hidden="1" x14ac:dyDescent="0.2">
      <c r="A876" s="43">
        <f>IFERROR(MATCH($C876,'Start Here Statistics'!$M:$M,0),0)</f>
        <v>0</v>
      </c>
      <c r="B876" s="43" t="s">
        <v>346</v>
      </c>
      <c r="C876" s="43" t="s">
        <v>298</v>
      </c>
      <c r="D876" s="43" t="s">
        <v>1405</v>
      </c>
      <c r="E876" s="43">
        <f t="shared" si="26"/>
        <v>0</v>
      </c>
      <c r="G876" s="89" t="str">
        <v/>
      </c>
      <c r="H876" s="90" t="str" cm="1">
        <f t="array" ref="H876">IFERROR(_xlfn._xlws.FILTER(Cnty_States_Rgns[chapter],(Cnty_States_Rgns[county_lon, county_st]=G876)*(Cnty_States_Rgns[region]=DR_Region)),"")</f>
        <v/>
      </c>
      <c r="J876">
        <v>874</v>
      </c>
      <c r="K876" t="str">
        <f t="shared" si="27"/>
        <v/>
      </c>
    </row>
    <row r="877" spans="1:11" ht="16" hidden="1" x14ac:dyDescent="0.2">
      <c r="A877" s="43">
        <f>IFERROR(MATCH($C877,'Start Here Statistics'!$M:$M,0),0)</f>
        <v>0</v>
      </c>
      <c r="B877" s="43" t="s">
        <v>543</v>
      </c>
      <c r="C877" s="43" t="s">
        <v>294</v>
      </c>
      <c r="D877" s="43" t="s">
        <v>1406</v>
      </c>
      <c r="E877" s="43">
        <f t="shared" si="26"/>
        <v>0</v>
      </c>
      <c r="G877" s="89" t="str">
        <v/>
      </c>
      <c r="H877" s="90" t="str" cm="1">
        <f t="array" ref="H877">IFERROR(_xlfn._xlws.FILTER(Cnty_States_Rgns[chapter],(Cnty_States_Rgns[county_lon, county_st]=G877)*(Cnty_States_Rgns[region]=DR_Region)),"")</f>
        <v/>
      </c>
      <c r="J877">
        <v>875</v>
      </c>
      <c r="K877" t="str">
        <f t="shared" si="27"/>
        <v/>
      </c>
    </row>
    <row r="878" spans="1:11" ht="16" hidden="1" x14ac:dyDescent="0.2">
      <c r="A878" s="43">
        <f>IFERROR(MATCH($C878,'Start Here Statistics'!$M:$M,0),0)</f>
        <v>0</v>
      </c>
      <c r="B878" s="43" t="s">
        <v>602</v>
      </c>
      <c r="C878" s="43" t="s">
        <v>326</v>
      </c>
      <c r="D878" s="43" t="s">
        <v>1407</v>
      </c>
      <c r="E878" s="43">
        <f t="shared" si="26"/>
        <v>0</v>
      </c>
      <c r="G878" s="89" t="str">
        <v/>
      </c>
      <c r="H878" s="90" t="str" cm="1">
        <f t="array" ref="H878">IFERROR(_xlfn._xlws.FILTER(Cnty_States_Rgns[chapter],(Cnty_States_Rgns[county_lon, county_st]=G878)*(Cnty_States_Rgns[region]=DR_Region)),"")</f>
        <v/>
      </c>
      <c r="J878">
        <v>876</v>
      </c>
      <c r="K878" t="str">
        <f t="shared" si="27"/>
        <v/>
      </c>
    </row>
    <row r="879" spans="1:11" ht="16" hidden="1" x14ac:dyDescent="0.2">
      <c r="A879" s="43">
        <f>IFERROR(MATCH($C879,'Start Here Statistics'!$M:$M,0),0)</f>
        <v>0</v>
      </c>
      <c r="B879" s="43" t="s">
        <v>789</v>
      </c>
      <c r="C879" s="43" t="s">
        <v>310</v>
      </c>
      <c r="D879" s="43" t="s">
        <v>1408</v>
      </c>
      <c r="E879" s="43">
        <f t="shared" si="26"/>
        <v>0</v>
      </c>
      <c r="G879" s="89" t="str">
        <v/>
      </c>
      <c r="H879" s="90" t="str" cm="1">
        <f t="array" ref="H879">IFERROR(_xlfn._xlws.FILTER(Cnty_States_Rgns[chapter],(Cnty_States_Rgns[county_lon, county_st]=G879)*(Cnty_States_Rgns[region]=DR_Region)),"")</f>
        <v/>
      </c>
      <c r="J879">
        <v>877</v>
      </c>
      <c r="K879" t="str">
        <f t="shared" si="27"/>
        <v/>
      </c>
    </row>
    <row r="880" spans="1:11" ht="16" hidden="1" x14ac:dyDescent="0.2">
      <c r="A880" s="43">
        <f>IFERROR(MATCH($C880,'Start Here Statistics'!$M:$M,0),0)</f>
        <v>0</v>
      </c>
      <c r="B880" s="43" t="s">
        <v>398</v>
      </c>
      <c r="C880" s="43" t="s">
        <v>306</v>
      </c>
      <c r="D880" s="43" t="s">
        <v>1409</v>
      </c>
      <c r="E880" s="43">
        <f t="shared" si="26"/>
        <v>0</v>
      </c>
      <c r="G880" s="89" t="str">
        <v/>
      </c>
      <c r="H880" s="90" t="str" cm="1">
        <f t="array" ref="H880">IFERROR(_xlfn._xlws.FILTER(Cnty_States_Rgns[chapter],(Cnty_States_Rgns[county_lon, county_st]=G880)*(Cnty_States_Rgns[region]=DR_Region)),"")</f>
        <v/>
      </c>
      <c r="J880">
        <v>878</v>
      </c>
      <c r="K880" t="str">
        <f t="shared" si="27"/>
        <v/>
      </c>
    </row>
    <row r="881" spans="1:11" ht="16" hidden="1" x14ac:dyDescent="0.2">
      <c r="A881" s="43">
        <f>IFERROR(MATCH($C881,'Start Here Statistics'!$M:$M,0),0)</f>
        <v>0</v>
      </c>
      <c r="B881" s="43" t="s">
        <v>366</v>
      </c>
      <c r="C881" s="43" t="s">
        <v>307</v>
      </c>
      <c r="D881" s="43" t="s">
        <v>1410</v>
      </c>
      <c r="E881" s="43">
        <f t="shared" si="26"/>
        <v>0</v>
      </c>
      <c r="G881" s="89" t="str">
        <v/>
      </c>
      <c r="H881" s="90" t="str" cm="1">
        <f t="array" ref="H881">IFERROR(_xlfn._xlws.FILTER(Cnty_States_Rgns[chapter],(Cnty_States_Rgns[county_lon, county_st]=G881)*(Cnty_States_Rgns[region]=DR_Region)),"")</f>
        <v/>
      </c>
      <c r="J881">
        <v>879</v>
      </c>
      <c r="K881" t="str">
        <f t="shared" si="27"/>
        <v/>
      </c>
    </row>
    <row r="882" spans="1:11" ht="16" hidden="1" x14ac:dyDescent="0.2">
      <c r="A882" s="43">
        <f>IFERROR(MATCH($C882,'Start Here Statistics'!$M:$M,0),0)</f>
        <v>0</v>
      </c>
      <c r="B882" s="43" t="s">
        <v>438</v>
      </c>
      <c r="C882" s="43" t="s">
        <v>327</v>
      </c>
      <c r="D882" s="43" t="s">
        <v>1411</v>
      </c>
      <c r="E882" s="43">
        <f t="shared" si="26"/>
        <v>0</v>
      </c>
      <c r="G882" s="89" t="str">
        <v/>
      </c>
      <c r="H882" s="90" t="str" cm="1">
        <f t="array" ref="H882">IFERROR(_xlfn._xlws.FILTER(Cnty_States_Rgns[chapter],(Cnty_States_Rgns[county_lon, county_st]=G882)*(Cnty_States_Rgns[region]=DR_Region)),"")</f>
        <v/>
      </c>
      <c r="J882">
        <v>880</v>
      </c>
      <c r="K882" t="str">
        <f t="shared" si="27"/>
        <v/>
      </c>
    </row>
    <row r="883" spans="1:11" ht="16" hidden="1" x14ac:dyDescent="0.2">
      <c r="A883" s="43">
        <f>IFERROR(MATCH($C883,'Start Here Statistics'!$M:$M,0),0)</f>
        <v>0</v>
      </c>
      <c r="B883" s="43" t="s">
        <v>1117</v>
      </c>
      <c r="C883" s="43" t="s">
        <v>313</v>
      </c>
      <c r="D883" s="43" t="s">
        <v>1412</v>
      </c>
      <c r="E883" s="43">
        <f t="shared" si="26"/>
        <v>0</v>
      </c>
      <c r="G883" s="89" t="str">
        <v/>
      </c>
      <c r="H883" s="90" t="str" cm="1">
        <f t="array" ref="H883">IFERROR(_xlfn._xlws.FILTER(Cnty_States_Rgns[chapter],(Cnty_States_Rgns[county_lon, county_st]=G883)*(Cnty_States_Rgns[region]=DR_Region)),"")</f>
        <v/>
      </c>
      <c r="J883">
        <v>881</v>
      </c>
      <c r="K883" t="str">
        <f t="shared" si="27"/>
        <v/>
      </c>
    </row>
    <row r="884" spans="1:11" ht="16" hidden="1" x14ac:dyDescent="0.2">
      <c r="A884" s="43">
        <f>IFERROR(MATCH($C884,'Start Here Statistics'!$M:$M,0),0)</f>
        <v>0</v>
      </c>
      <c r="B884" s="43" t="s">
        <v>930</v>
      </c>
      <c r="C884" s="43" t="s">
        <v>328</v>
      </c>
      <c r="D884" s="43" t="s">
        <v>1413</v>
      </c>
      <c r="E884" s="43">
        <f t="shared" si="26"/>
        <v>0</v>
      </c>
      <c r="G884" s="89" t="str">
        <v/>
      </c>
      <c r="H884" s="90" t="str" cm="1">
        <f t="array" ref="H884">IFERROR(_xlfn._xlws.FILTER(Cnty_States_Rgns[chapter],(Cnty_States_Rgns[county_lon, county_st]=G884)*(Cnty_States_Rgns[region]=DR_Region)),"")</f>
        <v/>
      </c>
      <c r="J884">
        <v>882</v>
      </c>
      <c r="K884" t="str">
        <f t="shared" si="27"/>
        <v/>
      </c>
    </row>
    <row r="885" spans="1:11" ht="16" hidden="1" x14ac:dyDescent="0.2">
      <c r="A885" s="43">
        <f>IFERROR(MATCH($C885,'Start Here Statistics'!$M:$M,0),0)</f>
        <v>0</v>
      </c>
      <c r="B885" s="43" t="s">
        <v>1414</v>
      </c>
      <c r="C885" s="43" t="s">
        <v>316</v>
      </c>
      <c r="D885" s="43" t="s">
        <v>1415</v>
      </c>
      <c r="E885" s="43">
        <f t="shared" si="26"/>
        <v>0</v>
      </c>
      <c r="G885" s="89" t="str">
        <v/>
      </c>
      <c r="H885" s="90" t="str" cm="1">
        <f t="array" ref="H885">IFERROR(_xlfn._xlws.FILTER(Cnty_States_Rgns[chapter],(Cnty_States_Rgns[county_lon, county_st]=G885)*(Cnty_States_Rgns[region]=DR_Region)),"")</f>
        <v/>
      </c>
      <c r="J885">
        <v>883</v>
      </c>
      <c r="K885" t="str">
        <f t="shared" si="27"/>
        <v/>
      </c>
    </row>
    <row r="886" spans="1:11" ht="16" hidden="1" x14ac:dyDescent="0.2">
      <c r="A886" s="43">
        <f>IFERROR(MATCH($C886,'Start Here Statistics'!$M:$M,0),0)</f>
        <v>0</v>
      </c>
      <c r="B886" s="43" t="s">
        <v>1031</v>
      </c>
      <c r="C886" s="43" t="s">
        <v>297</v>
      </c>
      <c r="D886" s="43" t="s">
        <v>1416</v>
      </c>
      <c r="E886" s="43">
        <f t="shared" si="26"/>
        <v>0</v>
      </c>
      <c r="G886" s="89" t="str">
        <v/>
      </c>
      <c r="H886" s="90" t="str" cm="1">
        <f t="array" ref="H886">IFERROR(_xlfn._xlws.FILTER(Cnty_States_Rgns[chapter],(Cnty_States_Rgns[county_lon, county_st]=G886)*(Cnty_States_Rgns[region]=DR_Region)),"")</f>
        <v/>
      </c>
      <c r="J886">
        <v>884</v>
      </c>
      <c r="K886" t="str">
        <f t="shared" si="27"/>
        <v/>
      </c>
    </row>
    <row r="887" spans="1:11" ht="16" x14ac:dyDescent="0.2">
      <c r="A887" s="43">
        <f>IFERROR(MATCH($C887,'Start Here Statistics'!$M:$M,0),0)</f>
        <v>0</v>
      </c>
      <c r="B887" s="43" t="s">
        <v>541</v>
      </c>
      <c r="C887" s="43" t="s">
        <v>271</v>
      </c>
      <c r="D887" s="43" t="s">
        <v>1417</v>
      </c>
      <c r="E887" s="43">
        <f t="shared" si="26"/>
        <v>0</v>
      </c>
      <c r="G887" s="89" t="str">
        <v/>
      </c>
      <c r="H887" s="90" t="str" cm="1">
        <f t="array" ref="H887">IFERROR(_xlfn._xlws.FILTER(Cnty_States_Rgns[chapter],(Cnty_States_Rgns[county_lon, county_st]=G887)*(Cnty_States_Rgns[region]=DR_Region)),"")</f>
        <v/>
      </c>
      <c r="J887">
        <v>885</v>
      </c>
      <c r="K887" t="str">
        <f t="shared" si="27"/>
        <v/>
      </c>
    </row>
    <row r="888" spans="1:11" ht="16" hidden="1" x14ac:dyDescent="0.2">
      <c r="A888" s="43">
        <f>IFERROR(MATCH($C888,'Start Here Statistics'!$M:$M,0),0)</f>
        <v>0</v>
      </c>
      <c r="B888" s="43" t="s">
        <v>587</v>
      </c>
      <c r="C888" s="43" t="s">
        <v>312</v>
      </c>
      <c r="D888" s="43" t="s">
        <v>1418</v>
      </c>
      <c r="E888" s="43">
        <f t="shared" si="26"/>
        <v>0</v>
      </c>
      <c r="G888" s="89" t="str">
        <v/>
      </c>
      <c r="H888" s="90" t="str" cm="1">
        <f t="array" ref="H888">IFERROR(_xlfn._xlws.FILTER(Cnty_States_Rgns[chapter],(Cnty_States_Rgns[county_lon, county_st]=G888)*(Cnty_States_Rgns[region]=DR_Region)),"")</f>
        <v/>
      </c>
      <c r="J888">
        <v>886</v>
      </c>
      <c r="K888" t="str">
        <f t="shared" si="27"/>
        <v/>
      </c>
    </row>
    <row r="889" spans="1:11" ht="16" hidden="1" x14ac:dyDescent="0.2">
      <c r="A889" s="43">
        <f>IFERROR(MATCH($C889,'Start Here Statistics'!$M:$M,0),0)</f>
        <v>0</v>
      </c>
      <c r="B889" s="43" t="s">
        <v>1040</v>
      </c>
      <c r="C889" s="43" t="s">
        <v>326</v>
      </c>
      <c r="D889" s="43" t="s">
        <v>1419</v>
      </c>
      <c r="E889" s="43">
        <f t="shared" si="26"/>
        <v>0</v>
      </c>
      <c r="G889" s="89" t="str">
        <v/>
      </c>
      <c r="H889" s="90" t="str" cm="1">
        <f t="array" ref="H889">IFERROR(_xlfn._xlws.FILTER(Cnty_States_Rgns[chapter],(Cnty_States_Rgns[county_lon, county_st]=G889)*(Cnty_States_Rgns[region]=DR_Region)),"")</f>
        <v/>
      </c>
      <c r="J889">
        <v>887</v>
      </c>
      <c r="K889" t="str">
        <f t="shared" si="27"/>
        <v/>
      </c>
    </row>
    <row r="890" spans="1:11" ht="16" hidden="1" x14ac:dyDescent="0.2">
      <c r="A890" s="43">
        <f>IFERROR(MATCH($C890,'Start Here Statistics'!$M:$M,0),0)</f>
        <v>0</v>
      </c>
      <c r="B890" s="43" t="s">
        <v>1420</v>
      </c>
      <c r="C890" s="43" t="s">
        <v>305</v>
      </c>
      <c r="D890" s="43" t="s">
        <v>1421</v>
      </c>
      <c r="E890" s="43">
        <f t="shared" si="26"/>
        <v>0</v>
      </c>
      <c r="G890" s="89" t="str">
        <v/>
      </c>
      <c r="H890" s="90" t="str" cm="1">
        <f t="array" ref="H890">IFERROR(_xlfn._xlws.FILTER(Cnty_States_Rgns[chapter],(Cnty_States_Rgns[county_lon, county_st]=G890)*(Cnty_States_Rgns[region]=DR_Region)),"")</f>
        <v/>
      </c>
      <c r="J890">
        <v>888</v>
      </c>
      <c r="K890" t="str">
        <f t="shared" si="27"/>
        <v/>
      </c>
    </row>
    <row r="891" spans="1:11" ht="16" hidden="1" x14ac:dyDescent="0.2">
      <c r="A891" s="43">
        <f>IFERROR(MATCH($C891,'Start Here Statistics'!$M:$M,0),0)</f>
        <v>0</v>
      </c>
      <c r="B891" s="43" t="s">
        <v>644</v>
      </c>
      <c r="C891" s="43" t="s">
        <v>311</v>
      </c>
      <c r="D891" s="43" t="s">
        <v>1422</v>
      </c>
      <c r="E891" s="43">
        <f t="shared" si="26"/>
        <v>0</v>
      </c>
      <c r="G891" s="89" t="str">
        <v/>
      </c>
      <c r="H891" s="90" t="str" cm="1">
        <f t="array" ref="H891">IFERROR(_xlfn._xlws.FILTER(Cnty_States_Rgns[chapter],(Cnty_States_Rgns[county_lon, county_st]=G891)*(Cnty_States_Rgns[region]=DR_Region)),"")</f>
        <v/>
      </c>
      <c r="J891">
        <v>889</v>
      </c>
      <c r="K891" t="str">
        <f t="shared" si="27"/>
        <v/>
      </c>
    </row>
    <row r="892" spans="1:11" ht="16" hidden="1" x14ac:dyDescent="0.2">
      <c r="A892" s="43">
        <f>IFERROR(MATCH($C892,'Start Here Statistics'!$M:$M,0),0)</f>
        <v>0</v>
      </c>
      <c r="B892" s="43" t="s">
        <v>392</v>
      </c>
      <c r="C892" s="43" t="s">
        <v>292</v>
      </c>
      <c r="D892" s="43" t="s">
        <v>1423</v>
      </c>
      <c r="E892" s="43">
        <f t="shared" si="26"/>
        <v>0</v>
      </c>
      <c r="G892" s="89" t="str">
        <v/>
      </c>
      <c r="H892" s="90" t="str" cm="1">
        <f t="array" ref="H892">IFERROR(_xlfn._xlws.FILTER(Cnty_States_Rgns[chapter],(Cnty_States_Rgns[county_lon, county_st]=G892)*(Cnty_States_Rgns[region]=DR_Region)),"")</f>
        <v/>
      </c>
      <c r="J892">
        <v>890</v>
      </c>
      <c r="K892" t="str">
        <f t="shared" si="27"/>
        <v/>
      </c>
    </row>
    <row r="893" spans="1:11" ht="16" hidden="1" x14ac:dyDescent="0.2">
      <c r="A893" s="43">
        <f>IFERROR(MATCH($C893,'Start Here Statistics'!$M:$M,0),0)</f>
        <v>0</v>
      </c>
      <c r="B893" s="43" t="s">
        <v>885</v>
      </c>
      <c r="C893" s="43" t="s">
        <v>327</v>
      </c>
      <c r="D893" s="43" t="s">
        <v>1424</v>
      </c>
      <c r="E893" s="43">
        <f t="shared" si="26"/>
        <v>0</v>
      </c>
      <c r="G893" s="89" t="str">
        <v/>
      </c>
      <c r="H893" s="90" t="str" cm="1">
        <f t="array" ref="H893">IFERROR(_xlfn._xlws.FILTER(Cnty_States_Rgns[chapter],(Cnty_States_Rgns[county_lon, county_st]=G893)*(Cnty_States_Rgns[region]=DR_Region)),"")</f>
        <v/>
      </c>
      <c r="J893">
        <v>891</v>
      </c>
      <c r="K893" t="str">
        <f t="shared" si="27"/>
        <v/>
      </c>
    </row>
    <row r="894" spans="1:11" ht="16" hidden="1" x14ac:dyDescent="0.2">
      <c r="A894" s="43">
        <f>IFERROR(MATCH($C894,'Start Here Statistics'!$M:$M,0),0)</f>
        <v>0</v>
      </c>
      <c r="B894" s="43" t="s">
        <v>378</v>
      </c>
      <c r="C894" s="43" t="s">
        <v>315</v>
      </c>
      <c r="D894" s="43" t="s">
        <v>1425</v>
      </c>
      <c r="E894" s="43">
        <f t="shared" si="26"/>
        <v>0</v>
      </c>
      <c r="G894" s="89" t="str">
        <v/>
      </c>
      <c r="H894" s="90" t="str" cm="1">
        <f t="array" ref="H894">IFERROR(_xlfn._xlws.FILTER(Cnty_States_Rgns[chapter],(Cnty_States_Rgns[county_lon, county_st]=G894)*(Cnty_States_Rgns[region]=DR_Region)),"")</f>
        <v/>
      </c>
      <c r="J894">
        <v>892</v>
      </c>
      <c r="K894" t="str">
        <f t="shared" si="27"/>
        <v/>
      </c>
    </row>
    <row r="895" spans="1:11" ht="16" hidden="1" x14ac:dyDescent="0.2">
      <c r="A895" s="43">
        <f>IFERROR(MATCH($C895,'Start Here Statistics'!$M:$M,0),0)</f>
        <v>0</v>
      </c>
      <c r="B895" s="43" t="s">
        <v>718</v>
      </c>
      <c r="C895" s="43" t="s">
        <v>302</v>
      </c>
      <c r="D895" s="43" t="s">
        <v>1426</v>
      </c>
      <c r="E895" s="43">
        <f t="shared" si="26"/>
        <v>0</v>
      </c>
      <c r="G895" s="89" t="str">
        <v/>
      </c>
      <c r="H895" s="90" t="str" cm="1">
        <f t="array" ref="H895">IFERROR(_xlfn._xlws.FILTER(Cnty_States_Rgns[chapter],(Cnty_States_Rgns[county_lon, county_st]=G895)*(Cnty_States_Rgns[region]=DR_Region)),"")</f>
        <v/>
      </c>
      <c r="J895">
        <v>893</v>
      </c>
      <c r="K895" t="str">
        <f t="shared" si="27"/>
        <v/>
      </c>
    </row>
    <row r="896" spans="1:11" ht="16" x14ac:dyDescent="0.2">
      <c r="A896" s="43">
        <f>IFERROR(MATCH($C896,'Start Here Statistics'!$M:$M,0),0)</f>
        <v>0</v>
      </c>
      <c r="B896" s="43" t="s">
        <v>973</v>
      </c>
      <c r="C896" s="43" t="s">
        <v>271</v>
      </c>
      <c r="D896" s="43" t="s">
        <v>1427</v>
      </c>
      <c r="E896" s="43">
        <f t="shared" si="26"/>
        <v>0</v>
      </c>
      <c r="G896" s="89" t="str">
        <v/>
      </c>
      <c r="H896" s="90" t="str" cm="1">
        <f t="array" ref="H896">IFERROR(_xlfn._xlws.FILTER(Cnty_States_Rgns[chapter],(Cnty_States_Rgns[county_lon, county_st]=G896)*(Cnty_States_Rgns[region]=DR_Region)),"")</f>
        <v/>
      </c>
      <c r="J896">
        <v>894</v>
      </c>
      <c r="K896" t="str">
        <f t="shared" si="27"/>
        <v/>
      </c>
    </row>
    <row r="897" spans="1:11" ht="16" hidden="1" x14ac:dyDescent="0.2">
      <c r="A897" s="43">
        <f>IFERROR(MATCH($C897,'Start Here Statistics'!$M:$M,0),0)</f>
        <v>0</v>
      </c>
      <c r="B897" s="43" t="s">
        <v>900</v>
      </c>
      <c r="C897" s="43" t="s">
        <v>326</v>
      </c>
      <c r="D897" s="43" t="s">
        <v>1428</v>
      </c>
      <c r="E897" s="43">
        <f t="shared" si="26"/>
        <v>0</v>
      </c>
      <c r="G897" s="89" t="str">
        <v/>
      </c>
      <c r="H897" s="90" t="str" cm="1">
        <f t="array" ref="H897">IFERROR(_xlfn._xlws.FILTER(Cnty_States_Rgns[chapter],(Cnty_States_Rgns[county_lon, county_st]=G897)*(Cnty_States_Rgns[region]=DR_Region)),"")</f>
        <v/>
      </c>
      <c r="J897">
        <v>895</v>
      </c>
      <c r="K897" t="str">
        <f t="shared" si="27"/>
        <v/>
      </c>
    </row>
    <row r="898" spans="1:11" ht="16" hidden="1" x14ac:dyDescent="0.2">
      <c r="A898" s="43">
        <f>IFERROR(MATCH($C898,'Start Here Statistics'!$M:$M,0),0)</f>
        <v>0</v>
      </c>
      <c r="B898" s="43" t="s">
        <v>341</v>
      </c>
      <c r="C898" s="43" t="s">
        <v>304</v>
      </c>
      <c r="D898" s="43" t="s">
        <v>1429</v>
      </c>
      <c r="E898" s="43">
        <f t="shared" si="26"/>
        <v>0</v>
      </c>
      <c r="G898" s="89" t="str">
        <v/>
      </c>
      <c r="H898" s="90" t="str" cm="1">
        <f t="array" ref="H898">IFERROR(_xlfn._xlws.FILTER(Cnty_States_Rgns[chapter],(Cnty_States_Rgns[county_lon, county_st]=G898)*(Cnty_States_Rgns[region]=DR_Region)),"")</f>
        <v/>
      </c>
      <c r="J898">
        <v>896</v>
      </c>
      <c r="K898" t="str">
        <f t="shared" si="27"/>
        <v/>
      </c>
    </row>
    <row r="899" spans="1:11" ht="16" hidden="1" x14ac:dyDescent="0.2">
      <c r="A899" s="43">
        <f>IFERROR(MATCH($C899,'Start Here Statistics'!$M:$M,0),0)</f>
        <v>0</v>
      </c>
      <c r="B899" s="43" t="s">
        <v>474</v>
      </c>
      <c r="C899" s="43" t="s">
        <v>294</v>
      </c>
      <c r="D899" s="43" t="s">
        <v>1430</v>
      </c>
      <c r="E899" s="43">
        <f t="shared" ref="E899:E962" si="28">SUM(E898,$A899&gt;0)</f>
        <v>0</v>
      </c>
      <c r="G899" s="89" t="str">
        <v/>
      </c>
      <c r="H899" s="90" t="str" cm="1">
        <f t="array" ref="H899">IFERROR(_xlfn._xlws.FILTER(Cnty_States_Rgns[chapter],(Cnty_States_Rgns[county_lon, county_st]=G899)*(Cnty_States_Rgns[region]=DR_Region)),"")</f>
        <v/>
      </c>
      <c r="J899">
        <v>897</v>
      </c>
      <c r="K899" t="str">
        <f t="shared" si="27"/>
        <v/>
      </c>
    </row>
    <row r="900" spans="1:11" ht="16" hidden="1" x14ac:dyDescent="0.2">
      <c r="A900" s="43">
        <f>IFERROR(MATCH($C900,'Start Here Statistics'!$M:$M,0),0)</f>
        <v>0</v>
      </c>
      <c r="B900" s="43" t="s">
        <v>402</v>
      </c>
      <c r="C900" s="43" t="s">
        <v>275</v>
      </c>
      <c r="D900" s="43" t="s">
        <v>1431</v>
      </c>
      <c r="E900" s="43">
        <f t="shared" si="28"/>
        <v>0</v>
      </c>
      <c r="G900" s="89" t="str">
        <v/>
      </c>
      <c r="H900" s="90" t="str" cm="1">
        <f t="array" ref="H900">IFERROR(_xlfn._xlws.FILTER(Cnty_States_Rgns[chapter],(Cnty_States_Rgns[county_lon, county_st]=G900)*(Cnty_States_Rgns[region]=DR_Region)),"")</f>
        <v/>
      </c>
      <c r="J900">
        <v>898</v>
      </c>
      <c r="K900" t="str">
        <f t="shared" ref="K900:K963" si="29">IFERROR(INDEX($D:$D,MATCH($J900,$E:$E,0)),"")</f>
        <v/>
      </c>
    </row>
    <row r="901" spans="1:11" ht="16" hidden="1" x14ac:dyDescent="0.2">
      <c r="A901" s="43">
        <f>IFERROR(MATCH($C901,'Start Here Statistics'!$M:$M,0),0)</f>
        <v>0</v>
      </c>
      <c r="B901" s="43" t="s">
        <v>409</v>
      </c>
      <c r="C901" s="43" t="s">
        <v>309</v>
      </c>
      <c r="D901" s="43" t="s">
        <v>1432</v>
      </c>
      <c r="E901" s="43">
        <f t="shared" si="28"/>
        <v>0</v>
      </c>
      <c r="G901" s="89" t="str">
        <v/>
      </c>
      <c r="H901" s="90" t="str" cm="1">
        <f t="array" ref="H901">IFERROR(_xlfn._xlws.FILTER(Cnty_States_Rgns[chapter],(Cnty_States_Rgns[county_lon, county_st]=G901)*(Cnty_States_Rgns[region]=DR_Region)),"")</f>
        <v/>
      </c>
      <c r="J901">
        <v>899</v>
      </c>
      <c r="K901" t="str">
        <f t="shared" si="29"/>
        <v/>
      </c>
    </row>
    <row r="902" spans="1:11" ht="16" hidden="1" x14ac:dyDescent="0.2">
      <c r="A902" s="43">
        <f>IFERROR(MATCH($C902,'Start Here Statistics'!$M:$M,0),0)</f>
        <v>0</v>
      </c>
      <c r="B902" s="43" t="s">
        <v>409</v>
      </c>
      <c r="C902" s="43" t="s">
        <v>309</v>
      </c>
      <c r="D902" s="43" t="s">
        <v>1433</v>
      </c>
      <c r="E902" s="43">
        <f t="shared" si="28"/>
        <v>0</v>
      </c>
      <c r="G902" s="89" t="str">
        <v/>
      </c>
      <c r="H902" s="90" t="str" cm="1">
        <f t="array" ref="H902">IFERROR(_xlfn._xlws.FILTER(Cnty_States_Rgns[chapter],(Cnty_States_Rgns[county_lon, county_st]=G902)*(Cnty_States_Rgns[region]=DR_Region)),"")</f>
        <v/>
      </c>
      <c r="J902">
        <v>900</v>
      </c>
      <c r="K902" t="str">
        <f t="shared" si="29"/>
        <v/>
      </c>
    </row>
    <row r="903" spans="1:11" ht="16" hidden="1" x14ac:dyDescent="0.2">
      <c r="A903" s="43">
        <f>IFERROR(MATCH($C903,'Start Here Statistics'!$M:$M,0),0)</f>
        <v>0</v>
      </c>
      <c r="B903" s="43" t="s">
        <v>1434</v>
      </c>
      <c r="C903" s="43" t="s">
        <v>291</v>
      </c>
      <c r="D903" s="43" t="s">
        <v>1435</v>
      </c>
      <c r="E903" s="43">
        <f t="shared" si="28"/>
        <v>0</v>
      </c>
      <c r="G903" s="89" t="str">
        <v/>
      </c>
      <c r="H903" s="90" t="str" cm="1">
        <f t="array" ref="H903">IFERROR(_xlfn._xlws.FILTER(Cnty_States_Rgns[chapter],(Cnty_States_Rgns[county_lon, county_st]=G903)*(Cnty_States_Rgns[region]=DR_Region)),"")</f>
        <v/>
      </c>
      <c r="J903">
        <v>901</v>
      </c>
      <c r="K903" t="str">
        <f t="shared" si="29"/>
        <v/>
      </c>
    </row>
    <row r="904" spans="1:11" ht="16" hidden="1" x14ac:dyDescent="0.2">
      <c r="A904" s="43">
        <f>IFERROR(MATCH($C904,'Start Here Statistics'!$M:$M,0),0)</f>
        <v>0</v>
      </c>
      <c r="B904" s="43" t="s">
        <v>1436</v>
      </c>
      <c r="C904" s="43" t="s">
        <v>296</v>
      </c>
      <c r="D904" s="43" t="s">
        <v>1435</v>
      </c>
      <c r="E904" s="43">
        <f t="shared" si="28"/>
        <v>0</v>
      </c>
      <c r="G904" s="89" t="str">
        <v/>
      </c>
      <c r="H904" s="90" t="str" cm="1">
        <f t="array" ref="H904">IFERROR(_xlfn._xlws.FILTER(Cnty_States_Rgns[chapter],(Cnty_States_Rgns[county_lon, county_st]=G904)*(Cnty_States_Rgns[region]=DR_Region)),"")</f>
        <v/>
      </c>
      <c r="J904">
        <v>902</v>
      </c>
      <c r="K904" t="str">
        <f t="shared" si="29"/>
        <v/>
      </c>
    </row>
    <row r="905" spans="1:11" ht="16" hidden="1" x14ac:dyDescent="0.2">
      <c r="A905" s="43">
        <f>IFERROR(MATCH($C905,'Start Here Statistics'!$M:$M,0),0)</f>
        <v>0</v>
      </c>
      <c r="B905" s="43" t="s">
        <v>370</v>
      </c>
      <c r="C905" s="43" t="s">
        <v>283</v>
      </c>
      <c r="D905" s="43" t="s">
        <v>1437</v>
      </c>
      <c r="E905" s="43">
        <f t="shared" si="28"/>
        <v>0</v>
      </c>
      <c r="G905" s="89" t="str">
        <v/>
      </c>
      <c r="H905" s="90" t="str" cm="1">
        <f t="array" ref="H905">IFERROR(_xlfn._xlws.FILTER(Cnty_States_Rgns[chapter],(Cnty_States_Rgns[county_lon, county_st]=G905)*(Cnty_States_Rgns[region]=DR_Region)),"")</f>
        <v/>
      </c>
      <c r="J905">
        <v>903</v>
      </c>
      <c r="K905" t="str">
        <f t="shared" si="29"/>
        <v/>
      </c>
    </row>
    <row r="906" spans="1:11" ht="16" hidden="1" x14ac:dyDescent="0.2">
      <c r="A906" s="43">
        <f>IFERROR(MATCH($C906,'Start Here Statistics'!$M:$M,0),0)</f>
        <v>0</v>
      </c>
      <c r="B906" s="43" t="s">
        <v>380</v>
      </c>
      <c r="C906" s="43" t="s">
        <v>320</v>
      </c>
      <c r="D906" s="43" t="s">
        <v>1438</v>
      </c>
      <c r="E906" s="43">
        <f t="shared" si="28"/>
        <v>0</v>
      </c>
      <c r="G906" s="89" t="str">
        <v/>
      </c>
      <c r="H906" s="90" t="str" cm="1">
        <f t="array" ref="H906">IFERROR(_xlfn._xlws.FILTER(Cnty_States_Rgns[chapter],(Cnty_States_Rgns[county_lon, county_st]=G906)*(Cnty_States_Rgns[region]=DR_Region)),"")</f>
        <v/>
      </c>
      <c r="J906">
        <v>904</v>
      </c>
      <c r="K906" t="str">
        <f t="shared" si="29"/>
        <v/>
      </c>
    </row>
    <row r="907" spans="1:11" ht="16" hidden="1" x14ac:dyDescent="0.2">
      <c r="A907" s="43">
        <f>IFERROR(MATCH($C907,'Start Here Statistics'!$M:$M,0),0)</f>
        <v>0</v>
      </c>
      <c r="B907" s="43" t="s">
        <v>523</v>
      </c>
      <c r="C907" s="43" t="s">
        <v>307</v>
      </c>
      <c r="D907" s="43" t="s">
        <v>1439</v>
      </c>
      <c r="E907" s="43">
        <f t="shared" si="28"/>
        <v>0</v>
      </c>
      <c r="G907" s="89" t="str">
        <v/>
      </c>
      <c r="H907" s="90" t="str" cm="1">
        <f t="array" ref="H907">IFERROR(_xlfn._xlws.FILTER(Cnty_States_Rgns[chapter],(Cnty_States_Rgns[county_lon, county_st]=G907)*(Cnty_States_Rgns[region]=DR_Region)),"")</f>
        <v/>
      </c>
      <c r="J907">
        <v>905</v>
      </c>
      <c r="K907" t="str">
        <f t="shared" si="29"/>
        <v/>
      </c>
    </row>
    <row r="908" spans="1:11" ht="16" hidden="1" x14ac:dyDescent="0.2">
      <c r="A908" s="43">
        <f>IFERROR(MATCH($C908,'Start Here Statistics'!$M:$M,0),0)</f>
        <v>0</v>
      </c>
      <c r="B908" s="43" t="s">
        <v>604</v>
      </c>
      <c r="C908" s="43" t="s">
        <v>298</v>
      </c>
      <c r="D908" s="43" t="s">
        <v>1440</v>
      </c>
      <c r="E908" s="43">
        <f t="shared" si="28"/>
        <v>0</v>
      </c>
      <c r="G908" s="89" t="str">
        <v/>
      </c>
      <c r="H908" s="90" t="str" cm="1">
        <f t="array" ref="H908">IFERROR(_xlfn._xlws.FILTER(Cnty_States_Rgns[chapter],(Cnty_States_Rgns[county_lon, county_st]=G908)*(Cnty_States_Rgns[region]=DR_Region)),"")</f>
        <v/>
      </c>
      <c r="J908">
        <v>906</v>
      </c>
      <c r="K908" t="str">
        <f t="shared" si="29"/>
        <v/>
      </c>
    </row>
    <row r="909" spans="1:11" ht="16" hidden="1" x14ac:dyDescent="0.2">
      <c r="A909" s="43">
        <f>IFERROR(MATCH($C909,'Start Here Statistics'!$M:$M,0),0)</f>
        <v>0</v>
      </c>
      <c r="B909" s="43" t="s">
        <v>409</v>
      </c>
      <c r="C909" s="43" t="s">
        <v>309</v>
      </c>
      <c r="D909" s="43" t="s">
        <v>1441</v>
      </c>
      <c r="E909" s="43">
        <f t="shared" si="28"/>
        <v>0</v>
      </c>
      <c r="G909" s="89" t="str">
        <v/>
      </c>
      <c r="H909" s="90" t="str" cm="1">
        <f t="array" ref="H909">IFERROR(_xlfn._xlws.FILTER(Cnty_States_Rgns[chapter],(Cnty_States_Rgns[county_lon, county_st]=G909)*(Cnty_States_Rgns[region]=DR_Region)),"")</f>
        <v/>
      </c>
      <c r="J909">
        <v>907</v>
      </c>
      <c r="K909" t="str">
        <f t="shared" si="29"/>
        <v/>
      </c>
    </row>
    <row r="910" spans="1:11" ht="16" hidden="1" x14ac:dyDescent="0.2">
      <c r="A910" s="43">
        <f>IFERROR(MATCH($C910,'Start Here Statistics'!$M:$M,0),0)</f>
        <v>0</v>
      </c>
      <c r="B910" s="43" t="s">
        <v>618</v>
      </c>
      <c r="C910" s="43" t="s">
        <v>282</v>
      </c>
      <c r="D910" s="43" t="s">
        <v>1442</v>
      </c>
      <c r="E910" s="43">
        <f t="shared" si="28"/>
        <v>0</v>
      </c>
      <c r="G910" s="89" t="str">
        <v/>
      </c>
      <c r="H910" s="90" t="str" cm="1">
        <f t="array" ref="H910">IFERROR(_xlfn._xlws.FILTER(Cnty_States_Rgns[chapter],(Cnty_States_Rgns[county_lon, county_st]=G910)*(Cnty_States_Rgns[region]=DR_Region)),"")</f>
        <v/>
      </c>
      <c r="J910">
        <v>908</v>
      </c>
      <c r="K910" t="str">
        <f t="shared" si="29"/>
        <v/>
      </c>
    </row>
    <row r="911" spans="1:11" ht="16" hidden="1" x14ac:dyDescent="0.2">
      <c r="A911" s="43">
        <f>IFERROR(MATCH($C911,'Start Here Statistics'!$M:$M,0),0)</f>
        <v>0</v>
      </c>
      <c r="B911" s="43" t="s">
        <v>577</v>
      </c>
      <c r="C911" s="43" t="s">
        <v>294</v>
      </c>
      <c r="D911" s="43" t="s">
        <v>1443</v>
      </c>
      <c r="E911" s="43">
        <f t="shared" si="28"/>
        <v>0</v>
      </c>
      <c r="G911" s="89" t="str">
        <v/>
      </c>
      <c r="H911" s="90" t="str" cm="1">
        <f t="array" ref="H911">IFERROR(_xlfn._xlws.FILTER(Cnty_States_Rgns[chapter],(Cnty_States_Rgns[county_lon, county_st]=G911)*(Cnty_States_Rgns[region]=DR_Region)),"")</f>
        <v/>
      </c>
      <c r="J911">
        <v>909</v>
      </c>
      <c r="K911" t="str">
        <f t="shared" si="29"/>
        <v/>
      </c>
    </row>
    <row r="912" spans="1:11" ht="16" hidden="1" x14ac:dyDescent="0.2">
      <c r="A912" s="43">
        <f>IFERROR(MATCH($C912,'Start Here Statistics'!$M:$M,0),0)</f>
        <v>0</v>
      </c>
      <c r="B912" s="43" t="s">
        <v>720</v>
      </c>
      <c r="C912" s="43" t="s">
        <v>313</v>
      </c>
      <c r="D912" s="43" t="s">
        <v>1444</v>
      </c>
      <c r="E912" s="43">
        <f t="shared" si="28"/>
        <v>0</v>
      </c>
      <c r="G912" s="89" t="str">
        <v/>
      </c>
      <c r="H912" s="90" t="str" cm="1">
        <f t="array" ref="H912">IFERROR(_xlfn._xlws.FILTER(Cnty_States_Rgns[chapter],(Cnty_States_Rgns[county_lon, county_st]=G912)*(Cnty_States_Rgns[region]=DR_Region)),"")</f>
        <v/>
      </c>
      <c r="J912">
        <v>910</v>
      </c>
      <c r="K912" t="str">
        <f t="shared" si="29"/>
        <v/>
      </c>
    </row>
    <row r="913" spans="1:11" ht="16" hidden="1" x14ac:dyDescent="0.2">
      <c r="A913" s="43">
        <f>IFERROR(MATCH($C913,'Start Here Statistics'!$M:$M,0),0)</f>
        <v>0</v>
      </c>
      <c r="B913" s="43" t="s">
        <v>688</v>
      </c>
      <c r="C913" s="43" t="s">
        <v>307</v>
      </c>
      <c r="D913" s="43" t="s">
        <v>1445</v>
      </c>
      <c r="E913" s="43">
        <f t="shared" si="28"/>
        <v>0</v>
      </c>
      <c r="G913" s="89" t="str">
        <v/>
      </c>
      <c r="H913" s="90" t="str" cm="1">
        <f t="array" ref="H913">IFERROR(_xlfn._xlws.FILTER(Cnty_States_Rgns[chapter],(Cnty_States_Rgns[county_lon, county_st]=G913)*(Cnty_States_Rgns[region]=DR_Region)),"")</f>
        <v/>
      </c>
      <c r="J913">
        <v>911</v>
      </c>
      <c r="K913" t="str">
        <f t="shared" si="29"/>
        <v/>
      </c>
    </row>
    <row r="914" spans="1:11" ht="16" hidden="1" x14ac:dyDescent="0.2">
      <c r="A914" s="43">
        <f>IFERROR(MATCH($C914,'Start Here Statistics'!$M:$M,0),0)</f>
        <v>0</v>
      </c>
      <c r="B914" s="43" t="s">
        <v>523</v>
      </c>
      <c r="C914" s="43" t="s">
        <v>307</v>
      </c>
      <c r="D914" s="43" t="s">
        <v>1446</v>
      </c>
      <c r="E914" s="43">
        <f t="shared" si="28"/>
        <v>0</v>
      </c>
      <c r="G914" s="89" t="str">
        <v/>
      </c>
      <c r="H914" s="90" t="str" cm="1">
        <f t="array" ref="H914">IFERROR(_xlfn._xlws.FILTER(Cnty_States_Rgns[chapter],(Cnty_States_Rgns[county_lon, county_st]=G914)*(Cnty_States_Rgns[region]=DR_Region)),"")</f>
        <v/>
      </c>
      <c r="J914">
        <v>912</v>
      </c>
      <c r="K914" t="str">
        <f t="shared" si="29"/>
        <v/>
      </c>
    </row>
    <row r="915" spans="1:11" ht="16" hidden="1" x14ac:dyDescent="0.2">
      <c r="A915" s="43">
        <f>IFERROR(MATCH($C915,'Start Here Statistics'!$M:$M,0),0)</f>
        <v>0</v>
      </c>
      <c r="B915" s="43" t="s">
        <v>485</v>
      </c>
      <c r="C915" s="43" t="s">
        <v>308</v>
      </c>
      <c r="D915" s="43" t="s">
        <v>1447</v>
      </c>
      <c r="E915" s="43">
        <f t="shared" si="28"/>
        <v>0</v>
      </c>
      <c r="G915" s="89" t="str">
        <v/>
      </c>
      <c r="H915" s="90" t="str" cm="1">
        <f t="array" ref="H915">IFERROR(_xlfn._xlws.FILTER(Cnty_States_Rgns[chapter],(Cnty_States_Rgns[county_lon, county_st]=G915)*(Cnty_States_Rgns[region]=DR_Region)),"")</f>
        <v/>
      </c>
      <c r="J915">
        <v>913</v>
      </c>
      <c r="K915" t="str">
        <f t="shared" si="29"/>
        <v/>
      </c>
    </row>
    <row r="916" spans="1:11" ht="16" hidden="1" x14ac:dyDescent="0.2">
      <c r="A916" s="43">
        <f>IFERROR(MATCH($C916,'Start Here Statistics'!$M:$M,0),0)</f>
        <v>0</v>
      </c>
      <c r="B916" s="43" t="s">
        <v>396</v>
      </c>
      <c r="C916" s="43" t="s">
        <v>327</v>
      </c>
      <c r="D916" s="43" t="s">
        <v>1448</v>
      </c>
      <c r="E916" s="43">
        <f t="shared" si="28"/>
        <v>0</v>
      </c>
      <c r="G916" s="89" t="str">
        <v/>
      </c>
      <c r="H916" s="90" t="str" cm="1">
        <f t="array" ref="H916">IFERROR(_xlfn._xlws.FILTER(Cnty_States_Rgns[chapter],(Cnty_States_Rgns[county_lon, county_st]=G916)*(Cnty_States_Rgns[region]=DR_Region)),"")</f>
        <v/>
      </c>
      <c r="J916">
        <v>914</v>
      </c>
      <c r="K916" t="str">
        <f t="shared" si="29"/>
        <v/>
      </c>
    </row>
    <row r="917" spans="1:11" ht="16" x14ac:dyDescent="0.2">
      <c r="A917" s="43">
        <f>IFERROR(MATCH($C917,'Start Here Statistics'!$M:$M,0),0)</f>
        <v>0</v>
      </c>
      <c r="B917" s="43" t="s">
        <v>660</v>
      </c>
      <c r="C917" s="43" t="s">
        <v>271</v>
      </c>
      <c r="D917" s="43" t="s">
        <v>1449</v>
      </c>
      <c r="E917" s="43">
        <f t="shared" si="28"/>
        <v>0</v>
      </c>
      <c r="G917" s="89" t="str">
        <v/>
      </c>
      <c r="H917" s="90" t="str" cm="1">
        <f t="array" ref="H917">IFERROR(_xlfn._xlws.FILTER(Cnty_States_Rgns[chapter],(Cnty_States_Rgns[county_lon, county_st]=G917)*(Cnty_States_Rgns[region]=DR_Region)),"")</f>
        <v/>
      </c>
      <c r="J917">
        <v>915</v>
      </c>
      <c r="K917" t="str">
        <f t="shared" si="29"/>
        <v/>
      </c>
    </row>
    <row r="918" spans="1:11" ht="16" hidden="1" x14ac:dyDescent="0.2">
      <c r="A918" s="43">
        <f>IFERROR(MATCH($C918,'Start Here Statistics'!$M:$M,0),0)</f>
        <v>0</v>
      </c>
      <c r="B918" s="43" t="s">
        <v>975</v>
      </c>
      <c r="C918" s="43" t="s">
        <v>294</v>
      </c>
      <c r="D918" s="43" t="s">
        <v>1450</v>
      </c>
      <c r="E918" s="43">
        <f t="shared" si="28"/>
        <v>0</v>
      </c>
      <c r="G918" s="89" t="str">
        <v/>
      </c>
      <c r="H918" s="90" t="str" cm="1">
        <f t="array" ref="H918">IFERROR(_xlfn._xlws.FILTER(Cnty_States_Rgns[chapter],(Cnty_States_Rgns[county_lon, county_st]=G918)*(Cnty_States_Rgns[region]=DR_Region)),"")</f>
        <v/>
      </c>
      <c r="J918">
        <v>916</v>
      </c>
      <c r="K918" t="str">
        <f t="shared" si="29"/>
        <v/>
      </c>
    </row>
    <row r="919" spans="1:11" ht="16" hidden="1" x14ac:dyDescent="0.2">
      <c r="A919" s="43">
        <f>IFERROR(MATCH($C919,'Start Here Statistics'!$M:$M,0),0)</f>
        <v>0</v>
      </c>
      <c r="B919" s="43" t="s">
        <v>414</v>
      </c>
      <c r="C919" s="43" t="s">
        <v>310</v>
      </c>
      <c r="D919" s="43" t="s">
        <v>1451</v>
      </c>
      <c r="E919" s="43">
        <f t="shared" si="28"/>
        <v>0</v>
      </c>
      <c r="G919" s="89" t="str">
        <v/>
      </c>
      <c r="H919" s="90" t="str" cm="1">
        <f t="array" ref="H919">IFERROR(_xlfn._xlws.FILTER(Cnty_States_Rgns[chapter],(Cnty_States_Rgns[county_lon, county_st]=G919)*(Cnty_States_Rgns[region]=DR_Region)),"")</f>
        <v/>
      </c>
      <c r="J919">
        <v>917</v>
      </c>
      <c r="K919" t="str">
        <f t="shared" si="29"/>
        <v/>
      </c>
    </row>
    <row r="920" spans="1:11" ht="16" hidden="1" x14ac:dyDescent="0.2">
      <c r="A920" s="43">
        <f>IFERROR(MATCH($C920,'Start Here Statistics'!$M:$M,0),0)</f>
        <v>0</v>
      </c>
      <c r="B920" s="43" t="s">
        <v>694</v>
      </c>
      <c r="C920" s="43" t="s">
        <v>299</v>
      </c>
      <c r="D920" s="43" t="s">
        <v>1452</v>
      </c>
      <c r="E920" s="43">
        <f t="shared" si="28"/>
        <v>0</v>
      </c>
      <c r="G920" s="89" t="str">
        <v/>
      </c>
      <c r="H920" s="90" t="str" cm="1">
        <f t="array" ref="H920">IFERROR(_xlfn._xlws.FILTER(Cnty_States_Rgns[chapter],(Cnty_States_Rgns[county_lon, county_st]=G920)*(Cnty_States_Rgns[region]=DR_Region)),"")</f>
        <v/>
      </c>
      <c r="J920">
        <v>918</v>
      </c>
      <c r="K920" t="str">
        <f t="shared" si="29"/>
        <v/>
      </c>
    </row>
    <row r="921" spans="1:11" ht="16" hidden="1" x14ac:dyDescent="0.2">
      <c r="A921" s="43">
        <f>IFERROR(MATCH($C921,'Start Here Statistics'!$M:$M,0),0)</f>
        <v>0</v>
      </c>
      <c r="B921" s="43" t="s">
        <v>573</v>
      </c>
      <c r="C921" s="43" t="s">
        <v>300</v>
      </c>
      <c r="D921" s="43" t="s">
        <v>1453</v>
      </c>
      <c r="E921" s="43">
        <f t="shared" si="28"/>
        <v>0</v>
      </c>
      <c r="G921" s="89" t="str">
        <v/>
      </c>
      <c r="H921" s="90" t="str" cm="1">
        <f t="array" ref="H921">IFERROR(_xlfn._xlws.FILTER(Cnty_States_Rgns[chapter],(Cnty_States_Rgns[county_lon, county_st]=G921)*(Cnty_States_Rgns[region]=DR_Region)),"")</f>
        <v/>
      </c>
      <c r="J921">
        <v>919</v>
      </c>
      <c r="K921" t="str">
        <f t="shared" si="29"/>
        <v/>
      </c>
    </row>
    <row r="922" spans="1:11" ht="16" hidden="1" x14ac:dyDescent="0.2">
      <c r="A922" s="43">
        <f>IFERROR(MATCH($C922,'Start Here Statistics'!$M:$M,0),0)</f>
        <v>0</v>
      </c>
      <c r="B922" s="43" t="s">
        <v>718</v>
      </c>
      <c r="C922" s="43" t="s">
        <v>302</v>
      </c>
      <c r="D922" s="43" t="s">
        <v>1454</v>
      </c>
      <c r="E922" s="43">
        <f t="shared" si="28"/>
        <v>0</v>
      </c>
      <c r="G922" s="89" t="str">
        <v/>
      </c>
      <c r="H922" s="90" t="str" cm="1">
        <f t="array" ref="H922">IFERROR(_xlfn._xlws.FILTER(Cnty_States_Rgns[chapter],(Cnty_States_Rgns[county_lon, county_st]=G922)*(Cnty_States_Rgns[region]=DR_Region)),"")</f>
        <v/>
      </c>
      <c r="J922">
        <v>920</v>
      </c>
      <c r="K922" t="str">
        <f t="shared" si="29"/>
        <v/>
      </c>
    </row>
    <row r="923" spans="1:11" ht="16" hidden="1" x14ac:dyDescent="0.2">
      <c r="A923" s="43">
        <f>IFERROR(MATCH($C923,'Start Here Statistics'!$M:$M,0),0)</f>
        <v>0</v>
      </c>
      <c r="B923" s="43" t="s">
        <v>370</v>
      </c>
      <c r="C923" s="43" t="s">
        <v>283</v>
      </c>
      <c r="D923" s="43" t="s">
        <v>1455</v>
      </c>
      <c r="E923" s="43">
        <f t="shared" si="28"/>
        <v>0</v>
      </c>
      <c r="G923" s="89" t="str">
        <v/>
      </c>
      <c r="H923" s="90" t="str" cm="1">
        <f t="array" ref="H923">IFERROR(_xlfn._xlws.FILTER(Cnty_States_Rgns[chapter],(Cnty_States_Rgns[county_lon, county_st]=G923)*(Cnty_States_Rgns[region]=DR_Region)),"")</f>
        <v/>
      </c>
      <c r="J923">
        <v>921</v>
      </c>
      <c r="K923" t="str">
        <f t="shared" si="29"/>
        <v/>
      </c>
    </row>
    <row r="924" spans="1:11" ht="16" hidden="1" x14ac:dyDescent="0.2">
      <c r="A924" s="43">
        <f>IFERROR(MATCH($C924,'Start Here Statistics'!$M:$M,0),0)</f>
        <v>0</v>
      </c>
      <c r="B924" s="43" t="s">
        <v>488</v>
      </c>
      <c r="C924" s="43" t="s">
        <v>297</v>
      </c>
      <c r="D924" s="43" t="s">
        <v>1456</v>
      </c>
      <c r="E924" s="43">
        <f t="shared" si="28"/>
        <v>0</v>
      </c>
      <c r="G924" s="89" t="str">
        <v/>
      </c>
      <c r="H924" s="90" t="str" cm="1">
        <f t="array" ref="H924">IFERROR(_xlfn._xlws.FILTER(Cnty_States_Rgns[chapter],(Cnty_States_Rgns[county_lon, county_st]=G924)*(Cnty_States_Rgns[region]=DR_Region)),"")</f>
        <v/>
      </c>
      <c r="J924">
        <v>922</v>
      </c>
      <c r="K924" t="str">
        <f t="shared" si="29"/>
        <v/>
      </c>
    </row>
    <row r="925" spans="1:11" ht="16" hidden="1" x14ac:dyDescent="0.2">
      <c r="A925" s="43">
        <f>IFERROR(MATCH($C925,'Start Here Statistics'!$M:$M,0),0)</f>
        <v>0</v>
      </c>
      <c r="B925" s="43" t="s">
        <v>1194</v>
      </c>
      <c r="C925" s="43" t="s">
        <v>324</v>
      </c>
      <c r="D925" s="43" t="s">
        <v>1457</v>
      </c>
      <c r="E925" s="43">
        <f t="shared" si="28"/>
        <v>0</v>
      </c>
      <c r="G925" s="89" t="str">
        <v/>
      </c>
      <c r="H925" s="90" t="str" cm="1">
        <f t="array" ref="H925">IFERROR(_xlfn._xlws.FILTER(Cnty_States_Rgns[chapter],(Cnty_States_Rgns[county_lon, county_st]=G925)*(Cnty_States_Rgns[region]=DR_Region)),"")</f>
        <v/>
      </c>
      <c r="J925">
        <v>923</v>
      </c>
      <c r="K925" t="str">
        <f t="shared" si="29"/>
        <v/>
      </c>
    </row>
    <row r="926" spans="1:11" ht="16" hidden="1" x14ac:dyDescent="0.2">
      <c r="A926" s="43">
        <f>IFERROR(MATCH($C926,'Start Here Statistics'!$M:$M,0),0)</f>
        <v>0</v>
      </c>
      <c r="B926" s="43" t="s">
        <v>579</v>
      </c>
      <c r="C926" s="43" t="s">
        <v>282</v>
      </c>
      <c r="D926" s="43" t="s">
        <v>1458</v>
      </c>
      <c r="E926" s="43">
        <f t="shared" si="28"/>
        <v>0</v>
      </c>
      <c r="G926" s="89" t="str">
        <v/>
      </c>
      <c r="H926" s="90" t="str" cm="1">
        <f t="array" ref="H926">IFERROR(_xlfn._xlws.FILTER(Cnty_States_Rgns[chapter],(Cnty_States_Rgns[county_lon, county_st]=G926)*(Cnty_States_Rgns[region]=DR_Region)),"")</f>
        <v/>
      </c>
      <c r="J926">
        <v>924</v>
      </c>
      <c r="K926" t="str">
        <f t="shared" si="29"/>
        <v/>
      </c>
    </row>
    <row r="927" spans="1:11" ht="16" hidden="1" x14ac:dyDescent="0.2">
      <c r="A927" s="43">
        <f>IFERROR(MATCH($C927,'Start Here Statistics'!$M:$M,0),0)</f>
        <v>0</v>
      </c>
      <c r="B927" s="43" t="s">
        <v>708</v>
      </c>
      <c r="C927" s="43" t="s">
        <v>285</v>
      </c>
      <c r="D927" s="43" t="s">
        <v>1459</v>
      </c>
      <c r="E927" s="43">
        <f t="shared" si="28"/>
        <v>0</v>
      </c>
      <c r="G927" s="89" t="str">
        <v/>
      </c>
      <c r="H927" s="90" t="str" cm="1">
        <f t="array" ref="H927">IFERROR(_xlfn._xlws.FILTER(Cnty_States_Rgns[chapter],(Cnty_States_Rgns[county_lon, county_st]=G927)*(Cnty_States_Rgns[region]=DR_Region)),"")</f>
        <v/>
      </c>
      <c r="J927">
        <v>925</v>
      </c>
      <c r="K927" t="str">
        <f t="shared" si="29"/>
        <v/>
      </c>
    </row>
    <row r="928" spans="1:11" ht="16" hidden="1" x14ac:dyDescent="0.2">
      <c r="A928" s="43">
        <f>IFERROR(MATCH($C928,'Start Here Statistics'!$M:$M,0),0)</f>
        <v>0</v>
      </c>
      <c r="B928" s="43" t="s">
        <v>451</v>
      </c>
      <c r="C928" s="43" t="s">
        <v>324</v>
      </c>
      <c r="D928" s="43" t="s">
        <v>1460</v>
      </c>
      <c r="E928" s="43">
        <f t="shared" si="28"/>
        <v>0</v>
      </c>
      <c r="G928" s="89" t="str">
        <v/>
      </c>
      <c r="H928" s="90" t="str" cm="1">
        <f t="array" ref="H928">IFERROR(_xlfn._xlws.FILTER(Cnty_States_Rgns[chapter],(Cnty_States_Rgns[county_lon, county_st]=G928)*(Cnty_States_Rgns[region]=DR_Region)),"")</f>
        <v/>
      </c>
      <c r="J928">
        <v>926</v>
      </c>
      <c r="K928" t="str">
        <f t="shared" si="29"/>
        <v/>
      </c>
    </row>
    <row r="929" spans="1:11" ht="16" hidden="1" x14ac:dyDescent="0.2">
      <c r="A929" s="43">
        <f>IFERROR(MATCH($C929,'Start Here Statistics'!$M:$M,0),0)</f>
        <v>0</v>
      </c>
      <c r="B929" s="43" t="s">
        <v>604</v>
      </c>
      <c r="C929" s="43" t="s">
        <v>298</v>
      </c>
      <c r="D929" s="43" t="s">
        <v>1461</v>
      </c>
      <c r="E929" s="43">
        <f t="shared" si="28"/>
        <v>0</v>
      </c>
      <c r="G929" s="89" t="str">
        <v/>
      </c>
      <c r="H929" s="90" t="str" cm="1">
        <f t="array" ref="H929">IFERROR(_xlfn._xlws.FILTER(Cnty_States_Rgns[chapter],(Cnty_States_Rgns[county_lon, county_st]=G929)*(Cnty_States_Rgns[region]=DR_Region)),"")</f>
        <v/>
      </c>
      <c r="J929">
        <v>927</v>
      </c>
      <c r="K929" t="str">
        <f t="shared" si="29"/>
        <v/>
      </c>
    </row>
    <row r="930" spans="1:11" ht="16" hidden="1" x14ac:dyDescent="0.2">
      <c r="A930" s="43">
        <f>IFERROR(MATCH($C930,'Start Here Statistics'!$M:$M,0),0)</f>
        <v>0</v>
      </c>
      <c r="B930" s="43" t="s">
        <v>624</v>
      </c>
      <c r="C930" s="43" t="s">
        <v>317</v>
      </c>
      <c r="D930" s="43" t="s">
        <v>1462</v>
      </c>
      <c r="E930" s="43">
        <f t="shared" si="28"/>
        <v>0</v>
      </c>
      <c r="G930" s="89" t="str">
        <v/>
      </c>
      <c r="H930" s="90" t="str" cm="1">
        <f t="array" ref="H930">IFERROR(_xlfn._xlws.FILTER(Cnty_States_Rgns[chapter],(Cnty_States_Rgns[county_lon, county_st]=G930)*(Cnty_States_Rgns[region]=DR_Region)),"")</f>
        <v/>
      </c>
      <c r="J930">
        <v>928</v>
      </c>
      <c r="K930" t="str">
        <f t="shared" si="29"/>
        <v/>
      </c>
    </row>
    <row r="931" spans="1:11" ht="16" hidden="1" x14ac:dyDescent="0.2">
      <c r="A931" s="43">
        <f>IFERROR(MATCH($C931,'Start Here Statistics'!$M:$M,0),0)</f>
        <v>0</v>
      </c>
      <c r="B931" s="43" t="s">
        <v>1326</v>
      </c>
      <c r="C931" s="43" t="s">
        <v>307</v>
      </c>
      <c r="D931" s="43" t="s">
        <v>1463</v>
      </c>
      <c r="E931" s="43">
        <f t="shared" si="28"/>
        <v>0</v>
      </c>
      <c r="G931" s="89" t="str">
        <v/>
      </c>
      <c r="H931" s="90" t="str" cm="1">
        <f t="array" ref="H931">IFERROR(_xlfn._xlws.FILTER(Cnty_States_Rgns[chapter],(Cnty_States_Rgns[county_lon, county_st]=G931)*(Cnty_States_Rgns[region]=DR_Region)),"")</f>
        <v/>
      </c>
      <c r="J931">
        <v>929</v>
      </c>
      <c r="K931" t="str">
        <f t="shared" si="29"/>
        <v/>
      </c>
    </row>
    <row r="932" spans="1:11" ht="16" hidden="1" x14ac:dyDescent="0.2">
      <c r="A932" s="43">
        <f>IFERROR(MATCH($C932,'Start Here Statistics'!$M:$M,0),0)</f>
        <v>0</v>
      </c>
      <c r="B932" s="43" t="s">
        <v>368</v>
      </c>
      <c r="C932" s="43" t="s">
        <v>310</v>
      </c>
      <c r="D932" s="43" t="s">
        <v>1464</v>
      </c>
      <c r="E932" s="43">
        <f t="shared" si="28"/>
        <v>0</v>
      </c>
      <c r="G932" s="89" t="str">
        <v/>
      </c>
      <c r="H932" s="90" t="str" cm="1">
        <f t="array" ref="H932">IFERROR(_xlfn._xlws.FILTER(Cnty_States_Rgns[chapter],(Cnty_States_Rgns[county_lon, county_st]=G932)*(Cnty_States_Rgns[region]=DR_Region)),"")</f>
        <v/>
      </c>
      <c r="J932">
        <v>930</v>
      </c>
      <c r="K932" t="str">
        <f t="shared" si="29"/>
        <v/>
      </c>
    </row>
    <row r="933" spans="1:11" ht="16" hidden="1" x14ac:dyDescent="0.2">
      <c r="A933" s="43">
        <f>IFERROR(MATCH($C933,'Start Here Statistics'!$M:$M,0),0)</f>
        <v>0</v>
      </c>
      <c r="B933" s="43" t="s">
        <v>446</v>
      </c>
      <c r="C933" s="43" t="s">
        <v>301</v>
      </c>
      <c r="D933" s="43" t="s">
        <v>1465</v>
      </c>
      <c r="E933" s="43">
        <f t="shared" si="28"/>
        <v>0</v>
      </c>
      <c r="G933" s="89" t="str">
        <v/>
      </c>
      <c r="H933" s="90" t="str" cm="1">
        <f t="array" ref="H933">IFERROR(_xlfn._xlws.FILTER(Cnty_States_Rgns[chapter],(Cnty_States_Rgns[county_lon, county_st]=G933)*(Cnty_States_Rgns[region]=DR_Region)),"")</f>
        <v/>
      </c>
      <c r="J933">
        <v>931</v>
      </c>
      <c r="K933" t="str">
        <f t="shared" si="29"/>
        <v/>
      </c>
    </row>
    <row r="934" spans="1:11" ht="16" hidden="1" x14ac:dyDescent="0.2">
      <c r="A934" s="43">
        <f>IFERROR(MATCH($C934,'Start Here Statistics'!$M:$M,0),0)</f>
        <v>0</v>
      </c>
      <c r="B934" s="43" t="s">
        <v>480</v>
      </c>
      <c r="C934" s="43" t="s">
        <v>313</v>
      </c>
      <c r="D934" s="43" t="s">
        <v>1466</v>
      </c>
      <c r="E934" s="43">
        <f t="shared" si="28"/>
        <v>0</v>
      </c>
      <c r="G934" s="89" t="str">
        <v/>
      </c>
      <c r="H934" s="90" t="str" cm="1">
        <f t="array" ref="H934">IFERROR(_xlfn._xlws.FILTER(Cnty_States_Rgns[chapter],(Cnty_States_Rgns[county_lon, county_st]=G934)*(Cnty_States_Rgns[region]=DR_Region)),"")</f>
        <v/>
      </c>
      <c r="J934">
        <v>932</v>
      </c>
      <c r="K934" t="str">
        <f t="shared" si="29"/>
        <v/>
      </c>
    </row>
    <row r="935" spans="1:11" ht="16" hidden="1" x14ac:dyDescent="0.2">
      <c r="A935" s="43">
        <f>IFERROR(MATCH($C935,'Start Here Statistics'!$M:$M,0),0)</f>
        <v>0</v>
      </c>
      <c r="B935" s="43" t="s">
        <v>744</v>
      </c>
      <c r="C935" s="43" t="s">
        <v>288</v>
      </c>
      <c r="D935" s="43" t="s">
        <v>1467</v>
      </c>
      <c r="E935" s="43">
        <f t="shared" si="28"/>
        <v>0</v>
      </c>
      <c r="G935" s="89" t="str">
        <v/>
      </c>
      <c r="H935" s="90" t="str" cm="1">
        <f t="array" ref="H935">IFERROR(_xlfn._xlws.FILTER(Cnty_States_Rgns[chapter],(Cnty_States_Rgns[county_lon, county_st]=G935)*(Cnty_States_Rgns[region]=DR_Region)),"")</f>
        <v/>
      </c>
      <c r="J935">
        <v>933</v>
      </c>
      <c r="K935" t="str">
        <f t="shared" si="29"/>
        <v/>
      </c>
    </row>
    <row r="936" spans="1:11" ht="16" hidden="1" x14ac:dyDescent="0.2">
      <c r="A936" s="43">
        <f>IFERROR(MATCH($C936,'Start Here Statistics'!$M:$M,0),0)</f>
        <v>0</v>
      </c>
      <c r="B936" s="43" t="s">
        <v>604</v>
      </c>
      <c r="C936" s="43" t="s">
        <v>298</v>
      </c>
      <c r="D936" s="43" t="s">
        <v>1468</v>
      </c>
      <c r="E936" s="43">
        <f t="shared" si="28"/>
        <v>0</v>
      </c>
      <c r="G936" s="89" t="str">
        <v/>
      </c>
      <c r="H936" s="90" t="str" cm="1">
        <f t="array" ref="H936">IFERROR(_xlfn._xlws.FILTER(Cnty_States_Rgns[chapter],(Cnty_States_Rgns[county_lon, county_st]=G936)*(Cnty_States_Rgns[region]=DR_Region)),"")</f>
        <v/>
      </c>
      <c r="J936">
        <v>934</v>
      </c>
      <c r="K936" t="str">
        <f t="shared" si="29"/>
        <v/>
      </c>
    </row>
    <row r="937" spans="1:11" ht="16" hidden="1" x14ac:dyDescent="0.2">
      <c r="A937" s="43">
        <f>IFERROR(MATCH($C937,'Start Here Statistics'!$M:$M,0),0)</f>
        <v>0</v>
      </c>
      <c r="B937" s="43" t="s">
        <v>582</v>
      </c>
      <c r="C937" s="43" t="s">
        <v>302</v>
      </c>
      <c r="D937" s="43" t="s">
        <v>1469</v>
      </c>
      <c r="E937" s="43">
        <f t="shared" si="28"/>
        <v>0</v>
      </c>
      <c r="G937" s="89" t="str">
        <v/>
      </c>
      <c r="H937" s="90" t="str" cm="1">
        <f t="array" ref="H937">IFERROR(_xlfn._xlws.FILTER(Cnty_States_Rgns[chapter],(Cnty_States_Rgns[county_lon, county_st]=G937)*(Cnty_States_Rgns[region]=DR_Region)),"")</f>
        <v/>
      </c>
      <c r="J937">
        <v>935</v>
      </c>
      <c r="K937" t="str">
        <f t="shared" si="29"/>
        <v/>
      </c>
    </row>
    <row r="938" spans="1:11" ht="16" hidden="1" x14ac:dyDescent="0.2">
      <c r="A938" s="43">
        <f>IFERROR(MATCH($C938,'Start Here Statistics'!$M:$M,0),0)</f>
        <v>0</v>
      </c>
      <c r="B938" s="43" t="s">
        <v>991</v>
      </c>
      <c r="C938" s="43" t="s">
        <v>320</v>
      </c>
      <c r="D938" s="43" t="s">
        <v>1470</v>
      </c>
      <c r="E938" s="43">
        <f t="shared" si="28"/>
        <v>0</v>
      </c>
      <c r="G938" s="89" t="str">
        <v/>
      </c>
      <c r="H938" s="90" t="str" cm="1">
        <f t="array" ref="H938">IFERROR(_xlfn._xlws.FILTER(Cnty_States_Rgns[chapter],(Cnty_States_Rgns[county_lon, county_st]=G938)*(Cnty_States_Rgns[region]=DR_Region)),"")</f>
        <v/>
      </c>
      <c r="J938">
        <v>936</v>
      </c>
      <c r="K938" t="str">
        <f t="shared" si="29"/>
        <v/>
      </c>
    </row>
    <row r="939" spans="1:11" ht="16" hidden="1" x14ac:dyDescent="0.2">
      <c r="A939" s="43">
        <f>IFERROR(MATCH($C939,'Start Here Statistics'!$M:$M,0),0)</f>
        <v>0</v>
      </c>
      <c r="B939" s="43" t="s">
        <v>1471</v>
      </c>
      <c r="C939" s="43" t="s">
        <v>329</v>
      </c>
      <c r="D939" s="43" t="s">
        <v>1472</v>
      </c>
      <c r="E939" s="43">
        <f t="shared" si="28"/>
        <v>0</v>
      </c>
      <c r="G939" s="89" t="str">
        <v/>
      </c>
      <c r="H939" s="90" t="str" cm="1">
        <f t="array" ref="H939">IFERROR(_xlfn._xlws.FILTER(Cnty_States_Rgns[chapter],(Cnty_States_Rgns[county_lon, county_st]=G939)*(Cnty_States_Rgns[region]=DR_Region)),"")</f>
        <v/>
      </c>
      <c r="J939">
        <v>937</v>
      </c>
      <c r="K939" t="str">
        <f t="shared" si="29"/>
        <v/>
      </c>
    </row>
    <row r="940" spans="1:11" ht="16" hidden="1" x14ac:dyDescent="0.2">
      <c r="A940" s="43">
        <f>IFERROR(MATCH($C940,'Start Here Statistics'!$M:$M,0),0)</f>
        <v>0</v>
      </c>
      <c r="B940" s="43" t="s">
        <v>577</v>
      </c>
      <c r="C940" s="43" t="s">
        <v>294</v>
      </c>
      <c r="D940" s="43" t="s">
        <v>1473</v>
      </c>
      <c r="E940" s="43">
        <f t="shared" si="28"/>
        <v>0</v>
      </c>
      <c r="G940" s="89" t="str">
        <v/>
      </c>
      <c r="H940" s="90" t="str" cm="1">
        <f t="array" ref="H940">IFERROR(_xlfn._xlws.FILTER(Cnty_States_Rgns[chapter],(Cnty_States_Rgns[county_lon, county_st]=G940)*(Cnty_States_Rgns[region]=DR_Region)),"")</f>
        <v/>
      </c>
      <c r="J940">
        <v>938</v>
      </c>
      <c r="K940" t="str">
        <f t="shared" si="29"/>
        <v/>
      </c>
    </row>
    <row r="941" spans="1:11" ht="16" hidden="1" x14ac:dyDescent="0.2">
      <c r="A941" s="43">
        <f>IFERROR(MATCH($C941,'Start Here Statistics'!$M:$M,0),0)</f>
        <v>0</v>
      </c>
      <c r="B941" s="43" t="s">
        <v>348</v>
      </c>
      <c r="C941" s="43" t="s">
        <v>310</v>
      </c>
      <c r="D941" s="43" t="s">
        <v>1474</v>
      </c>
      <c r="E941" s="43">
        <f t="shared" si="28"/>
        <v>0</v>
      </c>
      <c r="G941" s="89" t="str">
        <v/>
      </c>
      <c r="H941" s="90" t="str" cm="1">
        <f t="array" ref="H941">IFERROR(_xlfn._xlws.FILTER(Cnty_States_Rgns[chapter],(Cnty_States_Rgns[county_lon, county_st]=G941)*(Cnty_States_Rgns[region]=DR_Region)),"")</f>
        <v/>
      </c>
      <c r="J941">
        <v>939</v>
      </c>
      <c r="K941" t="str">
        <f t="shared" si="29"/>
        <v/>
      </c>
    </row>
    <row r="942" spans="1:11" ht="16" hidden="1" x14ac:dyDescent="0.2">
      <c r="A942" s="43">
        <f>IFERROR(MATCH($C942,'Start Here Statistics'!$M:$M,0),0)</f>
        <v>0</v>
      </c>
      <c r="B942" s="43" t="s">
        <v>448</v>
      </c>
      <c r="C942" s="43" t="s">
        <v>302</v>
      </c>
      <c r="D942" s="43" t="s">
        <v>1475</v>
      </c>
      <c r="E942" s="43">
        <f t="shared" si="28"/>
        <v>0</v>
      </c>
      <c r="G942" s="89" t="str">
        <v/>
      </c>
      <c r="H942" s="90" t="str" cm="1">
        <f t="array" ref="H942">IFERROR(_xlfn._xlws.FILTER(Cnty_States_Rgns[chapter],(Cnty_States_Rgns[county_lon, county_st]=G942)*(Cnty_States_Rgns[region]=DR_Region)),"")</f>
        <v/>
      </c>
      <c r="J942">
        <v>940</v>
      </c>
      <c r="K942" t="str">
        <f t="shared" si="29"/>
        <v/>
      </c>
    </row>
    <row r="943" spans="1:11" ht="16" hidden="1" x14ac:dyDescent="0.2">
      <c r="A943" s="43">
        <f>IFERROR(MATCH($C943,'Start Here Statistics'!$M:$M,0),0)</f>
        <v>0</v>
      </c>
      <c r="B943" s="43" t="s">
        <v>582</v>
      </c>
      <c r="C943" s="43" t="s">
        <v>302</v>
      </c>
      <c r="D943" s="43" t="s">
        <v>1476</v>
      </c>
      <c r="E943" s="43">
        <f t="shared" si="28"/>
        <v>0</v>
      </c>
      <c r="G943" s="89" t="str">
        <v/>
      </c>
      <c r="H943" s="90" t="str" cm="1">
        <f t="array" ref="H943">IFERROR(_xlfn._xlws.FILTER(Cnty_States_Rgns[chapter],(Cnty_States_Rgns[county_lon, county_st]=G943)*(Cnty_States_Rgns[region]=DR_Region)),"")</f>
        <v/>
      </c>
      <c r="J943">
        <v>941</v>
      </c>
      <c r="K943" t="str">
        <f t="shared" si="29"/>
        <v/>
      </c>
    </row>
    <row r="944" spans="1:11" ht="16" hidden="1" x14ac:dyDescent="0.2">
      <c r="A944" s="43">
        <f>IFERROR(MATCH($C944,'Start Here Statistics'!$M:$M,0),0)</f>
        <v>0</v>
      </c>
      <c r="B944" s="43" t="s">
        <v>535</v>
      </c>
      <c r="C944" s="43" t="s">
        <v>313</v>
      </c>
      <c r="D944" s="43" t="s">
        <v>1477</v>
      </c>
      <c r="E944" s="43">
        <f t="shared" si="28"/>
        <v>0</v>
      </c>
      <c r="G944" s="89" t="str">
        <v/>
      </c>
      <c r="H944" s="90" t="str" cm="1">
        <f t="array" ref="H944">IFERROR(_xlfn._xlws.FILTER(Cnty_States_Rgns[chapter],(Cnty_States_Rgns[county_lon, county_st]=G944)*(Cnty_States_Rgns[region]=DR_Region)),"")</f>
        <v/>
      </c>
      <c r="J944">
        <v>942</v>
      </c>
      <c r="K944" t="str">
        <f t="shared" si="29"/>
        <v/>
      </c>
    </row>
    <row r="945" spans="1:11" ht="16" hidden="1" x14ac:dyDescent="0.2">
      <c r="A945" s="43">
        <f>IFERROR(MATCH($C945,'Start Here Statistics'!$M:$M,0),0)</f>
        <v>0</v>
      </c>
      <c r="B945" s="43" t="s">
        <v>423</v>
      </c>
      <c r="C945" s="43" t="s">
        <v>327</v>
      </c>
      <c r="D945" s="43" t="s">
        <v>1478</v>
      </c>
      <c r="E945" s="43">
        <f t="shared" si="28"/>
        <v>0</v>
      </c>
      <c r="G945" s="89" t="str">
        <v/>
      </c>
      <c r="H945" s="90" t="str" cm="1">
        <f t="array" ref="H945">IFERROR(_xlfn._xlws.FILTER(Cnty_States_Rgns[chapter],(Cnty_States_Rgns[county_lon, county_st]=G945)*(Cnty_States_Rgns[region]=DR_Region)),"")</f>
        <v/>
      </c>
      <c r="J945">
        <v>943</v>
      </c>
      <c r="K945" t="str">
        <f t="shared" si="29"/>
        <v/>
      </c>
    </row>
    <row r="946" spans="1:11" ht="16" hidden="1" x14ac:dyDescent="0.2">
      <c r="A946" s="43">
        <f>IFERROR(MATCH($C946,'Start Here Statistics'!$M:$M,0),0)</f>
        <v>0</v>
      </c>
      <c r="B946" s="43" t="s">
        <v>396</v>
      </c>
      <c r="C946" s="43" t="s">
        <v>327</v>
      </c>
      <c r="D946" s="43" t="s">
        <v>1479</v>
      </c>
      <c r="E946" s="43">
        <f t="shared" si="28"/>
        <v>0</v>
      </c>
      <c r="G946" s="89" t="str">
        <v/>
      </c>
      <c r="H946" s="90" t="str" cm="1">
        <f t="array" ref="H946">IFERROR(_xlfn._xlws.FILTER(Cnty_States_Rgns[chapter],(Cnty_States_Rgns[county_lon, county_st]=G946)*(Cnty_States_Rgns[region]=DR_Region)),"")</f>
        <v/>
      </c>
      <c r="J946">
        <v>944</v>
      </c>
      <c r="K946" t="str">
        <f t="shared" si="29"/>
        <v/>
      </c>
    </row>
    <row r="947" spans="1:11" ht="16" hidden="1" x14ac:dyDescent="0.2">
      <c r="A947" s="43">
        <f>IFERROR(MATCH($C947,'Start Here Statistics'!$M:$M,0),0)</f>
        <v>0</v>
      </c>
      <c r="B947" s="43" t="s">
        <v>480</v>
      </c>
      <c r="C947" s="43" t="s">
        <v>313</v>
      </c>
      <c r="D947" s="43" t="s">
        <v>1480</v>
      </c>
      <c r="E947" s="43">
        <f t="shared" si="28"/>
        <v>0</v>
      </c>
      <c r="G947" s="89" t="str">
        <v/>
      </c>
      <c r="H947" s="90" t="str" cm="1">
        <f t="array" ref="H947">IFERROR(_xlfn._xlws.FILTER(Cnty_States_Rgns[chapter],(Cnty_States_Rgns[county_lon, county_st]=G947)*(Cnty_States_Rgns[region]=DR_Region)),"")</f>
        <v/>
      </c>
      <c r="J947">
        <v>945</v>
      </c>
      <c r="K947" t="str">
        <f t="shared" si="29"/>
        <v/>
      </c>
    </row>
    <row r="948" spans="1:11" ht="16" hidden="1" x14ac:dyDescent="0.2">
      <c r="A948" s="43">
        <f>IFERROR(MATCH($C948,'Start Here Statistics'!$M:$M,0),0)</f>
        <v>0</v>
      </c>
      <c r="B948" s="43" t="s">
        <v>774</v>
      </c>
      <c r="C948" s="43" t="s">
        <v>329</v>
      </c>
      <c r="D948" s="43" t="s">
        <v>1481</v>
      </c>
      <c r="E948" s="43">
        <f t="shared" si="28"/>
        <v>0</v>
      </c>
      <c r="G948" s="89" t="str">
        <v/>
      </c>
      <c r="H948" s="90" t="str" cm="1">
        <f t="array" ref="H948">IFERROR(_xlfn._xlws.FILTER(Cnty_States_Rgns[chapter],(Cnty_States_Rgns[county_lon, county_st]=G948)*(Cnty_States_Rgns[region]=DR_Region)),"")</f>
        <v/>
      </c>
      <c r="J948">
        <v>946</v>
      </c>
      <c r="K948" t="str">
        <f t="shared" si="29"/>
        <v/>
      </c>
    </row>
    <row r="949" spans="1:11" ht="16" hidden="1" x14ac:dyDescent="0.2">
      <c r="A949" s="43">
        <f>IFERROR(MATCH($C949,'Start Here Statistics'!$M:$M,0),0)</f>
        <v>0</v>
      </c>
      <c r="B949" s="43" t="s">
        <v>914</v>
      </c>
      <c r="C949" s="43" t="s">
        <v>299</v>
      </c>
      <c r="D949" s="43" t="s">
        <v>1482</v>
      </c>
      <c r="E949" s="43">
        <f t="shared" si="28"/>
        <v>0</v>
      </c>
      <c r="G949" s="89" t="str">
        <v/>
      </c>
      <c r="H949" s="90" t="str" cm="1">
        <f t="array" ref="H949">IFERROR(_xlfn._xlws.FILTER(Cnty_States_Rgns[chapter],(Cnty_States_Rgns[county_lon, county_st]=G949)*(Cnty_States_Rgns[region]=DR_Region)),"")</f>
        <v/>
      </c>
      <c r="J949">
        <v>947</v>
      </c>
      <c r="K949" t="str">
        <f t="shared" si="29"/>
        <v/>
      </c>
    </row>
    <row r="950" spans="1:11" ht="16" hidden="1" x14ac:dyDescent="0.2">
      <c r="A950" s="43">
        <f>IFERROR(MATCH($C950,'Start Here Statistics'!$M:$M,0),0)</f>
        <v>0</v>
      </c>
      <c r="B950" s="43" t="s">
        <v>446</v>
      </c>
      <c r="C950" s="43" t="s">
        <v>301</v>
      </c>
      <c r="D950" s="43" t="s">
        <v>1483</v>
      </c>
      <c r="E950" s="43">
        <f t="shared" si="28"/>
        <v>0</v>
      </c>
      <c r="G950" s="89" t="str">
        <v/>
      </c>
      <c r="H950" s="90" t="str" cm="1">
        <f t="array" ref="H950">IFERROR(_xlfn._xlws.FILTER(Cnty_States_Rgns[chapter],(Cnty_States_Rgns[county_lon, county_st]=G950)*(Cnty_States_Rgns[region]=DR_Region)),"")</f>
        <v/>
      </c>
      <c r="J950">
        <v>948</v>
      </c>
      <c r="K950" t="str">
        <f t="shared" si="29"/>
        <v/>
      </c>
    </row>
    <row r="951" spans="1:11" ht="16" hidden="1" x14ac:dyDescent="0.2">
      <c r="A951" s="43">
        <f>IFERROR(MATCH($C951,'Start Here Statistics'!$M:$M,0),0)</f>
        <v>0</v>
      </c>
      <c r="B951" s="43" t="s">
        <v>1031</v>
      </c>
      <c r="C951" s="43" t="s">
        <v>297</v>
      </c>
      <c r="D951" s="43" t="s">
        <v>1484</v>
      </c>
      <c r="E951" s="43">
        <f t="shared" si="28"/>
        <v>0</v>
      </c>
      <c r="G951" s="89" t="str">
        <v/>
      </c>
      <c r="H951" s="90" t="str" cm="1">
        <f t="array" ref="H951">IFERROR(_xlfn._xlws.FILTER(Cnty_States_Rgns[chapter],(Cnty_States_Rgns[county_lon, county_st]=G951)*(Cnty_States_Rgns[region]=DR_Region)),"")</f>
        <v/>
      </c>
      <c r="J951">
        <v>949</v>
      </c>
      <c r="K951" t="str">
        <f t="shared" si="29"/>
        <v/>
      </c>
    </row>
    <row r="952" spans="1:11" ht="16" hidden="1" x14ac:dyDescent="0.2">
      <c r="A952" s="43">
        <f>IFERROR(MATCH($C952,'Start Here Statistics'!$M:$M,0),0)</f>
        <v>0</v>
      </c>
      <c r="B952" s="43" t="s">
        <v>1471</v>
      </c>
      <c r="C952" s="43" t="s">
        <v>329</v>
      </c>
      <c r="D952" s="43" t="s">
        <v>1485</v>
      </c>
      <c r="E952" s="43">
        <f t="shared" si="28"/>
        <v>0</v>
      </c>
      <c r="G952" s="89" t="str">
        <v/>
      </c>
      <c r="H952" s="90" t="str" cm="1">
        <f t="array" ref="H952">IFERROR(_xlfn._xlws.FILTER(Cnty_States_Rgns[chapter],(Cnty_States_Rgns[county_lon, county_st]=G952)*(Cnty_States_Rgns[region]=DR_Region)),"")</f>
        <v/>
      </c>
      <c r="J952">
        <v>950</v>
      </c>
      <c r="K952" t="str">
        <f t="shared" si="29"/>
        <v/>
      </c>
    </row>
    <row r="953" spans="1:11" ht="16" x14ac:dyDescent="0.2">
      <c r="A953" s="43">
        <f>IFERROR(MATCH($C953,'Start Here Statistics'!$M:$M,0),0)</f>
        <v>0</v>
      </c>
      <c r="B953" s="43" t="s">
        <v>517</v>
      </c>
      <c r="C953" s="43" t="s">
        <v>271</v>
      </c>
      <c r="D953" s="43" t="s">
        <v>1486</v>
      </c>
      <c r="E953" s="43">
        <f t="shared" si="28"/>
        <v>0</v>
      </c>
      <c r="G953" s="89" t="str">
        <v/>
      </c>
      <c r="H953" s="90" t="str" cm="1">
        <f t="array" ref="H953">IFERROR(_xlfn._xlws.FILTER(Cnty_States_Rgns[chapter],(Cnty_States_Rgns[county_lon, county_st]=G953)*(Cnty_States_Rgns[region]=DR_Region)),"")</f>
        <v/>
      </c>
      <c r="J953">
        <v>951</v>
      </c>
      <c r="K953" t="str">
        <f t="shared" si="29"/>
        <v/>
      </c>
    </row>
    <row r="954" spans="1:11" ht="16" hidden="1" x14ac:dyDescent="0.2">
      <c r="A954" s="43">
        <f>IFERROR(MATCH($C954,'Start Here Statistics'!$M:$M,0),0)</f>
        <v>0</v>
      </c>
      <c r="B954" s="43" t="s">
        <v>553</v>
      </c>
      <c r="C954" s="43" t="s">
        <v>294</v>
      </c>
      <c r="D954" s="43" t="s">
        <v>1487</v>
      </c>
      <c r="E954" s="43">
        <f t="shared" si="28"/>
        <v>0</v>
      </c>
      <c r="G954" s="89" t="str">
        <v/>
      </c>
      <c r="H954" s="90" t="str" cm="1">
        <f t="array" ref="H954">IFERROR(_xlfn._xlws.FILTER(Cnty_States_Rgns[chapter],(Cnty_States_Rgns[county_lon, county_st]=G954)*(Cnty_States_Rgns[region]=DR_Region)),"")</f>
        <v/>
      </c>
      <c r="J954">
        <v>952</v>
      </c>
      <c r="K954" t="str">
        <f t="shared" si="29"/>
        <v/>
      </c>
    </row>
    <row r="955" spans="1:11" ht="16" hidden="1" x14ac:dyDescent="0.2">
      <c r="A955" s="43">
        <f>IFERROR(MATCH($C955,'Start Here Statistics'!$M:$M,0),0)</f>
        <v>0</v>
      </c>
      <c r="B955" s="43" t="s">
        <v>386</v>
      </c>
      <c r="C955" s="43" t="s">
        <v>295</v>
      </c>
      <c r="D955" s="43" t="s">
        <v>1488</v>
      </c>
      <c r="E955" s="43">
        <f t="shared" si="28"/>
        <v>0</v>
      </c>
      <c r="G955" s="89" t="str">
        <v/>
      </c>
      <c r="H955" s="90" t="str" cm="1">
        <f t="array" ref="H955">IFERROR(_xlfn._xlws.FILTER(Cnty_States_Rgns[chapter],(Cnty_States_Rgns[county_lon, county_st]=G955)*(Cnty_States_Rgns[region]=DR_Region)),"")</f>
        <v/>
      </c>
      <c r="J955">
        <v>953</v>
      </c>
      <c r="K955" t="str">
        <f t="shared" si="29"/>
        <v/>
      </c>
    </row>
    <row r="956" spans="1:11" ht="16" hidden="1" x14ac:dyDescent="0.2">
      <c r="A956" s="43">
        <f>IFERROR(MATCH($C956,'Start Here Statistics'!$M:$M,0),0)</f>
        <v>0</v>
      </c>
      <c r="B956" s="43" t="s">
        <v>525</v>
      </c>
      <c r="C956" s="43" t="s">
        <v>325</v>
      </c>
      <c r="D956" s="43" t="s">
        <v>1489</v>
      </c>
      <c r="E956" s="43">
        <f t="shared" si="28"/>
        <v>0</v>
      </c>
      <c r="G956" s="89" t="str">
        <v/>
      </c>
      <c r="H956" s="90" t="str" cm="1">
        <f t="array" ref="H956">IFERROR(_xlfn._xlws.FILTER(Cnty_States_Rgns[chapter],(Cnty_States_Rgns[county_lon, county_st]=G956)*(Cnty_States_Rgns[region]=DR_Region)),"")</f>
        <v/>
      </c>
      <c r="J956">
        <v>954</v>
      </c>
      <c r="K956" t="str">
        <f t="shared" si="29"/>
        <v/>
      </c>
    </row>
    <row r="957" spans="1:11" ht="16" hidden="1" x14ac:dyDescent="0.2">
      <c r="A957" s="43">
        <f>IFERROR(MATCH($C957,'Start Here Statistics'!$M:$M,0),0)</f>
        <v>0</v>
      </c>
      <c r="B957" s="43" t="s">
        <v>561</v>
      </c>
      <c r="C957" s="43" t="s">
        <v>307</v>
      </c>
      <c r="D957" s="43" t="s">
        <v>1490</v>
      </c>
      <c r="E957" s="43">
        <f t="shared" si="28"/>
        <v>0</v>
      </c>
      <c r="G957" s="89" t="str">
        <v/>
      </c>
      <c r="H957" s="90" t="str" cm="1">
        <f t="array" ref="H957">IFERROR(_xlfn._xlws.FILTER(Cnty_States_Rgns[chapter],(Cnty_States_Rgns[county_lon, county_st]=G957)*(Cnty_States_Rgns[region]=DR_Region)),"")</f>
        <v/>
      </c>
      <c r="J957">
        <v>955</v>
      </c>
      <c r="K957" t="str">
        <f t="shared" si="29"/>
        <v/>
      </c>
    </row>
    <row r="958" spans="1:11" ht="16" hidden="1" x14ac:dyDescent="0.2">
      <c r="A958" s="43">
        <f>IFERROR(MATCH($C958,'Start Here Statistics'!$M:$M,0),0)</f>
        <v>0</v>
      </c>
      <c r="B958" s="43" t="s">
        <v>671</v>
      </c>
      <c r="C958" s="43" t="s">
        <v>300</v>
      </c>
      <c r="D958" s="43" t="s">
        <v>1491</v>
      </c>
      <c r="E958" s="43">
        <f t="shared" si="28"/>
        <v>0</v>
      </c>
      <c r="G958" s="89" t="str">
        <v/>
      </c>
      <c r="H958" s="90" t="str" cm="1">
        <f t="array" ref="H958">IFERROR(_xlfn._xlws.FILTER(Cnty_States_Rgns[chapter],(Cnty_States_Rgns[county_lon, county_st]=G958)*(Cnty_States_Rgns[region]=DR_Region)),"")</f>
        <v/>
      </c>
      <c r="J958">
        <v>956</v>
      </c>
      <c r="K958" t="str">
        <f t="shared" si="29"/>
        <v/>
      </c>
    </row>
    <row r="959" spans="1:11" ht="16" hidden="1" x14ac:dyDescent="0.2">
      <c r="A959" s="43">
        <f>IFERROR(MATCH($C959,'Start Here Statistics'!$M:$M,0),0)</f>
        <v>0</v>
      </c>
      <c r="B959" s="43" t="s">
        <v>344</v>
      </c>
      <c r="C959" s="43" t="s">
        <v>327</v>
      </c>
      <c r="D959" s="43" t="s">
        <v>1492</v>
      </c>
      <c r="E959" s="43">
        <f t="shared" si="28"/>
        <v>0</v>
      </c>
      <c r="G959" s="89" t="str">
        <v/>
      </c>
      <c r="H959" s="90" t="str" cm="1">
        <f t="array" ref="H959">IFERROR(_xlfn._xlws.FILTER(Cnty_States_Rgns[chapter],(Cnty_States_Rgns[county_lon, county_st]=G959)*(Cnty_States_Rgns[region]=DR_Region)),"")</f>
        <v/>
      </c>
      <c r="J959">
        <v>957</v>
      </c>
      <c r="K959" t="str">
        <f t="shared" si="29"/>
        <v/>
      </c>
    </row>
    <row r="960" spans="1:11" ht="16" x14ac:dyDescent="0.2">
      <c r="A960" s="43">
        <f>IFERROR(MATCH($C960,'Start Here Statistics'!$M:$M,0),0)</f>
        <v>0</v>
      </c>
      <c r="B960" s="43" t="s">
        <v>973</v>
      </c>
      <c r="C960" s="43" t="s">
        <v>271</v>
      </c>
      <c r="D960" s="43" t="s">
        <v>1493</v>
      </c>
      <c r="E960" s="43">
        <f t="shared" si="28"/>
        <v>0</v>
      </c>
      <c r="G960" s="89" t="str">
        <v/>
      </c>
      <c r="H960" s="90" t="str" cm="1">
        <f t="array" ref="H960">IFERROR(_xlfn._xlws.FILTER(Cnty_States_Rgns[chapter],(Cnty_States_Rgns[county_lon, county_st]=G960)*(Cnty_States_Rgns[region]=DR_Region)),"")</f>
        <v/>
      </c>
      <c r="J960">
        <v>958</v>
      </c>
      <c r="K960" t="str">
        <f t="shared" si="29"/>
        <v/>
      </c>
    </row>
    <row r="961" spans="1:11" ht="16" hidden="1" x14ac:dyDescent="0.2">
      <c r="A961" s="43">
        <f>IFERROR(MATCH($C961,'Start Here Statistics'!$M:$M,0),0)</f>
        <v>0</v>
      </c>
      <c r="B961" s="43" t="s">
        <v>585</v>
      </c>
      <c r="C961" s="43" t="s">
        <v>308</v>
      </c>
      <c r="D961" s="43" t="s">
        <v>1494</v>
      </c>
      <c r="E961" s="43">
        <f t="shared" si="28"/>
        <v>0</v>
      </c>
      <c r="G961" s="89" t="str">
        <v/>
      </c>
      <c r="H961" s="90" t="str" cm="1">
        <f t="array" ref="H961">IFERROR(_xlfn._xlws.FILTER(Cnty_States_Rgns[chapter],(Cnty_States_Rgns[county_lon, county_st]=G961)*(Cnty_States_Rgns[region]=DR_Region)),"")</f>
        <v/>
      </c>
      <c r="J961">
        <v>959</v>
      </c>
      <c r="K961" t="str">
        <f t="shared" si="29"/>
        <v/>
      </c>
    </row>
    <row r="962" spans="1:11" ht="16" hidden="1" x14ac:dyDescent="0.2">
      <c r="A962" s="43">
        <f>IFERROR(MATCH($C962,'Start Here Statistics'!$M:$M,0),0)</f>
        <v>0</v>
      </c>
      <c r="B962" s="43" t="s">
        <v>1124</v>
      </c>
      <c r="C962" s="43" t="s">
        <v>312</v>
      </c>
      <c r="D962" s="43" t="s">
        <v>1495</v>
      </c>
      <c r="E962" s="43">
        <f t="shared" si="28"/>
        <v>0</v>
      </c>
      <c r="G962" s="89" t="str">
        <v/>
      </c>
      <c r="H962" s="90" t="str" cm="1">
        <f t="array" ref="H962">IFERROR(_xlfn._xlws.FILTER(Cnty_States_Rgns[chapter],(Cnty_States_Rgns[county_lon, county_st]=G962)*(Cnty_States_Rgns[region]=DR_Region)),"")</f>
        <v/>
      </c>
      <c r="J962">
        <v>960</v>
      </c>
      <c r="K962" t="str">
        <f t="shared" si="29"/>
        <v/>
      </c>
    </row>
    <row r="963" spans="1:11" ht="16" hidden="1" x14ac:dyDescent="0.2">
      <c r="A963" s="43">
        <f>IFERROR(MATCH($C963,'Start Here Statistics'!$M:$M,0),0)</f>
        <v>0</v>
      </c>
      <c r="B963" s="43" t="s">
        <v>553</v>
      </c>
      <c r="C963" s="43" t="s">
        <v>294</v>
      </c>
      <c r="D963" s="43" t="s">
        <v>1496</v>
      </c>
      <c r="E963" s="43">
        <f t="shared" ref="E963:E1026" si="30">SUM(E962,$A963&gt;0)</f>
        <v>0</v>
      </c>
      <c r="G963" s="89" t="str">
        <v/>
      </c>
      <c r="H963" s="90" t="str" cm="1">
        <f t="array" ref="H963">IFERROR(_xlfn._xlws.FILTER(Cnty_States_Rgns[chapter],(Cnty_States_Rgns[county_lon, county_st]=G963)*(Cnty_States_Rgns[region]=DR_Region)),"")</f>
        <v/>
      </c>
      <c r="J963">
        <v>961</v>
      </c>
      <c r="K963" t="str">
        <f t="shared" si="29"/>
        <v/>
      </c>
    </row>
    <row r="964" spans="1:11" ht="16" hidden="1" x14ac:dyDescent="0.2">
      <c r="A964" s="43">
        <f>IFERROR(MATCH($C964,'Start Here Statistics'!$M:$M,0),0)</f>
        <v>0</v>
      </c>
      <c r="B964" s="43" t="s">
        <v>348</v>
      </c>
      <c r="C964" s="43" t="s">
        <v>310</v>
      </c>
      <c r="D964" s="43" t="s">
        <v>1497</v>
      </c>
      <c r="E964" s="43">
        <f t="shared" si="30"/>
        <v>0</v>
      </c>
      <c r="G964" s="89" t="str">
        <v/>
      </c>
      <c r="H964" s="90" t="str" cm="1">
        <f t="array" ref="H964">IFERROR(_xlfn._xlws.FILTER(Cnty_States_Rgns[chapter],(Cnty_States_Rgns[county_lon, county_st]=G964)*(Cnty_States_Rgns[region]=DR_Region)),"")</f>
        <v/>
      </c>
      <c r="J964">
        <v>962</v>
      </c>
      <c r="K964" t="str">
        <f t="shared" ref="K964:K1027" si="31">IFERROR(INDEX($D:$D,MATCH($J964,$E:$E,0)),"")</f>
        <v/>
      </c>
    </row>
    <row r="965" spans="1:11" ht="16" hidden="1" x14ac:dyDescent="0.2">
      <c r="A965" s="43">
        <f>IFERROR(MATCH($C965,'Start Here Statistics'!$M:$M,0),0)</f>
        <v>0</v>
      </c>
      <c r="B965" s="43" t="s">
        <v>346</v>
      </c>
      <c r="C965" s="43" t="s">
        <v>298</v>
      </c>
      <c r="D965" s="43" t="s">
        <v>1498</v>
      </c>
      <c r="E965" s="43">
        <f t="shared" si="30"/>
        <v>0</v>
      </c>
      <c r="G965" s="89" t="str">
        <v/>
      </c>
      <c r="H965" s="90" t="str" cm="1">
        <f t="array" ref="H965">IFERROR(_xlfn._xlws.FILTER(Cnty_States_Rgns[chapter],(Cnty_States_Rgns[county_lon, county_st]=G965)*(Cnty_States_Rgns[region]=DR_Region)),"")</f>
        <v/>
      </c>
      <c r="J965">
        <v>963</v>
      </c>
      <c r="K965" t="str">
        <f t="shared" si="31"/>
        <v/>
      </c>
    </row>
    <row r="966" spans="1:11" ht="16" hidden="1" x14ac:dyDescent="0.2">
      <c r="A966" s="43">
        <f>IFERROR(MATCH($C966,'Start Here Statistics'!$M:$M,0),0)</f>
        <v>0</v>
      </c>
      <c r="B966" s="43" t="s">
        <v>694</v>
      </c>
      <c r="C966" s="43" t="s">
        <v>299</v>
      </c>
      <c r="D966" s="43" t="s">
        <v>1499</v>
      </c>
      <c r="E966" s="43">
        <f t="shared" si="30"/>
        <v>0</v>
      </c>
      <c r="G966" s="89" t="str">
        <v/>
      </c>
      <c r="H966" s="90" t="str" cm="1">
        <f t="array" ref="H966">IFERROR(_xlfn._xlws.FILTER(Cnty_States_Rgns[chapter],(Cnty_States_Rgns[county_lon, county_st]=G966)*(Cnty_States_Rgns[region]=DR_Region)),"")</f>
        <v/>
      </c>
      <c r="J966">
        <v>964</v>
      </c>
      <c r="K966" t="str">
        <f t="shared" si="31"/>
        <v/>
      </c>
    </row>
    <row r="967" spans="1:11" ht="16" hidden="1" x14ac:dyDescent="0.2">
      <c r="A967" s="43">
        <f>IFERROR(MATCH($C967,'Start Here Statistics'!$M:$M,0),0)</f>
        <v>0</v>
      </c>
      <c r="B967" s="43" t="s">
        <v>573</v>
      </c>
      <c r="C967" s="43" t="s">
        <v>300</v>
      </c>
      <c r="D967" s="43" t="s">
        <v>1500</v>
      </c>
      <c r="E967" s="43">
        <f t="shared" si="30"/>
        <v>0</v>
      </c>
      <c r="G967" s="89" t="str">
        <v/>
      </c>
      <c r="H967" s="90" t="str" cm="1">
        <f t="array" ref="H967">IFERROR(_xlfn._xlws.FILTER(Cnty_States_Rgns[chapter],(Cnty_States_Rgns[county_lon, county_st]=G967)*(Cnty_States_Rgns[region]=DR_Region)),"")</f>
        <v/>
      </c>
      <c r="J967">
        <v>965</v>
      </c>
      <c r="K967" t="str">
        <f t="shared" si="31"/>
        <v/>
      </c>
    </row>
    <row r="968" spans="1:11" ht="16" hidden="1" x14ac:dyDescent="0.2">
      <c r="A968" s="43">
        <f>IFERROR(MATCH($C968,'Start Here Statistics'!$M:$M,0),0)</f>
        <v>0</v>
      </c>
      <c r="B968" s="43" t="s">
        <v>446</v>
      </c>
      <c r="C968" s="43" t="s">
        <v>301</v>
      </c>
      <c r="D968" s="43" t="s">
        <v>1501</v>
      </c>
      <c r="E968" s="43">
        <f t="shared" si="30"/>
        <v>0</v>
      </c>
      <c r="G968" s="89" t="str">
        <v/>
      </c>
      <c r="H968" s="90" t="str" cm="1">
        <f t="array" ref="H968">IFERROR(_xlfn._xlws.FILTER(Cnty_States_Rgns[chapter],(Cnty_States_Rgns[county_lon, county_st]=G968)*(Cnty_States_Rgns[region]=DR_Region)),"")</f>
        <v/>
      </c>
      <c r="J968">
        <v>966</v>
      </c>
      <c r="K968" t="str">
        <f t="shared" si="31"/>
        <v/>
      </c>
    </row>
    <row r="969" spans="1:11" ht="16" hidden="1" x14ac:dyDescent="0.2">
      <c r="A969" s="43">
        <f>IFERROR(MATCH($C969,'Start Here Statistics'!$M:$M,0),0)</f>
        <v>0</v>
      </c>
      <c r="B969" s="43" t="s">
        <v>448</v>
      </c>
      <c r="C969" s="43" t="s">
        <v>302</v>
      </c>
      <c r="D969" s="43" t="s">
        <v>1502</v>
      </c>
      <c r="E969" s="43">
        <f t="shared" si="30"/>
        <v>0</v>
      </c>
      <c r="G969" s="89" t="str">
        <v/>
      </c>
      <c r="H969" s="90" t="str" cm="1">
        <f t="array" ref="H969">IFERROR(_xlfn._xlws.FILTER(Cnty_States_Rgns[chapter],(Cnty_States_Rgns[county_lon, county_st]=G969)*(Cnty_States_Rgns[region]=DR_Region)),"")</f>
        <v/>
      </c>
      <c r="J969">
        <v>967</v>
      </c>
      <c r="K969" t="str">
        <f t="shared" si="31"/>
        <v/>
      </c>
    </row>
    <row r="970" spans="1:11" ht="16" hidden="1" x14ac:dyDescent="0.2">
      <c r="A970" s="43">
        <f>IFERROR(MATCH($C970,'Start Here Statistics'!$M:$M,0),0)</f>
        <v>0</v>
      </c>
      <c r="B970" s="43" t="s">
        <v>651</v>
      </c>
      <c r="C970" s="43" t="s">
        <v>305</v>
      </c>
      <c r="D970" s="43" t="s">
        <v>1503</v>
      </c>
      <c r="E970" s="43">
        <f t="shared" si="30"/>
        <v>0</v>
      </c>
      <c r="G970" s="89" t="str">
        <v/>
      </c>
      <c r="H970" s="90" t="str" cm="1">
        <f t="array" ref="H970">IFERROR(_xlfn._xlws.FILTER(Cnty_States_Rgns[chapter],(Cnty_States_Rgns[county_lon, county_st]=G970)*(Cnty_States_Rgns[region]=DR_Region)),"")</f>
        <v/>
      </c>
      <c r="J970">
        <v>968</v>
      </c>
      <c r="K970" t="str">
        <f t="shared" si="31"/>
        <v/>
      </c>
    </row>
    <row r="971" spans="1:11" ht="16" hidden="1" x14ac:dyDescent="0.2">
      <c r="A971" s="43">
        <f>IFERROR(MATCH($C971,'Start Here Statistics'!$M:$M,0),0)</f>
        <v>0</v>
      </c>
      <c r="B971" s="43" t="s">
        <v>459</v>
      </c>
      <c r="C971" s="43" t="s">
        <v>315</v>
      </c>
      <c r="D971" s="43" t="s">
        <v>1504</v>
      </c>
      <c r="E971" s="43">
        <f t="shared" si="30"/>
        <v>0</v>
      </c>
      <c r="G971" s="89" t="str">
        <v/>
      </c>
      <c r="H971" s="90" t="str" cm="1">
        <f t="array" ref="H971">IFERROR(_xlfn._xlws.FILTER(Cnty_States_Rgns[chapter],(Cnty_States_Rgns[county_lon, county_st]=G971)*(Cnty_States_Rgns[region]=DR_Region)),"")</f>
        <v/>
      </c>
      <c r="J971">
        <v>969</v>
      </c>
      <c r="K971" t="str">
        <f t="shared" si="31"/>
        <v/>
      </c>
    </row>
    <row r="972" spans="1:11" ht="16" hidden="1" x14ac:dyDescent="0.2">
      <c r="A972" s="43">
        <f>IFERROR(MATCH($C972,'Start Here Statistics'!$M:$M,0),0)</f>
        <v>0</v>
      </c>
      <c r="B972" s="43" t="s">
        <v>842</v>
      </c>
      <c r="C972" s="43" t="s">
        <v>308</v>
      </c>
      <c r="D972" s="43" t="s">
        <v>1505</v>
      </c>
      <c r="E972" s="43">
        <f t="shared" si="30"/>
        <v>0</v>
      </c>
      <c r="G972" s="89" t="str">
        <v/>
      </c>
      <c r="H972" s="90" t="str" cm="1">
        <f t="array" ref="H972">IFERROR(_xlfn._xlws.FILTER(Cnty_States_Rgns[chapter],(Cnty_States_Rgns[county_lon, county_st]=G972)*(Cnty_States_Rgns[region]=DR_Region)),"")</f>
        <v/>
      </c>
      <c r="J972">
        <v>970</v>
      </c>
      <c r="K972" t="str">
        <f t="shared" si="31"/>
        <v/>
      </c>
    </row>
    <row r="973" spans="1:11" ht="16" x14ac:dyDescent="0.2">
      <c r="A973" s="43">
        <f>IFERROR(MATCH($C973,'Start Here Statistics'!$M:$M,0),0)</f>
        <v>0</v>
      </c>
      <c r="B973" s="43" t="s">
        <v>364</v>
      </c>
      <c r="C973" s="43" t="s">
        <v>271</v>
      </c>
      <c r="D973" s="43" t="s">
        <v>1506</v>
      </c>
      <c r="E973" s="43">
        <f t="shared" si="30"/>
        <v>0</v>
      </c>
      <c r="G973" s="89" t="str">
        <v/>
      </c>
      <c r="H973" s="90" t="str" cm="1">
        <f t="array" ref="H973">IFERROR(_xlfn._xlws.FILTER(Cnty_States_Rgns[chapter],(Cnty_States_Rgns[county_lon, county_st]=G973)*(Cnty_States_Rgns[region]=DR_Region)),"")</f>
        <v/>
      </c>
      <c r="J973">
        <v>971</v>
      </c>
      <c r="K973" t="str">
        <f t="shared" si="31"/>
        <v/>
      </c>
    </row>
    <row r="974" spans="1:11" ht="16" hidden="1" x14ac:dyDescent="0.2">
      <c r="A974" s="43">
        <f>IFERROR(MATCH($C974,'Start Here Statistics'!$M:$M,0),0)</f>
        <v>0</v>
      </c>
      <c r="B974" s="43" t="s">
        <v>1507</v>
      </c>
      <c r="C974" s="43" t="s">
        <v>293</v>
      </c>
      <c r="D974" s="43" t="s">
        <v>1508</v>
      </c>
      <c r="E974" s="43">
        <f t="shared" si="30"/>
        <v>0</v>
      </c>
      <c r="G974" s="89" t="str">
        <v/>
      </c>
      <c r="H974" s="90" t="str" cm="1">
        <f t="array" ref="H974">IFERROR(_xlfn._xlws.FILTER(Cnty_States_Rgns[chapter],(Cnty_States_Rgns[county_lon, county_st]=G974)*(Cnty_States_Rgns[region]=DR_Region)),"")</f>
        <v/>
      </c>
      <c r="J974">
        <v>972</v>
      </c>
      <c r="K974" t="str">
        <f t="shared" si="31"/>
        <v/>
      </c>
    </row>
    <row r="975" spans="1:11" ht="16" hidden="1" x14ac:dyDescent="0.2">
      <c r="A975" s="43">
        <f>IFERROR(MATCH($C975,'Start Here Statistics'!$M:$M,0),0)</f>
        <v>0</v>
      </c>
      <c r="B975" s="43" t="s">
        <v>368</v>
      </c>
      <c r="C975" s="43" t="s">
        <v>310</v>
      </c>
      <c r="D975" s="43" t="s">
        <v>1509</v>
      </c>
      <c r="E975" s="43">
        <f t="shared" si="30"/>
        <v>0</v>
      </c>
      <c r="G975" s="89" t="str">
        <v/>
      </c>
      <c r="H975" s="90" t="str" cm="1">
        <f t="array" ref="H975">IFERROR(_xlfn._xlws.FILTER(Cnty_States_Rgns[chapter],(Cnty_States_Rgns[county_lon, county_st]=G975)*(Cnty_States_Rgns[region]=DR_Region)),"")</f>
        <v/>
      </c>
      <c r="J975">
        <v>973</v>
      </c>
      <c r="K975" t="str">
        <f t="shared" si="31"/>
        <v/>
      </c>
    </row>
    <row r="976" spans="1:11" ht="16" hidden="1" x14ac:dyDescent="0.2">
      <c r="A976" s="43">
        <f>IFERROR(MATCH($C976,'Start Here Statistics'!$M:$M,0),0)</f>
        <v>0</v>
      </c>
      <c r="B976" s="43" t="s">
        <v>392</v>
      </c>
      <c r="C976" s="43" t="s">
        <v>292</v>
      </c>
      <c r="D976" s="43" t="s">
        <v>1510</v>
      </c>
      <c r="E976" s="43">
        <f t="shared" si="30"/>
        <v>0</v>
      </c>
      <c r="G976" s="89" t="str">
        <v/>
      </c>
      <c r="H976" s="90" t="str" cm="1">
        <f t="array" ref="H976">IFERROR(_xlfn._xlws.FILTER(Cnty_States_Rgns[chapter],(Cnty_States_Rgns[county_lon, county_st]=G976)*(Cnty_States_Rgns[region]=DR_Region)),"")</f>
        <v/>
      </c>
      <c r="J976">
        <v>974</v>
      </c>
      <c r="K976" t="str">
        <f t="shared" si="31"/>
        <v/>
      </c>
    </row>
    <row r="977" spans="1:11" ht="16" hidden="1" x14ac:dyDescent="0.2">
      <c r="A977" s="43">
        <f>IFERROR(MATCH($C977,'Start Here Statistics'!$M:$M,0),0)</f>
        <v>0</v>
      </c>
      <c r="B977" s="43" t="s">
        <v>1287</v>
      </c>
      <c r="C977" s="43" t="s">
        <v>283</v>
      </c>
      <c r="D977" s="43" t="s">
        <v>1511</v>
      </c>
      <c r="E977" s="43">
        <f t="shared" si="30"/>
        <v>0</v>
      </c>
      <c r="G977" s="89" t="str">
        <v/>
      </c>
      <c r="H977" s="90" t="str" cm="1">
        <f t="array" ref="H977">IFERROR(_xlfn._xlws.FILTER(Cnty_States_Rgns[chapter],(Cnty_States_Rgns[county_lon, county_st]=G977)*(Cnty_States_Rgns[region]=DR_Region)),"")</f>
        <v/>
      </c>
      <c r="J977">
        <v>975</v>
      </c>
      <c r="K977" t="str">
        <f t="shared" si="31"/>
        <v/>
      </c>
    </row>
    <row r="978" spans="1:11" ht="16" hidden="1" x14ac:dyDescent="0.2">
      <c r="A978" s="43">
        <f>IFERROR(MATCH($C978,'Start Here Statistics'!$M:$M,0),0)</f>
        <v>0</v>
      </c>
      <c r="B978" s="43" t="s">
        <v>372</v>
      </c>
      <c r="C978" s="43" t="s">
        <v>297</v>
      </c>
      <c r="D978" s="43" t="s">
        <v>1512</v>
      </c>
      <c r="E978" s="43">
        <f t="shared" si="30"/>
        <v>0</v>
      </c>
      <c r="G978" s="89" t="str">
        <v/>
      </c>
      <c r="H978" s="90" t="str" cm="1">
        <f t="array" ref="H978">IFERROR(_xlfn._xlws.FILTER(Cnty_States_Rgns[chapter],(Cnty_States_Rgns[county_lon, county_st]=G978)*(Cnty_States_Rgns[region]=DR_Region)),"")</f>
        <v/>
      </c>
      <c r="J978">
        <v>976</v>
      </c>
      <c r="K978" t="str">
        <f t="shared" si="31"/>
        <v/>
      </c>
    </row>
    <row r="979" spans="1:11" ht="16" hidden="1" x14ac:dyDescent="0.2">
      <c r="A979" s="43">
        <f>IFERROR(MATCH($C979,'Start Here Statistics'!$M:$M,0),0)</f>
        <v>0</v>
      </c>
      <c r="B979" s="43" t="s">
        <v>611</v>
      </c>
      <c r="C979" s="43" t="s">
        <v>324</v>
      </c>
      <c r="D979" s="43" t="s">
        <v>1513</v>
      </c>
      <c r="E979" s="43">
        <f t="shared" si="30"/>
        <v>0</v>
      </c>
      <c r="G979" s="89" t="str">
        <v/>
      </c>
      <c r="H979" s="90" t="str" cm="1">
        <f t="array" ref="H979">IFERROR(_xlfn._xlws.FILTER(Cnty_States_Rgns[chapter],(Cnty_States_Rgns[county_lon, county_st]=G979)*(Cnty_States_Rgns[region]=DR_Region)),"")</f>
        <v/>
      </c>
      <c r="J979">
        <v>977</v>
      </c>
      <c r="K979" t="str">
        <f t="shared" si="31"/>
        <v/>
      </c>
    </row>
    <row r="980" spans="1:11" ht="16" hidden="1" x14ac:dyDescent="0.2">
      <c r="A980" s="43">
        <f>IFERROR(MATCH($C980,'Start Here Statistics'!$M:$M,0),0)</f>
        <v>0</v>
      </c>
      <c r="B980" s="43" t="s">
        <v>720</v>
      </c>
      <c r="C980" s="43" t="s">
        <v>313</v>
      </c>
      <c r="D980" s="43" t="s">
        <v>1514</v>
      </c>
      <c r="E980" s="43">
        <f t="shared" si="30"/>
        <v>0</v>
      </c>
      <c r="G980" s="89" t="str">
        <v/>
      </c>
      <c r="H980" s="90" t="str" cm="1">
        <f t="array" ref="H980">IFERROR(_xlfn._xlws.FILTER(Cnty_States_Rgns[chapter],(Cnty_States_Rgns[county_lon, county_st]=G980)*(Cnty_States_Rgns[region]=DR_Region)),"")</f>
        <v/>
      </c>
      <c r="J980">
        <v>978</v>
      </c>
      <c r="K980" t="str">
        <f t="shared" si="31"/>
        <v/>
      </c>
    </row>
    <row r="981" spans="1:11" ht="16" hidden="1" x14ac:dyDescent="0.2">
      <c r="A981" s="43">
        <f>IFERROR(MATCH($C981,'Start Here Statistics'!$M:$M,0),0)</f>
        <v>0</v>
      </c>
      <c r="B981" s="43" t="s">
        <v>442</v>
      </c>
      <c r="C981" s="43" t="s">
        <v>327</v>
      </c>
      <c r="D981" s="43" t="s">
        <v>1515</v>
      </c>
      <c r="E981" s="43">
        <f t="shared" si="30"/>
        <v>0</v>
      </c>
      <c r="G981" s="89" t="str">
        <v/>
      </c>
      <c r="H981" s="90" t="str" cm="1">
        <f t="array" ref="H981">IFERROR(_xlfn._xlws.FILTER(Cnty_States_Rgns[chapter],(Cnty_States_Rgns[county_lon, county_st]=G981)*(Cnty_States_Rgns[region]=DR_Region)),"")</f>
        <v/>
      </c>
      <c r="J981">
        <v>979</v>
      </c>
      <c r="K981" t="str">
        <f t="shared" si="31"/>
        <v/>
      </c>
    </row>
    <row r="982" spans="1:11" ht="16" hidden="1" x14ac:dyDescent="0.2">
      <c r="A982" s="43">
        <f>IFERROR(MATCH($C982,'Start Here Statistics'!$M:$M,0),0)</f>
        <v>0</v>
      </c>
      <c r="B982" s="43" t="s">
        <v>378</v>
      </c>
      <c r="C982" s="43" t="s">
        <v>315</v>
      </c>
      <c r="D982" s="43" t="s">
        <v>1516</v>
      </c>
      <c r="E982" s="43">
        <f t="shared" si="30"/>
        <v>0</v>
      </c>
      <c r="G982" s="89" t="str">
        <v/>
      </c>
      <c r="H982" s="90" t="str" cm="1">
        <f t="array" ref="H982">IFERROR(_xlfn._xlws.FILTER(Cnty_States_Rgns[chapter],(Cnty_States_Rgns[county_lon, county_st]=G982)*(Cnty_States_Rgns[region]=DR_Region)),"")</f>
        <v/>
      </c>
      <c r="J982">
        <v>980</v>
      </c>
      <c r="K982" t="str">
        <f t="shared" si="31"/>
        <v/>
      </c>
    </row>
    <row r="983" spans="1:11" ht="16" hidden="1" x14ac:dyDescent="0.2">
      <c r="A983" s="43">
        <f>IFERROR(MATCH($C983,'Start Here Statistics'!$M:$M,0),0)</f>
        <v>0</v>
      </c>
      <c r="B983" s="43" t="s">
        <v>374</v>
      </c>
      <c r="C983" s="43" t="s">
        <v>317</v>
      </c>
      <c r="D983" s="43" t="s">
        <v>1517</v>
      </c>
      <c r="E983" s="43">
        <f t="shared" si="30"/>
        <v>0</v>
      </c>
      <c r="G983" s="89" t="str">
        <v/>
      </c>
      <c r="H983" s="90" t="str" cm="1">
        <f t="array" ref="H983">IFERROR(_xlfn._xlws.FILTER(Cnty_States_Rgns[chapter],(Cnty_States_Rgns[county_lon, county_st]=G983)*(Cnty_States_Rgns[region]=DR_Region)),"")</f>
        <v/>
      </c>
      <c r="J983">
        <v>981</v>
      </c>
      <c r="K983" t="str">
        <f t="shared" si="31"/>
        <v/>
      </c>
    </row>
    <row r="984" spans="1:11" ht="16" hidden="1" x14ac:dyDescent="0.2">
      <c r="A984" s="43">
        <f>IFERROR(MATCH($C984,'Start Here Statistics'!$M:$M,0),0)</f>
        <v>0</v>
      </c>
      <c r="B984" s="43" t="s">
        <v>530</v>
      </c>
      <c r="C984" s="43" t="s">
        <v>304</v>
      </c>
      <c r="D984" s="43" t="s">
        <v>1518</v>
      </c>
      <c r="E984" s="43">
        <f t="shared" si="30"/>
        <v>0</v>
      </c>
      <c r="G984" s="89" t="str">
        <v/>
      </c>
      <c r="H984" s="90" t="str" cm="1">
        <f t="array" ref="H984">IFERROR(_xlfn._xlws.FILTER(Cnty_States_Rgns[chapter],(Cnty_States_Rgns[county_lon, county_st]=G984)*(Cnty_States_Rgns[region]=DR_Region)),"")</f>
        <v/>
      </c>
      <c r="J984">
        <v>982</v>
      </c>
      <c r="K984" t="str">
        <f t="shared" si="31"/>
        <v/>
      </c>
    </row>
    <row r="985" spans="1:11" ht="16" hidden="1" x14ac:dyDescent="0.2">
      <c r="A985" s="43">
        <f>IFERROR(MATCH($C985,'Start Here Statistics'!$M:$M,0),0)</f>
        <v>0</v>
      </c>
      <c r="B985" s="43" t="s">
        <v>1519</v>
      </c>
      <c r="C985" s="43" t="s">
        <v>309</v>
      </c>
      <c r="D985" s="43" t="s">
        <v>1520</v>
      </c>
      <c r="E985" s="43">
        <f t="shared" si="30"/>
        <v>0</v>
      </c>
      <c r="G985" s="89" t="str">
        <v/>
      </c>
      <c r="H985" s="90" t="str" cm="1">
        <f t="array" ref="H985">IFERROR(_xlfn._xlws.FILTER(Cnty_States_Rgns[chapter],(Cnty_States_Rgns[county_lon, county_st]=G985)*(Cnty_States_Rgns[region]=DR_Region)),"")</f>
        <v/>
      </c>
      <c r="J985">
        <v>983</v>
      </c>
      <c r="K985" t="str">
        <f t="shared" si="31"/>
        <v/>
      </c>
    </row>
    <row r="986" spans="1:11" ht="16" hidden="1" x14ac:dyDescent="0.2">
      <c r="A986" s="43">
        <f>IFERROR(MATCH($C986,'Start Here Statistics'!$M:$M,0),0)</f>
        <v>0</v>
      </c>
      <c r="B986" s="43" t="s">
        <v>647</v>
      </c>
      <c r="C986" s="43" t="s">
        <v>285</v>
      </c>
      <c r="D986" s="43" t="s">
        <v>1521</v>
      </c>
      <c r="E986" s="43">
        <f t="shared" si="30"/>
        <v>0</v>
      </c>
      <c r="G986" s="89" t="str">
        <v/>
      </c>
      <c r="H986" s="90" t="str" cm="1">
        <f t="array" ref="H986">IFERROR(_xlfn._xlws.FILTER(Cnty_States_Rgns[chapter],(Cnty_States_Rgns[county_lon, county_st]=G986)*(Cnty_States_Rgns[region]=DR_Region)),"")</f>
        <v/>
      </c>
      <c r="J986">
        <v>984</v>
      </c>
      <c r="K986" t="str">
        <f t="shared" si="31"/>
        <v/>
      </c>
    </row>
    <row r="987" spans="1:11" ht="16" hidden="1" x14ac:dyDescent="0.2">
      <c r="A987" s="43">
        <f>IFERROR(MATCH($C987,'Start Here Statistics'!$M:$M,0),0)</f>
        <v>0</v>
      </c>
      <c r="B987" s="43" t="s">
        <v>885</v>
      </c>
      <c r="C987" s="43" t="s">
        <v>327</v>
      </c>
      <c r="D987" s="43" t="s">
        <v>1522</v>
      </c>
      <c r="E987" s="43">
        <f t="shared" si="30"/>
        <v>0</v>
      </c>
      <c r="G987" s="89" t="str">
        <v/>
      </c>
      <c r="H987" s="90" t="str" cm="1">
        <f t="array" ref="H987">IFERROR(_xlfn._xlws.FILTER(Cnty_States_Rgns[chapter],(Cnty_States_Rgns[county_lon, county_st]=G987)*(Cnty_States_Rgns[region]=DR_Region)),"")</f>
        <v/>
      </c>
      <c r="J987">
        <v>985</v>
      </c>
      <c r="K987" t="str">
        <f t="shared" si="31"/>
        <v/>
      </c>
    </row>
    <row r="988" spans="1:11" ht="16" hidden="1" x14ac:dyDescent="0.2">
      <c r="A988" s="43">
        <f>IFERROR(MATCH($C988,'Start Here Statistics'!$M:$M,0),0)</f>
        <v>0</v>
      </c>
      <c r="B988" s="43" t="s">
        <v>1326</v>
      </c>
      <c r="C988" s="43" t="s">
        <v>307</v>
      </c>
      <c r="D988" s="43" t="s">
        <v>1523</v>
      </c>
      <c r="E988" s="43">
        <f t="shared" si="30"/>
        <v>0</v>
      </c>
      <c r="G988" s="89" t="str">
        <v/>
      </c>
      <c r="H988" s="90" t="str" cm="1">
        <f t="array" ref="H988">IFERROR(_xlfn._xlws.FILTER(Cnty_States_Rgns[chapter],(Cnty_States_Rgns[county_lon, county_st]=G988)*(Cnty_States_Rgns[region]=DR_Region)),"")</f>
        <v/>
      </c>
      <c r="J988">
        <v>986</v>
      </c>
      <c r="K988" t="str">
        <f t="shared" si="31"/>
        <v/>
      </c>
    </row>
    <row r="989" spans="1:11" ht="16" hidden="1" x14ac:dyDescent="0.2">
      <c r="A989" s="43">
        <f>IFERROR(MATCH($C989,'Start Here Statistics'!$M:$M,0),0)</f>
        <v>0</v>
      </c>
      <c r="B989" s="43" t="s">
        <v>618</v>
      </c>
      <c r="C989" s="43" t="s">
        <v>282</v>
      </c>
      <c r="D989" s="43" t="s">
        <v>1524</v>
      </c>
      <c r="E989" s="43">
        <f t="shared" si="30"/>
        <v>0</v>
      </c>
      <c r="G989" s="89" t="str">
        <v/>
      </c>
      <c r="H989" s="90" t="str" cm="1">
        <f t="array" ref="H989">IFERROR(_xlfn._xlws.FILTER(Cnty_States_Rgns[chapter],(Cnty_States_Rgns[county_lon, county_st]=G989)*(Cnty_States_Rgns[region]=DR_Region)),"")</f>
        <v/>
      </c>
      <c r="J989">
        <v>987</v>
      </c>
      <c r="K989" t="str">
        <f t="shared" si="31"/>
        <v/>
      </c>
    </row>
    <row r="990" spans="1:11" ht="16" hidden="1" x14ac:dyDescent="0.2">
      <c r="A990" s="43">
        <f>IFERROR(MATCH($C990,'Start Here Statistics'!$M:$M,0),0)</f>
        <v>0</v>
      </c>
      <c r="B990" s="43" t="s">
        <v>532</v>
      </c>
      <c r="C990" s="43" t="s">
        <v>289</v>
      </c>
      <c r="D990" s="43" t="s">
        <v>1525</v>
      </c>
      <c r="E990" s="43">
        <f t="shared" si="30"/>
        <v>0</v>
      </c>
      <c r="G990" s="89" t="str">
        <v/>
      </c>
      <c r="H990" s="90" t="str" cm="1">
        <f t="array" ref="H990">IFERROR(_xlfn._xlws.FILTER(Cnty_States_Rgns[chapter],(Cnty_States_Rgns[county_lon, county_st]=G990)*(Cnty_States_Rgns[region]=DR_Region)),"")</f>
        <v/>
      </c>
      <c r="J990">
        <v>988</v>
      </c>
      <c r="K990" t="str">
        <f t="shared" si="31"/>
        <v/>
      </c>
    </row>
    <row r="991" spans="1:11" ht="16" hidden="1" x14ac:dyDescent="0.2">
      <c r="A991" s="43">
        <f>IFERROR(MATCH($C991,'Start Here Statistics'!$M:$M,0),0)</f>
        <v>0</v>
      </c>
      <c r="B991" s="43" t="s">
        <v>815</v>
      </c>
      <c r="C991" s="43" t="s">
        <v>310</v>
      </c>
      <c r="D991" s="43" t="s">
        <v>1526</v>
      </c>
      <c r="E991" s="43">
        <f t="shared" si="30"/>
        <v>0</v>
      </c>
      <c r="G991" s="89" t="str">
        <v/>
      </c>
      <c r="H991" s="90" t="str" cm="1">
        <f t="array" ref="H991">IFERROR(_xlfn._xlws.FILTER(Cnty_States_Rgns[chapter],(Cnty_States_Rgns[county_lon, county_st]=G991)*(Cnty_States_Rgns[region]=DR_Region)),"")</f>
        <v/>
      </c>
      <c r="J991">
        <v>989</v>
      </c>
      <c r="K991" t="str">
        <f t="shared" si="31"/>
        <v/>
      </c>
    </row>
    <row r="992" spans="1:11" ht="16" hidden="1" x14ac:dyDescent="0.2">
      <c r="A992" s="43">
        <f>IFERROR(MATCH($C992,'Start Here Statistics'!$M:$M,0),0)</f>
        <v>0</v>
      </c>
      <c r="B992" s="43" t="s">
        <v>346</v>
      </c>
      <c r="C992" s="43" t="s">
        <v>298</v>
      </c>
      <c r="D992" s="43" t="s">
        <v>1527</v>
      </c>
      <c r="E992" s="43">
        <f t="shared" si="30"/>
        <v>0</v>
      </c>
      <c r="G992" s="89" t="str">
        <v/>
      </c>
      <c r="H992" s="90" t="str" cm="1">
        <f t="array" ref="H992">IFERROR(_xlfn._xlws.FILTER(Cnty_States_Rgns[chapter],(Cnty_States_Rgns[county_lon, county_st]=G992)*(Cnty_States_Rgns[region]=DR_Region)),"")</f>
        <v/>
      </c>
      <c r="J992">
        <v>990</v>
      </c>
      <c r="K992" t="str">
        <f t="shared" si="31"/>
        <v/>
      </c>
    </row>
    <row r="993" spans="1:11" ht="16" hidden="1" x14ac:dyDescent="0.2">
      <c r="A993" s="43">
        <f>IFERROR(MATCH($C993,'Start Here Statistics'!$M:$M,0),0)</f>
        <v>0</v>
      </c>
      <c r="B993" s="43" t="s">
        <v>394</v>
      </c>
      <c r="C993" s="43" t="s">
        <v>289</v>
      </c>
      <c r="D993" s="43" t="s">
        <v>1528</v>
      </c>
      <c r="E993" s="43">
        <f t="shared" si="30"/>
        <v>0</v>
      </c>
      <c r="G993" s="89" t="str">
        <v/>
      </c>
      <c r="H993" s="90" t="str" cm="1">
        <f t="array" ref="H993">IFERROR(_xlfn._xlws.FILTER(Cnty_States_Rgns[chapter],(Cnty_States_Rgns[county_lon, county_st]=G993)*(Cnty_States_Rgns[region]=DR_Region)),"")</f>
        <v/>
      </c>
      <c r="J993">
        <v>991</v>
      </c>
      <c r="K993" t="str">
        <f t="shared" si="31"/>
        <v/>
      </c>
    </row>
    <row r="994" spans="1:11" ht="16" hidden="1" x14ac:dyDescent="0.2">
      <c r="A994" s="43">
        <f>IFERROR(MATCH($C994,'Start Here Statistics'!$M:$M,0),0)</f>
        <v>0</v>
      </c>
      <c r="B994" s="43" t="s">
        <v>1529</v>
      </c>
      <c r="C994" s="43" t="s">
        <v>286</v>
      </c>
      <c r="D994" s="43" t="s">
        <v>1530</v>
      </c>
      <c r="E994" s="43">
        <f t="shared" si="30"/>
        <v>0</v>
      </c>
      <c r="G994" s="89" t="str">
        <v/>
      </c>
      <c r="H994" s="90" t="str" cm="1">
        <f t="array" ref="H994">IFERROR(_xlfn._xlws.FILTER(Cnty_States_Rgns[chapter],(Cnty_States_Rgns[county_lon, county_st]=G994)*(Cnty_States_Rgns[region]=DR_Region)),"")</f>
        <v/>
      </c>
      <c r="J994">
        <v>992</v>
      </c>
      <c r="K994" t="str">
        <f t="shared" si="31"/>
        <v/>
      </c>
    </row>
    <row r="995" spans="1:11" ht="16" hidden="1" x14ac:dyDescent="0.2">
      <c r="A995" s="43">
        <f>IFERROR(MATCH($C995,'Start Here Statistics'!$M:$M,0),0)</f>
        <v>0</v>
      </c>
      <c r="B995" s="43" t="s">
        <v>507</v>
      </c>
      <c r="C995" s="43" t="s">
        <v>282</v>
      </c>
      <c r="D995" s="43" t="s">
        <v>1531</v>
      </c>
      <c r="E995" s="43">
        <f t="shared" si="30"/>
        <v>0</v>
      </c>
      <c r="G995" s="89" t="str">
        <v/>
      </c>
      <c r="H995" s="90" t="str" cm="1">
        <f t="array" ref="H995">IFERROR(_xlfn._xlws.FILTER(Cnty_States_Rgns[chapter],(Cnty_States_Rgns[county_lon, county_st]=G995)*(Cnty_States_Rgns[region]=DR_Region)),"")</f>
        <v/>
      </c>
      <c r="J995">
        <v>993</v>
      </c>
      <c r="K995" t="str">
        <f t="shared" si="31"/>
        <v/>
      </c>
    </row>
    <row r="996" spans="1:11" ht="16" hidden="1" x14ac:dyDescent="0.2">
      <c r="A996" s="43">
        <f>IFERROR(MATCH($C996,'Start Here Statistics'!$M:$M,0),0)</f>
        <v>0</v>
      </c>
      <c r="B996" s="43" t="s">
        <v>368</v>
      </c>
      <c r="C996" s="43" t="s">
        <v>310</v>
      </c>
      <c r="D996" s="43" t="s">
        <v>1532</v>
      </c>
      <c r="E996" s="43">
        <f t="shared" si="30"/>
        <v>0</v>
      </c>
      <c r="G996" s="89" t="str">
        <v/>
      </c>
      <c r="H996" s="90" t="str" cm="1">
        <f t="array" ref="H996">IFERROR(_xlfn._xlws.FILTER(Cnty_States_Rgns[chapter],(Cnty_States_Rgns[county_lon, county_st]=G996)*(Cnty_States_Rgns[region]=DR_Region)),"")</f>
        <v/>
      </c>
      <c r="J996">
        <v>994</v>
      </c>
      <c r="K996" t="str">
        <f t="shared" si="31"/>
        <v/>
      </c>
    </row>
    <row r="997" spans="1:11" ht="16" hidden="1" x14ac:dyDescent="0.2">
      <c r="A997" s="43">
        <f>IFERROR(MATCH($C997,'Start Here Statistics'!$M:$M,0),0)</f>
        <v>0</v>
      </c>
      <c r="B997" s="43" t="s">
        <v>405</v>
      </c>
      <c r="C997" s="43" t="s">
        <v>308</v>
      </c>
      <c r="D997" s="43" t="s">
        <v>1533</v>
      </c>
      <c r="E997" s="43">
        <f t="shared" si="30"/>
        <v>0</v>
      </c>
      <c r="G997" s="89" t="str">
        <v/>
      </c>
      <c r="H997" s="90" t="str" cm="1">
        <f t="array" ref="H997">IFERROR(_xlfn._xlws.FILTER(Cnty_States_Rgns[chapter],(Cnty_States_Rgns[county_lon, county_st]=G997)*(Cnty_States_Rgns[region]=DR_Region)),"")</f>
        <v/>
      </c>
      <c r="J997">
        <v>995</v>
      </c>
      <c r="K997" t="str">
        <f t="shared" si="31"/>
        <v/>
      </c>
    </row>
    <row r="998" spans="1:11" ht="16" hidden="1" x14ac:dyDescent="0.2">
      <c r="A998" s="43">
        <f>IFERROR(MATCH($C998,'Start Here Statistics'!$M:$M,0),0)</f>
        <v>0</v>
      </c>
      <c r="B998" s="43" t="s">
        <v>975</v>
      </c>
      <c r="C998" s="43" t="s">
        <v>294</v>
      </c>
      <c r="D998" s="43" t="s">
        <v>1534</v>
      </c>
      <c r="E998" s="43">
        <f t="shared" si="30"/>
        <v>0</v>
      </c>
      <c r="G998" s="89" t="str">
        <v/>
      </c>
      <c r="H998" s="90" t="str" cm="1">
        <f t="array" ref="H998">IFERROR(_xlfn._xlws.FILTER(Cnty_States_Rgns[chapter],(Cnty_States_Rgns[county_lon, county_st]=G998)*(Cnty_States_Rgns[region]=DR_Region)),"")</f>
        <v/>
      </c>
      <c r="J998">
        <v>996</v>
      </c>
      <c r="K998" t="str">
        <f t="shared" si="31"/>
        <v/>
      </c>
    </row>
    <row r="999" spans="1:11" ht="16" hidden="1" x14ac:dyDescent="0.2">
      <c r="A999" s="43">
        <f>IFERROR(MATCH($C999,'Start Here Statistics'!$M:$M,0),0)</f>
        <v>0</v>
      </c>
      <c r="B999" s="43" t="s">
        <v>360</v>
      </c>
      <c r="C999" s="43" t="s">
        <v>299</v>
      </c>
      <c r="D999" s="43" t="s">
        <v>1535</v>
      </c>
      <c r="E999" s="43">
        <f t="shared" si="30"/>
        <v>0</v>
      </c>
      <c r="G999" s="89" t="str">
        <v/>
      </c>
      <c r="H999" s="90" t="str" cm="1">
        <f t="array" ref="H999">IFERROR(_xlfn._xlws.FILTER(Cnty_States_Rgns[chapter],(Cnty_States_Rgns[county_lon, county_st]=G999)*(Cnty_States_Rgns[region]=DR_Region)),"")</f>
        <v/>
      </c>
      <c r="J999">
        <v>997</v>
      </c>
      <c r="K999" t="str">
        <f t="shared" si="31"/>
        <v/>
      </c>
    </row>
    <row r="1000" spans="1:11" ht="16" hidden="1" x14ac:dyDescent="0.2">
      <c r="A1000" s="43">
        <f>IFERROR(MATCH($C1000,'Start Here Statistics'!$M:$M,0),0)</f>
        <v>0</v>
      </c>
      <c r="B1000" s="43" t="s">
        <v>632</v>
      </c>
      <c r="C1000" s="43" t="s">
        <v>300</v>
      </c>
      <c r="D1000" s="43" t="s">
        <v>1536</v>
      </c>
      <c r="E1000" s="43">
        <f t="shared" si="30"/>
        <v>0</v>
      </c>
      <c r="G1000" s="89" t="str">
        <v/>
      </c>
      <c r="H1000" s="90" t="str" cm="1">
        <f t="array" ref="H1000">IFERROR(_xlfn._xlws.FILTER(Cnty_States_Rgns[chapter],(Cnty_States_Rgns[county_lon, county_st]=G1000)*(Cnty_States_Rgns[region]=DR_Region)),"")</f>
        <v/>
      </c>
      <c r="J1000">
        <v>998</v>
      </c>
      <c r="K1000" t="str">
        <f t="shared" si="31"/>
        <v/>
      </c>
    </row>
    <row r="1001" spans="1:11" ht="16" hidden="1" x14ac:dyDescent="0.2">
      <c r="A1001" s="43">
        <f>IFERROR(MATCH($C1001,'Start Here Statistics'!$M:$M,0),0)</f>
        <v>0</v>
      </c>
      <c r="B1001" s="43" t="s">
        <v>545</v>
      </c>
      <c r="C1001" s="43" t="s">
        <v>302</v>
      </c>
      <c r="D1001" s="43" t="s">
        <v>1537</v>
      </c>
      <c r="E1001" s="43">
        <f t="shared" si="30"/>
        <v>0</v>
      </c>
      <c r="G1001" s="89" t="str">
        <v/>
      </c>
      <c r="H1001" s="90" t="str" cm="1">
        <f t="array" ref="H1001">IFERROR(_xlfn._xlws.FILTER(Cnty_States_Rgns[chapter],(Cnty_States_Rgns[county_lon, county_st]=G1001)*(Cnty_States_Rgns[region]=DR_Region)),"")</f>
        <v/>
      </c>
      <c r="J1001">
        <v>999</v>
      </c>
      <c r="K1001" t="str">
        <f t="shared" si="31"/>
        <v/>
      </c>
    </row>
    <row r="1002" spans="1:11" ht="16" hidden="1" x14ac:dyDescent="0.2">
      <c r="A1002" s="43">
        <f>IFERROR(MATCH($C1002,'Start Here Statistics'!$M:$M,0),0)</f>
        <v>0</v>
      </c>
      <c r="B1002" s="43" t="s">
        <v>392</v>
      </c>
      <c r="C1002" s="43" t="s">
        <v>292</v>
      </c>
      <c r="D1002" s="43" t="s">
        <v>1538</v>
      </c>
      <c r="E1002" s="43">
        <f t="shared" si="30"/>
        <v>0</v>
      </c>
      <c r="G1002" s="89" t="str">
        <v/>
      </c>
      <c r="H1002" s="90" t="str" cm="1">
        <f t="array" ref="H1002">IFERROR(_xlfn._xlws.FILTER(Cnty_States_Rgns[chapter],(Cnty_States_Rgns[county_lon, county_st]=G1002)*(Cnty_States_Rgns[region]=DR_Region)),"")</f>
        <v/>
      </c>
      <c r="J1002">
        <v>1000</v>
      </c>
      <c r="K1002" t="str">
        <f t="shared" si="31"/>
        <v/>
      </c>
    </row>
    <row r="1003" spans="1:11" ht="16" hidden="1" x14ac:dyDescent="0.2">
      <c r="A1003" s="43">
        <f>IFERROR(MATCH($C1003,'Start Here Statistics'!$M:$M,0),0)</f>
        <v>0</v>
      </c>
      <c r="B1003" s="43" t="s">
        <v>1539</v>
      </c>
      <c r="C1003" s="43" t="s">
        <v>316</v>
      </c>
      <c r="D1003" s="43" t="s">
        <v>1540</v>
      </c>
      <c r="E1003" s="43">
        <f t="shared" si="30"/>
        <v>0</v>
      </c>
      <c r="G1003" s="89" t="str">
        <v/>
      </c>
      <c r="H1003" s="90" t="str" cm="1">
        <f t="array" ref="H1003">IFERROR(_xlfn._xlws.FILTER(Cnty_States_Rgns[chapter],(Cnty_States_Rgns[county_lon, county_st]=G1003)*(Cnty_States_Rgns[region]=DR_Region)),"")</f>
        <v/>
      </c>
      <c r="J1003">
        <v>1001</v>
      </c>
      <c r="K1003" t="str">
        <f t="shared" si="31"/>
        <v/>
      </c>
    </row>
    <row r="1004" spans="1:11" ht="16" hidden="1" x14ac:dyDescent="0.2">
      <c r="A1004" s="43">
        <f>IFERROR(MATCH($C1004,'Start Here Statistics'!$M:$M,0),0)</f>
        <v>0</v>
      </c>
      <c r="B1004" s="43" t="s">
        <v>609</v>
      </c>
      <c r="C1004" s="43" t="s">
        <v>297</v>
      </c>
      <c r="D1004" s="43" t="s">
        <v>1541</v>
      </c>
      <c r="E1004" s="43">
        <f t="shared" si="30"/>
        <v>0</v>
      </c>
      <c r="G1004" s="89" t="str">
        <v/>
      </c>
      <c r="H1004" s="90" t="str" cm="1">
        <f t="array" ref="H1004">IFERROR(_xlfn._xlws.FILTER(Cnty_States_Rgns[chapter],(Cnty_States_Rgns[county_lon, county_st]=G1004)*(Cnty_States_Rgns[region]=DR_Region)),"")</f>
        <v/>
      </c>
      <c r="J1004">
        <v>1002</v>
      </c>
      <c r="K1004" t="str">
        <f t="shared" si="31"/>
        <v/>
      </c>
    </row>
    <row r="1005" spans="1:11" ht="16" hidden="1" x14ac:dyDescent="0.2">
      <c r="A1005" s="43">
        <f>IFERROR(MATCH($C1005,'Start Here Statistics'!$M:$M,0),0)</f>
        <v>0</v>
      </c>
      <c r="B1005" s="43" t="s">
        <v>368</v>
      </c>
      <c r="C1005" s="43" t="s">
        <v>310</v>
      </c>
      <c r="D1005" s="43" t="s">
        <v>1542</v>
      </c>
      <c r="E1005" s="43">
        <f t="shared" si="30"/>
        <v>0</v>
      </c>
      <c r="G1005" s="89" t="str">
        <v/>
      </c>
      <c r="H1005" s="90" t="str" cm="1">
        <f t="array" ref="H1005">IFERROR(_xlfn._xlws.FILTER(Cnty_States_Rgns[chapter],(Cnty_States_Rgns[county_lon, county_st]=G1005)*(Cnty_States_Rgns[region]=DR_Region)),"")</f>
        <v/>
      </c>
      <c r="J1005">
        <v>1003</v>
      </c>
      <c r="K1005" t="str">
        <f t="shared" si="31"/>
        <v/>
      </c>
    </row>
    <row r="1006" spans="1:11" ht="16" hidden="1" x14ac:dyDescent="0.2">
      <c r="A1006" s="43">
        <f>IFERROR(MATCH($C1006,'Start Here Statistics'!$M:$M,0),0)</f>
        <v>0</v>
      </c>
      <c r="B1006" s="43" t="s">
        <v>1124</v>
      </c>
      <c r="C1006" s="43" t="s">
        <v>312</v>
      </c>
      <c r="D1006" s="43" t="s">
        <v>1543</v>
      </c>
      <c r="E1006" s="43">
        <f t="shared" si="30"/>
        <v>0</v>
      </c>
      <c r="G1006" s="89" t="str">
        <v/>
      </c>
      <c r="H1006" s="90" t="str" cm="1">
        <f t="array" ref="H1006">IFERROR(_xlfn._xlws.FILTER(Cnty_States_Rgns[chapter],(Cnty_States_Rgns[county_lon, county_st]=G1006)*(Cnty_States_Rgns[region]=DR_Region)),"")</f>
        <v/>
      </c>
      <c r="J1006">
        <v>1004</v>
      </c>
      <c r="K1006" t="str">
        <f t="shared" si="31"/>
        <v/>
      </c>
    </row>
    <row r="1007" spans="1:11" ht="16" hidden="1" x14ac:dyDescent="0.2">
      <c r="A1007" s="43">
        <f>IFERROR(MATCH($C1007,'Start Here Statistics'!$M:$M,0),0)</f>
        <v>0</v>
      </c>
      <c r="B1007" s="43" t="s">
        <v>815</v>
      </c>
      <c r="C1007" s="43" t="s">
        <v>310</v>
      </c>
      <c r="D1007" s="43" t="s">
        <v>1544</v>
      </c>
      <c r="E1007" s="43">
        <f t="shared" si="30"/>
        <v>0</v>
      </c>
      <c r="G1007" s="89" t="str">
        <v/>
      </c>
      <c r="H1007" s="90" t="str" cm="1">
        <f t="array" ref="H1007">IFERROR(_xlfn._xlws.FILTER(Cnty_States_Rgns[chapter],(Cnty_States_Rgns[county_lon, county_st]=G1007)*(Cnty_States_Rgns[region]=DR_Region)),"")</f>
        <v/>
      </c>
      <c r="J1007">
        <v>1005</v>
      </c>
      <c r="K1007" t="str">
        <f t="shared" si="31"/>
        <v/>
      </c>
    </row>
    <row r="1008" spans="1:11" ht="16" hidden="1" x14ac:dyDescent="0.2">
      <c r="A1008" s="43">
        <f>IFERROR(MATCH($C1008,'Start Here Statistics'!$M:$M,0),0)</f>
        <v>0</v>
      </c>
      <c r="B1008" s="43" t="s">
        <v>457</v>
      </c>
      <c r="C1008" s="43" t="s">
        <v>282</v>
      </c>
      <c r="D1008" s="43" t="s">
        <v>1545</v>
      </c>
      <c r="E1008" s="43">
        <f t="shared" si="30"/>
        <v>0</v>
      </c>
      <c r="G1008" s="89" t="str">
        <v/>
      </c>
      <c r="H1008" s="90" t="str" cm="1">
        <f t="array" ref="H1008">IFERROR(_xlfn._xlws.FILTER(Cnty_States_Rgns[chapter],(Cnty_States_Rgns[county_lon, county_st]=G1008)*(Cnty_States_Rgns[region]=DR_Region)),"")</f>
        <v/>
      </c>
      <c r="J1008">
        <v>1006</v>
      </c>
      <c r="K1008" t="str">
        <f t="shared" si="31"/>
        <v/>
      </c>
    </row>
    <row r="1009" spans="1:11" ht="16" hidden="1" x14ac:dyDescent="0.2">
      <c r="A1009" s="43">
        <f>IFERROR(MATCH($C1009,'Start Here Statistics'!$M:$M,0),0)</f>
        <v>0</v>
      </c>
      <c r="B1009" s="43" t="s">
        <v>423</v>
      </c>
      <c r="C1009" s="43" t="s">
        <v>327</v>
      </c>
      <c r="D1009" s="43" t="s">
        <v>1546</v>
      </c>
      <c r="E1009" s="43">
        <f t="shared" si="30"/>
        <v>0</v>
      </c>
      <c r="G1009" s="89" t="str">
        <v/>
      </c>
      <c r="H1009" s="90" t="str" cm="1">
        <f t="array" ref="H1009">IFERROR(_xlfn._xlws.FILTER(Cnty_States_Rgns[chapter],(Cnty_States_Rgns[county_lon, county_st]=G1009)*(Cnty_States_Rgns[region]=DR_Region)),"")</f>
        <v/>
      </c>
      <c r="J1009">
        <v>1007</v>
      </c>
      <c r="K1009" t="str">
        <f t="shared" si="31"/>
        <v/>
      </c>
    </row>
    <row r="1010" spans="1:11" ht="16" hidden="1" x14ac:dyDescent="0.2">
      <c r="A1010" s="43">
        <f>IFERROR(MATCH($C1010,'Start Here Statistics'!$M:$M,0),0)</f>
        <v>0</v>
      </c>
      <c r="B1010" s="43" t="s">
        <v>1182</v>
      </c>
      <c r="C1010" s="43" t="s">
        <v>300</v>
      </c>
      <c r="D1010" s="43" t="s">
        <v>1547</v>
      </c>
      <c r="E1010" s="43">
        <f t="shared" si="30"/>
        <v>0</v>
      </c>
      <c r="G1010" s="89" t="str">
        <v/>
      </c>
      <c r="H1010" s="90" t="str" cm="1">
        <f t="array" ref="H1010">IFERROR(_xlfn._xlws.FILTER(Cnty_States_Rgns[chapter],(Cnty_States_Rgns[county_lon, county_st]=G1010)*(Cnty_States_Rgns[region]=DR_Region)),"")</f>
        <v/>
      </c>
      <c r="J1010">
        <v>1008</v>
      </c>
      <c r="K1010" t="str">
        <f t="shared" si="31"/>
        <v/>
      </c>
    </row>
    <row r="1011" spans="1:11" ht="16" hidden="1" x14ac:dyDescent="0.2">
      <c r="A1011" s="43">
        <f>IFERROR(MATCH($C1011,'Start Here Statistics'!$M:$M,0),0)</f>
        <v>0</v>
      </c>
      <c r="B1011" s="43" t="s">
        <v>448</v>
      </c>
      <c r="C1011" s="43" t="s">
        <v>302</v>
      </c>
      <c r="D1011" s="43" t="s">
        <v>1548</v>
      </c>
      <c r="E1011" s="43">
        <f t="shared" si="30"/>
        <v>0</v>
      </c>
      <c r="G1011" s="89" t="str">
        <v/>
      </c>
      <c r="H1011" s="90" t="str" cm="1">
        <f t="array" ref="H1011">IFERROR(_xlfn._xlws.FILTER(Cnty_States_Rgns[chapter],(Cnty_States_Rgns[county_lon, county_st]=G1011)*(Cnty_States_Rgns[region]=DR_Region)),"")</f>
        <v/>
      </c>
      <c r="J1011">
        <v>1009</v>
      </c>
      <c r="K1011" t="str">
        <f t="shared" si="31"/>
        <v/>
      </c>
    </row>
    <row r="1012" spans="1:11" ht="16" hidden="1" x14ac:dyDescent="0.2">
      <c r="A1012" s="43">
        <f>IFERROR(MATCH($C1012,'Start Here Statistics'!$M:$M,0),0)</f>
        <v>0</v>
      </c>
      <c r="B1012" s="43" t="s">
        <v>604</v>
      </c>
      <c r="C1012" s="43" t="s">
        <v>298</v>
      </c>
      <c r="D1012" s="43" t="s">
        <v>1549</v>
      </c>
      <c r="E1012" s="43">
        <f t="shared" si="30"/>
        <v>0</v>
      </c>
      <c r="G1012" s="89" t="str">
        <v/>
      </c>
      <c r="H1012" s="90" t="str" cm="1">
        <f t="array" ref="H1012">IFERROR(_xlfn._xlws.FILTER(Cnty_States_Rgns[chapter],(Cnty_States_Rgns[county_lon, county_st]=G1012)*(Cnty_States_Rgns[region]=DR_Region)),"")</f>
        <v/>
      </c>
      <c r="J1012">
        <v>1010</v>
      </c>
      <c r="K1012" t="str">
        <f t="shared" si="31"/>
        <v/>
      </c>
    </row>
    <row r="1013" spans="1:11" ht="16" hidden="1" x14ac:dyDescent="0.2">
      <c r="A1013" s="43">
        <f>IFERROR(MATCH($C1013,'Start Here Statistics'!$M:$M,0),0)</f>
        <v>0</v>
      </c>
      <c r="B1013" s="43" t="s">
        <v>726</v>
      </c>
      <c r="C1013" s="43" t="s">
        <v>285</v>
      </c>
      <c r="D1013" s="43" t="s">
        <v>1550</v>
      </c>
      <c r="E1013" s="43">
        <f t="shared" si="30"/>
        <v>0</v>
      </c>
      <c r="G1013" s="89" t="str">
        <v/>
      </c>
      <c r="H1013" s="90" t="str" cm="1">
        <f t="array" ref="H1013">IFERROR(_xlfn._xlws.FILTER(Cnty_States_Rgns[chapter],(Cnty_States_Rgns[county_lon, county_st]=G1013)*(Cnty_States_Rgns[region]=DR_Region)),"")</f>
        <v/>
      </c>
      <c r="J1013">
        <v>1011</v>
      </c>
      <c r="K1013" t="str">
        <f t="shared" si="31"/>
        <v/>
      </c>
    </row>
    <row r="1014" spans="1:11" ht="16" hidden="1" x14ac:dyDescent="0.2">
      <c r="A1014" s="43">
        <f>IFERROR(MATCH($C1014,'Start Here Statistics'!$M:$M,0),0)</f>
        <v>0</v>
      </c>
      <c r="B1014" s="43" t="s">
        <v>525</v>
      </c>
      <c r="C1014" s="43" t="s">
        <v>325</v>
      </c>
      <c r="D1014" s="43" t="s">
        <v>1551</v>
      </c>
      <c r="E1014" s="43">
        <f t="shared" si="30"/>
        <v>0</v>
      </c>
      <c r="G1014" s="89" t="str">
        <v/>
      </c>
      <c r="H1014" s="90" t="str" cm="1">
        <f t="array" ref="H1014">IFERROR(_xlfn._xlws.FILTER(Cnty_States_Rgns[chapter],(Cnty_States_Rgns[county_lon, county_st]=G1014)*(Cnty_States_Rgns[region]=DR_Region)),"")</f>
        <v/>
      </c>
      <c r="J1014">
        <v>1012</v>
      </c>
      <c r="K1014" t="str">
        <f t="shared" si="31"/>
        <v/>
      </c>
    </row>
    <row r="1015" spans="1:11" ht="16" hidden="1" x14ac:dyDescent="0.2">
      <c r="A1015" s="43">
        <f>IFERROR(MATCH($C1015,'Start Here Statistics'!$M:$M,0),0)</f>
        <v>0</v>
      </c>
      <c r="B1015" s="43" t="s">
        <v>368</v>
      </c>
      <c r="C1015" s="43" t="s">
        <v>310</v>
      </c>
      <c r="D1015" s="43" t="s">
        <v>1552</v>
      </c>
      <c r="E1015" s="43">
        <f t="shared" si="30"/>
        <v>0</v>
      </c>
      <c r="G1015" s="89" t="str">
        <v/>
      </c>
      <c r="H1015" s="90" t="str" cm="1">
        <f t="array" ref="H1015">IFERROR(_xlfn._xlws.FILTER(Cnty_States_Rgns[chapter],(Cnty_States_Rgns[county_lon, county_st]=G1015)*(Cnty_States_Rgns[region]=DR_Region)),"")</f>
        <v/>
      </c>
      <c r="J1015">
        <v>1013</v>
      </c>
      <c r="K1015" t="str">
        <f t="shared" si="31"/>
        <v/>
      </c>
    </row>
    <row r="1016" spans="1:11" ht="16" hidden="1" x14ac:dyDescent="0.2">
      <c r="A1016" s="43">
        <f>IFERROR(MATCH($C1016,'Start Here Statistics'!$M:$M,0),0)</f>
        <v>0</v>
      </c>
      <c r="B1016" s="43" t="s">
        <v>390</v>
      </c>
      <c r="C1016" s="43" t="s">
        <v>289</v>
      </c>
      <c r="D1016" s="43" t="s">
        <v>1553</v>
      </c>
      <c r="E1016" s="43">
        <f t="shared" si="30"/>
        <v>0</v>
      </c>
      <c r="G1016" s="89" t="str">
        <v/>
      </c>
      <c r="H1016" s="90" t="str" cm="1">
        <f t="array" ref="H1016">IFERROR(_xlfn._xlws.FILTER(Cnty_States_Rgns[chapter],(Cnty_States_Rgns[county_lon, county_st]=G1016)*(Cnty_States_Rgns[region]=DR_Region)),"")</f>
        <v/>
      </c>
      <c r="J1016">
        <v>1014</v>
      </c>
      <c r="K1016" t="str">
        <f t="shared" si="31"/>
        <v/>
      </c>
    </row>
    <row r="1017" spans="1:11" ht="16" hidden="1" x14ac:dyDescent="0.2">
      <c r="A1017" s="43">
        <f>IFERROR(MATCH($C1017,'Start Here Statistics'!$M:$M,0),0)</f>
        <v>0</v>
      </c>
      <c r="B1017" s="43" t="s">
        <v>604</v>
      </c>
      <c r="C1017" s="43" t="s">
        <v>298</v>
      </c>
      <c r="D1017" s="43" t="s">
        <v>1554</v>
      </c>
      <c r="E1017" s="43">
        <f t="shared" si="30"/>
        <v>0</v>
      </c>
      <c r="G1017" s="89" t="str">
        <v/>
      </c>
      <c r="H1017" s="90" t="str" cm="1">
        <f t="array" ref="H1017">IFERROR(_xlfn._xlws.FILTER(Cnty_States_Rgns[chapter],(Cnty_States_Rgns[county_lon, county_st]=G1017)*(Cnty_States_Rgns[region]=DR_Region)),"")</f>
        <v/>
      </c>
      <c r="J1017">
        <v>1015</v>
      </c>
      <c r="K1017" t="str">
        <f t="shared" si="31"/>
        <v/>
      </c>
    </row>
    <row r="1018" spans="1:11" ht="16" hidden="1" x14ac:dyDescent="0.2">
      <c r="A1018" s="43">
        <f>IFERROR(MATCH($C1018,'Start Here Statistics'!$M:$M,0),0)</f>
        <v>0</v>
      </c>
      <c r="B1018" s="43" t="s">
        <v>368</v>
      </c>
      <c r="C1018" s="43" t="s">
        <v>310</v>
      </c>
      <c r="D1018" s="43" t="s">
        <v>1555</v>
      </c>
      <c r="E1018" s="43">
        <f t="shared" si="30"/>
        <v>0</v>
      </c>
      <c r="G1018" s="89" t="str">
        <v/>
      </c>
      <c r="H1018" s="90" t="str" cm="1">
        <f t="array" ref="H1018">IFERROR(_xlfn._xlws.FILTER(Cnty_States_Rgns[chapter],(Cnty_States_Rgns[county_lon, county_st]=G1018)*(Cnty_States_Rgns[region]=DR_Region)),"")</f>
        <v/>
      </c>
      <c r="J1018">
        <v>1016</v>
      </c>
      <c r="K1018" t="str">
        <f t="shared" si="31"/>
        <v/>
      </c>
    </row>
    <row r="1019" spans="1:11" ht="16" hidden="1" x14ac:dyDescent="0.2">
      <c r="A1019" s="43">
        <f>IFERROR(MATCH($C1019,'Start Here Statistics'!$M:$M,0),0)</f>
        <v>0</v>
      </c>
      <c r="B1019" s="43" t="s">
        <v>411</v>
      </c>
      <c r="C1019" s="43" t="s">
        <v>301</v>
      </c>
      <c r="D1019" s="43" t="s">
        <v>1556</v>
      </c>
      <c r="E1019" s="43">
        <f t="shared" si="30"/>
        <v>0</v>
      </c>
      <c r="G1019" s="89" t="str">
        <v/>
      </c>
      <c r="H1019" s="90" t="str" cm="1">
        <f t="array" ref="H1019">IFERROR(_xlfn._xlws.FILTER(Cnty_States_Rgns[chapter],(Cnty_States_Rgns[county_lon, county_st]=G1019)*(Cnty_States_Rgns[region]=DR_Region)),"")</f>
        <v/>
      </c>
      <c r="J1019">
        <v>1017</v>
      </c>
      <c r="K1019" t="str">
        <f t="shared" si="31"/>
        <v/>
      </c>
    </row>
    <row r="1020" spans="1:11" ht="16" hidden="1" x14ac:dyDescent="0.2">
      <c r="A1020" s="43">
        <f>IFERROR(MATCH($C1020,'Start Here Statistics'!$M:$M,0),0)</f>
        <v>0</v>
      </c>
      <c r="B1020" s="43" t="s">
        <v>602</v>
      </c>
      <c r="C1020" s="43" t="s">
        <v>326</v>
      </c>
      <c r="D1020" s="43" t="s">
        <v>1557</v>
      </c>
      <c r="E1020" s="43">
        <f t="shared" si="30"/>
        <v>0</v>
      </c>
      <c r="G1020" s="89" t="str">
        <v/>
      </c>
      <c r="H1020" s="90" t="str" cm="1">
        <f t="array" ref="H1020">IFERROR(_xlfn._xlws.FILTER(Cnty_States_Rgns[chapter],(Cnty_States_Rgns[county_lon, county_st]=G1020)*(Cnty_States_Rgns[region]=DR_Region)),"")</f>
        <v/>
      </c>
      <c r="J1020">
        <v>1018</v>
      </c>
      <c r="K1020" t="str">
        <f t="shared" si="31"/>
        <v/>
      </c>
    </row>
    <row r="1021" spans="1:11" ht="16" hidden="1" x14ac:dyDescent="0.2">
      <c r="A1021" s="43">
        <f>IFERROR(MATCH($C1021,'Start Here Statistics'!$M:$M,0),0)</f>
        <v>0</v>
      </c>
      <c r="B1021" s="43" t="s">
        <v>374</v>
      </c>
      <c r="C1021" s="43" t="s">
        <v>317</v>
      </c>
      <c r="D1021" s="43" t="s">
        <v>1558</v>
      </c>
      <c r="E1021" s="43">
        <f t="shared" si="30"/>
        <v>0</v>
      </c>
      <c r="G1021" s="89" t="str">
        <v/>
      </c>
      <c r="H1021" s="90" t="str" cm="1">
        <f t="array" ref="H1021">IFERROR(_xlfn._xlws.FILTER(Cnty_States_Rgns[chapter],(Cnty_States_Rgns[county_lon, county_st]=G1021)*(Cnty_States_Rgns[region]=DR_Region)),"")</f>
        <v/>
      </c>
      <c r="J1021">
        <v>1019</v>
      </c>
      <c r="K1021" t="str">
        <f t="shared" si="31"/>
        <v/>
      </c>
    </row>
    <row r="1022" spans="1:11" ht="16" hidden="1" x14ac:dyDescent="0.2">
      <c r="A1022" s="43">
        <f>IFERROR(MATCH($C1022,'Start Here Statistics'!$M:$M,0),0)</f>
        <v>0</v>
      </c>
      <c r="B1022" s="43" t="s">
        <v>485</v>
      </c>
      <c r="C1022" s="43" t="s">
        <v>308</v>
      </c>
      <c r="D1022" s="43" t="s">
        <v>1559</v>
      </c>
      <c r="E1022" s="43">
        <f t="shared" si="30"/>
        <v>0</v>
      </c>
      <c r="G1022" s="89" t="str">
        <v/>
      </c>
      <c r="H1022" s="90" t="str" cm="1">
        <f t="array" ref="H1022">IFERROR(_xlfn._xlws.FILTER(Cnty_States_Rgns[chapter],(Cnty_States_Rgns[county_lon, county_st]=G1022)*(Cnty_States_Rgns[region]=DR_Region)),"")</f>
        <v/>
      </c>
      <c r="J1022">
        <v>1020</v>
      </c>
      <c r="K1022" t="str">
        <f t="shared" si="31"/>
        <v/>
      </c>
    </row>
    <row r="1023" spans="1:11" ht="16" hidden="1" x14ac:dyDescent="0.2">
      <c r="A1023" s="43">
        <f>IFERROR(MATCH($C1023,'Start Here Statistics'!$M:$M,0),0)</f>
        <v>0</v>
      </c>
      <c r="B1023" s="43" t="s">
        <v>718</v>
      </c>
      <c r="C1023" s="43" t="s">
        <v>302</v>
      </c>
      <c r="D1023" s="43" t="s">
        <v>1560</v>
      </c>
      <c r="E1023" s="43">
        <f t="shared" si="30"/>
        <v>0</v>
      </c>
      <c r="G1023" s="89" t="str">
        <v/>
      </c>
      <c r="H1023" s="90" t="str" cm="1">
        <f t="array" ref="H1023">IFERROR(_xlfn._xlws.FILTER(Cnty_States_Rgns[chapter],(Cnty_States_Rgns[county_lon, county_st]=G1023)*(Cnty_States_Rgns[region]=DR_Region)),"")</f>
        <v/>
      </c>
      <c r="J1023">
        <v>1021</v>
      </c>
      <c r="K1023" t="str">
        <f t="shared" si="31"/>
        <v/>
      </c>
    </row>
    <row r="1024" spans="1:11" ht="16" hidden="1" x14ac:dyDescent="0.2">
      <c r="A1024" s="43">
        <f>IFERROR(MATCH($C1024,'Start Here Statistics'!$M:$M,0),0)</f>
        <v>0</v>
      </c>
      <c r="B1024" s="43" t="s">
        <v>418</v>
      </c>
      <c r="C1024" s="43" t="s">
        <v>285</v>
      </c>
      <c r="D1024" s="43" t="s">
        <v>1561</v>
      </c>
      <c r="E1024" s="43">
        <f t="shared" si="30"/>
        <v>0</v>
      </c>
      <c r="G1024" s="89" t="str">
        <v/>
      </c>
      <c r="H1024" s="90" t="str" cm="1">
        <f t="array" ref="H1024">IFERROR(_xlfn._xlws.FILTER(Cnty_States_Rgns[chapter],(Cnty_States_Rgns[county_lon, county_st]=G1024)*(Cnty_States_Rgns[region]=DR_Region)),"")</f>
        <v/>
      </c>
      <c r="J1024">
        <v>1022</v>
      </c>
      <c r="K1024" t="str">
        <f t="shared" si="31"/>
        <v/>
      </c>
    </row>
    <row r="1025" spans="1:11" ht="16" hidden="1" x14ac:dyDescent="0.2">
      <c r="A1025" s="43">
        <f>IFERROR(MATCH($C1025,'Start Here Statistics'!$M:$M,0),0)</f>
        <v>0</v>
      </c>
      <c r="B1025" s="43" t="s">
        <v>354</v>
      </c>
      <c r="C1025" s="43" t="s">
        <v>301</v>
      </c>
      <c r="D1025" s="43" t="s">
        <v>1562</v>
      </c>
      <c r="E1025" s="43">
        <f t="shared" si="30"/>
        <v>0</v>
      </c>
      <c r="G1025" s="89" t="str">
        <v/>
      </c>
      <c r="H1025" s="90" t="str" cm="1">
        <f t="array" ref="H1025">IFERROR(_xlfn._xlws.FILTER(Cnty_States_Rgns[chapter],(Cnty_States_Rgns[county_lon, county_st]=G1025)*(Cnty_States_Rgns[region]=DR_Region)),"")</f>
        <v/>
      </c>
      <c r="J1025">
        <v>1023</v>
      </c>
      <c r="K1025" t="str">
        <f t="shared" si="31"/>
        <v/>
      </c>
    </row>
    <row r="1026" spans="1:11" ht="16" hidden="1" x14ac:dyDescent="0.2">
      <c r="A1026" s="43">
        <f>IFERROR(MATCH($C1026,'Start Here Statistics'!$M:$M,0),0)</f>
        <v>0</v>
      </c>
      <c r="B1026" s="43" t="s">
        <v>535</v>
      </c>
      <c r="C1026" s="43" t="s">
        <v>313</v>
      </c>
      <c r="D1026" s="43" t="s">
        <v>1563</v>
      </c>
      <c r="E1026" s="43">
        <f t="shared" si="30"/>
        <v>0</v>
      </c>
      <c r="G1026" s="89" t="str">
        <v/>
      </c>
      <c r="H1026" s="90" t="str" cm="1">
        <f t="array" ref="H1026">IFERROR(_xlfn._xlws.FILTER(Cnty_States_Rgns[chapter],(Cnty_States_Rgns[county_lon, county_st]=G1026)*(Cnty_States_Rgns[region]=DR_Region)),"")</f>
        <v/>
      </c>
      <c r="J1026">
        <v>1024</v>
      </c>
      <c r="K1026" t="str">
        <f t="shared" si="31"/>
        <v/>
      </c>
    </row>
    <row r="1027" spans="1:11" ht="16" hidden="1" x14ac:dyDescent="0.2">
      <c r="A1027" s="43">
        <f>IFERROR(MATCH($C1027,'Start Here Statistics'!$M:$M,0),0)</f>
        <v>0</v>
      </c>
      <c r="B1027" s="43" t="s">
        <v>352</v>
      </c>
      <c r="C1027" s="43" t="s">
        <v>308</v>
      </c>
      <c r="D1027" s="43" t="s">
        <v>1564</v>
      </c>
      <c r="E1027" s="43">
        <f t="shared" ref="E1027:E1090" si="32">SUM(E1026,$A1027&gt;0)</f>
        <v>0</v>
      </c>
      <c r="G1027" s="89" t="str">
        <v/>
      </c>
      <c r="H1027" s="90" t="str" cm="1">
        <f t="array" ref="H1027">IFERROR(_xlfn._xlws.FILTER(Cnty_States_Rgns[chapter],(Cnty_States_Rgns[county_lon, county_st]=G1027)*(Cnty_States_Rgns[region]=DR_Region)),"")</f>
        <v/>
      </c>
      <c r="J1027">
        <v>1025</v>
      </c>
      <c r="K1027" t="str">
        <f t="shared" si="31"/>
        <v/>
      </c>
    </row>
    <row r="1028" spans="1:11" ht="16" hidden="1" x14ac:dyDescent="0.2">
      <c r="A1028" s="43">
        <f>IFERROR(MATCH($C1028,'Start Here Statistics'!$M:$M,0),0)</f>
        <v>0</v>
      </c>
      <c r="B1028" s="43" t="s">
        <v>407</v>
      </c>
      <c r="C1028" s="43" t="s">
        <v>295</v>
      </c>
      <c r="D1028" s="43" t="s">
        <v>1565</v>
      </c>
      <c r="E1028" s="43">
        <f t="shared" si="32"/>
        <v>0</v>
      </c>
      <c r="G1028" s="89" t="str">
        <v/>
      </c>
      <c r="H1028" s="90" t="str" cm="1">
        <f t="array" ref="H1028">IFERROR(_xlfn._xlws.FILTER(Cnty_States_Rgns[chapter],(Cnty_States_Rgns[county_lon, county_st]=G1028)*(Cnty_States_Rgns[region]=DR_Region)),"")</f>
        <v/>
      </c>
      <c r="J1028">
        <v>1026</v>
      </c>
      <c r="K1028" t="str">
        <f t="shared" ref="K1028:K1091" si="33">IFERROR(INDEX($D:$D,MATCH($J1028,$E:$E,0)),"")</f>
        <v/>
      </c>
    </row>
    <row r="1029" spans="1:11" ht="16" hidden="1" x14ac:dyDescent="0.2">
      <c r="A1029" s="43">
        <f>IFERROR(MATCH($C1029,'Start Here Statistics'!$M:$M,0),0)</f>
        <v>0</v>
      </c>
      <c r="B1029" s="43" t="s">
        <v>595</v>
      </c>
      <c r="C1029" s="43" t="s">
        <v>293</v>
      </c>
      <c r="D1029" s="43" t="s">
        <v>1566</v>
      </c>
      <c r="E1029" s="43">
        <f t="shared" si="32"/>
        <v>0</v>
      </c>
      <c r="G1029" s="89" t="str">
        <v/>
      </c>
      <c r="H1029" s="90" t="str" cm="1">
        <f t="array" ref="H1029">IFERROR(_xlfn._xlws.FILTER(Cnty_States_Rgns[chapter],(Cnty_States_Rgns[county_lon, county_st]=G1029)*(Cnty_States_Rgns[region]=DR_Region)),"")</f>
        <v/>
      </c>
      <c r="J1029">
        <v>1027</v>
      </c>
      <c r="K1029" t="str">
        <f t="shared" si="33"/>
        <v/>
      </c>
    </row>
    <row r="1030" spans="1:11" ht="16" hidden="1" x14ac:dyDescent="0.2">
      <c r="A1030" s="43">
        <f>IFERROR(MATCH($C1030,'Start Here Statistics'!$M:$M,0),0)</f>
        <v>0</v>
      </c>
      <c r="B1030" s="43" t="s">
        <v>446</v>
      </c>
      <c r="C1030" s="43" t="s">
        <v>301</v>
      </c>
      <c r="D1030" s="43" t="s">
        <v>1567</v>
      </c>
      <c r="E1030" s="43">
        <f t="shared" si="32"/>
        <v>0</v>
      </c>
      <c r="G1030" s="89" t="str">
        <v/>
      </c>
      <c r="H1030" s="90" t="str" cm="1">
        <f t="array" ref="H1030">IFERROR(_xlfn._xlws.FILTER(Cnty_States_Rgns[chapter],(Cnty_States_Rgns[county_lon, county_st]=G1030)*(Cnty_States_Rgns[region]=DR_Region)),"")</f>
        <v/>
      </c>
      <c r="J1030">
        <v>1028</v>
      </c>
      <c r="K1030" t="str">
        <f t="shared" si="33"/>
        <v/>
      </c>
    </row>
    <row r="1031" spans="1:11" ht="16" hidden="1" x14ac:dyDescent="0.2">
      <c r="A1031" s="43">
        <f>IFERROR(MATCH($C1031,'Start Here Statistics'!$M:$M,0),0)</f>
        <v>0</v>
      </c>
      <c r="B1031" s="43" t="s">
        <v>502</v>
      </c>
      <c r="C1031" s="43" t="s">
        <v>316</v>
      </c>
      <c r="D1031" s="43" t="s">
        <v>1568</v>
      </c>
      <c r="E1031" s="43">
        <f t="shared" si="32"/>
        <v>0</v>
      </c>
      <c r="G1031" s="89" t="str">
        <v/>
      </c>
      <c r="H1031" s="90" t="str" cm="1">
        <f t="array" ref="H1031">IFERROR(_xlfn._xlws.FILTER(Cnty_States_Rgns[chapter],(Cnty_States_Rgns[county_lon, county_st]=G1031)*(Cnty_States_Rgns[region]=DR_Region)),"")</f>
        <v/>
      </c>
      <c r="J1031">
        <v>1029</v>
      </c>
      <c r="K1031" t="str">
        <f t="shared" si="33"/>
        <v/>
      </c>
    </row>
    <row r="1032" spans="1:11" ht="16" hidden="1" x14ac:dyDescent="0.2">
      <c r="A1032" s="43">
        <f>IFERROR(MATCH($C1032,'Start Here Statistics'!$M:$M,0),0)</f>
        <v>0</v>
      </c>
      <c r="B1032" s="43" t="s">
        <v>346</v>
      </c>
      <c r="C1032" s="43" t="s">
        <v>298</v>
      </c>
      <c r="D1032" s="43" t="s">
        <v>1569</v>
      </c>
      <c r="E1032" s="43">
        <f t="shared" si="32"/>
        <v>0</v>
      </c>
      <c r="G1032" s="89" t="str">
        <v/>
      </c>
      <c r="H1032" s="90" t="str" cm="1">
        <f t="array" ref="H1032">IFERROR(_xlfn._xlws.FILTER(Cnty_States_Rgns[chapter],(Cnty_States_Rgns[county_lon, county_st]=G1032)*(Cnty_States_Rgns[region]=DR_Region)),"")</f>
        <v/>
      </c>
      <c r="J1032">
        <v>1030</v>
      </c>
      <c r="K1032" t="str">
        <f t="shared" si="33"/>
        <v/>
      </c>
    </row>
    <row r="1033" spans="1:11" ht="16" hidden="1" x14ac:dyDescent="0.2">
      <c r="A1033" s="43">
        <f>IFERROR(MATCH($C1033,'Start Here Statistics'!$M:$M,0),0)</f>
        <v>0</v>
      </c>
      <c r="B1033" s="43" t="s">
        <v>483</v>
      </c>
      <c r="C1033" s="43" t="s">
        <v>306</v>
      </c>
      <c r="D1033" s="43" t="s">
        <v>1570</v>
      </c>
      <c r="E1033" s="43">
        <f t="shared" si="32"/>
        <v>0</v>
      </c>
      <c r="G1033" s="89" t="str">
        <v/>
      </c>
      <c r="H1033" s="90" t="str" cm="1">
        <f t="array" ref="H1033">IFERROR(_xlfn._xlws.FILTER(Cnty_States_Rgns[chapter],(Cnty_States_Rgns[county_lon, county_st]=G1033)*(Cnty_States_Rgns[region]=DR_Region)),"")</f>
        <v/>
      </c>
      <c r="J1033">
        <v>1031</v>
      </c>
      <c r="K1033" t="str">
        <f t="shared" si="33"/>
        <v/>
      </c>
    </row>
    <row r="1034" spans="1:11" ht="16" hidden="1" x14ac:dyDescent="0.2">
      <c r="A1034" s="43">
        <f>IFERROR(MATCH($C1034,'Start Here Statistics'!$M:$M,0),0)</f>
        <v>0</v>
      </c>
      <c r="B1034" s="43" t="s">
        <v>930</v>
      </c>
      <c r="C1034" s="43" t="s">
        <v>328</v>
      </c>
      <c r="D1034" s="43" t="s">
        <v>1571</v>
      </c>
      <c r="E1034" s="43">
        <f t="shared" si="32"/>
        <v>0</v>
      </c>
      <c r="G1034" s="89" t="str">
        <v/>
      </c>
      <c r="H1034" s="90" t="str" cm="1">
        <f t="array" ref="H1034">IFERROR(_xlfn._xlws.FILTER(Cnty_States_Rgns[chapter],(Cnty_States_Rgns[county_lon, county_st]=G1034)*(Cnty_States_Rgns[region]=DR_Region)),"")</f>
        <v/>
      </c>
      <c r="J1034">
        <v>1032</v>
      </c>
      <c r="K1034" t="str">
        <f t="shared" si="33"/>
        <v/>
      </c>
    </row>
    <row r="1035" spans="1:11" ht="16" x14ac:dyDescent="0.2">
      <c r="A1035" s="43">
        <f>IFERROR(MATCH($C1035,'Start Here Statistics'!$M:$M,0),0)</f>
        <v>0</v>
      </c>
      <c r="B1035" s="43" t="s">
        <v>541</v>
      </c>
      <c r="C1035" s="43" t="s">
        <v>271</v>
      </c>
      <c r="D1035" s="43" t="s">
        <v>1572</v>
      </c>
      <c r="E1035" s="43">
        <f t="shared" si="32"/>
        <v>0</v>
      </c>
      <c r="G1035" s="89" t="str">
        <v/>
      </c>
      <c r="H1035" s="90" t="str" cm="1">
        <f t="array" ref="H1035">IFERROR(_xlfn._xlws.FILTER(Cnty_States_Rgns[chapter],(Cnty_States_Rgns[county_lon, county_st]=G1035)*(Cnty_States_Rgns[region]=DR_Region)),"")</f>
        <v/>
      </c>
      <c r="J1035">
        <v>1033</v>
      </c>
      <c r="K1035" t="str">
        <f t="shared" si="33"/>
        <v/>
      </c>
    </row>
    <row r="1036" spans="1:11" ht="16" hidden="1" x14ac:dyDescent="0.2">
      <c r="A1036" s="43">
        <f>IFERROR(MATCH($C1036,'Start Here Statistics'!$M:$M,0),0)</f>
        <v>0</v>
      </c>
      <c r="B1036" s="43" t="s">
        <v>455</v>
      </c>
      <c r="C1036" s="43" t="s">
        <v>308</v>
      </c>
      <c r="D1036" s="43" t="s">
        <v>1573</v>
      </c>
      <c r="E1036" s="43">
        <f t="shared" si="32"/>
        <v>0</v>
      </c>
      <c r="G1036" s="89" t="str">
        <v/>
      </c>
      <c r="H1036" s="90" t="str" cm="1">
        <f t="array" ref="H1036">IFERROR(_xlfn._xlws.FILTER(Cnty_States_Rgns[chapter],(Cnty_States_Rgns[county_lon, county_st]=G1036)*(Cnty_States_Rgns[region]=DR_Region)),"")</f>
        <v/>
      </c>
      <c r="J1036">
        <v>1034</v>
      </c>
      <c r="K1036" t="str">
        <f t="shared" si="33"/>
        <v/>
      </c>
    </row>
    <row r="1037" spans="1:11" ht="16" x14ac:dyDescent="0.2">
      <c r="A1037" s="43">
        <f>IFERROR(MATCH($C1037,'Start Here Statistics'!$M:$M,0),0)</f>
        <v>0</v>
      </c>
      <c r="B1037" s="43" t="s">
        <v>517</v>
      </c>
      <c r="C1037" s="43" t="s">
        <v>271</v>
      </c>
      <c r="D1037" s="43" t="s">
        <v>1574</v>
      </c>
      <c r="E1037" s="43">
        <f t="shared" si="32"/>
        <v>0</v>
      </c>
      <c r="G1037" s="89" t="str">
        <v/>
      </c>
      <c r="H1037" s="90" t="str" cm="1">
        <f t="array" ref="H1037">IFERROR(_xlfn._xlws.FILTER(Cnty_States_Rgns[chapter],(Cnty_States_Rgns[county_lon, county_st]=G1037)*(Cnty_States_Rgns[region]=DR_Region)),"")</f>
        <v/>
      </c>
      <c r="J1037">
        <v>1035</v>
      </c>
      <c r="K1037" t="str">
        <f t="shared" si="33"/>
        <v/>
      </c>
    </row>
    <row r="1038" spans="1:11" ht="16" hidden="1" x14ac:dyDescent="0.2">
      <c r="A1038" s="43">
        <f>IFERROR(MATCH($C1038,'Start Here Statistics'!$M:$M,0),0)</f>
        <v>0</v>
      </c>
      <c r="B1038" s="43" t="s">
        <v>597</v>
      </c>
      <c r="C1038" s="43" t="s">
        <v>320</v>
      </c>
      <c r="D1038" s="43" t="s">
        <v>1575</v>
      </c>
      <c r="E1038" s="43">
        <f t="shared" si="32"/>
        <v>0</v>
      </c>
      <c r="G1038" s="89" t="str">
        <v/>
      </c>
      <c r="H1038" s="90" t="str" cm="1">
        <f t="array" ref="H1038">IFERROR(_xlfn._xlws.FILTER(Cnty_States_Rgns[chapter],(Cnty_States_Rgns[county_lon, county_st]=G1038)*(Cnty_States_Rgns[region]=DR_Region)),"")</f>
        <v/>
      </c>
      <c r="J1038">
        <v>1036</v>
      </c>
      <c r="K1038" t="str">
        <f t="shared" si="33"/>
        <v/>
      </c>
    </row>
    <row r="1039" spans="1:11" ht="16" hidden="1" x14ac:dyDescent="0.2">
      <c r="A1039" s="43">
        <f>IFERROR(MATCH($C1039,'Start Here Statistics'!$M:$M,0),0)</f>
        <v>0</v>
      </c>
      <c r="B1039" s="43" t="s">
        <v>1182</v>
      </c>
      <c r="C1039" s="43" t="s">
        <v>300</v>
      </c>
      <c r="D1039" s="43" t="s">
        <v>1576</v>
      </c>
      <c r="E1039" s="43">
        <f t="shared" si="32"/>
        <v>0</v>
      </c>
      <c r="G1039" s="89" t="str">
        <v/>
      </c>
      <c r="H1039" s="90" t="str" cm="1">
        <f t="array" ref="H1039">IFERROR(_xlfn._xlws.FILTER(Cnty_States_Rgns[chapter],(Cnty_States_Rgns[county_lon, county_st]=G1039)*(Cnty_States_Rgns[region]=DR_Region)),"")</f>
        <v/>
      </c>
      <c r="J1039">
        <v>1037</v>
      </c>
      <c r="K1039" t="str">
        <f t="shared" si="33"/>
        <v/>
      </c>
    </row>
    <row r="1040" spans="1:11" ht="16" hidden="1" x14ac:dyDescent="0.2">
      <c r="A1040" s="43">
        <f>IFERROR(MATCH($C1040,'Start Here Statistics'!$M:$M,0),0)</f>
        <v>0</v>
      </c>
      <c r="B1040" s="43" t="s">
        <v>640</v>
      </c>
      <c r="C1040" s="43" t="s">
        <v>324</v>
      </c>
      <c r="D1040" s="43" t="s">
        <v>1577</v>
      </c>
      <c r="E1040" s="43">
        <f t="shared" si="32"/>
        <v>0</v>
      </c>
      <c r="G1040" s="89" t="str">
        <v/>
      </c>
      <c r="H1040" s="90" t="str" cm="1">
        <f t="array" ref="H1040">IFERROR(_xlfn._xlws.FILTER(Cnty_States_Rgns[chapter],(Cnty_States_Rgns[county_lon, county_st]=G1040)*(Cnty_States_Rgns[region]=DR_Region)),"")</f>
        <v/>
      </c>
      <c r="J1040">
        <v>1038</v>
      </c>
      <c r="K1040" t="str">
        <f t="shared" si="33"/>
        <v/>
      </c>
    </row>
    <row r="1041" spans="1:11" ht="16" hidden="1" x14ac:dyDescent="0.2">
      <c r="A1041" s="43">
        <f>IFERROR(MATCH($C1041,'Start Here Statistics'!$M:$M,0),0)</f>
        <v>0</v>
      </c>
      <c r="B1041" s="43" t="s">
        <v>471</v>
      </c>
      <c r="C1041" s="43" t="s">
        <v>276</v>
      </c>
      <c r="D1041" s="43" t="s">
        <v>1578</v>
      </c>
      <c r="E1041" s="43">
        <f t="shared" si="32"/>
        <v>0</v>
      </c>
      <c r="G1041" s="89" t="str">
        <v/>
      </c>
      <c r="H1041" s="90" t="str" cm="1">
        <f t="array" ref="H1041">IFERROR(_xlfn._xlws.FILTER(Cnty_States_Rgns[chapter],(Cnty_States_Rgns[county_lon, county_st]=G1041)*(Cnty_States_Rgns[region]=DR_Region)),"")</f>
        <v/>
      </c>
      <c r="J1041">
        <v>1039</v>
      </c>
      <c r="K1041" t="str">
        <f t="shared" si="33"/>
        <v/>
      </c>
    </row>
    <row r="1042" spans="1:11" ht="16" hidden="1" x14ac:dyDescent="0.2">
      <c r="A1042" s="43">
        <f>IFERROR(MATCH($C1042,'Start Here Statistics'!$M:$M,0),0)</f>
        <v>0</v>
      </c>
      <c r="B1042" s="43" t="s">
        <v>384</v>
      </c>
      <c r="C1042" s="43" t="s">
        <v>312</v>
      </c>
      <c r="D1042" s="43" t="s">
        <v>1579</v>
      </c>
      <c r="E1042" s="43">
        <f t="shared" si="32"/>
        <v>0</v>
      </c>
      <c r="G1042" s="89" t="str">
        <v/>
      </c>
      <c r="H1042" s="90" t="str" cm="1">
        <f t="array" ref="H1042">IFERROR(_xlfn._xlws.FILTER(Cnty_States_Rgns[chapter],(Cnty_States_Rgns[county_lon, county_st]=G1042)*(Cnty_States_Rgns[region]=DR_Region)),"")</f>
        <v/>
      </c>
      <c r="J1042">
        <v>1040</v>
      </c>
      <c r="K1042" t="str">
        <f t="shared" si="33"/>
        <v/>
      </c>
    </row>
    <row r="1043" spans="1:11" ht="16" hidden="1" x14ac:dyDescent="0.2">
      <c r="A1043" s="43">
        <f>IFERROR(MATCH($C1043,'Start Here Statistics'!$M:$M,0),0)</f>
        <v>0</v>
      </c>
      <c r="B1043" s="43" t="s">
        <v>1314</v>
      </c>
      <c r="C1043" s="43" t="s">
        <v>324</v>
      </c>
      <c r="D1043" s="43" t="s">
        <v>1580</v>
      </c>
      <c r="E1043" s="43">
        <f t="shared" si="32"/>
        <v>0</v>
      </c>
      <c r="G1043" s="89" t="str">
        <v/>
      </c>
      <c r="H1043" s="90" t="str" cm="1">
        <f t="array" ref="H1043">IFERROR(_xlfn._xlws.FILTER(Cnty_States_Rgns[chapter],(Cnty_States_Rgns[county_lon, county_st]=G1043)*(Cnty_States_Rgns[region]=DR_Region)),"")</f>
        <v/>
      </c>
      <c r="J1043">
        <v>1041</v>
      </c>
      <c r="K1043" t="str">
        <f t="shared" si="33"/>
        <v/>
      </c>
    </row>
    <row r="1044" spans="1:11" ht="16" hidden="1" x14ac:dyDescent="0.2">
      <c r="A1044" s="43">
        <f>IFERROR(MATCH($C1044,'Start Here Statistics'!$M:$M,0),0)</f>
        <v>0</v>
      </c>
      <c r="B1044" s="43" t="s">
        <v>423</v>
      </c>
      <c r="C1044" s="43" t="s">
        <v>327</v>
      </c>
      <c r="D1044" s="43" t="s">
        <v>1581</v>
      </c>
      <c r="E1044" s="43">
        <f t="shared" si="32"/>
        <v>0</v>
      </c>
      <c r="G1044" s="89" t="str">
        <v/>
      </c>
      <c r="H1044" s="90" t="str" cm="1">
        <f t="array" ref="H1044">IFERROR(_xlfn._xlws.FILTER(Cnty_States_Rgns[chapter],(Cnty_States_Rgns[county_lon, county_st]=G1044)*(Cnty_States_Rgns[region]=DR_Region)),"")</f>
        <v/>
      </c>
      <c r="J1044">
        <v>1042</v>
      </c>
      <c r="K1044" t="str">
        <f t="shared" si="33"/>
        <v/>
      </c>
    </row>
    <row r="1045" spans="1:11" ht="16" hidden="1" x14ac:dyDescent="0.2">
      <c r="A1045" s="43">
        <f>IFERROR(MATCH($C1045,'Start Here Statistics'!$M:$M,0),0)</f>
        <v>0</v>
      </c>
      <c r="B1045" s="43" t="s">
        <v>551</v>
      </c>
      <c r="C1045" s="43" t="s">
        <v>282</v>
      </c>
      <c r="D1045" s="43" t="s">
        <v>1582</v>
      </c>
      <c r="E1045" s="43">
        <f t="shared" si="32"/>
        <v>0</v>
      </c>
      <c r="G1045" s="89" t="str">
        <v/>
      </c>
      <c r="H1045" s="90" t="str" cm="1">
        <f t="array" ref="H1045">IFERROR(_xlfn._xlws.FILTER(Cnty_States_Rgns[chapter],(Cnty_States_Rgns[county_lon, county_st]=G1045)*(Cnty_States_Rgns[region]=DR_Region)),"")</f>
        <v/>
      </c>
      <c r="J1045">
        <v>1043</v>
      </c>
      <c r="K1045" t="str">
        <f t="shared" si="33"/>
        <v/>
      </c>
    </row>
    <row r="1046" spans="1:11" ht="16" hidden="1" x14ac:dyDescent="0.2">
      <c r="A1046" s="43">
        <f>IFERROR(MATCH($C1046,'Start Here Statistics'!$M:$M,0),0)</f>
        <v>0</v>
      </c>
      <c r="B1046" s="43" t="s">
        <v>1199</v>
      </c>
      <c r="C1046" s="43" t="s">
        <v>280</v>
      </c>
      <c r="D1046" s="43" t="s">
        <v>1583</v>
      </c>
      <c r="E1046" s="43">
        <f t="shared" si="32"/>
        <v>0</v>
      </c>
      <c r="G1046" s="89" t="str">
        <v/>
      </c>
      <c r="H1046" s="90" t="str" cm="1">
        <f t="array" ref="H1046">IFERROR(_xlfn._xlws.FILTER(Cnty_States_Rgns[chapter],(Cnty_States_Rgns[county_lon, county_st]=G1046)*(Cnty_States_Rgns[region]=DR_Region)),"")</f>
        <v/>
      </c>
      <c r="J1046">
        <v>1044</v>
      </c>
      <c r="K1046" t="str">
        <f t="shared" si="33"/>
        <v/>
      </c>
    </row>
    <row r="1047" spans="1:11" ht="16" hidden="1" x14ac:dyDescent="0.2">
      <c r="A1047" s="43">
        <f>IFERROR(MATCH($C1047,'Start Here Statistics'!$M:$M,0),0)</f>
        <v>0</v>
      </c>
      <c r="B1047" s="43" t="s">
        <v>577</v>
      </c>
      <c r="C1047" s="43" t="s">
        <v>294</v>
      </c>
      <c r="D1047" s="43" t="s">
        <v>1584</v>
      </c>
      <c r="E1047" s="43">
        <f t="shared" si="32"/>
        <v>0</v>
      </c>
      <c r="G1047" s="89" t="str">
        <v/>
      </c>
      <c r="H1047" s="90" t="str" cm="1">
        <f t="array" ref="H1047">IFERROR(_xlfn._xlws.FILTER(Cnty_States_Rgns[chapter],(Cnty_States_Rgns[county_lon, county_st]=G1047)*(Cnty_States_Rgns[region]=DR_Region)),"")</f>
        <v/>
      </c>
      <c r="J1047">
        <v>1045</v>
      </c>
      <c r="K1047" t="str">
        <f t="shared" si="33"/>
        <v/>
      </c>
    </row>
    <row r="1048" spans="1:11" ht="16" hidden="1" x14ac:dyDescent="0.2">
      <c r="A1048" s="43">
        <f>IFERROR(MATCH($C1048,'Start Here Statistics'!$M:$M,0),0)</f>
        <v>0</v>
      </c>
      <c r="B1048" s="43" t="s">
        <v>620</v>
      </c>
      <c r="C1048" s="43" t="s">
        <v>285</v>
      </c>
      <c r="D1048" s="43" t="s">
        <v>1585</v>
      </c>
      <c r="E1048" s="43">
        <f t="shared" si="32"/>
        <v>0</v>
      </c>
      <c r="G1048" s="89" t="str">
        <v/>
      </c>
      <c r="H1048" s="90" t="str" cm="1">
        <f t="array" ref="H1048">IFERROR(_xlfn._xlws.FILTER(Cnty_States_Rgns[chapter],(Cnty_States_Rgns[county_lon, county_st]=G1048)*(Cnty_States_Rgns[region]=DR_Region)),"")</f>
        <v/>
      </c>
      <c r="J1048">
        <v>1046</v>
      </c>
      <c r="K1048" t="str">
        <f t="shared" si="33"/>
        <v/>
      </c>
    </row>
    <row r="1049" spans="1:11" ht="16" hidden="1" x14ac:dyDescent="0.2">
      <c r="A1049" s="43">
        <f>IFERROR(MATCH($C1049,'Start Here Statistics'!$M:$M,0),0)</f>
        <v>0</v>
      </c>
      <c r="B1049" s="43" t="s">
        <v>356</v>
      </c>
      <c r="C1049" s="43" t="s">
        <v>289</v>
      </c>
      <c r="D1049" s="43" t="s">
        <v>1586</v>
      </c>
      <c r="E1049" s="43">
        <f t="shared" si="32"/>
        <v>0</v>
      </c>
      <c r="G1049" s="89" t="str">
        <v/>
      </c>
      <c r="H1049" s="90" t="str" cm="1">
        <f t="array" ref="H1049">IFERROR(_xlfn._xlws.FILTER(Cnty_States_Rgns[chapter],(Cnty_States_Rgns[county_lon, county_st]=G1049)*(Cnty_States_Rgns[region]=DR_Region)),"")</f>
        <v/>
      </c>
      <c r="J1049">
        <v>1047</v>
      </c>
      <c r="K1049" t="str">
        <f t="shared" si="33"/>
        <v/>
      </c>
    </row>
    <row r="1050" spans="1:11" ht="16" hidden="1" x14ac:dyDescent="0.2">
      <c r="A1050" s="43">
        <f>IFERROR(MATCH($C1050,'Start Here Statistics'!$M:$M,0),0)</f>
        <v>0</v>
      </c>
      <c r="B1050" s="43" t="s">
        <v>604</v>
      </c>
      <c r="C1050" s="43" t="s">
        <v>298</v>
      </c>
      <c r="D1050" s="43" t="s">
        <v>1587</v>
      </c>
      <c r="E1050" s="43">
        <f t="shared" si="32"/>
        <v>0</v>
      </c>
      <c r="G1050" s="89" t="str">
        <v/>
      </c>
      <c r="H1050" s="90" t="str" cm="1">
        <f t="array" ref="H1050">IFERROR(_xlfn._xlws.FILTER(Cnty_States_Rgns[chapter],(Cnty_States_Rgns[county_lon, county_st]=G1050)*(Cnty_States_Rgns[region]=DR_Region)),"")</f>
        <v/>
      </c>
      <c r="J1050">
        <v>1048</v>
      </c>
      <c r="K1050" t="str">
        <f t="shared" si="33"/>
        <v/>
      </c>
    </row>
    <row r="1051" spans="1:11" ht="16" hidden="1" x14ac:dyDescent="0.2">
      <c r="A1051" s="43">
        <f>IFERROR(MATCH($C1051,'Start Here Statistics'!$M:$M,0),0)</f>
        <v>0</v>
      </c>
      <c r="B1051" s="43" t="s">
        <v>1115</v>
      </c>
      <c r="C1051" s="43" t="s">
        <v>321</v>
      </c>
      <c r="D1051" s="43" t="s">
        <v>1588</v>
      </c>
      <c r="E1051" s="43">
        <f t="shared" si="32"/>
        <v>0</v>
      </c>
      <c r="G1051" s="89" t="str">
        <v/>
      </c>
      <c r="H1051" s="90" t="str" cm="1">
        <f t="array" ref="H1051">IFERROR(_xlfn._xlws.FILTER(Cnty_States_Rgns[chapter],(Cnty_States_Rgns[county_lon, county_st]=G1051)*(Cnty_States_Rgns[region]=DR_Region)),"")</f>
        <v/>
      </c>
      <c r="J1051">
        <v>1049</v>
      </c>
      <c r="K1051" t="str">
        <f t="shared" si="33"/>
        <v/>
      </c>
    </row>
    <row r="1052" spans="1:11" ht="16" hidden="1" x14ac:dyDescent="0.2">
      <c r="A1052" s="43">
        <f>IFERROR(MATCH($C1052,'Start Here Statistics'!$M:$M,0),0)</f>
        <v>0</v>
      </c>
      <c r="B1052" s="43" t="s">
        <v>483</v>
      </c>
      <c r="C1052" s="43" t="s">
        <v>306</v>
      </c>
      <c r="D1052" s="43" t="s">
        <v>1589</v>
      </c>
      <c r="E1052" s="43">
        <f t="shared" si="32"/>
        <v>0</v>
      </c>
      <c r="G1052" s="89" t="str">
        <v/>
      </c>
      <c r="H1052" s="90" t="str" cm="1">
        <f t="array" ref="H1052">IFERROR(_xlfn._xlws.FILTER(Cnty_States_Rgns[chapter],(Cnty_States_Rgns[county_lon, county_st]=G1052)*(Cnty_States_Rgns[region]=DR_Region)),"")</f>
        <v/>
      </c>
      <c r="J1052">
        <v>1050</v>
      </c>
      <c r="K1052" t="str">
        <f t="shared" si="33"/>
        <v/>
      </c>
    </row>
    <row r="1053" spans="1:11" ht="16" hidden="1" x14ac:dyDescent="0.2">
      <c r="A1053" s="43">
        <f>IFERROR(MATCH($C1053,'Start Here Statistics'!$M:$M,0),0)</f>
        <v>0</v>
      </c>
      <c r="B1053" s="43" t="s">
        <v>543</v>
      </c>
      <c r="C1053" s="43" t="s">
        <v>294</v>
      </c>
      <c r="D1053" s="43" t="s">
        <v>1590</v>
      </c>
      <c r="E1053" s="43">
        <f t="shared" si="32"/>
        <v>0</v>
      </c>
      <c r="G1053" s="89" t="str">
        <v/>
      </c>
      <c r="H1053" s="90" t="str" cm="1">
        <f t="array" ref="H1053">IFERROR(_xlfn._xlws.FILTER(Cnty_States_Rgns[chapter],(Cnty_States_Rgns[county_lon, county_st]=G1053)*(Cnty_States_Rgns[region]=DR_Region)),"")</f>
        <v/>
      </c>
      <c r="J1053">
        <v>1051</v>
      </c>
      <c r="K1053" t="str">
        <f t="shared" si="33"/>
        <v/>
      </c>
    </row>
    <row r="1054" spans="1:11" ht="16" hidden="1" x14ac:dyDescent="0.2">
      <c r="A1054" s="43">
        <f>IFERROR(MATCH($C1054,'Start Here Statistics'!$M:$M,0),0)</f>
        <v>0</v>
      </c>
      <c r="B1054" s="43" t="s">
        <v>457</v>
      </c>
      <c r="C1054" s="43" t="s">
        <v>282</v>
      </c>
      <c r="D1054" s="43" t="s">
        <v>1591</v>
      </c>
      <c r="E1054" s="43">
        <f t="shared" si="32"/>
        <v>0</v>
      </c>
      <c r="G1054" s="89" t="str">
        <v/>
      </c>
      <c r="H1054" s="90" t="str" cm="1">
        <f t="array" ref="H1054">IFERROR(_xlfn._xlws.FILTER(Cnty_States_Rgns[chapter],(Cnty_States_Rgns[county_lon, county_st]=G1054)*(Cnty_States_Rgns[region]=DR_Region)),"")</f>
        <v/>
      </c>
      <c r="J1054">
        <v>1052</v>
      </c>
      <c r="K1054" t="str">
        <f t="shared" si="33"/>
        <v/>
      </c>
    </row>
    <row r="1055" spans="1:11" ht="16" hidden="1" x14ac:dyDescent="0.2">
      <c r="A1055" s="43">
        <f>IFERROR(MATCH($C1055,'Start Here Statistics'!$M:$M,0),0)</f>
        <v>0</v>
      </c>
      <c r="B1055" s="43" t="s">
        <v>819</v>
      </c>
      <c r="C1055" s="43" t="s">
        <v>279</v>
      </c>
      <c r="D1055" s="43" t="s">
        <v>1592</v>
      </c>
      <c r="E1055" s="43">
        <f t="shared" si="32"/>
        <v>0</v>
      </c>
      <c r="G1055" s="89" t="str">
        <v/>
      </c>
      <c r="H1055" s="90" t="str" cm="1">
        <f t="array" ref="H1055">IFERROR(_xlfn._xlws.FILTER(Cnty_States_Rgns[chapter],(Cnty_States_Rgns[county_lon, county_st]=G1055)*(Cnty_States_Rgns[region]=DR_Region)),"")</f>
        <v/>
      </c>
      <c r="J1055">
        <v>1053</v>
      </c>
      <c r="K1055" t="str">
        <f t="shared" si="33"/>
        <v/>
      </c>
    </row>
    <row r="1056" spans="1:11" ht="16" hidden="1" x14ac:dyDescent="0.2">
      <c r="A1056" s="43">
        <f>IFERROR(MATCH($C1056,'Start Here Statistics'!$M:$M,0),0)</f>
        <v>0</v>
      </c>
      <c r="B1056" s="43" t="s">
        <v>514</v>
      </c>
      <c r="C1056" s="43" t="s">
        <v>311</v>
      </c>
      <c r="D1056" s="43" t="s">
        <v>1593</v>
      </c>
      <c r="E1056" s="43">
        <f t="shared" si="32"/>
        <v>0</v>
      </c>
      <c r="G1056" s="89" t="str">
        <v/>
      </c>
      <c r="H1056" s="90" t="str" cm="1">
        <f t="array" ref="H1056">IFERROR(_xlfn._xlws.FILTER(Cnty_States_Rgns[chapter],(Cnty_States_Rgns[county_lon, county_st]=G1056)*(Cnty_States_Rgns[region]=DR_Region)),"")</f>
        <v/>
      </c>
      <c r="J1056">
        <v>1054</v>
      </c>
      <c r="K1056" t="str">
        <f t="shared" si="33"/>
        <v/>
      </c>
    </row>
    <row r="1057" spans="1:11" ht="16" hidden="1" x14ac:dyDescent="0.2">
      <c r="A1057" s="43">
        <f>IFERROR(MATCH($C1057,'Start Here Statistics'!$M:$M,0),0)</f>
        <v>0</v>
      </c>
      <c r="B1057" s="43" t="s">
        <v>885</v>
      </c>
      <c r="C1057" s="43" t="s">
        <v>327</v>
      </c>
      <c r="D1057" s="43" t="s">
        <v>1594</v>
      </c>
      <c r="E1057" s="43">
        <f t="shared" si="32"/>
        <v>0</v>
      </c>
      <c r="G1057" s="89" t="str">
        <v/>
      </c>
      <c r="H1057" s="90" t="str" cm="1">
        <f t="array" ref="H1057">IFERROR(_xlfn._xlws.FILTER(Cnty_States_Rgns[chapter],(Cnty_States_Rgns[county_lon, county_st]=G1057)*(Cnty_States_Rgns[region]=DR_Region)),"")</f>
        <v/>
      </c>
      <c r="J1057">
        <v>1055</v>
      </c>
      <c r="K1057" t="str">
        <f t="shared" si="33"/>
        <v/>
      </c>
    </row>
    <row r="1058" spans="1:11" ht="16" hidden="1" x14ac:dyDescent="0.2">
      <c r="A1058" s="43">
        <f>IFERROR(MATCH($C1058,'Start Here Statistics'!$M:$M,0),0)</f>
        <v>0</v>
      </c>
      <c r="B1058" s="43" t="s">
        <v>474</v>
      </c>
      <c r="C1058" s="43" t="s">
        <v>294</v>
      </c>
      <c r="D1058" s="43" t="s">
        <v>1595</v>
      </c>
      <c r="E1058" s="43">
        <f t="shared" si="32"/>
        <v>0</v>
      </c>
      <c r="G1058" s="89" t="str">
        <v/>
      </c>
      <c r="H1058" s="90" t="str" cm="1">
        <f t="array" ref="H1058">IFERROR(_xlfn._xlws.FILTER(Cnty_States_Rgns[chapter],(Cnty_States_Rgns[county_lon, county_st]=G1058)*(Cnty_States_Rgns[region]=DR_Region)),"")</f>
        <v/>
      </c>
      <c r="J1058">
        <v>1056</v>
      </c>
      <c r="K1058" t="str">
        <f t="shared" si="33"/>
        <v/>
      </c>
    </row>
    <row r="1059" spans="1:11" ht="16" hidden="1" x14ac:dyDescent="0.2">
      <c r="A1059" s="43">
        <f>IFERROR(MATCH($C1059,'Start Here Statistics'!$M:$M,0),0)</f>
        <v>0</v>
      </c>
      <c r="B1059" s="43" t="s">
        <v>1471</v>
      </c>
      <c r="C1059" s="43" t="s">
        <v>329</v>
      </c>
      <c r="D1059" s="43" t="s">
        <v>1596</v>
      </c>
      <c r="E1059" s="43">
        <f t="shared" si="32"/>
        <v>0</v>
      </c>
      <c r="G1059" s="89" t="str">
        <v/>
      </c>
      <c r="H1059" s="90" t="str" cm="1">
        <f t="array" ref="H1059">IFERROR(_xlfn._xlws.FILTER(Cnty_States_Rgns[chapter],(Cnty_States_Rgns[county_lon, county_st]=G1059)*(Cnty_States_Rgns[region]=DR_Region)),"")</f>
        <v/>
      </c>
      <c r="J1059">
        <v>1057</v>
      </c>
      <c r="K1059" t="str">
        <f t="shared" si="33"/>
        <v/>
      </c>
    </row>
    <row r="1060" spans="1:11" ht="16" hidden="1" x14ac:dyDescent="0.2">
      <c r="A1060" s="43">
        <f>IFERROR(MATCH($C1060,'Start Here Statistics'!$M:$M,0),0)</f>
        <v>0</v>
      </c>
      <c r="B1060" s="43" t="s">
        <v>604</v>
      </c>
      <c r="C1060" s="43" t="s">
        <v>298</v>
      </c>
      <c r="D1060" s="43" t="s">
        <v>1597</v>
      </c>
      <c r="E1060" s="43">
        <f t="shared" si="32"/>
        <v>0</v>
      </c>
      <c r="G1060" s="89" t="str">
        <v/>
      </c>
      <c r="H1060" s="90" t="str" cm="1">
        <f t="array" ref="H1060">IFERROR(_xlfn._xlws.FILTER(Cnty_States_Rgns[chapter],(Cnty_States_Rgns[county_lon, county_st]=G1060)*(Cnty_States_Rgns[region]=DR_Region)),"")</f>
        <v/>
      </c>
      <c r="J1060">
        <v>1058</v>
      </c>
      <c r="K1060" t="str">
        <f t="shared" si="33"/>
        <v/>
      </c>
    </row>
    <row r="1061" spans="1:11" ht="16" hidden="1" x14ac:dyDescent="0.2">
      <c r="A1061" s="43">
        <f>IFERROR(MATCH($C1061,'Start Here Statistics'!$M:$M,0),0)</f>
        <v>0</v>
      </c>
      <c r="B1061" s="43" t="s">
        <v>366</v>
      </c>
      <c r="C1061" s="43" t="s">
        <v>307</v>
      </c>
      <c r="D1061" s="43" t="s">
        <v>1598</v>
      </c>
      <c r="E1061" s="43">
        <f t="shared" si="32"/>
        <v>0</v>
      </c>
      <c r="G1061" s="89" t="str">
        <v/>
      </c>
      <c r="H1061" s="90" t="str" cm="1">
        <f t="array" ref="H1061">IFERROR(_xlfn._xlws.FILTER(Cnty_States_Rgns[chapter],(Cnty_States_Rgns[county_lon, county_st]=G1061)*(Cnty_States_Rgns[region]=DR_Region)),"")</f>
        <v/>
      </c>
      <c r="J1061">
        <v>1059</v>
      </c>
      <c r="K1061" t="str">
        <f t="shared" si="33"/>
        <v/>
      </c>
    </row>
    <row r="1062" spans="1:11" ht="16" hidden="1" x14ac:dyDescent="0.2">
      <c r="A1062" s="43">
        <f>IFERROR(MATCH($C1062,'Start Here Statistics'!$M:$M,0),0)</f>
        <v>0</v>
      </c>
      <c r="B1062" s="43" t="s">
        <v>477</v>
      </c>
      <c r="C1062" s="43" t="s">
        <v>325</v>
      </c>
      <c r="D1062" s="43" t="s">
        <v>1599</v>
      </c>
      <c r="E1062" s="43">
        <f t="shared" si="32"/>
        <v>0</v>
      </c>
      <c r="G1062" s="89" t="str">
        <v/>
      </c>
      <c r="H1062" s="90" t="str" cm="1">
        <f t="array" ref="H1062">IFERROR(_xlfn._xlws.FILTER(Cnty_States_Rgns[chapter],(Cnty_States_Rgns[county_lon, county_st]=G1062)*(Cnty_States_Rgns[region]=DR_Region)),"")</f>
        <v/>
      </c>
      <c r="J1062">
        <v>1060</v>
      </c>
      <c r="K1062" t="str">
        <f t="shared" si="33"/>
        <v/>
      </c>
    </row>
    <row r="1063" spans="1:11" ht="16" hidden="1" x14ac:dyDescent="0.2">
      <c r="A1063" s="43">
        <f>IFERROR(MATCH($C1063,'Start Here Statistics'!$M:$M,0),0)</f>
        <v>0</v>
      </c>
      <c r="B1063" s="43" t="s">
        <v>507</v>
      </c>
      <c r="C1063" s="43" t="s">
        <v>282</v>
      </c>
      <c r="D1063" s="43" t="s">
        <v>1600</v>
      </c>
      <c r="E1063" s="43">
        <f t="shared" si="32"/>
        <v>0</v>
      </c>
      <c r="G1063" s="89" t="str">
        <v/>
      </c>
      <c r="H1063" s="90" t="str" cm="1">
        <f t="array" ref="H1063">IFERROR(_xlfn._xlws.FILTER(Cnty_States_Rgns[chapter],(Cnty_States_Rgns[county_lon, county_st]=G1063)*(Cnty_States_Rgns[region]=DR_Region)),"")</f>
        <v/>
      </c>
      <c r="J1063">
        <v>1061</v>
      </c>
      <c r="K1063" t="str">
        <f t="shared" si="33"/>
        <v/>
      </c>
    </row>
    <row r="1064" spans="1:11" ht="16" hidden="1" x14ac:dyDescent="0.2">
      <c r="A1064" s="43">
        <f>IFERROR(MATCH($C1064,'Start Here Statistics'!$M:$M,0),0)</f>
        <v>0</v>
      </c>
      <c r="B1064" s="43" t="s">
        <v>438</v>
      </c>
      <c r="C1064" s="43" t="s">
        <v>327</v>
      </c>
      <c r="D1064" s="43" t="s">
        <v>1601</v>
      </c>
      <c r="E1064" s="43">
        <f t="shared" si="32"/>
        <v>0</v>
      </c>
      <c r="G1064" s="89" t="str">
        <v/>
      </c>
      <c r="H1064" s="90" t="str" cm="1">
        <f t="array" ref="H1064">IFERROR(_xlfn._xlws.FILTER(Cnty_States_Rgns[chapter],(Cnty_States_Rgns[county_lon, county_st]=G1064)*(Cnty_States_Rgns[region]=DR_Region)),"")</f>
        <v/>
      </c>
      <c r="J1064">
        <v>1062</v>
      </c>
      <c r="K1064" t="str">
        <f t="shared" si="33"/>
        <v/>
      </c>
    </row>
    <row r="1065" spans="1:11" ht="16" hidden="1" x14ac:dyDescent="0.2">
      <c r="A1065" s="43">
        <f>IFERROR(MATCH($C1065,'Start Here Statistics'!$M:$M,0),0)</f>
        <v>0</v>
      </c>
      <c r="B1065" s="43" t="s">
        <v>1326</v>
      </c>
      <c r="C1065" s="43" t="s">
        <v>307</v>
      </c>
      <c r="D1065" s="43" t="s">
        <v>1602</v>
      </c>
      <c r="E1065" s="43">
        <f t="shared" si="32"/>
        <v>0</v>
      </c>
      <c r="G1065" s="89" t="str">
        <v/>
      </c>
      <c r="H1065" s="90" t="str" cm="1">
        <f t="array" ref="H1065">IFERROR(_xlfn._xlws.FILTER(Cnty_States_Rgns[chapter],(Cnty_States_Rgns[county_lon, county_st]=G1065)*(Cnty_States_Rgns[region]=DR_Region)),"")</f>
        <v/>
      </c>
      <c r="J1065">
        <v>1063</v>
      </c>
      <c r="K1065" t="str">
        <f t="shared" si="33"/>
        <v/>
      </c>
    </row>
    <row r="1066" spans="1:11" ht="16" hidden="1" x14ac:dyDescent="0.2">
      <c r="A1066" s="43">
        <f>IFERROR(MATCH($C1066,'Start Here Statistics'!$M:$M,0),0)</f>
        <v>0</v>
      </c>
      <c r="B1066" s="43" t="s">
        <v>346</v>
      </c>
      <c r="C1066" s="43" t="s">
        <v>298</v>
      </c>
      <c r="D1066" s="43" t="s">
        <v>1603</v>
      </c>
      <c r="E1066" s="43">
        <f t="shared" si="32"/>
        <v>0</v>
      </c>
      <c r="G1066" s="89" t="str">
        <v/>
      </c>
      <c r="H1066" s="90" t="str" cm="1">
        <f t="array" ref="H1066">IFERROR(_xlfn._xlws.FILTER(Cnty_States_Rgns[chapter],(Cnty_States_Rgns[county_lon, county_st]=G1066)*(Cnty_States_Rgns[region]=DR_Region)),"")</f>
        <v/>
      </c>
      <c r="J1066">
        <v>1064</v>
      </c>
      <c r="K1066" t="str">
        <f t="shared" si="33"/>
        <v/>
      </c>
    </row>
    <row r="1067" spans="1:11" ht="16" hidden="1" x14ac:dyDescent="0.2">
      <c r="A1067" s="43">
        <f>IFERROR(MATCH($C1067,'Start Here Statistics'!$M:$M,0),0)</f>
        <v>0</v>
      </c>
      <c r="B1067" s="43" t="s">
        <v>577</v>
      </c>
      <c r="C1067" s="43" t="s">
        <v>294</v>
      </c>
      <c r="D1067" s="43" t="s">
        <v>1604</v>
      </c>
      <c r="E1067" s="43">
        <f t="shared" si="32"/>
        <v>0</v>
      </c>
      <c r="G1067" s="89" t="str">
        <v/>
      </c>
      <c r="H1067" s="90" t="str" cm="1">
        <f t="array" ref="H1067">IFERROR(_xlfn._xlws.FILTER(Cnty_States_Rgns[chapter],(Cnty_States_Rgns[county_lon, county_st]=G1067)*(Cnty_States_Rgns[region]=DR_Region)),"")</f>
        <v/>
      </c>
      <c r="J1067">
        <v>1065</v>
      </c>
      <c r="K1067" t="str">
        <f t="shared" si="33"/>
        <v/>
      </c>
    </row>
    <row r="1068" spans="1:11" ht="16" hidden="1" x14ac:dyDescent="0.2">
      <c r="A1068" s="43">
        <f>IFERROR(MATCH($C1068,'Start Here Statistics'!$M:$M,0),0)</f>
        <v>0</v>
      </c>
      <c r="B1068" s="43" t="s">
        <v>394</v>
      </c>
      <c r="C1068" s="43" t="s">
        <v>289</v>
      </c>
      <c r="D1068" s="43" t="s">
        <v>1605</v>
      </c>
      <c r="E1068" s="43">
        <f t="shared" si="32"/>
        <v>0</v>
      </c>
      <c r="G1068" s="89" t="str">
        <v/>
      </c>
      <c r="H1068" s="90" t="str" cm="1">
        <f t="array" ref="H1068">IFERROR(_xlfn._xlws.FILTER(Cnty_States_Rgns[chapter],(Cnty_States_Rgns[county_lon, county_st]=G1068)*(Cnty_States_Rgns[region]=DR_Region)),"")</f>
        <v/>
      </c>
      <c r="J1068">
        <v>1066</v>
      </c>
      <c r="K1068" t="str">
        <f t="shared" si="33"/>
        <v/>
      </c>
    </row>
    <row r="1069" spans="1:11" ht="16" hidden="1" x14ac:dyDescent="0.2">
      <c r="A1069" s="43">
        <f>IFERROR(MATCH($C1069,'Start Here Statistics'!$M:$M,0),0)</f>
        <v>0</v>
      </c>
      <c r="B1069" s="43" t="s">
        <v>368</v>
      </c>
      <c r="C1069" s="43" t="s">
        <v>310</v>
      </c>
      <c r="D1069" s="43" t="s">
        <v>1606</v>
      </c>
      <c r="E1069" s="43">
        <f t="shared" si="32"/>
        <v>0</v>
      </c>
      <c r="G1069" s="89" t="str">
        <v/>
      </c>
      <c r="H1069" s="90" t="str" cm="1">
        <f t="array" ref="H1069">IFERROR(_xlfn._xlws.FILTER(Cnty_States_Rgns[chapter],(Cnty_States_Rgns[county_lon, county_st]=G1069)*(Cnty_States_Rgns[region]=DR_Region)),"")</f>
        <v/>
      </c>
      <c r="J1069">
        <v>1067</v>
      </c>
      <c r="K1069" t="str">
        <f t="shared" si="33"/>
        <v/>
      </c>
    </row>
    <row r="1070" spans="1:11" ht="16" hidden="1" x14ac:dyDescent="0.2">
      <c r="A1070" s="43">
        <f>IFERROR(MATCH($C1070,'Start Here Statistics'!$M:$M,0),0)</f>
        <v>0</v>
      </c>
      <c r="B1070" s="43" t="s">
        <v>446</v>
      </c>
      <c r="C1070" s="43" t="s">
        <v>301</v>
      </c>
      <c r="D1070" s="43" t="s">
        <v>1607</v>
      </c>
      <c r="E1070" s="43">
        <f t="shared" si="32"/>
        <v>0</v>
      </c>
      <c r="G1070" s="89" t="str">
        <v/>
      </c>
      <c r="H1070" s="90" t="str" cm="1">
        <f t="array" ref="H1070">IFERROR(_xlfn._xlws.FILTER(Cnty_States_Rgns[chapter],(Cnty_States_Rgns[county_lon, county_st]=G1070)*(Cnty_States_Rgns[region]=DR_Region)),"")</f>
        <v/>
      </c>
      <c r="J1070">
        <v>1068</v>
      </c>
      <c r="K1070" t="str">
        <f t="shared" si="33"/>
        <v/>
      </c>
    </row>
    <row r="1071" spans="1:11" ht="16" hidden="1" x14ac:dyDescent="0.2">
      <c r="A1071" s="43">
        <f>IFERROR(MATCH($C1071,'Start Here Statistics'!$M:$M,0),0)</f>
        <v>0</v>
      </c>
      <c r="B1071" s="43" t="s">
        <v>538</v>
      </c>
      <c r="C1071" s="43" t="s">
        <v>294</v>
      </c>
      <c r="D1071" s="43" t="s">
        <v>1608</v>
      </c>
      <c r="E1071" s="43">
        <f t="shared" si="32"/>
        <v>0</v>
      </c>
      <c r="G1071" s="89" t="str">
        <v/>
      </c>
      <c r="H1071" s="90" t="str" cm="1">
        <f t="array" ref="H1071">IFERROR(_xlfn._xlws.FILTER(Cnty_States_Rgns[chapter],(Cnty_States_Rgns[county_lon, county_st]=G1071)*(Cnty_States_Rgns[region]=DR_Region)),"")</f>
        <v/>
      </c>
      <c r="J1071">
        <v>1069</v>
      </c>
      <c r="K1071" t="str">
        <f t="shared" si="33"/>
        <v/>
      </c>
    </row>
    <row r="1072" spans="1:11" ht="16" hidden="1" x14ac:dyDescent="0.2">
      <c r="A1072" s="43">
        <f>IFERROR(MATCH($C1072,'Start Here Statistics'!$M:$M,0),0)</f>
        <v>0</v>
      </c>
      <c r="B1072" s="43" t="s">
        <v>607</v>
      </c>
      <c r="C1072" s="43" t="s">
        <v>301</v>
      </c>
      <c r="D1072" s="43" t="s">
        <v>1609</v>
      </c>
      <c r="E1072" s="43">
        <f t="shared" si="32"/>
        <v>0</v>
      </c>
      <c r="G1072" s="89" t="str">
        <v/>
      </c>
      <c r="H1072" s="90" t="str" cm="1">
        <f t="array" ref="H1072">IFERROR(_xlfn._xlws.FILTER(Cnty_States_Rgns[chapter],(Cnty_States_Rgns[county_lon, county_st]=G1072)*(Cnty_States_Rgns[region]=DR_Region)),"")</f>
        <v/>
      </c>
      <c r="J1072">
        <v>1070</v>
      </c>
      <c r="K1072" t="str">
        <f t="shared" si="33"/>
        <v/>
      </c>
    </row>
    <row r="1073" spans="1:11" ht="16" hidden="1" x14ac:dyDescent="0.2">
      <c r="A1073" s="43">
        <f>IFERROR(MATCH($C1073,'Start Here Statistics'!$M:$M,0),0)</f>
        <v>0</v>
      </c>
      <c r="B1073" s="43" t="s">
        <v>615</v>
      </c>
      <c r="C1073" s="43" t="s">
        <v>315</v>
      </c>
      <c r="D1073" s="43" t="s">
        <v>1610</v>
      </c>
      <c r="E1073" s="43">
        <f t="shared" si="32"/>
        <v>0</v>
      </c>
      <c r="G1073" s="89" t="str">
        <v/>
      </c>
      <c r="H1073" s="90" t="str" cm="1">
        <f t="array" ref="H1073">IFERROR(_xlfn._xlws.FILTER(Cnty_States_Rgns[chapter],(Cnty_States_Rgns[county_lon, county_st]=G1073)*(Cnty_States_Rgns[region]=DR_Region)),"")</f>
        <v/>
      </c>
      <c r="J1073">
        <v>1071</v>
      </c>
      <c r="K1073" t="str">
        <f t="shared" si="33"/>
        <v/>
      </c>
    </row>
    <row r="1074" spans="1:11" ht="16" hidden="1" x14ac:dyDescent="0.2">
      <c r="A1074" s="43">
        <f>IFERROR(MATCH($C1074,'Start Here Statistics'!$M:$M,0),0)</f>
        <v>0</v>
      </c>
      <c r="B1074" s="43" t="s">
        <v>1097</v>
      </c>
      <c r="C1074" s="43" t="s">
        <v>276</v>
      </c>
      <c r="D1074" s="43" t="s">
        <v>1611</v>
      </c>
      <c r="E1074" s="43">
        <f t="shared" si="32"/>
        <v>0</v>
      </c>
      <c r="G1074" s="89" t="str">
        <v/>
      </c>
      <c r="H1074" s="90" t="str" cm="1">
        <f t="array" ref="H1074">IFERROR(_xlfn._xlws.FILTER(Cnty_States_Rgns[chapter],(Cnty_States_Rgns[county_lon, county_st]=G1074)*(Cnty_States_Rgns[region]=DR_Region)),"")</f>
        <v/>
      </c>
      <c r="J1074">
        <v>1072</v>
      </c>
      <c r="K1074" t="str">
        <f t="shared" si="33"/>
        <v/>
      </c>
    </row>
    <row r="1075" spans="1:11" ht="16" hidden="1" x14ac:dyDescent="0.2">
      <c r="A1075" s="43">
        <f>IFERROR(MATCH($C1075,'Start Here Statistics'!$M:$M,0),0)</f>
        <v>0</v>
      </c>
      <c r="B1075" s="43" t="s">
        <v>446</v>
      </c>
      <c r="C1075" s="43" t="s">
        <v>301</v>
      </c>
      <c r="D1075" s="43" t="s">
        <v>1612</v>
      </c>
      <c r="E1075" s="43">
        <f t="shared" si="32"/>
        <v>0</v>
      </c>
      <c r="G1075" s="89" t="str">
        <v/>
      </c>
      <c r="H1075" s="90" t="str" cm="1">
        <f t="array" ref="H1075">IFERROR(_xlfn._xlws.FILTER(Cnty_States_Rgns[chapter],(Cnty_States_Rgns[county_lon, county_st]=G1075)*(Cnty_States_Rgns[region]=DR_Region)),"")</f>
        <v/>
      </c>
      <c r="J1075">
        <v>1073</v>
      </c>
      <c r="K1075" t="str">
        <f t="shared" si="33"/>
        <v/>
      </c>
    </row>
    <row r="1076" spans="1:11" ht="16" hidden="1" x14ac:dyDescent="0.2">
      <c r="A1076" s="43">
        <f>IFERROR(MATCH($C1076,'Start Here Statistics'!$M:$M,0),0)</f>
        <v>0</v>
      </c>
      <c r="B1076" s="43" t="s">
        <v>797</v>
      </c>
      <c r="C1076" s="43" t="s">
        <v>295</v>
      </c>
      <c r="D1076" s="43" t="s">
        <v>1613</v>
      </c>
      <c r="E1076" s="43">
        <f t="shared" si="32"/>
        <v>0</v>
      </c>
      <c r="G1076" s="89" t="str">
        <v/>
      </c>
      <c r="H1076" s="90" t="str" cm="1">
        <f t="array" ref="H1076">IFERROR(_xlfn._xlws.FILTER(Cnty_States_Rgns[chapter],(Cnty_States_Rgns[county_lon, county_st]=G1076)*(Cnty_States_Rgns[region]=DR_Region)),"")</f>
        <v/>
      </c>
      <c r="J1076">
        <v>1074</v>
      </c>
      <c r="K1076" t="str">
        <f t="shared" si="33"/>
        <v/>
      </c>
    </row>
    <row r="1077" spans="1:11" ht="16" hidden="1" x14ac:dyDescent="0.2">
      <c r="A1077" s="43">
        <f>IFERROR(MATCH($C1077,'Start Here Statistics'!$M:$M,0),0)</f>
        <v>0</v>
      </c>
      <c r="B1077" s="43" t="s">
        <v>907</v>
      </c>
      <c r="C1077" s="43" t="s">
        <v>324</v>
      </c>
      <c r="D1077" s="43" t="s">
        <v>1614</v>
      </c>
      <c r="E1077" s="43">
        <f t="shared" si="32"/>
        <v>0</v>
      </c>
      <c r="G1077" s="89" t="str">
        <v/>
      </c>
      <c r="H1077" s="90" t="str" cm="1">
        <f t="array" ref="H1077">IFERROR(_xlfn._xlws.FILTER(Cnty_States_Rgns[chapter],(Cnty_States_Rgns[county_lon, county_st]=G1077)*(Cnty_States_Rgns[region]=DR_Region)),"")</f>
        <v/>
      </c>
      <c r="J1077">
        <v>1075</v>
      </c>
      <c r="K1077" t="str">
        <f t="shared" si="33"/>
        <v/>
      </c>
    </row>
    <row r="1078" spans="1:11" ht="16" hidden="1" x14ac:dyDescent="0.2">
      <c r="A1078" s="43">
        <f>IFERROR(MATCH($C1078,'Start Here Statistics'!$M:$M,0),0)</f>
        <v>0</v>
      </c>
      <c r="B1078" s="43" t="s">
        <v>390</v>
      </c>
      <c r="C1078" s="43" t="s">
        <v>289</v>
      </c>
      <c r="D1078" s="43" t="s">
        <v>1615</v>
      </c>
      <c r="E1078" s="43">
        <f t="shared" si="32"/>
        <v>0</v>
      </c>
      <c r="G1078" s="89" t="str">
        <v/>
      </c>
      <c r="H1078" s="90" t="str" cm="1">
        <f t="array" ref="H1078">IFERROR(_xlfn._xlws.FILTER(Cnty_States_Rgns[chapter],(Cnty_States_Rgns[county_lon, county_st]=G1078)*(Cnty_States_Rgns[region]=DR_Region)),"")</f>
        <v/>
      </c>
      <c r="J1078">
        <v>1076</v>
      </c>
      <c r="K1078" t="str">
        <f t="shared" si="33"/>
        <v/>
      </c>
    </row>
    <row r="1079" spans="1:11" ht="16" hidden="1" x14ac:dyDescent="0.2">
      <c r="A1079" s="43">
        <f>IFERROR(MATCH($C1079,'Start Here Statistics'!$M:$M,0),0)</f>
        <v>0</v>
      </c>
      <c r="B1079" s="43" t="s">
        <v>602</v>
      </c>
      <c r="C1079" s="43" t="s">
        <v>326</v>
      </c>
      <c r="D1079" s="43" t="s">
        <v>1616</v>
      </c>
      <c r="E1079" s="43">
        <f t="shared" si="32"/>
        <v>0</v>
      </c>
      <c r="G1079" s="89" t="str">
        <v/>
      </c>
      <c r="H1079" s="90" t="str" cm="1">
        <f t="array" ref="H1079">IFERROR(_xlfn._xlws.FILTER(Cnty_States_Rgns[chapter],(Cnty_States_Rgns[county_lon, county_st]=G1079)*(Cnty_States_Rgns[region]=DR_Region)),"")</f>
        <v/>
      </c>
      <c r="J1079">
        <v>1077</v>
      </c>
      <c r="K1079" t="str">
        <f t="shared" si="33"/>
        <v/>
      </c>
    </row>
    <row r="1080" spans="1:11" ht="16" hidden="1" x14ac:dyDescent="0.2">
      <c r="A1080" s="43">
        <f>IFERROR(MATCH($C1080,'Start Here Statistics'!$M:$M,0),0)</f>
        <v>0</v>
      </c>
      <c r="B1080" s="43" t="s">
        <v>561</v>
      </c>
      <c r="C1080" s="43" t="s">
        <v>307</v>
      </c>
      <c r="D1080" s="43" t="s">
        <v>1617</v>
      </c>
      <c r="E1080" s="43">
        <f t="shared" si="32"/>
        <v>0</v>
      </c>
      <c r="G1080" s="89" t="str">
        <v/>
      </c>
      <c r="H1080" s="90" t="str" cm="1">
        <f t="array" ref="H1080">IFERROR(_xlfn._xlws.FILTER(Cnty_States_Rgns[chapter],(Cnty_States_Rgns[county_lon, county_st]=G1080)*(Cnty_States_Rgns[region]=DR_Region)),"")</f>
        <v/>
      </c>
      <c r="J1080">
        <v>1078</v>
      </c>
      <c r="K1080" t="str">
        <f t="shared" si="33"/>
        <v/>
      </c>
    </row>
    <row r="1081" spans="1:11" ht="16" hidden="1" x14ac:dyDescent="0.2">
      <c r="A1081" s="43">
        <f>IFERROR(MATCH($C1081,'Start Here Statistics'!$M:$M,0),0)</f>
        <v>0</v>
      </c>
      <c r="B1081" s="43" t="s">
        <v>378</v>
      </c>
      <c r="C1081" s="43" t="s">
        <v>315</v>
      </c>
      <c r="D1081" s="43" t="s">
        <v>1618</v>
      </c>
      <c r="E1081" s="43">
        <f t="shared" si="32"/>
        <v>0</v>
      </c>
      <c r="G1081" s="89" t="str">
        <v/>
      </c>
      <c r="H1081" s="90" t="str" cm="1">
        <f t="array" ref="H1081">IFERROR(_xlfn._xlws.FILTER(Cnty_States_Rgns[chapter],(Cnty_States_Rgns[county_lon, county_st]=G1081)*(Cnty_States_Rgns[region]=DR_Region)),"")</f>
        <v/>
      </c>
      <c r="J1081">
        <v>1079</v>
      </c>
      <c r="K1081" t="str">
        <f t="shared" si="33"/>
        <v/>
      </c>
    </row>
    <row r="1082" spans="1:11" ht="16" hidden="1" x14ac:dyDescent="0.2">
      <c r="A1082" s="43">
        <f>IFERROR(MATCH($C1082,'Start Here Statistics'!$M:$M,0),0)</f>
        <v>0</v>
      </c>
      <c r="B1082" s="43" t="s">
        <v>398</v>
      </c>
      <c r="C1082" s="43" t="s">
        <v>306</v>
      </c>
      <c r="D1082" s="43" t="s">
        <v>1619</v>
      </c>
      <c r="E1082" s="43">
        <f t="shared" si="32"/>
        <v>0</v>
      </c>
      <c r="G1082" s="89" t="str">
        <v/>
      </c>
      <c r="H1082" s="90" t="str" cm="1">
        <f t="array" ref="H1082">IFERROR(_xlfn._xlws.FILTER(Cnty_States_Rgns[chapter],(Cnty_States_Rgns[county_lon, county_st]=G1082)*(Cnty_States_Rgns[region]=DR_Region)),"")</f>
        <v/>
      </c>
      <c r="J1082">
        <v>1080</v>
      </c>
      <c r="K1082" t="str">
        <f t="shared" si="33"/>
        <v/>
      </c>
    </row>
    <row r="1083" spans="1:11" ht="16" hidden="1" x14ac:dyDescent="0.2">
      <c r="A1083" s="43">
        <f>IFERROR(MATCH($C1083,'Start Here Statistics'!$M:$M,0),0)</f>
        <v>0</v>
      </c>
      <c r="B1083" s="43" t="s">
        <v>604</v>
      </c>
      <c r="C1083" s="43" t="s">
        <v>298</v>
      </c>
      <c r="D1083" s="43" t="s">
        <v>1620</v>
      </c>
      <c r="E1083" s="43">
        <f t="shared" si="32"/>
        <v>0</v>
      </c>
      <c r="G1083" s="89" t="str">
        <v/>
      </c>
      <c r="H1083" s="90" t="str" cm="1">
        <f t="array" ref="H1083">IFERROR(_xlfn._xlws.FILTER(Cnty_States_Rgns[chapter],(Cnty_States_Rgns[county_lon, county_st]=G1083)*(Cnty_States_Rgns[region]=DR_Region)),"")</f>
        <v/>
      </c>
      <c r="J1083">
        <v>1081</v>
      </c>
      <c r="K1083" t="str">
        <f t="shared" si="33"/>
        <v/>
      </c>
    </row>
    <row r="1084" spans="1:11" ht="16" hidden="1" x14ac:dyDescent="0.2">
      <c r="A1084" s="43">
        <f>IFERROR(MATCH($C1084,'Start Here Statistics'!$M:$M,0),0)</f>
        <v>0</v>
      </c>
      <c r="B1084" s="43" t="s">
        <v>485</v>
      </c>
      <c r="C1084" s="43" t="s">
        <v>308</v>
      </c>
      <c r="D1084" s="43" t="s">
        <v>1621</v>
      </c>
      <c r="E1084" s="43">
        <f t="shared" si="32"/>
        <v>0</v>
      </c>
      <c r="G1084" s="89" t="str">
        <v/>
      </c>
      <c r="H1084" s="90" t="str" cm="1">
        <f t="array" ref="H1084">IFERROR(_xlfn._xlws.FILTER(Cnty_States_Rgns[chapter],(Cnty_States_Rgns[county_lon, county_st]=G1084)*(Cnty_States_Rgns[region]=DR_Region)),"")</f>
        <v/>
      </c>
      <c r="J1084">
        <v>1082</v>
      </c>
      <c r="K1084" t="str">
        <f t="shared" si="33"/>
        <v/>
      </c>
    </row>
    <row r="1085" spans="1:11" ht="16" hidden="1" x14ac:dyDescent="0.2">
      <c r="A1085" s="43">
        <f>IFERROR(MATCH($C1085,'Start Here Statistics'!$M:$M,0),0)</f>
        <v>0</v>
      </c>
      <c r="B1085" s="43" t="s">
        <v>671</v>
      </c>
      <c r="C1085" s="43" t="s">
        <v>300</v>
      </c>
      <c r="D1085" s="43" t="s">
        <v>1622</v>
      </c>
      <c r="E1085" s="43">
        <f t="shared" si="32"/>
        <v>0</v>
      </c>
      <c r="G1085" s="89" t="str">
        <v/>
      </c>
      <c r="H1085" s="90" t="str" cm="1">
        <f t="array" ref="H1085">IFERROR(_xlfn._xlws.FILTER(Cnty_States_Rgns[chapter],(Cnty_States_Rgns[county_lon, county_st]=G1085)*(Cnty_States_Rgns[region]=DR_Region)),"")</f>
        <v/>
      </c>
      <c r="J1085">
        <v>1083</v>
      </c>
      <c r="K1085" t="str">
        <f t="shared" si="33"/>
        <v/>
      </c>
    </row>
    <row r="1086" spans="1:11" ht="16" hidden="1" x14ac:dyDescent="0.2">
      <c r="A1086" s="43">
        <f>IFERROR(MATCH($C1086,'Start Here Statistics'!$M:$M,0),0)</f>
        <v>0</v>
      </c>
      <c r="B1086" s="43" t="s">
        <v>446</v>
      </c>
      <c r="C1086" s="43" t="s">
        <v>301</v>
      </c>
      <c r="D1086" s="43" t="s">
        <v>1623</v>
      </c>
      <c r="E1086" s="43">
        <f t="shared" si="32"/>
        <v>0</v>
      </c>
      <c r="G1086" s="89" t="str">
        <v/>
      </c>
      <c r="H1086" s="90" t="str" cm="1">
        <f t="array" ref="H1086">IFERROR(_xlfn._xlws.FILTER(Cnty_States_Rgns[chapter],(Cnty_States_Rgns[county_lon, county_st]=G1086)*(Cnty_States_Rgns[region]=DR_Region)),"")</f>
        <v/>
      </c>
      <c r="J1086">
        <v>1084</v>
      </c>
      <c r="K1086" t="str">
        <f t="shared" si="33"/>
        <v/>
      </c>
    </row>
    <row r="1087" spans="1:11" ht="16" hidden="1" x14ac:dyDescent="0.2">
      <c r="A1087" s="43">
        <f>IFERROR(MATCH($C1087,'Start Here Statistics'!$M:$M,0),0)</f>
        <v>0</v>
      </c>
      <c r="B1087" s="43" t="s">
        <v>704</v>
      </c>
      <c r="C1087" s="43" t="s">
        <v>283</v>
      </c>
      <c r="D1087" s="43" t="s">
        <v>1624</v>
      </c>
      <c r="E1087" s="43">
        <f t="shared" si="32"/>
        <v>0</v>
      </c>
      <c r="G1087" s="89" t="str">
        <v/>
      </c>
      <c r="H1087" s="90" t="str" cm="1">
        <f t="array" ref="H1087">IFERROR(_xlfn._xlws.FILTER(Cnty_States_Rgns[chapter],(Cnty_States_Rgns[county_lon, county_st]=G1087)*(Cnty_States_Rgns[region]=DR_Region)),"")</f>
        <v/>
      </c>
      <c r="J1087">
        <v>1085</v>
      </c>
      <c r="K1087" t="str">
        <f t="shared" si="33"/>
        <v/>
      </c>
    </row>
    <row r="1088" spans="1:11" ht="16" hidden="1" x14ac:dyDescent="0.2">
      <c r="A1088" s="43">
        <f>IFERROR(MATCH($C1088,'Start Here Statistics'!$M:$M,0),0)</f>
        <v>0</v>
      </c>
      <c r="B1088" s="43" t="s">
        <v>634</v>
      </c>
      <c r="C1088" s="43" t="s">
        <v>307</v>
      </c>
      <c r="D1088" s="43" t="s">
        <v>1625</v>
      </c>
      <c r="E1088" s="43">
        <f t="shared" si="32"/>
        <v>0</v>
      </c>
      <c r="G1088" s="89" t="str">
        <v/>
      </c>
      <c r="H1088" s="90" t="str" cm="1">
        <f t="array" ref="H1088">IFERROR(_xlfn._xlws.FILTER(Cnty_States_Rgns[chapter],(Cnty_States_Rgns[county_lon, county_st]=G1088)*(Cnty_States_Rgns[region]=DR_Region)),"")</f>
        <v/>
      </c>
      <c r="J1088">
        <v>1086</v>
      </c>
      <c r="K1088" t="str">
        <f t="shared" si="33"/>
        <v/>
      </c>
    </row>
    <row r="1089" spans="1:11" ht="16" hidden="1" x14ac:dyDescent="0.2">
      <c r="A1089" s="43">
        <f>IFERROR(MATCH($C1089,'Start Here Statistics'!$M:$M,0),0)</f>
        <v>0</v>
      </c>
      <c r="B1089" s="43" t="s">
        <v>366</v>
      </c>
      <c r="C1089" s="43" t="s">
        <v>307</v>
      </c>
      <c r="D1089" s="43" t="s">
        <v>1626</v>
      </c>
      <c r="E1089" s="43">
        <f t="shared" si="32"/>
        <v>0</v>
      </c>
      <c r="G1089" s="89" t="str">
        <v/>
      </c>
      <c r="H1089" s="90" t="str" cm="1">
        <f t="array" ref="H1089">IFERROR(_xlfn._xlws.FILTER(Cnty_States_Rgns[chapter],(Cnty_States_Rgns[county_lon, county_st]=G1089)*(Cnty_States_Rgns[region]=DR_Region)),"")</f>
        <v/>
      </c>
      <c r="J1089">
        <v>1087</v>
      </c>
      <c r="K1089" t="str">
        <f t="shared" si="33"/>
        <v/>
      </c>
    </row>
    <row r="1090" spans="1:11" ht="16" hidden="1" x14ac:dyDescent="0.2">
      <c r="A1090" s="43">
        <f>IFERROR(MATCH($C1090,'Start Here Statistics'!$M:$M,0),0)</f>
        <v>0</v>
      </c>
      <c r="B1090" s="43" t="s">
        <v>368</v>
      </c>
      <c r="C1090" s="43" t="s">
        <v>310</v>
      </c>
      <c r="D1090" s="43" t="s">
        <v>1627</v>
      </c>
      <c r="E1090" s="43">
        <f t="shared" si="32"/>
        <v>0</v>
      </c>
      <c r="G1090" s="89" t="str">
        <v/>
      </c>
      <c r="H1090" s="90" t="str" cm="1">
        <f t="array" ref="H1090">IFERROR(_xlfn._xlws.FILTER(Cnty_States_Rgns[chapter],(Cnty_States_Rgns[county_lon, county_st]=G1090)*(Cnty_States_Rgns[region]=DR_Region)),"")</f>
        <v/>
      </c>
      <c r="J1090">
        <v>1088</v>
      </c>
      <c r="K1090" t="str">
        <f t="shared" si="33"/>
        <v/>
      </c>
    </row>
    <row r="1091" spans="1:11" ht="16" hidden="1" x14ac:dyDescent="0.2">
      <c r="A1091" s="43">
        <f>IFERROR(MATCH($C1091,'Start Here Statistics'!$M:$M,0),0)</f>
        <v>0</v>
      </c>
      <c r="B1091" s="43" t="s">
        <v>653</v>
      </c>
      <c r="C1091" s="43" t="s">
        <v>276</v>
      </c>
      <c r="D1091" s="43" t="s">
        <v>1628</v>
      </c>
      <c r="E1091" s="43">
        <f t="shared" ref="E1091:E1154" si="34">SUM(E1090,$A1091&gt;0)</f>
        <v>0</v>
      </c>
      <c r="G1091" s="89" t="str">
        <v/>
      </c>
      <c r="H1091" s="90" t="str" cm="1">
        <f t="array" ref="H1091">IFERROR(_xlfn._xlws.FILTER(Cnty_States_Rgns[chapter],(Cnty_States_Rgns[county_lon, county_st]=G1091)*(Cnty_States_Rgns[region]=DR_Region)),"")</f>
        <v/>
      </c>
      <c r="J1091">
        <v>1089</v>
      </c>
      <c r="K1091" t="str">
        <f t="shared" si="33"/>
        <v/>
      </c>
    </row>
    <row r="1092" spans="1:11" ht="16" hidden="1" x14ac:dyDescent="0.2">
      <c r="A1092" s="43">
        <f>IFERROR(MATCH($C1092,'Start Here Statistics'!$M:$M,0),0)</f>
        <v>0</v>
      </c>
      <c r="B1092" s="43" t="s">
        <v>411</v>
      </c>
      <c r="C1092" s="43" t="s">
        <v>301</v>
      </c>
      <c r="D1092" s="43" t="s">
        <v>1629</v>
      </c>
      <c r="E1092" s="43">
        <f t="shared" si="34"/>
        <v>0</v>
      </c>
      <c r="G1092" s="89" t="str">
        <v/>
      </c>
      <c r="H1092" s="90" t="str" cm="1">
        <f t="array" ref="H1092">IFERROR(_xlfn._xlws.FILTER(Cnty_States_Rgns[chapter],(Cnty_States_Rgns[county_lon, county_st]=G1092)*(Cnty_States_Rgns[region]=DR_Region)),"")</f>
        <v/>
      </c>
      <c r="J1092">
        <v>1090</v>
      </c>
      <c r="K1092" t="str">
        <f t="shared" ref="K1092:K1155" si="35">IFERROR(INDEX($D:$D,MATCH($J1092,$E:$E,0)),"")</f>
        <v/>
      </c>
    </row>
    <row r="1093" spans="1:11" ht="16" hidden="1" x14ac:dyDescent="0.2">
      <c r="A1093" s="43">
        <f>IFERROR(MATCH($C1093,'Start Here Statistics'!$M:$M,0),0)</f>
        <v>0</v>
      </c>
      <c r="B1093" s="43" t="s">
        <v>1199</v>
      </c>
      <c r="C1093" s="43" t="s">
        <v>280</v>
      </c>
      <c r="D1093" s="43" t="s">
        <v>1630</v>
      </c>
      <c r="E1093" s="43">
        <f t="shared" si="34"/>
        <v>0</v>
      </c>
      <c r="G1093" s="89" t="str">
        <v/>
      </c>
      <c r="H1093" s="90" t="str" cm="1">
        <f t="array" ref="H1093">IFERROR(_xlfn._xlws.FILTER(Cnty_States_Rgns[chapter],(Cnty_States_Rgns[county_lon, county_st]=G1093)*(Cnty_States_Rgns[region]=DR_Region)),"")</f>
        <v/>
      </c>
      <c r="J1093">
        <v>1091</v>
      </c>
      <c r="K1093" t="str">
        <f t="shared" si="35"/>
        <v/>
      </c>
    </row>
    <row r="1094" spans="1:11" ht="16" hidden="1" x14ac:dyDescent="0.2">
      <c r="A1094" s="43">
        <f>IFERROR(MATCH($C1094,'Start Here Statistics'!$M:$M,0),0)</f>
        <v>0</v>
      </c>
      <c r="B1094" s="43" t="s">
        <v>592</v>
      </c>
      <c r="C1094" s="43" t="s">
        <v>307</v>
      </c>
      <c r="D1094" s="43" t="s">
        <v>1631</v>
      </c>
      <c r="E1094" s="43">
        <f t="shared" si="34"/>
        <v>0</v>
      </c>
      <c r="G1094" s="89" t="str">
        <v/>
      </c>
      <c r="H1094" s="90" t="str" cm="1">
        <f t="array" ref="H1094">IFERROR(_xlfn._xlws.FILTER(Cnty_States_Rgns[chapter],(Cnty_States_Rgns[county_lon, county_st]=G1094)*(Cnty_States_Rgns[region]=DR_Region)),"")</f>
        <v/>
      </c>
      <c r="J1094">
        <v>1092</v>
      </c>
      <c r="K1094" t="str">
        <f t="shared" si="35"/>
        <v/>
      </c>
    </row>
    <row r="1095" spans="1:11" ht="16" hidden="1" x14ac:dyDescent="0.2">
      <c r="A1095" s="43">
        <f>IFERROR(MATCH($C1095,'Start Here Statistics'!$M:$M,0),0)</f>
        <v>0</v>
      </c>
      <c r="B1095" s="43" t="s">
        <v>624</v>
      </c>
      <c r="C1095" s="43" t="s">
        <v>317</v>
      </c>
      <c r="D1095" s="43" t="s">
        <v>1632</v>
      </c>
      <c r="E1095" s="43">
        <f t="shared" si="34"/>
        <v>0</v>
      </c>
      <c r="G1095" s="89" t="str">
        <v/>
      </c>
      <c r="H1095" s="90" t="str" cm="1">
        <f t="array" ref="H1095">IFERROR(_xlfn._xlws.FILTER(Cnty_States_Rgns[chapter],(Cnty_States_Rgns[county_lon, county_st]=G1095)*(Cnty_States_Rgns[region]=DR_Region)),"")</f>
        <v/>
      </c>
      <c r="J1095">
        <v>1093</v>
      </c>
      <c r="K1095" t="str">
        <f t="shared" si="35"/>
        <v/>
      </c>
    </row>
    <row r="1096" spans="1:11" ht="16" hidden="1" x14ac:dyDescent="0.2">
      <c r="A1096" s="43">
        <f>IFERROR(MATCH($C1096,'Start Here Statistics'!$M:$M,0),0)</f>
        <v>0</v>
      </c>
      <c r="B1096" s="43" t="s">
        <v>414</v>
      </c>
      <c r="C1096" s="43" t="s">
        <v>310</v>
      </c>
      <c r="D1096" s="43" t="s">
        <v>1633</v>
      </c>
      <c r="E1096" s="43">
        <f t="shared" si="34"/>
        <v>0</v>
      </c>
      <c r="G1096" s="89" t="str">
        <v/>
      </c>
      <c r="H1096" s="90" t="str" cm="1">
        <f t="array" ref="H1096">IFERROR(_xlfn._xlws.FILTER(Cnty_States_Rgns[chapter],(Cnty_States_Rgns[county_lon, county_st]=G1096)*(Cnty_States_Rgns[region]=DR_Region)),"")</f>
        <v/>
      </c>
      <c r="J1096">
        <v>1094</v>
      </c>
      <c r="K1096" t="str">
        <f t="shared" si="35"/>
        <v/>
      </c>
    </row>
    <row r="1097" spans="1:11" ht="16" hidden="1" x14ac:dyDescent="0.2">
      <c r="A1097" s="43">
        <f>IFERROR(MATCH($C1097,'Start Here Statistics'!$M:$M,0),0)</f>
        <v>0</v>
      </c>
      <c r="B1097" s="43" t="s">
        <v>418</v>
      </c>
      <c r="C1097" s="43" t="s">
        <v>285</v>
      </c>
      <c r="D1097" s="43" t="s">
        <v>1634</v>
      </c>
      <c r="E1097" s="43">
        <f t="shared" si="34"/>
        <v>0</v>
      </c>
      <c r="G1097" s="89" t="str">
        <v/>
      </c>
      <c r="H1097" s="90" t="str" cm="1">
        <f t="array" ref="H1097">IFERROR(_xlfn._xlws.FILTER(Cnty_States_Rgns[chapter],(Cnty_States_Rgns[county_lon, county_st]=G1097)*(Cnty_States_Rgns[region]=DR_Region)),"")</f>
        <v/>
      </c>
      <c r="J1097">
        <v>1095</v>
      </c>
      <c r="K1097" t="str">
        <f t="shared" si="35"/>
        <v/>
      </c>
    </row>
    <row r="1098" spans="1:11" ht="16" hidden="1" x14ac:dyDescent="0.2">
      <c r="A1098" s="43">
        <f>IFERROR(MATCH($C1098,'Start Here Statistics'!$M:$M,0),0)</f>
        <v>0</v>
      </c>
      <c r="B1098" s="43" t="s">
        <v>530</v>
      </c>
      <c r="C1098" s="43" t="s">
        <v>304</v>
      </c>
      <c r="D1098" s="43" t="s">
        <v>1635</v>
      </c>
      <c r="E1098" s="43">
        <f t="shared" si="34"/>
        <v>0</v>
      </c>
      <c r="G1098" s="89" t="str">
        <v/>
      </c>
      <c r="H1098" s="90" t="str" cm="1">
        <f t="array" ref="H1098">IFERROR(_xlfn._xlws.FILTER(Cnty_States_Rgns[chapter],(Cnty_States_Rgns[county_lon, county_st]=G1098)*(Cnty_States_Rgns[region]=DR_Region)),"")</f>
        <v/>
      </c>
      <c r="J1098">
        <v>1096</v>
      </c>
      <c r="K1098" t="str">
        <f t="shared" si="35"/>
        <v/>
      </c>
    </row>
    <row r="1099" spans="1:11" ht="16" hidden="1" x14ac:dyDescent="0.2">
      <c r="A1099" s="43">
        <f>IFERROR(MATCH($C1099,'Start Here Statistics'!$M:$M,0),0)</f>
        <v>0</v>
      </c>
      <c r="B1099" s="43" t="s">
        <v>960</v>
      </c>
      <c r="C1099" s="43" t="s">
        <v>293</v>
      </c>
      <c r="D1099" s="43" t="s">
        <v>1636</v>
      </c>
      <c r="E1099" s="43">
        <f t="shared" si="34"/>
        <v>0</v>
      </c>
      <c r="G1099" s="89" t="str">
        <v/>
      </c>
      <c r="H1099" s="90" t="str" cm="1">
        <f t="array" ref="H1099">IFERROR(_xlfn._xlws.FILTER(Cnty_States_Rgns[chapter],(Cnty_States_Rgns[county_lon, county_st]=G1099)*(Cnty_States_Rgns[region]=DR_Region)),"")</f>
        <v/>
      </c>
      <c r="J1099">
        <v>1097</v>
      </c>
      <c r="K1099" t="str">
        <f t="shared" si="35"/>
        <v/>
      </c>
    </row>
    <row r="1100" spans="1:11" ht="16" hidden="1" x14ac:dyDescent="0.2">
      <c r="A1100" s="43">
        <f>IFERROR(MATCH($C1100,'Start Here Statistics'!$M:$M,0),0)</f>
        <v>0</v>
      </c>
      <c r="B1100" s="43" t="s">
        <v>1028</v>
      </c>
      <c r="C1100" s="43" t="s">
        <v>306</v>
      </c>
      <c r="D1100" s="43" t="s">
        <v>1637</v>
      </c>
      <c r="E1100" s="43">
        <f t="shared" si="34"/>
        <v>0</v>
      </c>
      <c r="G1100" s="89" t="str">
        <v/>
      </c>
      <c r="H1100" s="90" t="str" cm="1">
        <f t="array" ref="H1100">IFERROR(_xlfn._xlws.FILTER(Cnty_States_Rgns[chapter],(Cnty_States_Rgns[county_lon, county_st]=G1100)*(Cnty_States_Rgns[region]=DR_Region)),"")</f>
        <v/>
      </c>
      <c r="J1100">
        <v>1098</v>
      </c>
      <c r="K1100" t="str">
        <f t="shared" si="35"/>
        <v/>
      </c>
    </row>
    <row r="1101" spans="1:11" ht="16" hidden="1" x14ac:dyDescent="0.2">
      <c r="A1101" s="43">
        <f>IFERROR(MATCH($C1101,'Start Here Statistics'!$M:$M,0),0)</f>
        <v>0</v>
      </c>
      <c r="B1101" s="43" t="s">
        <v>545</v>
      </c>
      <c r="C1101" s="43" t="s">
        <v>302</v>
      </c>
      <c r="D1101" s="43" t="s">
        <v>1638</v>
      </c>
      <c r="E1101" s="43">
        <f t="shared" si="34"/>
        <v>0</v>
      </c>
      <c r="G1101" s="89" t="str">
        <v/>
      </c>
      <c r="H1101" s="90" t="str" cm="1">
        <f t="array" ref="H1101">IFERROR(_xlfn._xlws.FILTER(Cnty_States_Rgns[chapter],(Cnty_States_Rgns[county_lon, county_st]=G1101)*(Cnty_States_Rgns[region]=DR_Region)),"")</f>
        <v/>
      </c>
      <c r="J1101">
        <v>1099</v>
      </c>
      <c r="K1101" t="str">
        <f t="shared" si="35"/>
        <v/>
      </c>
    </row>
    <row r="1102" spans="1:11" ht="16" hidden="1" x14ac:dyDescent="0.2">
      <c r="A1102" s="43">
        <f>IFERROR(MATCH($C1102,'Start Here Statistics'!$M:$M,0),0)</f>
        <v>0</v>
      </c>
      <c r="B1102" s="43" t="s">
        <v>446</v>
      </c>
      <c r="C1102" s="43" t="s">
        <v>301</v>
      </c>
      <c r="D1102" s="43" t="s">
        <v>1639</v>
      </c>
      <c r="E1102" s="43">
        <f t="shared" si="34"/>
        <v>0</v>
      </c>
      <c r="G1102" s="89" t="str">
        <v/>
      </c>
      <c r="H1102" s="90" t="str" cm="1">
        <f t="array" ref="H1102">IFERROR(_xlfn._xlws.FILTER(Cnty_States_Rgns[chapter],(Cnty_States_Rgns[county_lon, county_st]=G1102)*(Cnty_States_Rgns[region]=DR_Region)),"")</f>
        <v/>
      </c>
      <c r="J1102">
        <v>1100</v>
      </c>
      <c r="K1102" t="str">
        <f t="shared" si="35"/>
        <v/>
      </c>
    </row>
    <row r="1103" spans="1:11" ht="16" hidden="1" x14ac:dyDescent="0.2">
      <c r="A1103" s="43">
        <f>IFERROR(MATCH($C1103,'Start Here Statistics'!$M:$M,0),0)</f>
        <v>0</v>
      </c>
      <c r="B1103" s="43" t="s">
        <v>490</v>
      </c>
      <c r="C1103" s="43" t="s">
        <v>313</v>
      </c>
      <c r="D1103" s="43" t="s">
        <v>1640</v>
      </c>
      <c r="E1103" s="43">
        <f t="shared" si="34"/>
        <v>0</v>
      </c>
      <c r="G1103" s="89" t="str">
        <v/>
      </c>
      <c r="H1103" s="90" t="str" cm="1">
        <f t="array" ref="H1103">IFERROR(_xlfn._xlws.FILTER(Cnty_States_Rgns[chapter],(Cnty_States_Rgns[county_lon, county_st]=G1103)*(Cnty_States_Rgns[region]=DR_Region)),"")</f>
        <v/>
      </c>
      <c r="J1103">
        <v>1101</v>
      </c>
      <c r="K1103" t="str">
        <f t="shared" si="35"/>
        <v/>
      </c>
    </row>
    <row r="1104" spans="1:11" ht="16" hidden="1" x14ac:dyDescent="0.2">
      <c r="A1104" s="43">
        <f>IFERROR(MATCH($C1104,'Start Here Statistics'!$M:$M,0),0)</f>
        <v>0</v>
      </c>
      <c r="B1104" s="43" t="s">
        <v>1026</v>
      </c>
      <c r="C1104" s="43" t="s">
        <v>317</v>
      </c>
      <c r="D1104" s="43" t="s">
        <v>1641</v>
      </c>
      <c r="E1104" s="43">
        <f t="shared" si="34"/>
        <v>0</v>
      </c>
      <c r="G1104" s="89" t="str">
        <v/>
      </c>
      <c r="H1104" s="90" t="str" cm="1">
        <f t="array" ref="H1104">IFERROR(_xlfn._xlws.FILTER(Cnty_States_Rgns[chapter],(Cnty_States_Rgns[county_lon, county_st]=G1104)*(Cnty_States_Rgns[region]=DR_Region)),"")</f>
        <v/>
      </c>
      <c r="J1104">
        <v>1102</v>
      </c>
      <c r="K1104" t="str">
        <f t="shared" si="35"/>
        <v/>
      </c>
    </row>
    <row r="1105" spans="1:11" ht="16" hidden="1" x14ac:dyDescent="0.2">
      <c r="A1105" s="43">
        <f>IFERROR(MATCH($C1105,'Start Here Statistics'!$M:$M,0),0)</f>
        <v>0</v>
      </c>
      <c r="B1105" s="43" t="s">
        <v>350</v>
      </c>
      <c r="C1105" s="43" t="s">
        <v>302</v>
      </c>
      <c r="D1105" s="43" t="s">
        <v>1642</v>
      </c>
      <c r="E1105" s="43">
        <f t="shared" si="34"/>
        <v>0</v>
      </c>
      <c r="G1105" s="89" t="str">
        <v/>
      </c>
      <c r="H1105" s="90" t="str" cm="1">
        <f t="array" ref="H1105">IFERROR(_xlfn._xlws.FILTER(Cnty_States_Rgns[chapter],(Cnty_States_Rgns[county_lon, county_st]=G1105)*(Cnty_States_Rgns[region]=DR_Region)),"")</f>
        <v/>
      </c>
      <c r="J1105">
        <v>1103</v>
      </c>
      <c r="K1105" t="str">
        <f t="shared" si="35"/>
        <v/>
      </c>
    </row>
    <row r="1106" spans="1:11" ht="16" hidden="1" x14ac:dyDescent="0.2">
      <c r="A1106" s="43">
        <f>IFERROR(MATCH($C1106,'Start Here Statistics'!$M:$M,0),0)</f>
        <v>0</v>
      </c>
      <c r="B1106" s="43" t="s">
        <v>720</v>
      </c>
      <c r="C1106" s="43" t="s">
        <v>313</v>
      </c>
      <c r="D1106" s="43" t="s">
        <v>1643</v>
      </c>
      <c r="E1106" s="43">
        <f t="shared" si="34"/>
        <v>0</v>
      </c>
      <c r="G1106" s="89" t="str">
        <v/>
      </c>
      <c r="H1106" s="90" t="str" cm="1">
        <f t="array" ref="H1106">IFERROR(_xlfn._xlws.FILTER(Cnty_States_Rgns[chapter],(Cnty_States_Rgns[county_lon, county_st]=G1106)*(Cnty_States_Rgns[region]=DR_Region)),"")</f>
        <v/>
      </c>
      <c r="J1106">
        <v>1104</v>
      </c>
      <c r="K1106" t="str">
        <f t="shared" si="35"/>
        <v/>
      </c>
    </row>
    <row r="1107" spans="1:11" ht="16" hidden="1" x14ac:dyDescent="0.2">
      <c r="A1107" s="43">
        <f>IFERROR(MATCH($C1107,'Start Here Statistics'!$M:$M,0),0)</f>
        <v>0</v>
      </c>
      <c r="B1107" s="43" t="s">
        <v>423</v>
      </c>
      <c r="C1107" s="43" t="s">
        <v>327</v>
      </c>
      <c r="D1107" s="43" t="s">
        <v>1644</v>
      </c>
      <c r="E1107" s="43">
        <f t="shared" si="34"/>
        <v>0</v>
      </c>
      <c r="G1107" s="89" t="str">
        <v/>
      </c>
      <c r="H1107" s="90" t="str" cm="1">
        <f t="array" ref="H1107">IFERROR(_xlfn._xlws.FILTER(Cnty_States_Rgns[chapter],(Cnty_States_Rgns[county_lon, county_st]=G1107)*(Cnty_States_Rgns[region]=DR_Region)),"")</f>
        <v/>
      </c>
      <c r="J1107">
        <v>1105</v>
      </c>
      <c r="K1107" t="str">
        <f t="shared" si="35"/>
        <v/>
      </c>
    </row>
    <row r="1108" spans="1:11" ht="16" hidden="1" x14ac:dyDescent="0.2">
      <c r="A1108" s="43">
        <f>IFERROR(MATCH($C1108,'Start Here Statistics'!$M:$M,0),0)</f>
        <v>0</v>
      </c>
      <c r="B1108" s="43" t="s">
        <v>446</v>
      </c>
      <c r="C1108" s="43" t="s">
        <v>301</v>
      </c>
      <c r="D1108" s="43" t="s">
        <v>1645</v>
      </c>
      <c r="E1108" s="43">
        <f t="shared" si="34"/>
        <v>0</v>
      </c>
      <c r="G1108" s="89" t="str">
        <v/>
      </c>
      <c r="H1108" s="90" t="str" cm="1">
        <f t="array" ref="H1108">IFERROR(_xlfn._xlws.FILTER(Cnty_States_Rgns[chapter],(Cnty_States_Rgns[county_lon, county_st]=G1108)*(Cnty_States_Rgns[region]=DR_Region)),"")</f>
        <v/>
      </c>
      <c r="J1108">
        <v>1106</v>
      </c>
      <c r="K1108" t="str">
        <f t="shared" si="35"/>
        <v/>
      </c>
    </row>
    <row r="1109" spans="1:11" ht="16" hidden="1" x14ac:dyDescent="0.2">
      <c r="A1109" s="43">
        <f>IFERROR(MATCH($C1109,'Start Here Statistics'!$M:$M,0),0)</f>
        <v>0</v>
      </c>
      <c r="B1109" s="43" t="s">
        <v>368</v>
      </c>
      <c r="C1109" s="43" t="s">
        <v>310</v>
      </c>
      <c r="D1109" s="43" t="s">
        <v>1646</v>
      </c>
      <c r="E1109" s="43">
        <f t="shared" si="34"/>
        <v>0</v>
      </c>
      <c r="G1109" s="89" t="str">
        <v/>
      </c>
      <c r="H1109" s="90" t="str" cm="1">
        <f t="array" ref="H1109">IFERROR(_xlfn._xlws.FILTER(Cnty_States_Rgns[chapter],(Cnty_States_Rgns[county_lon, county_st]=G1109)*(Cnty_States_Rgns[region]=DR_Region)),"")</f>
        <v/>
      </c>
      <c r="J1109">
        <v>1107</v>
      </c>
      <c r="K1109" t="str">
        <f t="shared" si="35"/>
        <v/>
      </c>
    </row>
    <row r="1110" spans="1:11" ht="16" hidden="1" x14ac:dyDescent="0.2">
      <c r="A1110" s="43">
        <f>IFERROR(MATCH($C1110,'Start Here Statistics'!$M:$M,0),0)</f>
        <v>0</v>
      </c>
      <c r="B1110" s="43" t="s">
        <v>350</v>
      </c>
      <c r="C1110" s="43" t="s">
        <v>302</v>
      </c>
      <c r="D1110" s="43" t="s">
        <v>1647</v>
      </c>
      <c r="E1110" s="43">
        <f t="shared" si="34"/>
        <v>0</v>
      </c>
      <c r="G1110" s="89" t="str">
        <v/>
      </c>
      <c r="H1110" s="90" t="str" cm="1">
        <f t="array" ref="H1110">IFERROR(_xlfn._xlws.FILTER(Cnty_States_Rgns[chapter],(Cnty_States_Rgns[county_lon, county_st]=G1110)*(Cnty_States_Rgns[region]=DR_Region)),"")</f>
        <v/>
      </c>
      <c r="J1110">
        <v>1108</v>
      </c>
      <c r="K1110" t="str">
        <f t="shared" si="35"/>
        <v/>
      </c>
    </row>
    <row r="1111" spans="1:11" ht="16" hidden="1" x14ac:dyDescent="0.2">
      <c r="A1111" s="43">
        <f>IFERROR(MATCH($C1111,'Start Here Statistics'!$M:$M,0),0)</f>
        <v>0</v>
      </c>
      <c r="B1111" s="43" t="s">
        <v>376</v>
      </c>
      <c r="C1111" s="43" t="s">
        <v>329</v>
      </c>
      <c r="D1111" s="43" t="s">
        <v>1648</v>
      </c>
      <c r="E1111" s="43">
        <f t="shared" si="34"/>
        <v>0</v>
      </c>
      <c r="G1111" s="89" t="str">
        <v/>
      </c>
      <c r="H1111" s="90" t="str" cm="1">
        <f t="array" ref="H1111">IFERROR(_xlfn._xlws.FILTER(Cnty_States_Rgns[chapter],(Cnty_States_Rgns[county_lon, county_st]=G1111)*(Cnty_States_Rgns[region]=DR_Region)),"")</f>
        <v/>
      </c>
      <c r="J1111">
        <v>1109</v>
      </c>
      <c r="K1111" t="str">
        <f t="shared" si="35"/>
        <v/>
      </c>
    </row>
    <row r="1112" spans="1:11" ht="16" hidden="1" x14ac:dyDescent="0.2">
      <c r="A1112" s="43">
        <f>IFERROR(MATCH($C1112,'Start Here Statistics'!$M:$M,0),0)</f>
        <v>0</v>
      </c>
      <c r="B1112" s="43" t="s">
        <v>376</v>
      </c>
      <c r="C1112" s="43" t="s">
        <v>329</v>
      </c>
      <c r="D1112" s="43" t="s">
        <v>1649</v>
      </c>
      <c r="E1112" s="43">
        <f t="shared" si="34"/>
        <v>0</v>
      </c>
      <c r="G1112" s="89" t="str">
        <v/>
      </c>
      <c r="H1112" s="90" t="str" cm="1">
        <f t="array" ref="H1112">IFERROR(_xlfn._xlws.FILTER(Cnty_States_Rgns[chapter],(Cnty_States_Rgns[county_lon, county_st]=G1112)*(Cnty_States_Rgns[region]=DR_Region)),"")</f>
        <v/>
      </c>
      <c r="J1112">
        <v>1110</v>
      </c>
      <c r="K1112" t="str">
        <f t="shared" si="35"/>
        <v/>
      </c>
    </row>
    <row r="1113" spans="1:11" ht="16" hidden="1" x14ac:dyDescent="0.2">
      <c r="A1113" s="43">
        <f>IFERROR(MATCH($C1113,'Start Here Statistics'!$M:$M,0),0)</f>
        <v>0</v>
      </c>
      <c r="B1113" s="43" t="s">
        <v>708</v>
      </c>
      <c r="C1113" s="43" t="s">
        <v>285</v>
      </c>
      <c r="D1113" s="43" t="s">
        <v>1650</v>
      </c>
      <c r="E1113" s="43">
        <f t="shared" si="34"/>
        <v>0</v>
      </c>
      <c r="G1113" s="89" t="str">
        <v/>
      </c>
      <c r="H1113" s="90" t="str" cm="1">
        <f t="array" ref="H1113">IFERROR(_xlfn._xlws.FILTER(Cnty_States_Rgns[chapter],(Cnty_States_Rgns[county_lon, county_st]=G1113)*(Cnty_States_Rgns[region]=DR_Region)),"")</f>
        <v/>
      </c>
      <c r="J1113">
        <v>1111</v>
      </c>
      <c r="K1113" t="str">
        <f t="shared" si="35"/>
        <v/>
      </c>
    </row>
    <row r="1114" spans="1:11" ht="16" x14ac:dyDescent="0.2">
      <c r="A1114" s="43">
        <f>IFERROR(MATCH($C1114,'Start Here Statistics'!$M:$M,0),0)</f>
        <v>0</v>
      </c>
      <c r="B1114" s="43" t="s">
        <v>660</v>
      </c>
      <c r="C1114" s="43" t="s">
        <v>271</v>
      </c>
      <c r="D1114" s="43" t="s">
        <v>1651</v>
      </c>
      <c r="E1114" s="43">
        <f t="shared" si="34"/>
        <v>0</v>
      </c>
      <c r="G1114" s="89" t="str">
        <v/>
      </c>
      <c r="H1114" s="90" t="str" cm="1">
        <f t="array" ref="H1114">IFERROR(_xlfn._xlws.FILTER(Cnty_States_Rgns[chapter],(Cnty_States_Rgns[county_lon, county_st]=G1114)*(Cnty_States_Rgns[region]=DR_Region)),"")</f>
        <v/>
      </c>
      <c r="J1114">
        <v>1112</v>
      </c>
      <c r="K1114" t="str">
        <f t="shared" si="35"/>
        <v/>
      </c>
    </row>
    <row r="1115" spans="1:11" ht="16" hidden="1" x14ac:dyDescent="0.2">
      <c r="A1115" s="43">
        <f>IFERROR(MATCH($C1115,'Start Here Statistics'!$M:$M,0),0)</f>
        <v>0</v>
      </c>
      <c r="B1115" s="43" t="s">
        <v>405</v>
      </c>
      <c r="C1115" s="43" t="s">
        <v>308</v>
      </c>
      <c r="D1115" s="43" t="s">
        <v>1652</v>
      </c>
      <c r="E1115" s="43">
        <f t="shared" si="34"/>
        <v>0</v>
      </c>
      <c r="G1115" s="89" t="str">
        <v/>
      </c>
      <c r="H1115" s="90" t="str" cm="1">
        <f t="array" ref="H1115">IFERROR(_xlfn._xlws.FILTER(Cnty_States_Rgns[chapter],(Cnty_States_Rgns[county_lon, county_st]=G1115)*(Cnty_States_Rgns[region]=DR_Region)),"")</f>
        <v/>
      </c>
      <c r="J1115">
        <v>1113</v>
      </c>
      <c r="K1115" t="str">
        <f t="shared" si="35"/>
        <v/>
      </c>
    </row>
    <row r="1116" spans="1:11" ht="16" hidden="1" x14ac:dyDescent="0.2">
      <c r="A1116" s="43">
        <f>IFERROR(MATCH($C1116,'Start Here Statistics'!$M:$M,0),0)</f>
        <v>0</v>
      </c>
      <c r="B1116" s="43" t="s">
        <v>553</v>
      </c>
      <c r="C1116" s="43" t="s">
        <v>294</v>
      </c>
      <c r="D1116" s="43" t="s">
        <v>1653</v>
      </c>
      <c r="E1116" s="43">
        <f t="shared" si="34"/>
        <v>0</v>
      </c>
      <c r="G1116" s="89" t="str">
        <v/>
      </c>
      <c r="H1116" s="90" t="str" cm="1">
        <f t="array" ref="H1116">IFERROR(_xlfn._xlws.FILTER(Cnty_States_Rgns[chapter],(Cnty_States_Rgns[county_lon, county_st]=G1116)*(Cnty_States_Rgns[region]=DR_Region)),"")</f>
        <v/>
      </c>
      <c r="J1116">
        <v>1114</v>
      </c>
      <c r="K1116" t="str">
        <f t="shared" si="35"/>
        <v/>
      </c>
    </row>
    <row r="1117" spans="1:11" ht="16" hidden="1" x14ac:dyDescent="0.2">
      <c r="A1117" s="43">
        <f>IFERROR(MATCH($C1117,'Start Here Statistics'!$M:$M,0),0)</f>
        <v>0</v>
      </c>
      <c r="B1117" s="43" t="s">
        <v>348</v>
      </c>
      <c r="C1117" s="43" t="s">
        <v>310</v>
      </c>
      <c r="D1117" s="43" t="s">
        <v>1654</v>
      </c>
      <c r="E1117" s="43">
        <f t="shared" si="34"/>
        <v>0</v>
      </c>
      <c r="G1117" s="89" t="str">
        <v/>
      </c>
      <c r="H1117" s="90" t="str" cm="1">
        <f t="array" ref="H1117">IFERROR(_xlfn._xlws.FILTER(Cnty_States_Rgns[chapter],(Cnty_States_Rgns[county_lon, county_st]=G1117)*(Cnty_States_Rgns[region]=DR_Region)),"")</f>
        <v/>
      </c>
      <c r="J1117">
        <v>1115</v>
      </c>
      <c r="K1117" t="str">
        <f t="shared" si="35"/>
        <v/>
      </c>
    </row>
    <row r="1118" spans="1:11" ht="16" hidden="1" x14ac:dyDescent="0.2">
      <c r="A1118" s="43">
        <f>IFERROR(MATCH($C1118,'Start Here Statistics'!$M:$M,0),0)</f>
        <v>0</v>
      </c>
      <c r="B1118" s="43" t="s">
        <v>694</v>
      </c>
      <c r="C1118" s="43" t="s">
        <v>299</v>
      </c>
      <c r="D1118" s="43" t="s">
        <v>1655</v>
      </c>
      <c r="E1118" s="43">
        <f t="shared" si="34"/>
        <v>0</v>
      </c>
      <c r="G1118" s="89" t="str">
        <v/>
      </c>
      <c r="H1118" s="90" t="str" cm="1">
        <f t="array" ref="H1118">IFERROR(_xlfn._xlws.FILTER(Cnty_States_Rgns[chapter],(Cnty_States_Rgns[county_lon, county_st]=G1118)*(Cnty_States_Rgns[region]=DR_Region)),"")</f>
        <v/>
      </c>
      <c r="J1118">
        <v>1116</v>
      </c>
      <c r="K1118" t="str">
        <f t="shared" si="35"/>
        <v/>
      </c>
    </row>
    <row r="1119" spans="1:11" ht="16" hidden="1" x14ac:dyDescent="0.2">
      <c r="A1119" s="43">
        <f>IFERROR(MATCH($C1119,'Start Here Statistics'!$M:$M,0),0)</f>
        <v>0</v>
      </c>
      <c r="B1119" s="43" t="s">
        <v>573</v>
      </c>
      <c r="C1119" s="43" t="s">
        <v>300</v>
      </c>
      <c r="D1119" s="43" t="s">
        <v>1656</v>
      </c>
      <c r="E1119" s="43">
        <f t="shared" si="34"/>
        <v>0</v>
      </c>
      <c r="G1119" s="89" t="str">
        <v/>
      </c>
      <c r="H1119" s="90" t="str" cm="1">
        <f t="array" ref="H1119">IFERROR(_xlfn._xlws.FILTER(Cnty_States_Rgns[chapter],(Cnty_States_Rgns[county_lon, county_st]=G1119)*(Cnty_States_Rgns[region]=DR_Region)),"")</f>
        <v/>
      </c>
      <c r="J1119">
        <v>1117</v>
      </c>
      <c r="K1119" t="str">
        <f t="shared" si="35"/>
        <v/>
      </c>
    </row>
    <row r="1120" spans="1:11" ht="16" hidden="1" x14ac:dyDescent="0.2">
      <c r="A1120" s="43">
        <f>IFERROR(MATCH($C1120,'Start Here Statistics'!$M:$M,0),0)</f>
        <v>0</v>
      </c>
      <c r="B1120" s="43" t="s">
        <v>571</v>
      </c>
      <c r="C1120" s="43" t="s">
        <v>308</v>
      </c>
      <c r="D1120" s="43" t="s">
        <v>1657</v>
      </c>
      <c r="E1120" s="43">
        <f t="shared" si="34"/>
        <v>0</v>
      </c>
      <c r="G1120" s="89" t="str">
        <v/>
      </c>
      <c r="H1120" s="90" t="str" cm="1">
        <f t="array" ref="H1120">IFERROR(_xlfn._xlws.FILTER(Cnty_States_Rgns[chapter],(Cnty_States_Rgns[county_lon, county_st]=G1120)*(Cnty_States_Rgns[region]=DR_Region)),"")</f>
        <v/>
      </c>
      <c r="J1120">
        <v>1118</v>
      </c>
      <c r="K1120" t="str">
        <f t="shared" si="35"/>
        <v/>
      </c>
    </row>
    <row r="1121" spans="1:11" ht="16" x14ac:dyDescent="0.2">
      <c r="A1121" s="43">
        <f>IFERROR(MATCH($C1121,'Start Here Statistics'!$M:$M,0),0)</f>
        <v>0</v>
      </c>
      <c r="B1121" s="43" t="s">
        <v>517</v>
      </c>
      <c r="C1121" s="43" t="s">
        <v>271</v>
      </c>
      <c r="D1121" s="43" t="s">
        <v>1658</v>
      </c>
      <c r="E1121" s="43">
        <f t="shared" si="34"/>
        <v>0</v>
      </c>
      <c r="G1121" s="89" t="str">
        <v/>
      </c>
      <c r="H1121" s="90" t="str" cm="1">
        <f t="array" ref="H1121">IFERROR(_xlfn._xlws.FILTER(Cnty_States_Rgns[chapter],(Cnty_States_Rgns[county_lon, county_st]=G1121)*(Cnty_States_Rgns[region]=DR_Region)),"")</f>
        <v/>
      </c>
      <c r="J1121">
        <v>1119</v>
      </c>
      <c r="K1121" t="str">
        <f t="shared" si="35"/>
        <v/>
      </c>
    </row>
    <row r="1122" spans="1:11" ht="16" hidden="1" x14ac:dyDescent="0.2">
      <c r="A1122" s="43">
        <f>IFERROR(MATCH($C1122,'Start Here Statistics'!$M:$M,0),0)</f>
        <v>0</v>
      </c>
      <c r="B1122" s="43" t="s">
        <v>595</v>
      </c>
      <c r="C1122" s="43" t="s">
        <v>293</v>
      </c>
      <c r="D1122" s="43" t="s">
        <v>1659</v>
      </c>
      <c r="E1122" s="43">
        <f t="shared" si="34"/>
        <v>0</v>
      </c>
      <c r="G1122" s="89" t="str">
        <v/>
      </c>
      <c r="H1122" s="90" t="str" cm="1">
        <f t="array" ref="H1122">IFERROR(_xlfn._xlws.FILTER(Cnty_States_Rgns[chapter],(Cnty_States_Rgns[county_lon, county_st]=G1122)*(Cnty_States_Rgns[region]=DR_Region)),"")</f>
        <v/>
      </c>
      <c r="J1122">
        <v>1120</v>
      </c>
      <c r="K1122" t="str">
        <f t="shared" si="35"/>
        <v/>
      </c>
    </row>
    <row r="1123" spans="1:11" ht="16" hidden="1" x14ac:dyDescent="0.2">
      <c r="A1123" s="43">
        <f>IFERROR(MATCH($C1123,'Start Here Statistics'!$M:$M,0),0)</f>
        <v>0</v>
      </c>
      <c r="B1123" s="43" t="s">
        <v>1127</v>
      </c>
      <c r="C1123" s="43" t="s">
        <v>292</v>
      </c>
      <c r="D1123" s="43" t="s">
        <v>1660</v>
      </c>
      <c r="E1123" s="43">
        <f t="shared" si="34"/>
        <v>0</v>
      </c>
      <c r="G1123" s="89" t="str">
        <v/>
      </c>
      <c r="H1123" s="90" t="str" cm="1">
        <f t="array" ref="H1123">IFERROR(_xlfn._xlws.FILTER(Cnty_States_Rgns[chapter],(Cnty_States_Rgns[county_lon, county_st]=G1123)*(Cnty_States_Rgns[region]=DR_Region)),"")</f>
        <v/>
      </c>
      <c r="J1123">
        <v>1121</v>
      </c>
      <c r="K1123" t="str">
        <f t="shared" si="35"/>
        <v/>
      </c>
    </row>
    <row r="1124" spans="1:11" ht="16" hidden="1" x14ac:dyDescent="0.2">
      <c r="A1124" s="43">
        <f>IFERROR(MATCH($C1124,'Start Here Statistics'!$M:$M,0),0)</f>
        <v>0</v>
      </c>
      <c r="B1124" s="43" t="s">
        <v>944</v>
      </c>
      <c r="C1124" s="43" t="s">
        <v>283</v>
      </c>
      <c r="D1124" s="43" t="s">
        <v>1661</v>
      </c>
      <c r="E1124" s="43">
        <f t="shared" si="34"/>
        <v>0</v>
      </c>
      <c r="G1124" s="89" t="str">
        <v/>
      </c>
      <c r="H1124" s="90" t="str" cm="1">
        <f t="array" ref="H1124">IFERROR(_xlfn._xlws.FILTER(Cnty_States_Rgns[chapter],(Cnty_States_Rgns[county_lon, county_st]=G1124)*(Cnty_States_Rgns[region]=DR_Region)),"")</f>
        <v/>
      </c>
      <c r="J1124">
        <v>1122</v>
      </c>
      <c r="K1124" t="str">
        <f t="shared" si="35"/>
        <v/>
      </c>
    </row>
    <row r="1125" spans="1:11" ht="16" hidden="1" x14ac:dyDescent="0.2">
      <c r="A1125" s="43">
        <f>IFERROR(MATCH($C1125,'Start Here Statistics'!$M:$M,0),0)</f>
        <v>0</v>
      </c>
      <c r="B1125" s="43" t="s">
        <v>425</v>
      </c>
      <c r="C1125" s="43" t="s">
        <v>297</v>
      </c>
      <c r="D1125" s="43" t="s">
        <v>1662</v>
      </c>
      <c r="E1125" s="43">
        <f t="shared" si="34"/>
        <v>0</v>
      </c>
      <c r="G1125" s="89" t="str">
        <v/>
      </c>
      <c r="H1125" s="90" t="str" cm="1">
        <f t="array" ref="H1125">IFERROR(_xlfn._xlws.FILTER(Cnty_States_Rgns[chapter],(Cnty_States_Rgns[county_lon, county_st]=G1125)*(Cnty_States_Rgns[region]=DR_Region)),"")</f>
        <v/>
      </c>
      <c r="J1125">
        <v>1123</v>
      </c>
      <c r="K1125" t="str">
        <f t="shared" si="35"/>
        <v/>
      </c>
    </row>
    <row r="1126" spans="1:11" ht="16" hidden="1" x14ac:dyDescent="0.2">
      <c r="A1126" s="43">
        <f>IFERROR(MATCH($C1126,'Start Here Statistics'!$M:$M,0),0)</f>
        <v>0</v>
      </c>
      <c r="B1126" s="43" t="s">
        <v>907</v>
      </c>
      <c r="C1126" s="43" t="s">
        <v>324</v>
      </c>
      <c r="D1126" s="43" t="s">
        <v>1663</v>
      </c>
      <c r="E1126" s="43">
        <f t="shared" si="34"/>
        <v>0</v>
      </c>
      <c r="G1126" s="89" t="str">
        <v/>
      </c>
      <c r="H1126" s="90" t="str" cm="1">
        <f t="array" ref="H1126">IFERROR(_xlfn._xlws.FILTER(Cnty_States_Rgns[chapter],(Cnty_States_Rgns[county_lon, county_st]=G1126)*(Cnty_States_Rgns[region]=DR_Region)),"")</f>
        <v/>
      </c>
      <c r="J1126">
        <v>1124</v>
      </c>
      <c r="K1126" t="str">
        <f t="shared" si="35"/>
        <v/>
      </c>
    </row>
    <row r="1127" spans="1:11" ht="16" hidden="1" x14ac:dyDescent="0.2">
      <c r="A1127" s="43">
        <f>IFERROR(MATCH($C1127,'Start Here Statistics'!$M:$M,0),0)</f>
        <v>0</v>
      </c>
      <c r="B1127" s="43" t="s">
        <v>396</v>
      </c>
      <c r="C1127" s="43" t="s">
        <v>327</v>
      </c>
      <c r="D1127" s="43" t="s">
        <v>1664</v>
      </c>
      <c r="E1127" s="43">
        <f t="shared" si="34"/>
        <v>0</v>
      </c>
      <c r="G1127" s="89" t="str">
        <v/>
      </c>
      <c r="H1127" s="90" t="str" cm="1">
        <f t="array" ref="H1127">IFERROR(_xlfn._xlws.FILTER(Cnty_States_Rgns[chapter],(Cnty_States_Rgns[county_lon, county_st]=G1127)*(Cnty_States_Rgns[region]=DR_Region)),"")</f>
        <v/>
      </c>
      <c r="J1127">
        <v>1125</v>
      </c>
      <c r="K1127" t="str">
        <f t="shared" si="35"/>
        <v/>
      </c>
    </row>
    <row r="1128" spans="1:11" ht="16" hidden="1" x14ac:dyDescent="0.2">
      <c r="A1128" s="43">
        <f>IFERROR(MATCH($C1128,'Start Here Statistics'!$M:$M,0),0)</f>
        <v>0</v>
      </c>
      <c r="B1128" s="43" t="s">
        <v>1097</v>
      </c>
      <c r="C1128" s="43" t="s">
        <v>276</v>
      </c>
      <c r="D1128" s="43" t="s">
        <v>1665</v>
      </c>
      <c r="E1128" s="43">
        <f t="shared" si="34"/>
        <v>0</v>
      </c>
      <c r="G1128" s="89" t="str">
        <v/>
      </c>
      <c r="H1128" s="90" t="str" cm="1">
        <f t="array" ref="H1128">IFERROR(_xlfn._xlws.FILTER(Cnty_States_Rgns[chapter],(Cnty_States_Rgns[county_lon, county_st]=G1128)*(Cnty_States_Rgns[region]=DR_Region)),"")</f>
        <v/>
      </c>
      <c r="J1128">
        <v>1126</v>
      </c>
      <c r="K1128" t="str">
        <f t="shared" si="35"/>
        <v/>
      </c>
    </row>
    <row r="1129" spans="1:11" ht="16" hidden="1" x14ac:dyDescent="0.2">
      <c r="A1129" s="43">
        <f>IFERROR(MATCH($C1129,'Start Here Statistics'!$M:$M,0),0)</f>
        <v>0</v>
      </c>
      <c r="B1129" s="43" t="s">
        <v>438</v>
      </c>
      <c r="C1129" s="43" t="s">
        <v>327</v>
      </c>
      <c r="D1129" s="43" t="s">
        <v>1666</v>
      </c>
      <c r="E1129" s="43">
        <f t="shared" si="34"/>
        <v>0</v>
      </c>
      <c r="G1129" s="89" t="str">
        <v/>
      </c>
      <c r="H1129" s="90" t="str" cm="1">
        <f t="array" ref="H1129">IFERROR(_xlfn._xlws.FILTER(Cnty_States_Rgns[chapter],(Cnty_States_Rgns[county_lon, county_st]=G1129)*(Cnty_States_Rgns[region]=DR_Region)),"")</f>
        <v/>
      </c>
      <c r="J1129">
        <v>1127</v>
      </c>
      <c r="K1129" t="str">
        <f t="shared" si="35"/>
        <v/>
      </c>
    </row>
    <row r="1130" spans="1:11" ht="16" hidden="1" x14ac:dyDescent="0.2">
      <c r="A1130" s="43">
        <f>IFERROR(MATCH($C1130,'Start Here Statistics'!$M:$M,0),0)</f>
        <v>0</v>
      </c>
      <c r="B1130" s="43" t="s">
        <v>726</v>
      </c>
      <c r="C1130" s="43" t="s">
        <v>285</v>
      </c>
      <c r="D1130" s="43" t="s">
        <v>1667</v>
      </c>
      <c r="E1130" s="43">
        <f t="shared" si="34"/>
        <v>0</v>
      </c>
      <c r="G1130" s="89" t="str">
        <v/>
      </c>
      <c r="H1130" s="90" t="str" cm="1">
        <f t="array" ref="H1130">IFERROR(_xlfn._xlws.FILTER(Cnty_States_Rgns[chapter],(Cnty_States_Rgns[county_lon, county_st]=G1130)*(Cnty_States_Rgns[region]=DR_Region)),"")</f>
        <v/>
      </c>
      <c r="J1130">
        <v>1128</v>
      </c>
      <c r="K1130" t="str">
        <f t="shared" si="35"/>
        <v/>
      </c>
    </row>
    <row r="1131" spans="1:11" ht="16" hidden="1" x14ac:dyDescent="0.2">
      <c r="A1131" s="43">
        <f>IFERROR(MATCH($C1131,'Start Here Statistics'!$M:$M,0),0)</f>
        <v>0</v>
      </c>
      <c r="B1131" s="43" t="s">
        <v>336</v>
      </c>
      <c r="C1131" s="43" t="s">
        <v>320</v>
      </c>
      <c r="D1131" s="43" t="s">
        <v>1668</v>
      </c>
      <c r="E1131" s="43">
        <f t="shared" si="34"/>
        <v>0</v>
      </c>
      <c r="G1131" s="89" t="str">
        <v/>
      </c>
      <c r="H1131" s="90" t="str" cm="1">
        <f t="array" ref="H1131">IFERROR(_xlfn._xlws.FILTER(Cnty_States_Rgns[chapter],(Cnty_States_Rgns[county_lon, county_st]=G1131)*(Cnty_States_Rgns[region]=DR_Region)),"")</f>
        <v/>
      </c>
      <c r="J1131">
        <v>1129</v>
      </c>
      <c r="K1131" t="str">
        <f t="shared" si="35"/>
        <v/>
      </c>
    </row>
    <row r="1132" spans="1:11" ht="16" hidden="1" x14ac:dyDescent="0.2">
      <c r="A1132" s="43">
        <f>IFERROR(MATCH($C1132,'Start Here Statistics'!$M:$M,0),0)</f>
        <v>0</v>
      </c>
      <c r="B1132" s="43" t="s">
        <v>428</v>
      </c>
      <c r="C1132" s="43" t="s">
        <v>301</v>
      </c>
      <c r="D1132" s="43" t="s">
        <v>1669</v>
      </c>
      <c r="E1132" s="43">
        <f t="shared" si="34"/>
        <v>0</v>
      </c>
      <c r="G1132" s="89" t="str">
        <v/>
      </c>
      <c r="H1132" s="90" t="str" cm="1">
        <f t="array" ref="H1132">IFERROR(_xlfn._xlws.FILTER(Cnty_States_Rgns[chapter],(Cnty_States_Rgns[county_lon, county_st]=G1132)*(Cnty_States_Rgns[region]=DR_Region)),"")</f>
        <v/>
      </c>
      <c r="J1132">
        <v>1130</v>
      </c>
      <c r="K1132" t="str">
        <f t="shared" si="35"/>
        <v/>
      </c>
    </row>
    <row r="1133" spans="1:11" ht="16" hidden="1" x14ac:dyDescent="0.2">
      <c r="A1133" s="43">
        <f>IFERROR(MATCH($C1133,'Start Here Statistics'!$M:$M,0),0)</f>
        <v>0</v>
      </c>
      <c r="B1133" s="43" t="s">
        <v>336</v>
      </c>
      <c r="C1133" s="43" t="s">
        <v>320</v>
      </c>
      <c r="D1133" s="43" t="s">
        <v>1670</v>
      </c>
      <c r="E1133" s="43">
        <f t="shared" si="34"/>
        <v>0</v>
      </c>
      <c r="G1133" s="89" t="str">
        <v/>
      </c>
      <c r="H1133" s="90" t="str" cm="1">
        <f t="array" ref="H1133">IFERROR(_xlfn._xlws.FILTER(Cnty_States_Rgns[chapter],(Cnty_States_Rgns[county_lon, county_st]=G1133)*(Cnty_States_Rgns[region]=DR_Region)),"")</f>
        <v/>
      </c>
      <c r="J1133">
        <v>1131</v>
      </c>
      <c r="K1133" t="str">
        <f t="shared" si="35"/>
        <v/>
      </c>
    </row>
    <row r="1134" spans="1:11" ht="16" hidden="1" x14ac:dyDescent="0.2">
      <c r="A1134" s="43">
        <f>IFERROR(MATCH($C1134,'Start Here Statistics'!$M:$M,0),0)</f>
        <v>0</v>
      </c>
      <c r="B1134" s="43" t="s">
        <v>607</v>
      </c>
      <c r="C1134" s="43" t="s">
        <v>301</v>
      </c>
      <c r="D1134" s="43" t="s">
        <v>1671</v>
      </c>
      <c r="E1134" s="43">
        <f t="shared" si="34"/>
        <v>0</v>
      </c>
      <c r="G1134" s="89" t="str">
        <v/>
      </c>
      <c r="H1134" s="90" t="str" cm="1">
        <f t="array" ref="H1134">IFERROR(_xlfn._xlws.FILTER(Cnty_States_Rgns[chapter],(Cnty_States_Rgns[county_lon, county_st]=G1134)*(Cnty_States_Rgns[region]=DR_Region)),"")</f>
        <v/>
      </c>
      <c r="J1134">
        <v>1132</v>
      </c>
      <c r="K1134" t="str">
        <f t="shared" si="35"/>
        <v/>
      </c>
    </row>
    <row r="1135" spans="1:11" ht="16" hidden="1" x14ac:dyDescent="0.2">
      <c r="A1135" s="43">
        <f>IFERROR(MATCH($C1135,'Start Here Statistics'!$M:$M,0),0)</f>
        <v>0</v>
      </c>
      <c r="B1135" s="43" t="s">
        <v>453</v>
      </c>
      <c r="C1135" s="43" t="s">
        <v>313</v>
      </c>
      <c r="D1135" s="43" t="s">
        <v>1672</v>
      </c>
      <c r="E1135" s="43">
        <f t="shared" si="34"/>
        <v>0</v>
      </c>
      <c r="G1135" s="89" t="str">
        <v/>
      </c>
      <c r="H1135" s="90" t="str" cm="1">
        <f t="array" ref="H1135">IFERROR(_xlfn._xlws.FILTER(Cnty_States_Rgns[chapter],(Cnty_States_Rgns[county_lon, county_st]=G1135)*(Cnty_States_Rgns[region]=DR_Region)),"")</f>
        <v/>
      </c>
      <c r="J1135">
        <v>1133</v>
      </c>
      <c r="K1135" t="str">
        <f t="shared" si="35"/>
        <v/>
      </c>
    </row>
    <row r="1136" spans="1:11" ht="16" hidden="1" x14ac:dyDescent="0.2">
      <c r="A1136" s="43">
        <f>IFERROR(MATCH($C1136,'Start Here Statistics'!$M:$M,0),0)</f>
        <v>0</v>
      </c>
      <c r="B1136" s="43" t="s">
        <v>523</v>
      </c>
      <c r="C1136" s="43" t="s">
        <v>307</v>
      </c>
      <c r="D1136" s="43" t="s">
        <v>1673</v>
      </c>
      <c r="E1136" s="43">
        <f t="shared" si="34"/>
        <v>0</v>
      </c>
      <c r="G1136" s="89" t="str">
        <v/>
      </c>
      <c r="H1136" s="90" t="str" cm="1">
        <f t="array" ref="H1136">IFERROR(_xlfn._xlws.FILTER(Cnty_States_Rgns[chapter],(Cnty_States_Rgns[county_lon, county_st]=G1136)*(Cnty_States_Rgns[region]=DR_Region)),"")</f>
        <v/>
      </c>
      <c r="J1136">
        <v>1134</v>
      </c>
      <c r="K1136" t="str">
        <f t="shared" si="35"/>
        <v/>
      </c>
    </row>
    <row r="1137" spans="1:11" ht="16" x14ac:dyDescent="0.2">
      <c r="A1137" s="43">
        <f>IFERROR(MATCH($C1137,'Start Here Statistics'!$M:$M,0),0)</f>
        <v>0</v>
      </c>
      <c r="B1137" s="43" t="s">
        <v>400</v>
      </c>
      <c r="C1137" s="43" t="s">
        <v>271</v>
      </c>
      <c r="D1137" s="43" t="s">
        <v>1674</v>
      </c>
      <c r="E1137" s="43">
        <f t="shared" si="34"/>
        <v>0</v>
      </c>
      <c r="G1137" s="89" t="str">
        <v/>
      </c>
      <c r="H1137" s="90" t="str" cm="1">
        <f t="array" ref="H1137">IFERROR(_xlfn._xlws.FILTER(Cnty_States_Rgns[chapter],(Cnty_States_Rgns[county_lon, county_st]=G1137)*(Cnty_States_Rgns[region]=DR_Region)),"")</f>
        <v/>
      </c>
      <c r="J1137">
        <v>1135</v>
      </c>
      <c r="K1137" t="str">
        <f t="shared" si="35"/>
        <v/>
      </c>
    </row>
    <row r="1138" spans="1:11" ht="16" hidden="1" x14ac:dyDescent="0.2">
      <c r="A1138" s="43">
        <f>IFERROR(MATCH($C1138,'Start Here Statistics'!$M:$M,0),0)</f>
        <v>0</v>
      </c>
      <c r="B1138" s="43" t="s">
        <v>561</v>
      </c>
      <c r="C1138" s="43" t="s">
        <v>307</v>
      </c>
      <c r="D1138" s="43" t="s">
        <v>1675</v>
      </c>
      <c r="E1138" s="43">
        <f t="shared" si="34"/>
        <v>0</v>
      </c>
      <c r="G1138" s="89" t="str">
        <v/>
      </c>
      <c r="H1138" s="90" t="str" cm="1">
        <f t="array" ref="H1138">IFERROR(_xlfn._xlws.FILTER(Cnty_States_Rgns[chapter],(Cnty_States_Rgns[county_lon, county_st]=G1138)*(Cnty_States_Rgns[region]=DR_Region)),"")</f>
        <v/>
      </c>
      <c r="J1138">
        <v>1136</v>
      </c>
      <c r="K1138" t="str">
        <f t="shared" si="35"/>
        <v/>
      </c>
    </row>
    <row r="1139" spans="1:11" ht="16" hidden="1" x14ac:dyDescent="0.2">
      <c r="A1139" s="43">
        <f>IFERROR(MATCH($C1139,'Start Here Statistics'!$M:$M,0),0)</f>
        <v>0</v>
      </c>
      <c r="B1139" s="43" t="s">
        <v>618</v>
      </c>
      <c r="C1139" s="43" t="s">
        <v>282</v>
      </c>
      <c r="D1139" s="43" t="s">
        <v>1676</v>
      </c>
      <c r="E1139" s="43">
        <f t="shared" si="34"/>
        <v>0</v>
      </c>
      <c r="G1139" s="89" t="str">
        <v/>
      </c>
      <c r="H1139" s="90" t="str" cm="1">
        <f t="array" ref="H1139">IFERROR(_xlfn._xlws.FILTER(Cnty_States_Rgns[chapter],(Cnty_States_Rgns[county_lon, county_st]=G1139)*(Cnty_States_Rgns[region]=DR_Region)),"")</f>
        <v/>
      </c>
      <c r="J1139">
        <v>1137</v>
      </c>
      <c r="K1139" t="str">
        <f t="shared" si="35"/>
        <v/>
      </c>
    </row>
    <row r="1140" spans="1:11" ht="16" hidden="1" x14ac:dyDescent="0.2">
      <c r="A1140" s="43">
        <f>IFERROR(MATCH($C1140,'Start Here Statistics'!$M:$M,0),0)</f>
        <v>0</v>
      </c>
      <c r="B1140" s="43" t="s">
        <v>348</v>
      </c>
      <c r="C1140" s="43" t="s">
        <v>310</v>
      </c>
      <c r="D1140" s="43" t="s">
        <v>1677</v>
      </c>
      <c r="E1140" s="43">
        <f t="shared" si="34"/>
        <v>0</v>
      </c>
      <c r="G1140" s="89" t="str">
        <v/>
      </c>
      <c r="H1140" s="90" t="str" cm="1">
        <f t="array" ref="H1140">IFERROR(_xlfn._xlws.FILTER(Cnty_States_Rgns[chapter],(Cnty_States_Rgns[county_lon, county_st]=G1140)*(Cnty_States_Rgns[region]=DR_Region)),"")</f>
        <v/>
      </c>
      <c r="J1140">
        <v>1138</v>
      </c>
      <c r="K1140" t="str">
        <f t="shared" si="35"/>
        <v/>
      </c>
    </row>
    <row r="1141" spans="1:11" ht="16" hidden="1" x14ac:dyDescent="0.2">
      <c r="A1141" s="43">
        <f>IFERROR(MATCH($C1141,'Start Here Statistics'!$M:$M,0),0)</f>
        <v>0</v>
      </c>
      <c r="B1141" s="43" t="s">
        <v>1678</v>
      </c>
      <c r="C1141" s="43" t="s">
        <v>299</v>
      </c>
      <c r="D1141" s="43" t="s">
        <v>1679</v>
      </c>
      <c r="E1141" s="43">
        <f t="shared" si="34"/>
        <v>0</v>
      </c>
      <c r="G1141" s="89" t="str">
        <v/>
      </c>
      <c r="H1141" s="90" t="str" cm="1">
        <f t="array" ref="H1141">IFERROR(_xlfn._xlws.FILTER(Cnty_States_Rgns[chapter],(Cnty_States_Rgns[county_lon, county_st]=G1141)*(Cnty_States_Rgns[region]=DR_Region)),"")</f>
        <v/>
      </c>
      <c r="J1141">
        <v>1139</v>
      </c>
      <c r="K1141" t="str">
        <f t="shared" si="35"/>
        <v/>
      </c>
    </row>
    <row r="1142" spans="1:11" ht="16" hidden="1" x14ac:dyDescent="0.2">
      <c r="A1142" s="43">
        <f>IFERROR(MATCH($C1142,'Start Here Statistics'!$M:$M,0),0)</f>
        <v>0</v>
      </c>
      <c r="B1142" s="43" t="s">
        <v>455</v>
      </c>
      <c r="C1142" s="43" t="s">
        <v>308</v>
      </c>
      <c r="D1142" s="43" t="s">
        <v>1680</v>
      </c>
      <c r="E1142" s="43">
        <f t="shared" si="34"/>
        <v>0</v>
      </c>
      <c r="G1142" s="89" t="str">
        <v/>
      </c>
      <c r="H1142" s="90" t="str" cm="1">
        <f t="array" ref="H1142">IFERROR(_xlfn._xlws.FILTER(Cnty_States_Rgns[chapter],(Cnty_States_Rgns[county_lon, county_st]=G1142)*(Cnty_States_Rgns[region]=DR_Region)),"")</f>
        <v/>
      </c>
      <c r="J1142">
        <v>1140</v>
      </c>
      <c r="K1142" t="str">
        <f t="shared" si="35"/>
        <v/>
      </c>
    </row>
    <row r="1143" spans="1:11" ht="16" hidden="1" x14ac:dyDescent="0.2">
      <c r="A1143" s="43">
        <f>IFERROR(MATCH($C1143,'Start Here Statistics'!$M:$M,0),0)</f>
        <v>0</v>
      </c>
      <c r="B1143" s="43" t="s">
        <v>683</v>
      </c>
      <c r="C1143" s="43" t="s">
        <v>324</v>
      </c>
      <c r="D1143" s="43" t="s">
        <v>1681</v>
      </c>
      <c r="E1143" s="43">
        <f t="shared" si="34"/>
        <v>0</v>
      </c>
      <c r="G1143" s="89" t="str">
        <v/>
      </c>
      <c r="H1143" s="90" t="str" cm="1">
        <f t="array" ref="H1143">IFERROR(_xlfn._xlws.FILTER(Cnty_States_Rgns[chapter],(Cnty_States_Rgns[county_lon, county_st]=G1143)*(Cnty_States_Rgns[region]=DR_Region)),"")</f>
        <v/>
      </c>
      <c r="J1143">
        <v>1141</v>
      </c>
      <c r="K1143" t="str">
        <f t="shared" si="35"/>
        <v/>
      </c>
    </row>
    <row r="1144" spans="1:11" ht="16" hidden="1" x14ac:dyDescent="0.2">
      <c r="A1144" s="43">
        <f>IFERROR(MATCH($C1144,'Start Here Statistics'!$M:$M,0),0)</f>
        <v>0</v>
      </c>
      <c r="B1144" s="43" t="s">
        <v>653</v>
      </c>
      <c r="C1144" s="43" t="s">
        <v>276</v>
      </c>
      <c r="D1144" s="43" t="s">
        <v>1682</v>
      </c>
      <c r="E1144" s="43">
        <f t="shared" si="34"/>
        <v>0</v>
      </c>
      <c r="G1144" s="89" t="str">
        <v/>
      </c>
      <c r="H1144" s="90" t="str" cm="1">
        <f t="array" ref="H1144">IFERROR(_xlfn._xlws.FILTER(Cnty_States_Rgns[chapter],(Cnty_States_Rgns[county_lon, county_st]=G1144)*(Cnty_States_Rgns[region]=DR_Region)),"")</f>
        <v/>
      </c>
      <c r="J1144">
        <v>1142</v>
      </c>
      <c r="K1144" t="str">
        <f t="shared" si="35"/>
        <v/>
      </c>
    </row>
    <row r="1145" spans="1:11" ht="16" hidden="1" x14ac:dyDescent="0.2">
      <c r="A1145" s="43">
        <f>IFERROR(MATCH($C1145,'Start Here Statistics'!$M:$M,0),0)</f>
        <v>0</v>
      </c>
      <c r="B1145" s="43" t="s">
        <v>507</v>
      </c>
      <c r="C1145" s="43" t="s">
        <v>282</v>
      </c>
      <c r="D1145" s="43" t="s">
        <v>1683</v>
      </c>
      <c r="E1145" s="43">
        <f t="shared" si="34"/>
        <v>0</v>
      </c>
      <c r="G1145" s="89" t="str">
        <v/>
      </c>
      <c r="H1145" s="90" t="str" cm="1">
        <f t="array" ref="H1145">IFERROR(_xlfn._xlws.FILTER(Cnty_States_Rgns[chapter],(Cnty_States_Rgns[county_lon, county_st]=G1145)*(Cnty_States_Rgns[region]=DR_Region)),"")</f>
        <v/>
      </c>
      <c r="J1145">
        <v>1143</v>
      </c>
      <c r="K1145" t="str">
        <f t="shared" si="35"/>
        <v/>
      </c>
    </row>
    <row r="1146" spans="1:11" ht="16" hidden="1" x14ac:dyDescent="0.2">
      <c r="A1146" s="43">
        <f>IFERROR(MATCH($C1146,'Start Here Statistics'!$M:$M,0),0)</f>
        <v>0</v>
      </c>
      <c r="B1146" s="43" t="s">
        <v>1684</v>
      </c>
      <c r="C1146" s="43" t="s">
        <v>318</v>
      </c>
      <c r="D1146" s="43" t="s">
        <v>1685</v>
      </c>
      <c r="E1146" s="43">
        <f t="shared" si="34"/>
        <v>0</v>
      </c>
      <c r="G1146" s="89" t="str">
        <v/>
      </c>
      <c r="H1146" s="90" t="str" cm="1">
        <f t="array" ref="H1146">IFERROR(_xlfn._xlws.FILTER(Cnty_States_Rgns[chapter],(Cnty_States_Rgns[county_lon, county_st]=G1146)*(Cnty_States_Rgns[region]=DR_Region)),"")</f>
        <v/>
      </c>
      <c r="J1146">
        <v>1144</v>
      </c>
      <c r="K1146" t="str">
        <f t="shared" si="35"/>
        <v/>
      </c>
    </row>
    <row r="1147" spans="1:11" ht="16" hidden="1" x14ac:dyDescent="0.2">
      <c r="A1147" s="43">
        <f>IFERROR(MATCH($C1147,'Start Here Statistics'!$M:$M,0),0)</f>
        <v>0</v>
      </c>
      <c r="B1147" s="43" t="s">
        <v>1161</v>
      </c>
      <c r="C1147" s="43" t="s">
        <v>283</v>
      </c>
      <c r="D1147" s="43" t="s">
        <v>1686</v>
      </c>
      <c r="E1147" s="43">
        <f t="shared" si="34"/>
        <v>0</v>
      </c>
      <c r="G1147" s="89" t="str">
        <v/>
      </c>
      <c r="H1147" s="90" t="str" cm="1">
        <f t="array" ref="H1147">IFERROR(_xlfn._xlws.FILTER(Cnty_States_Rgns[chapter],(Cnty_States_Rgns[county_lon, county_st]=G1147)*(Cnty_States_Rgns[region]=DR_Region)),"")</f>
        <v/>
      </c>
      <c r="J1147">
        <v>1145</v>
      </c>
      <c r="K1147" t="str">
        <f t="shared" si="35"/>
        <v/>
      </c>
    </row>
    <row r="1148" spans="1:11" ht="16" hidden="1" x14ac:dyDescent="0.2">
      <c r="A1148" s="43">
        <f>IFERROR(MATCH($C1148,'Start Here Statistics'!$M:$M,0),0)</f>
        <v>0</v>
      </c>
      <c r="B1148" s="43" t="s">
        <v>386</v>
      </c>
      <c r="C1148" s="43" t="s">
        <v>295</v>
      </c>
      <c r="D1148" s="43" t="s">
        <v>1687</v>
      </c>
      <c r="E1148" s="43">
        <f t="shared" si="34"/>
        <v>0</v>
      </c>
      <c r="G1148" s="89" t="str">
        <v/>
      </c>
      <c r="H1148" s="90" t="str" cm="1">
        <f t="array" ref="H1148">IFERROR(_xlfn._xlws.FILTER(Cnty_States_Rgns[chapter],(Cnty_States_Rgns[county_lon, county_st]=G1148)*(Cnty_States_Rgns[region]=DR_Region)),"")</f>
        <v/>
      </c>
      <c r="J1148">
        <v>1146</v>
      </c>
      <c r="K1148" t="str">
        <f t="shared" si="35"/>
        <v/>
      </c>
    </row>
    <row r="1149" spans="1:11" ht="16" hidden="1" x14ac:dyDescent="0.2">
      <c r="A1149" s="43">
        <f>IFERROR(MATCH($C1149,'Start Here Statistics'!$M:$M,0),0)</f>
        <v>0</v>
      </c>
      <c r="B1149" s="43" t="s">
        <v>587</v>
      </c>
      <c r="C1149" s="43" t="s">
        <v>312</v>
      </c>
      <c r="D1149" s="43" t="s">
        <v>1688</v>
      </c>
      <c r="E1149" s="43">
        <f t="shared" si="34"/>
        <v>0</v>
      </c>
      <c r="G1149" s="89" t="str">
        <v/>
      </c>
      <c r="H1149" s="90" t="str" cm="1">
        <f t="array" ref="H1149">IFERROR(_xlfn._xlws.FILTER(Cnty_States_Rgns[chapter],(Cnty_States_Rgns[county_lon, county_st]=G1149)*(Cnty_States_Rgns[region]=DR_Region)),"")</f>
        <v/>
      </c>
      <c r="J1149">
        <v>1147</v>
      </c>
      <c r="K1149" t="str">
        <f t="shared" si="35"/>
        <v/>
      </c>
    </row>
    <row r="1150" spans="1:11" ht="16" hidden="1" x14ac:dyDescent="0.2">
      <c r="A1150" s="43">
        <f>IFERROR(MATCH($C1150,'Start Here Statistics'!$M:$M,0),0)</f>
        <v>0</v>
      </c>
      <c r="B1150" s="43" t="s">
        <v>390</v>
      </c>
      <c r="C1150" s="43" t="s">
        <v>289</v>
      </c>
      <c r="D1150" s="43" t="s">
        <v>1689</v>
      </c>
      <c r="E1150" s="43">
        <f t="shared" si="34"/>
        <v>0</v>
      </c>
      <c r="G1150" s="89" t="str">
        <v/>
      </c>
      <c r="H1150" s="90" t="str" cm="1">
        <f t="array" ref="H1150">IFERROR(_xlfn._xlws.FILTER(Cnty_States_Rgns[chapter],(Cnty_States_Rgns[county_lon, county_st]=G1150)*(Cnty_States_Rgns[region]=DR_Region)),"")</f>
        <v/>
      </c>
      <c r="J1150">
        <v>1148</v>
      </c>
      <c r="K1150" t="str">
        <f t="shared" si="35"/>
        <v/>
      </c>
    </row>
    <row r="1151" spans="1:11" ht="16" hidden="1" x14ac:dyDescent="0.2">
      <c r="A1151" s="43">
        <f>IFERROR(MATCH($C1151,'Start Here Statistics'!$M:$M,0),0)</f>
        <v>0</v>
      </c>
      <c r="B1151" s="43" t="s">
        <v>348</v>
      </c>
      <c r="C1151" s="43" t="s">
        <v>310</v>
      </c>
      <c r="D1151" s="43" t="s">
        <v>1690</v>
      </c>
      <c r="E1151" s="43">
        <f t="shared" si="34"/>
        <v>0</v>
      </c>
      <c r="G1151" s="89" t="str">
        <v/>
      </c>
      <c r="H1151" s="90" t="str" cm="1">
        <f t="array" ref="H1151">IFERROR(_xlfn._xlws.FILTER(Cnty_States_Rgns[chapter],(Cnty_States_Rgns[county_lon, county_st]=G1151)*(Cnty_States_Rgns[region]=DR_Region)),"")</f>
        <v/>
      </c>
      <c r="J1151">
        <v>1149</v>
      </c>
      <c r="K1151" t="str">
        <f t="shared" si="35"/>
        <v/>
      </c>
    </row>
    <row r="1152" spans="1:11" ht="16" hidden="1" x14ac:dyDescent="0.2">
      <c r="A1152" s="43">
        <f>IFERROR(MATCH($C1152,'Start Here Statistics'!$M:$M,0),0)</f>
        <v>0</v>
      </c>
      <c r="B1152" s="43" t="s">
        <v>975</v>
      </c>
      <c r="C1152" s="43" t="s">
        <v>294</v>
      </c>
      <c r="D1152" s="43" t="s">
        <v>1691</v>
      </c>
      <c r="E1152" s="43">
        <f t="shared" si="34"/>
        <v>0</v>
      </c>
      <c r="G1152" s="89" t="str">
        <v/>
      </c>
      <c r="H1152" s="90" t="str" cm="1">
        <f t="array" ref="H1152">IFERROR(_xlfn._xlws.FILTER(Cnty_States_Rgns[chapter],(Cnty_States_Rgns[county_lon, county_st]=G1152)*(Cnty_States_Rgns[region]=DR_Region)),"")</f>
        <v/>
      </c>
      <c r="J1152">
        <v>1150</v>
      </c>
      <c r="K1152" t="str">
        <f t="shared" si="35"/>
        <v/>
      </c>
    </row>
    <row r="1153" spans="1:11" ht="16" hidden="1" x14ac:dyDescent="0.2">
      <c r="A1153" s="43">
        <f>IFERROR(MATCH($C1153,'Start Here Statistics'!$M:$M,0),0)</f>
        <v>0</v>
      </c>
      <c r="B1153" s="43" t="s">
        <v>523</v>
      </c>
      <c r="C1153" s="43" t="s">
        <v>307</v>
      </c>
      <c r="D1153" s="43" t="s">
        <v>1692</v>
      </c>
      <c r="E1153" s="43">
        <f t="shared" si="34"/>
        <v>0</v>
      </c>
      <c r="G1153" s="89" t="str">
        <v/>
      </c>
      <c r="H1153" s="90" t="str" cm="1">
        <f t="array" ref="H1153">IFERROR(_xlfn._xlws.FILTER(Cnty_States_Rgns[chapter],(Cnty_States_Rgns[county_lon, county_st]=G1153)*(Cnty_States_Rgns[region]=DR_Region)),"")</f>
        <v/>
      </c>
      <c r="J1153">
        <v>1151</v>
      </c>
      <c r="K1153" t="str">
        <f t="shared" si="35"/>
        <v/>
      </c>
    </row>
    <row r="1154" spans="1:11" ht="16" hidden="1" x14ac:dyDescent="0.2">
      <c r="A1154" s="43">
        <f>IFERROR(MATCH($C1154,'Start Here Statistics'!$M:$M,0),0)</f>
        <v>0</v>
      </c>
      <c r="B1154" s="43" t="s">
        <v>553</v>
      </c>
      <c r="C1154" s="43" t="s">
        <v>294</v>
      </c>
      <c r="D1154" s="43" t="s">
        <v>1693</v>
      </c>
      <c r="E1154" s="43">
        <f t="shared" si="34"/>
        <v>0</v>
      </c>
      <c r="G1154" s="89" t="str">
        <v/>
      </c>
      <c r="H1154" s="90" t="str" cm="1">
        <f t="array" ref="H1154">IFERROR(_xlfn._xlws.FILTER(Cnty_States_Rgns[chapter],(Cnty_States_Rgns[county_lon, county_st]=G1154)*(Cnty_States_Rgns[region]=DR_Region)),"")</f>
        <v/>
      </c>
      <c r="J1154">
        <v>1152</v>
      </c>
      <c r="K1154" t="str">
        <f t="shared" si="35"/>
        <v/>
      </c>
    </row>
    <row r="1155" spans="1:11" ht="16" hidden="1" x14ac:dyDescent="0.2">
      <c r="A1155" s="43">
        <f>IFERROR(MATCH($C1155,'Start Here Statistics'!$M:$M,0),0)</f>
        <v>0</v>
      </c>
      <c r="B1155" s="43" t="s">
        <v>402</v>
      </c>
      <c r="C1155" s="43" t="s">
        <v>275</v>
      </c>
      <c r="D1155" s="43" t="s">
        <v>1694</v>
      </c>
      <c r="E1155" s="43">
        <f t="shared" ref="E1155:E1218" si="36">SUM(E1154,$A1155&gt;0)</f>
        <v>0</v>
      </c>
      <c r="G1155" s="89" t="str">
        <v/>
      </c>
      <c r="H1155" s="90" t="str" cm="1">
        <f t="array" ref="H1155">IFERROR(_xlfn._xlws.FILTER(Cnty_States_Rgns[chapter],(Cnty_States_Rgns[county_lon, county_st]=G1155)*(Cnty_States_Rgns[region]=DR_Region)),"")</f>
        <v/>
      </c>
      <c r="J1155">
        <v>1153</v>
      </c>
      <c r="K1155" t="str">
        <f t="shared" si="35"/>
        <v/>
      </c>
    </row>
    <row r="1156" spans="1:11" ht="16" x14ac:dyDescent="0.2">
      <c r="A1156" s="43">
        <f>IFERROR(MATCH($C1156,'Start Here Statistics'!$M:$M,0),0)</f>
        <v>0</v>
      </c>
      <c r="B1156" s="43" t="s">
        <v>660</v>
      </c>
      <c r="C1156" s="43" t="s">
        <v>271</v>
      </c>
      <c r="D1156" s="43" t="s">
        <v>1695</v>
      </c>
      <c r="E1156" s="43">
        <f t="shared" si="36"/>
        <v>0</v>
      </c>
      <c r="G1156" s="89" t="str">
        <v/>
      </c>
      <c r="H1156" s="90" t="str" cm="1">
        <f t="array" ref="H1156">IFERROR(_xlfn._xlws.FILTER(Cnty_States_Rgns[chapter],(Cnty_States_Rgns[county_lon, county_st]=G1156)*(Cnty_States_Rgns[region]=DR_Region)),"")</f>
        <v/>
      </c>
      <c r="J1156">
        <v>1154</v>
      </c>
      <c r="K1156" t="str">
        <f t="shared" ref="K1156:K1219" si="37">IFERROR(INDEX($D:$D,MATCH($J1156,$E:$E,0)),"")</f>
        <v/>
      </c>
    </row>
    <row r="1157" spans="1:11" ht="16" hidden="1" x14ac:dyDescent="0.2">
      <c r="A1157" s="43">
        <f>IFERROR(MATCH($C1157,'Start Here Statistics'!$M:$M,0),0)</f>
        <v>0</v>
      </c>
      <c r="B1157" s="43" t="s">
        <v>535</v>
      </c>
      <c r="C1157" s="43" t="s">
        <v>313</v>
      </c>
      <c r="D1157" s="43" t="s">
        <v>1696</v>
      </c>
      <c r="E1157" s="43">
        <f t="shared" si="36"/>
        <v>0</v>
      </c>
      <c r="G1157" s="89" t="str">
        <v/>
      </c>
      <c r="H1157" s="90" t="str" cm="1">
        <f t="array" ref="H1157">IFERROR(_xlfn._xlws.FILTER(Cnty_States_Rgns[chapter],(Cnty_States_Rgns[county_lon, county_st]=G1157)*(Cnty_States_Rgns[region]=DR_Region)),"")</f>
        <v/>
      </c>
      <c r="J1157">
        <v>1155</v>
      </c>
      <c r="K1157" t="str">
        <f t="shared" si="37"/>
        <v/>
      </c>
    </row>
    <row r="1158" spans="1:11" ht="16" hidden="1" x14ac:dyDescent="0.2">
      <c r="A1158" s="43">
        <f>IFERROR(MATCH($C1158,'Start Here Statistics'!$M:$M,0),0)</f>
        <v>0</v>
      </c>
      <c r="B1158" s="43" t="s">
        <v>595</v>
      </c>
      <c r="C1158" s="43" t="s">
        <v>293</v>
      </c>
      <c r="D1158" s="43" t="s">
        <v>1697</v>
      </c>
      <c r="E1158" s="43">
        <f t="shared" si="36"/>
        <v>0</v>
      </c>
      <c r="G1158" s="89" t="str">
        <v/>
      </c>
      <c r="H1158" s="90" t="str" cm="1">
        <f t="array" ref="H1158">IFERROR(_xlfn._xlws.FILTER(Cnty_States_Rgns[chapter],(Cnty_States_Rgns[county_lon, county_st]=G1158)*(Cnty_States_Rgns[region]=DR_Region)),"")</f>
        <v/>
      </c>
      <c r="J1158">
        <v>1156</v>
      </c>
      <c r="K1158" t="str">
        <f t="shared" si="37"/>
        <v/>
      </c>
    </row>
    <row r="1159" spans="1:11" ht="16" hidden="1" x14ac:dyDescent="0.2">
      <c r="A1159" s="43">
        <f>IFERROR(MATCH($C1159,'Start Here Statistics'!$M:$M,0),0)</f>
        <v>0</v>
      </c>
      <c r="B1159" s="43" t="s">
        <v>442</v>
      </c>
      <c r="C1159" s="43" t="s">
        <v>327</v>
      </c>
      <c r="D1159" s="43" t="s">
        <v>1698</v>
      </c>
      <c r="E1159" s="43">
        <f t="shared" si="36"/>
        <v>0</v>
      </c>
      <c r="G1159" s="89" t="str">
        <v/>
      </c>
      <c r="H1159" s="90" t="str" cm="1">
        <f t="array" ref="H1159">IFERROR(_xlfn._xlws.FILTER(Cnty_States_Rgns[chapter],(Cnty_States_Rgns[county_lon, county_st]=G1159)*(Cnty_States_Rgns[region]=DR_Region)),"")</f>
        <v/>
      </c>
      <c r="J1159">
        <v>1157</v>
      </c>
      <c r="K1159" t="str">
        <f t="shared" si="37"/>
        <v/>
      </c>
    </row>
    <row r="1160" spans="1:11" ht="16" hidden="1" x14ac:dyDescent="0.2">
      <c r="A1160" s="43">
        <f>IFERROR(MATCH($C1160,'Start Here Statistics'!$M:$M,0),0)</f>
        <v>0</v>
      </c>
      <c r="B1160" s="43" t="s">
        <v>553</v>
      </c>
      <c r="C1160" s="43" t="s">
        <v>294</v>
      </c>
      <c r="D1160" s="43" t="s">
        <v>1699</v>
      </c>
      <c r="E1160" s="43">
        <f t="shared" si="36"/>
        <v>0</v>
      </c>
      <c r="G1160" s="89" t="str">
        <v/>
      </c>
      <c r="H1160" s="90" t="str" cm="1">
        <f t="array" ref="H1160">IFERROR(_xlfn._xlws.FILTER(Cnty_States_Rgns[chapter],(Cnty_States_Rgns[county_lon, county_st]=G1160)*(Cnty_States_Rgns[region]=DR_Region)),"")</f>
        <v/>
      </c>
      <c r="J1160">
        <v>1158</v>
      </c>
      <c r="K1160" t="str">
        <f t="shared" si="37"/>
        <v/>
      </c>
    </row>
    <row r="1161" spans="1:11" ht="16" hidden="1" x14ac:dyDescent="0.2">
      <c r="A1161" s="43">
        <f>IFERROR(MATCH($C1161,'Start Here Statistics'!$M:$M,0),0)</f>
        <v>0</v>
      </c>
      <c r="B1161" s="43" t="s">
        <v>368</v>
      </c>
      <c r="C1161" s="43" t="s">
        <v>310</v>
      </c>
      <c r="D1161" s="43" t="s">
        <v>1700</v>
      </c>
      <c r="E1161" s="43">
        <f t="shared" si="36"/>
        <v>0</v>
      </c>
      <c r="G1161" s="89" t="str">
        <v/>
      </c>
      <c r="H1161" s="90" t="str" cm="1">
        <f t="array" ref="H1161">IFERROR(_xlfn._xlws.FILTER(Cnty_States_Rgns[chapter],(Cnty_States_Rgns[county_lon, county_st]=G1161)*(Cnty_States_Rgns[region]=DR_Region)),"")</f>
        <v/>
      </c>
      <c r="J1161">
        <v>1159</v>
      </c>
      <c r="K1161" t="str">
        <f t="shared" si="37"/>
        <v/>
      </c>
    </row>
    <row r="1162" spans="1:11" ht="16" hidden="1" x14ac:dyDescent="0.2">
      <c r="A1162" s="43">
        <f>IFERROR(MATCH($C1162,'Start Here Statistics'!$M:$M,0),0)</f>
        <v>0</v>
      </c>
      <c r="B1162" s="43" t="s">
        <v>490</v>
      </c>
      <c r="C1162" s="43" t="s">
        <v>313</v>
      </c>
      <c r="D1162" s="43" t="s">
        <v>1701</v>
      </c>
      <c r="E1162" s="43">
        <f t="shared" si="36"/>
        <v>0</v>
      </c>
      <c r="G1162" s="89" t="str">
        <v/>
      </c>
      <c r="H1162" s="90" t="str" cm="1">
        <f t="array" ref="H1162">IFERROR(_xlfn._xlws.FILTER(Cnty_States_Rgns[chapter],(Cnty_States_Rgns[county_lon, county_st]=G1162)*(Cnty_States_Rgns[region]=DR_Region)),"")</f>
        <v/>
      </c>
      <c r="J1162">
        <v>1160</v>
      </c>
      <c r="K1162" t="str">
        <f t="shared" si="37"/>
        <v/>
      </c>
    </row>
    <row r="1163" spans="1:11" ht="16" hidden="1" x14ac:dyDescent="0.2">
      <c r="A1163" s="43">
        <f>IFERROR(MATCH($C1163,'Start Here Statistics'!$M:$M,0),0)</f>
        <v>0</v>
      </c>
      <c r="B1163" s="43" t="s">
        <v>907</v>
      </c>
      <c r="C1163" s="43" t="s">
        <v>324</v>
      </c>
      <c r="D1163" s="43" t="s">
        <v>1702</v>
      </c>
      <c r="E1163" s="43">
        <f t="shared" si="36"/>
        <v>0</v>
      </c>
      <c r="G1163" s="89" t="str">
        <v/>
      </c>
      <c r="H1163" s="90" t="str" cm="1">
        <f t="array" ref="H1163">IFERROR(_xlfn._xlws.FILTER(Cnty_States_Rgns[chapter],(Cnty_States_Rgns[county_lon, county_st]=G1163)*(Cnty_States_Rgns[region]=DR_Region)),"")</f>
        <v/>
      </c>
      <c r="J1163">
        <v>1161</v>
      </c>
      <c r="K1163" t="str">
        <f t="shared" si="37"/>
        <v/>
      </c>
    </row>
    <row r="1164" spans="1:11" ht="16" hidden="1" x14ac:dyDescent="0.2">
      <c r="A1164" s="43">
        <f>IFERROR(MATCH($C1164,'Start Here Statistics'!$M:$M,0),0)</f>
        <v>0</v>
      </c>
      <c r="B1164" s="43" t="s">
        <v>1124</v>
      </c>
      <c r="C1164" s="43" t="s">
        <v>312</v>
      </c>
      <c r="D1164" s="43" t="s">
        <v>1703</v>
      </c>
      <c r="E1164" s="43">
        <f t="shared" si="36"/>
        <v>0</v>
      </c>
      <c r="G1164" s="89" t="str">
        <v/>
      </c>
      <c r="H1164" s="90" t="str" cm="1">
        <f t="array" ref="H1164">IFERROR(_xlfn._xlws.FILTER(Cnty_States_Rgns[chapter],(Cnty_States_Rgns[county_lon, county_st]=G1164)*(Cnty_States_Rgns[region]=DR_Region)),"")</f>
        <v/>
      </c>
      <c r="J1164">
        <v>1162</v>
      </c>
      <c r="K1164" t="str">
        <f t="shared" si="37"/>
        <v/>
      </c>
    </row>
    <row r="1165" spans="1:11" ht="16" hidden="1" x14ac:dyDescent="0.2">
      <c r="A1165" s="43">
        <f>IFERROR(MATCH($C1165,'Start Here Statistics'!$M:$M,0),0)</f>
        <v>0</v>
      </c>
      <c r="B1165" s="43" t="s">
        <v>348</v>
      </c>
      <c r="C1165" s="43" t="s">
        <v>310</v>
      </c>
      <c r="D1165" s="43" t="s">
        <v>1704</v>
      </c>
      <c r="E1165" s="43">
        <f t="shared" si="36"/>
        <v>0</v>
      </c>
      <c r="G1165" s="89" t="str">
        <v/>
      </c>
      <c r="H1165" s="90" t="str" cm="1">
        <f t="array" ref="H1165">IFERROR(_xlfn._xlws.FILTER(Cnty_States_Rgns[chapter],(Cnty_States_Rgns[county_lon, county_st]=G1165)*(Cnty_States_Rgns[region]=DR_Region)),"")</f>
        <v/>
      </c>
      <c r="J1165">
        <v>1163</v>
      </c>
      <c r="K1165" t="str">
        <f t="shared" si="37"/>
        <v/>
      </c>
    </row>
    <row r="1166" spans="1:11" ht="16" hidden="1" x14ac:dyDescent="0.2">
      <c r="A1166" s="43">
        <f>IFERROR(MATCH($C1166,'Start Here Statistics'!$M:$M,0),0)</f>
        <v>0</v>
      </c>
      <c r="B1166" s="43" t="s">
        <v>694</v>
      </c>
      <c r="C1166" s="43" t="s">
        <v>299</v>
      </c>
      <c r="D1166" s="43" t="s">
        <v>1705</v>
      </c>
      <c r="E1166" s="43">
        <f t="shared" si="36"/>
        <v>0</v>
      </c>
      <c r="G1166" s="89" t="str">
        <v/>
      </c>
      <c r="H1166" s="90" t="str" cm="1">
        <f t="array" ref="H1166">IFERROR(_xlfn._xlws.FILTER(Cnty_States_Rgns[chapter],(Cnty_States_Rgns[county_lon, county_st]=G1166)*(Cnty_States_Rgns[region]=DR_Region)),"")</f>
        <v/>
      </c>
      <c r="J1166">
        <v>1164</v>
      </c>
      <c r="K1166" t="str">
        <f t="shared" si="37"/>
        <v/>
      </c>
    </row>
    <row r="1167" spans="1:11" ht="16" hidden="1" x14ac:dyDescent="0.2">
      <c r="A1167" s="43">
        <f>IFERROR(MATCH($C1167,'Start Here Statistics'!$M:$M,0),0)</f>
        <v>0</v>
      </c>
      <c r="B1167" s="43" t="s">
        <v>702</v>
      </c>
      <c r="C1167" s="43" t="s">
        <v>300</v>
      </c>
      <c r="D1167" s="43" t="s">
        <v>1706</v>
      </c>
      <c r="E1167" s="43">
        <f t="shared" si="36"/>
        <v>0</v>
      </c>
      <c r="G1167" s="89" t="str">
        <v/>
      </c>
      <c r="H1167" s="90" t="str" cm="1">
        <f t="array" ref="H1167">IFERROR(_xlfn._xlws.FILTER(Cnty_States_Rgns[chapter],(Cnty_States_Rgns[county_lon, county_st]=G1167)*(Cnty_States_Rgns[region]=DR_Region)),"")</f>
        <v/>
      </c>
      <c r="J1167">
        <v>1165</v>
      </c>
      <c r="K1167" t="str">
        <f t="shared" si="37"/>
        <v/>
      </c>
    </row>
    <row r="1168" spans="1:11" ht="16" hidden="1" x14ac:dyDescent="0.2">
      <c r="A1168" s="43">
        <f>IFERROR(MATCH($C1168,'Start Here Statistics'!$M:$M,0),0)</f>
        <v>0</v>
      </c>
      <c r="B1168" s="43" t="s">
        <v>446</v>
      </c>
      <c r="C1168" s="43" t="s">
        <v>301</v>
      </c>
      <c r="D1168" s="43" t="s">
        <v>1707</v>
      </c>
      <c r="E1168" s="43">
        <f t="shared" si="36"/>
        <v>0</v>
      </c>
      <c r="G1168" s="89" t="str">
        <v/>
      </c>
      <c r="H1168" s="90" t="str" cm="1">
        <f t="array" ref="H1168">IFERROR(_xlfn._xlws.FILTER(Cnty_States_Rgns[chapter],(Cnty_States_Rgns[county_lon, county_st]=G1168)*(Cnty_States_Rgns[region]=DR_Region)),"")</f>
        <v/>
      </c>
      <c r="J1168">
        <v>1166</v>
      </c>
      <c r="K1168" t="str">
        <f t="shared" si="37"/>
        <v/>
      </c>
    </row>
    <row r="1169" spans="1:11" ht="16" hidden="1" x14ac:dyDescent="0.2">
      <c r="A1169" s="43">
        <f>IFERROR(MATCH($C1169,'Start Here Statistics'!$M:$M,0),0)</f>
        <v>0</v>
      </c>
      <c r="B1169" s="43" t="s">
        <v>368</v>
      </c>
      <c r="C1169" s="43" t="s">
        <v>310</v>
      </c>
      <c r="D1169" s="43" t="s">
        <v>1708</v>
      </c>
      <c r="E1169" s="43">
        <f t="shared" si="36"/>
        <v>0</v>
      </c>
      <c r="G1169" s="89" t="str">
        <v/>
      </c>
      <c r="H1169" s="90" t="str" cm="1">
        <f t="array" ref="H1169">IFERROR(_xlfn._xlws.FILTER(Cnty_States_Rgns[chapter],(Cnty_States_Rgns[county_lon, county_st]=G1169)*(Cnty_States_Rgns[region]=DR_Region)),"")</f>
        <v/>
      </c>
      <c r="J1169">
        <v>1167</v>
      </c>
      <c r="K1169" t="str">
        <f t="shared" si="37"/>
        <v/>
      </c>
    </row>
    <row r="1170" spans="1:11" ht="16" hidden="1" x14ac:dyDescent="0.2">
      <c r="A1170" s="43">
        <f>IFERROR(MATCH($C1170,'Start Here Statistics'!$M:$M,0),0)</f>
        <v>0</v>
      </c>
      <c r="B1170" s="43" t="s">
        <v>392</v>
      </c>
      <c r="C1170" s="43" t="s">
        <v>292</v>
      </c>
      <c r="D1170" s="43" t="s">
        <v>1709</v>
      </c>
      <c r="E1170" s="43">
        <f t="shared" si="36"/>
        <v>0</v>
      </c>
      <c r="G1170" s="89" t="str">
        <v/>
      </c>
      <c r="H1170" s="90" t="str" cm="1">
        <f t="array" ref="H1170">IFERROR(_xlfn._xlws.FILTER(Cnty_States_Rgns[chapter],(Cnty_States_Rgns[county_lon, county_st]=G1170)*(Cnty_States_Rgns[region]=DR_Region)),"")</f>
        <v/>
      </c>
      <c r="J1170">
        <v>1168</v>
      </c>
      <c r="K1170" t="str">
        <f t="shared" si="37"/>
        <v/>
      </c>
    </row>
    <row r="1171" spans="1:11" ht="16" hidden="1" x14ac:dyDescent="0.2">
      <c r="A1171" s="43">
        <f>IFERROR(MATCH($C1171,'Start Here Statistics'!$M:$M,0),0)</f>
        <v>0</v>
      </c>
      <c r="B1171" s="43" t="s">
        <v>704</v>
      </c>
      <c r="C1171" s="43" t="s">
        <v>283</v>
      </c>
      <c r="D1171" s="43" t="s">
        <v>1710</v>
      </c>
      <c r="E1171" s="43">
        <f t="shared" si="36"/>
        <v>0</v>
      </c>
      <c r="G1171" s="89" t="str">
        <v/>
      </c>
      <c r="H1171" s="90" t="str" cm="1">
        <f t="array" ref="H1171">IFERROR(_xlfn._xlws.FILTER(Cnty_States_Rgns[chapter],(Cnty_States_Rgns[county_lon, county_st]=G1171)*(Cnty_States_Rgns[region]=DR_Region)),"")</f>
        <v/>
      </c>
      <c r="J1171">
        <v>1169</v>
      </c>
      <c r="K1171" t="str">
        <f t="shared" si="37"/>
        <v/>
      </c>
    </row>
    <row r="1172" spans="1:11" ht="16" hidden="1" x14ac:dyDescent="0.2">
      <c r="A1172" s="43">
        <f>IFERROR(MATCH($C1172,'Start Here Statistics'!$M:$M,0),0)</f>
        <v>0</v>
      </c>
      <c r="B1172" s="43" t="s">
        <v>683</v>
      </c>
      <c r="C1172" s="43" t="s">
        <v>324</v>
      </c>
      <c r="D1172" s="43" t="s">
        <v>1711</v>
      </c>
      <c r="E1172" s="43">
        <f t="shared" si="36"/>
        <v>0</v>
      </c>
      <c r="G1172" s="89" t="str">
        <v/>
      </c>
      <c r="H1172" s="90" t="str" cm="1">
        <f t="array" ref="H1172">IFERROR(_xlfn._xlws.FILTER(Cnty_States_Rgns[chapter],(Cnty_States_Rgns[county_lon, county_st]=G1172)*(Cnty_States_Rgns[region]=DR_Region)),"")</f>
        <v/>
      </c>
      <c r="J1172">
        <v>1170</v>
      </c>
      <c r="K1172" t="str">
        <f t="shared" si="37"/>
        <v/>
      </c>
    </row>
    <row r="1173" spans="1:11" ht="16" hidden="1" x14ac:dyDescent="0.2">
      <c r="A1173" s="43">
        <f>IFERROR(MATCH($C1173,'Start Here Statistics'!$M:$M,0),0)</f>
        <v>0</v>
      </c>
      <c r="B1173" s="43" t="s">
        <v>618</v>
      </c>
      <c r="C1173" s="43" t="s">
        <v>282</v>
      </c>
      <c r="D1173" s="43" t="s">
        <v>1712</v>
      </c>
      <c r="E1173" s="43">
        <f t="shared" si="36"/>
        <v>0</v>
      </c>
      <c r="G1173" s="89" t="str">
        <v/>
      </c>
      <c r="H1173" s="90" t="str" cm="1">
        <f t="array" ref="H1173">IFERROR(_xlfn._xlws.FILTER(Cnty_States_Rgns[chapter],(Cnty_States_Rgns[county_lon, county_st]=G1173)*(Cnty_States_Rgns[region]=DR_Region)),"")</f>
        <v/>
      </c>
      <c r="J1173">
        <v>1171</v>
      </c>
      <c r="K1173" t="str">
        <f t="shared" si="37"/>
        <v/>
      </c>
    </row>
    <row r="1174" spans="1:11" ht="16" hidden="1" x14ac:dyDescent="0.2">
      <c r="A1174" s="43">
        <f>IFERROR(MATCH($C1174,'Start Here Statistics'!$M:$M,0),0)</f>
        <v>0</v>
      </c>
      <c r="B1174" s="43" t="s">
        <v>592</v>
      </c>
      <c r="C1174" s="43" t="s">
        <v>307</v>
      </c>
      <c r="D1174" s="43" t="s">
        <v>1713</v>
      </c>
      <c r="E1174" s="43">
        <f t="shared" si="36"/>
        <v>0</v>
      </c>
      <c r="G1174" s="89" t="str">
        <v/>
      </c>
      <c r="H1174" s="90" t="str" cm="1">
        <f t="array" ref="H1174">IFERROR(_xlfn._xlws.FILTER(Cnty_States_Rgns[chapter],(Cnty_States_Rgns[county_lon, county_st]=G1174)*(Cnty_States_Rgns[region]=DR_Region)),"")</f>
        <v/>
      </c>
      <c r="J1174">
        <v>1172</v>
      </c>
      <c r="K1174" t="str">
        <f t="shared" si="37"/>
        <v/>
      </c>
    </row>
    <row r="1175" spans="1:11" ht="16" hidden="1" x14ac:dyDescent="0.2">
      <c r="A1175" s="43">
        <f>IFERROR(MATCH($C1175,'Start Here Statistics'!$M:$M,0),0)</f>
        <v>0</v>
      </c>
      <c r="B1175" s="43" t="s">
        <v>651</v>
      </c>
      <c r="C1175" s="43" t="s">
        <v>305</v>
      </c>
      <c r="D1175" s="43" t="s">
        <v>1714</v>
      </c>
      <c r="E1175" s="43">
        <f t="shared" si="36"/>
        <v>0</v>
      </c>
      <c r="G1175" s="89" t="str">
        <v/>
      </c>
      <c r="H1175" s="90" t="str" cm="1">
        <f t="array" ref="H1175">IFERROR(_xlfn._xlws.FILTER(Cnty_States_Rgns[chapter],(Cnty_States_Rgns[county_lon, county_st]=G1175)*(Cnty_States_Rgns[region]=DR_Region)),"")</f>
        <v/>
      </c>
      <c r="J1175">
        <v>1173</v>
      </c>
      <c r="K1175" t="str">
        <f t="shared" si="37"/>
        <v/>
      </c>
    </row>
    <row r="1176" spans="1:11" ht="16" hidden="1" x14ac:dyDescent="0.2">
      <c r="A1176" s="43">
        <f>IFERROR(MATCH($C1176,'Start Here Statistics'!$M:$M,0),0)</f>
        <v>0</v>
      </c>
      <c r="B1176" s="43" t="s">
        <v>651</v>
      </c>
      <c r="C1176" s="43" t="s">
        <v>305</v>
      </c>
      <c r="D1176" s="43" t="s">
        <v>1715</v>
      </c>
      <c r="E1176" s="43">
        <f t="shared" si="36"/>
        <v>0</v>
      </c>
      <c r="G1176" s="89" t="str">
        <v/>
      </c>
      <c r="H1176" s="90" t="str" cm="1">
        <f t="array" ref="H1176">IFERROR(_xlfn._xlws.FILTER(Cnty_States_Rgns[chapter],(Cnty_States_Rgns[county_lon, county_st]=G1176)*(Cnty_States_Rgns[region]=DR_Region)),"")</f>
        <v/>
      </c>
      <c r="J1176">
        <v>1174</v>
      </c>
      <c r="K1176" t="str">
        <f t="shared" si="37"/>
        <v/>
      </c>
    </row>
    <row r="1177" spans="1:11" ht="16" hidden="1" x14ac:dyDescent="0.2">
      <c r="A1177" s="43">
        <f>IFERROR(MATCH($C1177,'Start Here Statistics'!$M:$M,0),0)</f>
        <v>0</v>
      </c>
      <c r="B1177" s="43" t="s">
        <v>647</v>
      </c>
      <c r="C1177" s="43" t="s">
        <v>285</v>
      </c>
      <c r="D1177" s="43" t="s">
        <v>1716</v>
      </c>
      <c r="E1177" s="43">
        <f t="shared" si="36"/>
        <v>0</v>
      </c>
      <c r="G1177" s="89" t="str">
        <v/>
      </c>
      <c r="H1177" s="90" t="str" cm="1">
        <f t="array" ref="H1177">IFERROR(_xlfn._xlws.FILTER(Cnty_States_Rgns[chapter],(Cnty_States_Rgns[county_lon, county_st]=G1177)*(Cnty_States_Rgns[region]=DR_Region)),"")</f>
        <v/>
      </c>
      <c r="J1177">
        <v>1175</v>
      </c>
      <c r="K1177" t="str">
        <f t="shared" si="37"/>
        <v/>
      </c>
    </row>
    <row r="1178" spans="1:11" ht="16" hidden="1" x14ac:dyDescent="0.2">
      <c r="A1178" s="43">
        <f>IFERROR(MATCH($C1178,'Start Here Statistics'!$M:$M,0),0)</f>
        <v>0</v>
      </c>
      <c r="B1178" s="43" t="s">
        <v>344</v>
      </c>
      <c r="C1178" s="43" t="s">
        <v>327</v>
      </c>
      <c r="D1178" s="43" t="s">
        <v>1717</v>
      </c>
      <c r="E1178" s="43">
        <f t="shared" si="36"/>
        <v>0</v>
      </c>
      <c r="G1178" s="89" t="str">
        <v/>
      </c>
      <c r="H1178" s="90" t="str" cm="1">
        <f t="array" ref="H1178">IFERROR(_xlfn._xlws.FILTER(Cnty_States_Rgns[chapter],(Cnty_States_Rgns[county_lon, county_st]=G1178)*(Cnty_States_Rgns[region]=DR_Region)),"")</f>
        <v/>
      </c>
      <c r="J1178">
        <v>1176</v>
      </c>
      <c r="K1178" t="str">
        <f t="shared" si="37"/>
        <v/>
      </c>
    </row>
    <row r="1179" spans="1:11" ht="16" hidden="1" x14ac:dyDescent="0.2">
      <c r="A1179" s="43">
        <f>IFERROR(MATCH($C1179,'Start Here Statistics'!$M:$M,0),0)</f>
        <v>0</v>
      </c>
      <c r="B1179" s="43" t="s">
        <v>597</v>
      </c>
      <c r="C1179" s="43" t="s">
        <v>320</v>
      </c>
      <c r="D1179" s="43" t="s">
        <v>1718</v>
      </c>
      <c r="E1179" s="43">
        <f t="shared" si="36"/>
        <v>0</v>
      </c>
      <c r="G1179" s="89" t="str">
        <v/>
      </c>
      <c r="H1179" s="90" t="str" cm="1">
        <f t="array" ref="H1179">IFERROR(_xlfn._xlws.FILTER(Cnty_States_Rgns[chapter],(Cnty_States_Rgns[county_lon, county_st]=G1179)*(Cnty_States_Rgns[region]=DR_Region)),"")</f>
        <v/>
      </c>
      <c r="J1179">
        <v>1177</v>
      </c>
      <c r="K1179" t="str">
        <f t="shared" si="37"/>
        <v/>
      </c>
    </row>
    <row r="1180" spans="1:11" ht="16" hidden="1" x14ac:dyDescent="0.2">
      <c r="A1180" s="43">
        <f>IFERROR(MATCH($C1180,'Start Here Statistics'!$M:$M,0),0)</f>
        <v>0</v>
      </c>
      <c r="B1180" s="43" t="s">
        <v>543</v>
      </c>
      <c r="C1180" s="43" t="s">
        <v>294</v>
      </c>
      <c r="D1180" s="43" t="s">
        <v>1719</v>
      </c>
      <c r="E1180" s="43">
        <f t="shared" si="36"/>
        <v>0</v>
      </c>
      <c r="G1180" s="89" t="str">
        <v/>
      </c>
      <c r="H1180" s="90" t="str" cm="1">
        <f t="array" ref="H1180">IFERROR(_xlfn._xlws.FILTER(Cnty_States_Rgns[chapter],(Cnty_States_Rgns[county_lon, county_st]=G1180)*(Cnty_States_Rgns[region]=DR_Region)),"")</f>
        <v/>
      </c>
      <c r="J1180">
        <v>1178</v>
      </c>
      <c r="K1180" t="str">
        <f t="shared" si="37"/>
        <v/>
      </c>
    </row>
    <row r="1181" spans="1:11" ht="16" hidden="1" x14ac:dyDescent="0.2">
      <c r="A1181" s="43">
        <f>IFERROR(MATCH($C1181,'Start Here Statistics'!$M:$M,0),0)</f>
        <v>0</v>
      </c>
      <c r="B1181" s="43" t="s">
        <v>348</v>
      </c>
      <c r="C1181" s="43" t="s">
        <v>310</v>
      </c>
      <c r="D1181" s="43" t="s">
        <v>1720</v>
      </c>
      <c r="E1181" s="43">
        <f t="shared" si="36"/>
        <v>0</v>
      </c>
      <c r="G1181" s="89" t="str">
        <v/>
      </c>
      <c r="H1181" s="90" t="str" cm="1">
        <f t="array" ref="H1181">IFERROR(_xlfn._xlws.FILTER(Cnty_States_Rgns[chapter],(Cnty_States_Rgns[county_lon, county_st]=G1181)*(Cnty_States_Rgns[region]=DR_Region)),"")</f>
        <v/>
      </c>
      <c r="J1181">
        <v>1179</v>
      </c>
      <c r="K1181" t="str">
        <f t="shared" si="37"/>
        <v/>
      </c>
    </row>
    <row r="1182" spans="1:11" ht="16" hidden="1" x14ac:dyDescent="0.2">
      <c r="A1182" s="43">
        <f>IFERROR(MATCH($C1182,'Start Here Statistics'!$M:$M,0),0)</f>
        <v>0</v>
      </c>
      <c r="B1182" s="43" t="s">
        <v>360</v>
      </c>
      <c r="C1182" s="43" t="s">
        <v>299</v>
      </c>
      <c r="D1182" s="43" t="s">
        <v>1721</v>
      </c>
      <c r="E1182" s="43">
        <f t="shared" si="36"/>
        <v>0</v>
      </c>
      <c r="G1182" s="89" t="str">
        <v/>
      </c>
      <c r="H1182" s="90" t="str" cm="1">
        <f t="array" ref="H1182">IFERROR(_xlfn._xlws.FILTER(Cnty_States_Rgns[chapter],(Cnty_States_Rgns[county_lon, county_st]=G1182)*(Cnty_States_Rgns[region]=DR_Region)),"")</f>
        <v/>
      </c>
      <c r="J1182">
        <v>1180</v>
      </c>
      <c r="K1182" t="str">
        <f t="shared" si="37"/>
        <v/>
      </c>
    </row>
    <row r="1183" spans="1:11" ht="16" hidden="1" x14ac:dyDescent="0.2">
      <c r="A1183" s="43">
        <f>IFERROR(MATCH($C1183,'Start Here Statistics'!$M:$M,0),0)</f>
        <v>0</v>
      </c>
      <c r="B1183" s="43" t="s">
        <v>702</v>
      </c>
      <c r="C1183" s="43" t="s">
        <v>300</v>
      </c>
      <c r="D1183" s="43" t="s">
        <v>1722</v>
      </c>
      <c r="E1183" s="43">
        <f t="shared" si="36"/>
        <v>0</v>
      </c>
      <c r="G1183" s="89" t="str">
        <v/>
      </c>
      <c r="H1183" s="90" t="str" cm="1">
        <f t="array" ref="H1183">IFERROR(_xlfn._xlws.FILTER(Cnty_States_Rgns[chapter],(Cnty_States_Rgns[county_lon, county_st]=G1183)*(Cnty_States_Rgns[region]=DR_Region)),"")</f>
        <v/>
      </c>
      <c r="J1183">
        <v>1181</v>
      </c>
      <c r="K1183" t="str">
        <f t="shared" si="37"/>
        <v/>
      </c>
    </row>
    <row r="1184" spans="1:11" ht="16" hidden="1" x14ac:dyDescent="0.2">
      <c r="A1184" s="43">
        <f>IFERROR(MATCH($C1184,'Start Here Statistics'!$M:$M,0),0)</f>
        <v>0</v>
      </c>
      <c r="B1184" s="43" t="s">
        <v>545</v>
      </c>
      <c r="C1184" s="43" t="s">
        <v>302</v>
      </c>
      <c r="D1184" s="43" t="s">
        <v>1723</v>
      </c>
      <c r="E1184" s="43">
        <f t="shared" si="36"/>
        <v>0</v>
      </c>
      <c r="G1184" s="89" t="str">
        <v/>
      </c>
      <c r="H1184" s="90" t="str" cm="1">
        <f t="array" ref="H1184">IFERROR(_xlfn._xlws.FILTER(Cnty_States_Rgns[chapter],(Cnty_States_Rgns[county_lon, county_st]=G1184)*(Cnty_States_Rgns[region]=DR_Region)),"")</f>
        <v/>
      </c>
      <c r="J1184">
        <v>1182</v>
      </c>
      <c r="K1184" t="str">
        <f t="shared" si="37"/>
        <v/>
      </c>
    </row>
    <row r="1185" spans="1:11" ht="16" hidden="1" x14ac:dyDescent="0.2">
      <c r="A1185" s="43">
        <f>IFERROR(MATCH($C1185,'Start Here Statistics'!$M:$M,0),0)</f>
        <v>0</v>
      </c>
      <c r="B1185" s="43" t="s">
        <v>492</v>
      </c>
      <c r="C1185" s="43" t="s">
        <v>315</v>
      </c>
      <c r="D1185" s="43" t="s">
        <v>1724</v>
      </c>
      <c r="E1185" s="43">
        <f t="shared" si="36"/>
        <v>0</v>
      </c>
      <c r="G1185" s="89" t="str">
        <v/>
      </c>
      <c r="H1185" s="90" t="str" cm="1">
        <f t="array" ref="H1185">IFERROR(_xlfn._xlws.FILTER(Cnty_States_Rgns[chapter],(Cnty_States_Rgns[county_lon, county_st]=G1185)*(Cnty_States_Rgns[region]=DR_Region)),"")</f>
        <v/>
      </c>
      <c r="J1185">
        <v>1183</v>
      </c>
      <c r="K1185" t="str">
        <f t="shared" si="37"/>
        <v/>
      </c>
    </row>
    <row r="1186" spans="1:11" ht="16" x14ac:dyDescent="0.2">
      <c r="A1186" s="43">
        <f>IFERROR(MATCH($C1186,'Start Here Statistics'!$M:$M,0),0)</f>
        <v>0</v>
      </c>
      <c r="B1186" s="43" t="s">
        <v>517</v>
      </c>
      <c r="C1186" s="43" t="s">
        <v>271</v>
      </c>
      <c r="D1186" s="43" t="s">
        <v>1725</v>
      </c>
      <c r="E1186" s="43">
        <f t="shared" si="36"/>
        <v>0</v>
      </c>
      <c r="G1186" s="89" t="str">
        <v/>
      </c>
      <c r="H1186" s="90" t="str" cm="1">
        <f t="array" ref="H1186">IFERROR(_xlfn._xlws.FILTER(Cnty_States_Rgns[chapter],(Cnty_States_Rgns[county_lon, county_st]=G1186)*(Cnty_States_Rgns[region]=DR_Region)),"")</f>
        <v/>
      </c>
      <c r="J1186">
        <v>1184</v>
      </c>
      <c r="K1186" t="str">
        <f t="shared" si="37"/>
        <v/>
      </c>
    </row>
    <row r="1187" spans="1:11" ht="16" hidden="1" x14ac:dyDescent="0.2">
      <c r="A1187" s="43">
        <f>IFERROR(MATCH($C1187,'Start Here Statistics'!$M:$M,0),0)</f>
        <v>0</v>
      </c>
      <c r="B1187" s="43" t="s">
        <v>1414</v>
      </c>
      <c r="C1187" s="43" t="s">
        <v>316</v>
      </c>
      <c r="D1187" s="43" t="s">
        <v>1726</v>
      </c>
      <c r="E1187" s="43">
        <f t="shared" si="36"/>
        <v>0</v>
      </c>
      <c r="G1187" s="89" t="str">
        <v/>
      </c>
      <c r="H1187" s="90" t="str" cm="1">
        <f t="array" ref="H1187">IFERROR(_xlfn._xlws.FILTER(Cnty_States_Rgns[chapter],(Cnty_States_Rgns[county_lon, county_st]=G1187)*(Cnty_States_Rgns[region]=DR_Region)),"")</f>
        <v/>
      </c>
      <c r="J1187">
        <v>1185</v>
      </c>
      <c r="K1187" t="str">
        <f t="shared" si="37"/>
        <v/>
      </c>
    </row>
    <row r="1188" spans="1:11" ht="16" hidden="1" x14ac:dyDescent="0.2">
      <c r="A1188" s="43">
        <f>IFERROR(MATCH($C1188,'Start Here Statistics'!$M:$M,0),0)</f>
        <v>0</v>
      </c>
      <c r="B1188" s="43" t="s">
        <v>907</v>
      </c>
      <c r="C1188" s="43" t="s">
        <v>324</v>
      </c>
      <c r="D1188" s="43" t="s">
        <v>1727</v>
      </c>
      <c r="E1188" s="43">
        <f t="shared" si="36"/>
        <v>0</v>
      </c>
      <c r="G1188" s="89" t="str">
        <v/>
      </c>
      <c r="H1188" s="90" t="str" cm="1">
        <f t="array" ref="H1188">IFERROR(_xlfn._xlws.FILTER(Cnty_States_Rgns[chapter],(Cnty_States_Rgns[county_lon, county_st]=G1188)*(Cnty_States_Rgns[region]=DR_Region)),"")</f>
        <v/>
      </c>
      <c r="J1188">
        <v>1186</v>
      </c>
      <c r="K1188" t="str">
        <f t="shared" si="37"/>
        <v/>
      </c>
    </row>
    <row r="1189" spans="1:11" ht="16" hidden="1" x14ac:dyDescent="0.2">
      <c r="A1189" s="43">
        <f>IFERROR(MATCH($C1189,'Start Here Statistics'!$M:$M,0),0)</f>
        <v>0</v>
      </c>
      <c r="B1189" s="43" t="s">
        <v>620</v>
      </c>
      <c r="C1189" s="43" t="s">
        <v>285</v>
      </c>
      <c r="D1189" s="43" t="s">
        <v>1728</v>
      </c>
      <c r="E1189" s="43">
        <f t="shared" si="36"/>
        <v>0</v>
      </c>
      <c r="G1189" s="89" t="str">
        <v/>
      </c>
      <c r="H1189" s="90" t="str" cm="1">
        <f t="array" ref="H1189">IFERROR(_xlfn._xlws.FILTER(Cnty_States_Rgns[chapter],(Cnty_States_Rgns[county_lon, county_st]=G1189)*(Cnty_States_Rgns[region]=DR_Region)),"")</f>
        <v/>
      </c>
      <c r="J1189">
        <v>1187</v>
      </c>
      <c r="K1189" t="str">
        <f t="shared" si="37"/>
        <v/>
      </c>
    </row>
    <row r="1190" spans="1:11" ht="16" hidden="1" x14ac:dyDescent="0.2">
      <c r="A1190" s="43">
        <f>IFERROR(MATCH($C1190,'Start Here Statistics'!$M:$M,0),0)</f>
        <v>0</v>
      </c>
      <c r="B1190" s="43" t="s">
        <v>523</v>
      </c>
      <c r="C1190" s="43" t="s">
        <v>307</v>
      </c>
      <c r="D1190" s="43" t="s">
        <v>1729</v>
      </c>
      <c r="E1190" s="43">
        <f t="shared" si="36"/>
        <v>0</v>
      </c>
      <c r="G1190" s="89" t="str">
        <v/>
      </c>
      <c r="H1190" s="90" t="str" cm="1">
        <f t="array" ref="H1190">IFERROR(_xlfn._xlws.FILTER(Cnty_States_Rgns[chapter],(Cnty_States_Rgns[county_lon, county_st]=G1190)*(Cnty_States_Rgns[region]=DR_Region)),"")</f>
        <v/>
      </c>
      <c r="J1190">
        <v>1188</v>
      </c>
      <c r="K1190" t="str">
        <f t="shared" si="37"/>
        <v/>
      </c>
    </row>
    <row r="1191" spans="1:11" ht="16" hidden="1" x14ac:dyDescent="0.2">
      <c r="A1191" s="43">
        <f>IFERROR(MATCH($C1191,'Start Here Statistics'!$M:$M,0),0)</f>
        <v>0</v>
      </c>
      <c r="B1191" s="43" t="s">
        <v>438</v>
      </c>
      <c r="C1191" s="43" t="s">
        <v>327</v>
      </c>
      <c r="D1191" s="43" t="s">
        <v>1730</v>
      </c>
      <c r="E1191" s="43">
        <f t="shared" si="36"/>
        <v>0</v>
      </c>
      <c r="G1191" s="89" t="str">
        <v/>
      </c>
      <c r="H1191" s="90" t="str" cm="1">
        <f t="array" ref="H1191">IFERROR(_xlfn._xlws.FILTER(Cnty_States_Rgns[chapter],(Cnty_States_Rgns[county_lon, county_st]=G1191)*(Cnty_States_Rgns[region]=DR_Region)),"")</f>
        <v/>
      </c>
      <c r="J1191">
        <v>1189</v>
      </c>
      <c r="K1191" t="str">
        <f t="shared" si="37"/>
        <v/>
      </c>
    </row>
    <row r="1192" spans="1:11" ht="16" hidden="1" x14ac:dyDescent="0.2">
      <c r="A1192" s="43">
        <f>IFERROR(MATCH($C1192,'Start Here Statistics'!$M:$M,0),0)</f>
        <v>0</v>
      </c>
      <c r="B1192" s="43" t="s">
        <v>490</v>
      </c>
      <c r="C1192" s="43" t="s">
        <v>313</v>
      </c>
      <c r="D1192" s="43" t="s">
        <v>1731</v>
      </c>
      <c r="E1192" s="43">
        <f t="shared" si="36"/>
        <v>0</v>
      </c>
      <c r="G1192" s="89" t="str">
        <v/>
      </c>
      <c r="H1192" s="90" t="str" cm="1">
        <f t="array" ref="H1192">IFERROR(_xlfn._xlws.FILTER(Cnty_States_Rgns[chapter],(Cnty_States_Rgns[county_lon, county_st]=G1192)*(Cnty_States_Rgns[region]=DR_Region)),"")</f>
        <v/>
      </c>
      <c r="J1192">
        <v>1190</v>
      </c>
      <c r="K1192" t="str">
        <f t="shared" si="37"/>
        <v/>
      </c>
    </row>
    <row r="1193" spans="1:11" ht="16" hidden="1" x14ac:dyDescent="0.2">
      <c r="A1193" s="43">
        <f>IFERROR(MATCH($C1193,'Start Here Statistics'!$M:$M,0),0)</f>
        <v>0</v>
      </c>
      <c r="B1193" s="43" t="s">
        <v>592</v>
      </c>
      <c r="C1193" s="43" t="s">
        <v>307</v>
      </c>
      <c r="D1193" s="43" t="s">
        <v>1732</v>
      </c>
      <c r="E1193" s="43">
        <f t="shared" si="36"/>
        <v>0</v>
      </c>
      <c r="G1193" s="89" t="str">
        <v/>
      </c>
      <c r="H1193" s="90" t="str" cm="1">
        <f t="array" ref="H1193">IFERROR(_xlfn._xlws.FILTER(Cnty_States_Rgns[chapter],(Cnty_States_Rgns[county_lon, county_st]=G1193)*(Cnty_States_Rgns[region]=DR_Region)),"")</f>
        <v/>
      </c>
      <c r="J1193">
        <v>1191</v>
      </c>
      <c r="K1193" t="str">
        <f t="shared" si="37"/>
        <v/>
      </c>
    </row>
    <row r="1194" spans="1:11" ht="16" hidden="1" x14ac:dyDescent="0.2">
      <c r="A1194" s="43">
        <f>IFERROR(MATCH($C1194,'Start Here Statistics'!$M:$M,0),0)</f>
        <v>0</v>
      </c>
      <c r="B1194" s="43" t="s">
        <v>662</v>
      </c>
      <c r="C1194" s="43" t="s">
        <v>294</v>
      </c>
      <c r="D1194" s="43" t="s">
        <v>1733</v>
      </c>
      <c r="E1194" s="43">
        <f t="shared" si="36"/>
        <v>0</v>
      </c>
      <c r="G1194" s="89" t="str">
        <v/>
      </c>
      <c r="H1194" s="90" t="str" cm="1">
        <f t="array" ref="H1194">IFERROR(_xlfn._xlws.FILTER(Cnty_States_Rgns[chapter],(Cnty_States_Rgns[county_lon, county_st]=G1194)*(Cnty_States_Rgns[region]=DR_Region)),"")</f>
        <v/>
      </c>
      <c r="J1194">
        <v>1192</v>
      </c>
      <c r="K1194" t="str">
        <f t="shared" si="37"/>
        <v/>
      </c>
    </row>
    <row r="1195" spans="1:11" ht="16" hidden="1" x14ac:dyDescent="0.2">
      <c r="A1195" s="43">
        <f>IFERROR(MATCH($C1195,'Start Here Statistics'!$M:$M,0),0)</f>
        <v>0</v>
      </c>
      <c r="B1195" s="43" t="s">
        <v>952</v>
      </c>
      <c r="C1195" s="43" t="s">
        <v>288</v>
      </c>
      <c r="D1195" s="43" t="s">
        <v>1734</v>
      </c>
      <c r="E1195" s="43">
        <f t="shared" si="36"/>
        <v>0</v>
      </c>
      <c r="G1195" s="89" t="str">
        <v/>
      </c>
      <c r="H1195" s="90" t="str" cm="1">
        <f t="array" ref="H1195">IFERROR(_xlfn._xlws.FILTER(Cnty_States_Rgns[chapter],(Cnty_States_Rgns[county_lon, county_st]=G1195)*(Cnty_States_Rgns[region]=DR_Region)),"")</f>
        <v/>
      </c>
      <c r="J1195">
        <v>1193</v>
      </c>
      <c r="K1195" t="str">
        <f t="shared" si="37"/>
        <v/>
      </c>
    </row>
    <row r="1196" spans="1:11" ht="16" hidden="1" x14ac:dyDescent="0.2">
      <c r="A1196" s="43">
        <f>IFERROR(MATCH($C1196,'Start Here Statistics'!$M:$M,0),0)</f>
        <v>0</v>
      </c>
      <c r="B1196" s="43" t="s">
        <v>640</v>
      </c>
      <c r="C1196" s="43" t="s">
        <v>324</v>
      </c>
      <c r="D1196" s="43" t="s">
        <v>1735</v>
      </c>
      <c r="E1196" s="43">
        <f t="shared" si="36"/>
        <v>0</v>
      </c>
      <c r="G1196" s="89" t="str">
        <v/>
      </c>
      <c r="H1196" s="90" t="str" cm="1">
        <f t="array" ref="H1196">IFERROR(_xlfn._xlws.FILTER(Cnty_States_Rgns[chapter],(Cnty_States_Rgns[county_lon, county_st]=G1196)*(Cnty_States_Rgns[region]=DR_Region)),"")</f>
        <v/>
      </c>
      <c r="J1196">
        <v>1194</v>
      </c>
      <c r="K1196" t="str">
        <f t="shared" si="37"/>
        <v/>
      </c>
    </row>
    <row r="1197" spans="1:11" ht="16" hidden="1" x14ac:dyDescent="0.2">
      <c r="A1197" s="43">
        <f>IFERROR(MATCH($C1197,'Start Here Statistics'!$M:$M,0),0)</f>
        <v>0</v>
      </c>
      <c r="B1197" s="43" t="s">
        <v>480</v>
      </c>
      <c r="C1197" s="43" t="s">
        <v>313</v>
      </c>
      <c r="D1197" s="43" t="s">
        <v>1736</v>
      </c>
      <c r="E1197" s="43">
        <f t="shared" si="36"/>
        <v>0</v>
      </c>
      <c r="G1197" s="89" t="str">
        <v/>
      </c>
      <c r="H1197" s="90" t="str" cm="1">
        <f t="array" ref="H1197">IFERROR(_xlfn._xlws.FILTER(Cnty_States_Rgns[chapter],(Cnty_States_Rgns[county_lon, county_st]=G1197)*(Cnty_States_Rgns[region]=DR_Region)),"")</f>
        <v/>
      </c>
      <c r="J1197">
        <v>1195</v>
      </c>
      <c r="K1197" t="str">
        <f t="shared" si="37"/>
        <v/>
      </c>
    </row>
    <row r="1198" spans="1:11" ht="16" hidden="1" x14ac:dyDescent="0.2">
      <c r="A1198" s="43">
        <f>IFERROR(MATCH($C1198,'Start Here Statistics'!$M:$M,0),0)</f>
        <v>0</v>
      </c>
      <c r="B1198" s="43" t="s">
        <v>348</v>
      </c>
      <c r="C1198" s="43" t="s">
        <v>310</v>
      </c>
      <c r="D1198" s="43" t="s">
        <v>1737</v>
      </c>
      <c r="E1198" s="43">
        <f t="shared" si="36"/>
        <v>0</v>
      </c>
      <c r="G1198" s="89" t="str">
        <v/>
      </c>
      <c r="H1198" s="90" t="str" cm="1">
        <f t="array" ref="H1198">IFERROR(_xlfn._xlws.FILTER(Cnty_States_Rgns[chapter],(Cnty_States_Rgns[county_lon, county_st]=G1198)*(Cnty_States_Rgns[region]=DR_Region)),"")</f>
        <v/>
      </c>
      <c r="J1198">
        <v>1196</v>
      </c>
      <c r="K1198" t="str">
        <f t="shared" si="37"/>
        <v/>
      </c>
    </row>
    <row r="1199" spans="1:11" ht="16" hidden="1" x14ac:dyDescent="0.2">
      <c r="A1199" s="43">
        <f>IFERROR(MATCH($C1199,'Start Here Statistics'!$M:$M,0),0)</f>
        <v>0</v>
      </c>
      <c r="B1199" s="43" t="s">
        <v>545</v>
      </c>
      <c r="C1199" s="43" t="s">
        <v>302</v>
      </c>
      <c r="D1199" s="43" t="s">
        <v>1738</v>
      </c>
      <c r="E1199" s="43">
        <f t="shared" si="36"/>
        <v>0</v>
      </c>
      <c r="G1199" s="89" t="str">
        <v/>
      </c>
      <c r="H1199" s="90" t="str" cm="1">
        <f t="array" ref="H1199">IFERROR(_xlfn._xlws.FILTER(Cnty_States_Rgns[chapter],(Cnty_States_Rgns[county_lon, county_st]=G1199)*(Cnty_States_Rgns[region]=DR_Region)),"")</f>
        <v/>
      </c>
      <c r="J1199">
        <v>1197</v>
      </c>
      <c r="K1199" t="str">
        <f t="shared" si="37"/>
        <v/>
      </c>
    </row>
    <row r="1200" spans="1:11" ht="16" hidden="1" x14ac:dyDescent="0.2">
      <c r="A1200" s="43">
        <f>IFERROR(MATCH($C1200,'Start Here Statistics'!$M:$M,0),0)</f>
        <v>0</v>
      </c>
      <c r="B1200" s="43" t="s">
        <v>350</v>
      </c>
      <c r="C1200" s="43" t="s">
        <v>302</v>
      </c>
      <c r="D1200" s="43" t="s">
        <v>1739</v>
      </c>
      <c r="E1200" s="43">
        <f t="shared" si="36"/>
        <v>0</v>
      </c>
      <c r="G1200" s="89" t="str">
        <v/>
      </c>
      <c r="H1200" s="90" t="str" cm="1">
        <f t="array" ref="H1200">IFERROR(_xlfn._xlws.FILTER(Cnty_States_Rgns[chapter],(Cnty_States_Rgns[county_lon, county_st]=G1200)*(Cnty_States_Rgns[region]=DR_Region)),"")</f>
        <v/>
      </c>
      <c r="J1200">
        <v>1198</v>
      </c>
      <c r="K1200" t="str">
        <f t="shared" si="37"/>
        <v/>
      </c>
    </row>
    <row r="1201" spans="1:11" ht="16" hidden="1" x14ac:dyDescent="0.2">
      <c r="A1201" s="43">
        <f>IFERROR(MATCH($C1201,'Start Here Statistics'!$M:$M,0),0)</f>
        <v>0</v>
      </c>
      <c r="B1201" s="43" t="s">
        <v>944</v>
      </c>
      <c r="C1201" s="43" t="s">
        <v>283</v>
      </c>
      <c r="D1201" s="43" t="s">
        <v>1740</v>
      </c>
      <c r="E1201" s="43">
        <f t="shared" si="36"/>
        <v>0</v>
      </c>
      <c r="G1201" s="89" t="str">
        <v/>
      </c>
      <c r="H1201" s="90" t="str" cm="1">
        <f t="array" ref="H1201">IFERROR(_xlfn._xlws.FILTER(Cnty_States_Rgns[chapter],(Cnty_States_Rgns[county_lon, county_st]=G1201)*(Cnty_States_Rgns[region]=DR_Region)),"")</f>
        <v/>
      </c>
      <c r="J1201">
        <v>1199</v>
      </c>
      <c r="K1201" t="str">
        <f t="shared" si="37"/>
        <v/>
      </c>
    </row>
    <row r="1202" spans="1:11" ht="16" hidden="1" x14ac:dyDescent="0.2">
      <c r="A1202" s="43">
        <f>IFERROR(MATCH($C1202,'Start Here Statistics'!$M:$M,0),0)</f>
        <v>0</v>
      </c>
      <c r="B1202" s="43" t="s">
        <v>640</v>
      </c>
      <c r="C1202" s="43" t="s">
        <v>324</v>
      </c>
      <c r="D1202" s="43" t="s">
        <v>1741</v>
      </c>
      <c r="E1202" s="43">
        <f t="shared" si="36"/>
        <v>0</v>
      </c>
      <c r="G1202" s="89" t="str">
        <v/>
      </c>
      <c r="H1202" s="90" t="str" cm="1">
        <f t="array" ref="H1202">IFERROR(_xlfn._xlws.FILTER(Cnty_States_Rgns[chapter],(Cnty_States_Rgns[county_lon, county_st]=G1202)*(Cnty_States_Rgns[region]=DR_Region)),"")</f>
        <v/>
      </c>
      <c r="J1202">
        <v>1200</v>
      </c>
      <c r="K1202" t="str">
        <f t="shared" si="37"/>
        <v/>
      </c>
    </row>
    <row r="1203" spans="1:11" ht="16" hidden="1" x14ac:dyDescent="0.2">
      <c r="A1203" s="43">
        <f>IFERROR(MATCH($C1203,'Start Here Statistics'!$M:$M,0),0)</f>
        <v>0</v>
      </c>
      <c r="B1203" s="43" t="s">
        <v>461</v>
      </c>
      <c r="C1203" s="43" t="s">
        <v>325</v>
      </c>
      <c r="D1203" s="43" t="s">
        <v>1742</v>
      </c>
      <c r="E1203" s="43">
        <f t="shared" si="36"/>
        <v>0</v>
      </c>
      <c r="G1203" s="89" t="str">
        <v/>
      </c>
      <c r="H1203" s="90" t="str" cm="1">
        <f t="array" ref="H1203">IFERROR(_xlfn._xlws.FILTER(Cnty_States_Rgns[chapter],(Cnty_States_Rgns[county_lon, county_st]=G1203)*(Cnty_States_Rgns[region]=DR_Region)),"")</f>
        <v/>
      </c>
      <c r="J1203">
        <v>1201</v>
      </c>
      <c r="K1203" t="str">
        <f t="shared" si="37"/>
        <v/>
      </c>
    </row>
    <row r="1204" spans="1:11" ht="16" hidden="1" x14ac:dyDescent="0.2">
      <c r="A1204" s="43">
        <f>IFERROR(MATCH($C1204,'Start Here Statistics'!$M:$M,0),0)</f>
        <v>0</v>
      </c>
      <c r="B1204" s="43" t="s">
        <v>653</v>
      </c>
      <c r="C1204" s="43" t="s">
        <v>276</v>
      </c>
      <c r="D1204" s="43" t="s">
        <v>1743</v>
      </c>
      <c r="E1204" s="43">
        <f t="shared" si="36"/>
        <v>0</v>
      </c>
      <c r="G1204" s="89" t="str">
        <v/>
      </c>
      <c r="H1204" s="90" t="str" cm="1">
        <f t="array" ref="H1204">IFERROR(_xlfn._xlws.FILTER(Cnty_States_Rgns[chapter],(Cnty_States_Rgns[county_lon, county_st]=G1204)*(Cnty_States_Rgns[region]=DR_Region)),"")</f>
        <v/>
      </c>
      <c r="J1204">
        <v>1202</v>
      </c>
      <c r="K1204" t="str">
        <f t="shared" si="37"/>
        <v/>
      </c>
    </row>
    <row r="1205" spans="1:11" ht="16" hidden="1" x14ac:dyDescent="0.2">
      <c r="A1205" s="43">
        <f>IFERROR(MATCH($C1205,'Start Here Statistics'!$M:$M,0),0)</f>
        <v>0</v>
      </c>
      <c r="B1205" s="43" t="s">
        <v>523</v>
      </c>
      <c r="C1205" s="43" t="s">
        <v>307</v>
      </c>
      <c r="D1205" s="43" t="s">
        <v>1744</v>
      </c>
      <c r="E1205" s="43">
        <f t="shared" si="36"/>
        <v>0</v>
      </c>
      <c r="G1205" s="89" t="str">
        <v/>
      </c>
      <c r="H1205" s="90" t="str" cm="1">
        <f t="array" ref="H1205">IFERROR(_xlfn._xlws.FILTER(Cnty_States_Rgns[chapter],(Cnty_States_Rgns[county_lon, county_st]=G1205)*(Cnty_States_Rgns[region]=DR_Region)),"")</f>
        <v/>
      </c>
      <c r="J1205">
        <v>1203</v>
      </c>
      <c r="K1205" t="str">
        <f t="shared" si="37"/>
        <v/>
      </c>
    </row>
    <row r="1206" spans="1:11" ht="16" hidden="1" x14ac:dyDescent="0.2">
      <c r="A1206" s="43">
        <f>IFERROR(MATCH($C1206,'Start Here Statistics'!$M:$M,0),0)</f>
        <v>0</v>
      </c>
      <c r="B1206" s="43" t="s">
        <v>647</v>
      </c>
      <c r="C1206" s="43" t="s">
        <v>285</v>
      </c>
      <c r="D1206" s="43" t="s">
        <v>1745</v>
      </c>
      <c r="E1206" s="43">
        <f t="shared" si="36"/>
        <v>0</v>
      </c>
      <c r="G1206" s="89" t="str">
        <v/>
      </c>
      <c r="H1206" s="90" t="str" cm="1">
        <f t="array" ref="H1206">IFERROR(_xlfn._xlws.FILTER(Cnty_States_Rgns[chapter],(Cnty_States_Rgns[county_lon, county_st]=G1206)*(Cnty_States_Rgns[region]=DR_Region)),"")</f>
        <v/>
      </c>
      <c r="J1206">
        <v>1204</v>
      </c>
      <c r="K1206" t="str">
        <f t="shared" si="37"/>
        <v/>
      </c>
    </row>
    <row r="1207" spans="1:11" ht="16" hidden="1" x14ac:dyDescent="0.2">
      <c r="A1207" s="43">
        <f>IFERROR(MATCH($C1207,'Start Here Statistics'!$M:$M,0),0)</f>
        <v>0</v>
      </c>
      <c r="B1207" s="43" t="s">
        <v>547</v>
      </c>
      <c r="C1207" s="43" t="s">
        <v>309</v>
      </c>
      <c r="D1207" s="43" t="s">
        <v>1746</v>
      </c>
      <c r="E1207" s="43">
        <f t="shared" si="36"/>
        <v>0</v>
      </c>
      <c r="G1207" s="89" t="str">
        <v/>
      </c>
      <c r="H1207" s="90" t="str" cm="1">
        <f t="array" ref="H1207">IFERROR(_xlfn._xlws.FILTER(Cnty_States_Rgns[chapter],(Cnty_States_Rgns[county_lon, county_st]=G1207)*(Cnty_States_Rgns[region]=DR_Region)),"")</f>
        <v/>
      </c>
      <c r="J1207">
        <v>1205</v>
      </c>
      <c r="K1207" t="str">
        <f t="shared" si="37"/>
        <v/>
      </c>
    </row>
    <row r="1208" spans="1:11" ht="16" hidden="1" x14ac:dyDescent="0.2">
      <c r="A1208" s="43">
        <f>IFERROR(MATCH($C1208,'Start Here Statistics'!$M:$M,0),0)</f>
        <v>0</v>
      </c>
      <c r="B1208" s="43" t="s">
        <v>582</v>
      </c>
      <c r="C1208" s="43" t="s">
        <v>302</v>
      </c>
      <c r="D1208" s="43" t="s">
        <v>1747</v>
      </c>
      <c r="E1208" s="43">
        <f t="shared" si="36"/>
        <v>0</v>
      </c>
      <c r="G1208" s="89" t="str">
        <v/>
      </c>
      <c r="H1208" s="90" t="str" cm="1">
        <f t="array" ref="H1208">IFERROR(_xlfn._xlws.FILTER(Cnty_States_Rgns[chapter],(Cnty_States_Rgns[county_lon, county_st]=G1208)*(Cnty_States_Rgns[region]=DR_Region)),"")</f>
        <v/>
      </c>
      <c r="J1208">
        <v>1206</v>
      </c>
      <c r="K1208" t="str">
        <f t="shared" si="37"/>
        <v/>
      </c>
    </row>
    <row r="1209" spans="1:11" ht="16" hidden="1" x14ac:dyDescent="0.2">
      <c r="A1209" s="43">
        <f>IFERROR(MATCH($C1209,'Start Here Statistics'!$M:$M,0),0)</f>
        <v>0</v>
      </c>
      <c r="B1209" s="43" t="s">
        <v>368</v>
      </c>
      <c r="C1209" s="43" t="s">
        <v>310</v>
      </c>
      <c r="D1209" s="43" t="s">
        <v>1748</v>
      </c>
      <c r="E1209" s="43">
        <f t="shared" si="36"/>
        <v>0</v>
      </c>
      <c r="G1209" s="89" t="str">
        <v/>
      </c>
      <c r="H1209" s="90" t="str" cm="1">
        <f t="array" ref="H1209">IFERROR(_xlfn._xlws.FILTER(Cnty_States_Rgns[chapter],(Cnty_States_Rgns[county_lon, county_st]=G1209)*(Cnty_States_Rgns[region]=DR_Region)),"")</f>
        <v/>
      </c>
      <c r="J1209">
        <v>1207</v>
      </c>
      <c r="K1209" t="str">
        <f t="shared" si="37"/>
        <v/>
      </c>
    </row>
    <row r="1210" spans="1:11" ht="16" hidden="1" x14ac:dyDescent="0.2">
      <c r="A1210" s="43">
        <f>IFERROR(MATCH($C1210,'Start Here Statistics'!$M:$M,0),0)</f>
        <v>0</v>
      </c>
      <c r="B1210" s="43" t="s">
        <v>607</v>
      </c>
      <c r="C1210" s="43" t="s">
        <v>301</v>
      </c>
      <c r="D1210" s="43" t="s">
        <v>1749</v>
      </c>
      <c r="E1210" s="43">
        <f t="shared" si="36"/>
        <v>0</v>
      </c>
      <c r="G1210" s="89" t="str">
        <v/>
      </c>
      <c r="H1210" s="90" t="str" cm="1">
        <f t="array" ref="H1210">IFERROR(_xlfn._xlws.FILTER(Cnty_States_Rgns[chapter],(Cnty_States_Rgns[county_lon, county_st]=G1210)*(Cnty_States_Rgns[region]=DR_Region)),"")</f>
        <v/>
      </c>
      <c r="J1210">
        <v>1208</v>
      </c>
      <c r="K1210" t="str">
        <f t="shared" si="37"/>
        <v/>
      </c>
    </row>
    <row r="1211" spans="1:11" ht="16" hidden="1" x14ac:dyDescent="0.2">
      <c r="A1211" s="43">
        <f>IFERROR(MATCH($C1211,'Start Here Statistics'!$M:$M,0),0)</f>
        <v>0</v>
      </c>
      <c r="B1211" s="43" t="s">
        <v>673</v>
      </c>
      <c r="C1211" s="43" t="s">
        <v>293</v>
      </c>
      <c r="D1211" s="43" t="s">
        <v>1750</v>
      </c>
      <c r="E1211" s="43">
        <f t="shared" si="36"/>
        <v>0</v>
      </c>
      <c r="G1211" s="89" t="str">
        <v/>
      </c>
      <c r="H1211" s="90" t="str" cm="1">
        <f t="array" ref="H1211">IFERROR(_xlfn._xlws.FILTER(Cnty_States_Rgns[chapter],(Cnty_States_Rgns[county_lon, county_st]=G1211)*(Cnty_States_Rgns[region]=DR_Region)),"")</f>
        <v/>
      </c>
      <c r="J1211">
        <v>1209</v>
      </c>
      <c r="K1211" t="str">
        <f t="shared" si="37"/>
        <v/>
      </c>
    </row>
    <row r="1212" spans="1:11" ht="16" hidden="1" x14ac:dyDescent="0.2">
      <c r="A1212" s="43">
        <f>IFERROR(MATCH($C1212,'Start Here Statistics'!$M:$M,0),0)</f>
        <v>0</v>
      </c>
      <c r="B1212" s="60" t="s">
        <v>1199</v>
      </c>
      <c r="C1212" s="60" t="s">
        <v>280</v>
      </c>
      <c r="D1212" s="60" t="s">
        <v>1751</v>
      </c>
      <c r="E1212" s="43">
        <f t="shared" si="36"/>
        <v>0</v>
      </c>
      <c r="G1212" s="89" t="str">
        <v/>
      </c>
      <c r="H1212" s="90" t="str" cm="1">
        <f t="array" ref="H1212">IFERROR(_xlfn._xlws.FILTER(Cnty_States_Rgns[chapter],(Cnty_States_Rgns[county_lon, county_st]=G1212)*(Cnty_States_Rgns[region]=DR_Region)),"")</f>
        <v/>
      </c>
      <c r="J1212">
        <v>1210</v>
      </c>
      <c r="K1212" t="str">
        <f t="shared" si="37"/>
        <v/>
      </c>
    </row>
    <row r="1213" spans="1:11" ht="16" hidden="1" x14ac:dyDescent="0.2">
      <c r="A1213" s="43">
        <f>IFERROR(MATCH($C1213,'Start Here Statistics'!$M:$M,0),0)</f>
        <v>0</v>
      </c>
      <c r="B1213" s="43" t="s">
        <v>428</v>
      </c>
      <c r="C1213" s="43" t="s">
        <v>301</v>
      </c>
      <c r="D1213" s="43" t="s">
        <v>1752</v>
      </c>
      <c r="E1213" s="43">
        <f t="shared" si="36"/>
        <v>0</v>
      </c>
      <c r="G1213" s="89" t="str">
        <v/>
      </c>
      <c r="H1213" s="90" t="str" cm="1">
        <f t="array" ref="H1213">IFERROR(_xlfn._xlws.FILTER(Cnty_States_Rgns[chapter],(Cnty_States_Rgns[county_lon, county_st]=G1213)*(Cnty_States_Rgns[region]=DR_Region)),"")</f>
        <v/>
      </c>
      <c r="J1213">
        <v>1211</v>
      </c>
      <c r="K1213" t="str">
        <f t="shared" si="37"/>
        <v/>
      </c>
    </row>
    <row r="1214" spans="1:11" ht="16" hidden="1" x14ac:dyDescent="0.2">
      <c r="A1214" s="43">
        <f>IFERROR(MATCH($C1214,'Start Here Statistics'!$M:$M,0),0)</f>
        <v>0</v>
      </c>
      <c r="B1214" s="43" t="s">
        <v>411</v>
      </c>
      <c r="C1214" s="43" t="s">
        <v>301</v>
      </c>
      <c r="D1214" s="43" t="s">
        <v>1753</v>
      </c>
      <c r="E1214" s="43">
        <f t="shared" si="36"/>
        <v>0</v>
      </c>
      <c r="G1214" s="89" t="str">
        <v/>
      </c>
      <c r="H1214" s="90" t="str" cm="1">
        <f t="array" ref="H1214">IFERROR(_xlfn._xlws.FILTER(Cnty_States_Rgns[chapter],(Cnty_States_Rgns[county_lon, county_st]=G1214)*(Cnty_States_Rgns[region]=DR_Region)),"")</f>
        <v/>
      </c>
      <c r="J1214">
        <v>1212</v>
      </c>
      <c r="K1214" t="str">
        <f t="shared" si="37"/>
        <v/>
      </c>
    </row>
    <row r="1215" spans="1:11" ht="16" hidden="1" x14ac:dyDescent="0.2">
      <c r="A1215" s="43">
        <f>IFERROR(MATCH($C1215,'Start Here Statistics'!$M:$M,0),0)</f>
        <v>0</v>
      </c>
      <c r="B1215" s="43" t="s">
        <v>662</v>
      </c>
      <c r="C1215" s="43" t="s">
        <v>294</v>
      </c>
      <c r="D1215" s="43" t="s">
        <v>1754</v>
      </c>
      <c r="E1215" s="43">
        <f t="shared" si="36"/>
        <v>0</v>
      </c>
      <c r="G1215" s="89" t="str">
        <v/>
      </c>
      <c r="H1215" s="90" t="str" cm="1">
        <f t="array" ref="H1215">IFERROR(_xlfn._xlws.FILTER(Cnty_States_Rgns[chapter],(Cnty_States_Rgns[county_lon, county_st]=G1215)*(Cnty_States_Rgns[region]=DR_Region)),"")</f>
        <v/>
      </c>
      <c r="J1215">
        <v>1213</v>
      </c>
      <c r="K1215" t="str">
        <f t="shared" si="37"/>
        <v/>
      </c>
    </row>
    <row r="1216" spans="1:11" ht="16" hidden="1" x14ac:dyDescent="0.2">
      <c r="A1216" s="43">
        <f>IFERROR(MATCH($C1216,'Start Here Statistics'!$M:$M,0),0)</f>
        <v>0</v>
      </c>
      <c r="B1216" s="43" t="s">
        <v>1755</v>
      </c>
      <c r="C1216" s="43" t="s">
        <v>325</v>
      </c>
      <c r="D1216" s="43" t="s">
        <v>1756</v>
      </c>
      <c r="E1216" s="43">
        <f t="shared" si="36"/>
        <v>0</v>
      </c>
      <c r="G1216" s="89" t="str">
        <v/>
      </c>
      <c r="H1216" s="90" t="str" cm="1">
        <f t="array" ref="H1216">IFERROR(_xlfn._xlws.FILTER(Cnty_States_Rgns[chapter],(Cnty_States_Rgns[county_lon, county_st]=G1216)*(Cnty_States_Rgns[region]=DR_Region)),"")</f>
        <v/>
      </c>
      <c r="J1216">
        <v>1214</v>
      </c>
      <c r="K1216" t="str">
        <f t="shared" si="37"/>
        <v/>
      </c>
    </row>
    <row r="1217" spans="1:11" ht="16" hidden="1" x14ac:dyDescent="0.2">
      <c r="A1217" s="43">
        <f>IFERROR(MATCH($C1217,'Start Here Statistics'!$M:$M,0),0)</f>
        <v>0</v>
      </c>
      <c r="B1217" s="43" t="s">
        <v>808</v>
      </c>
      <c r="C1217" s="43" t="s">
        <v>310</v>
      </c>
      <c r="D1217" s="43" t="s">
        <v>1757</v>
      </c>
      <c r="E1217" s="43">
        <f t="shared" si="36"/>
        <v>0</v>
      </c>
      <c r="G1217" s="89" t="str">
        <v/>
      </c>
      <c r="H1217" s="90" t="str" cm="1">
        <f t="array" ref="H1217">IFERROR(_xlfn._xlws.FILTER(Cnty_States_Rgns[chapter],(Cnty_States_Rgns[county_lon, county_st]=G1217)*(Cnty_States_Rgns[region]=DR_Region)),"")</f>
        <v/>
      </c>
      <c r="J1217">
        <v>1215</v>
      </c>
      <c r="K1217" t="str">
        <f t="shared" si="37"/>
        <v/>
      </c>
    </row>
    <row r="1218" spans="1:11" ht="16" hidden="1" x14ac:dyDescent="0.2">
      <c r="A1218" s="43">
        <f>IFERROR(MATCH($C1218,'Start Here Statistics'!$M:$M,0),0)</f>
        <v>0</v>
      </c>
      <c r="B1218" s="43" t="s">
        <v>448</v>
      </c>
      <c r="C1218" s="43" t="s">
        <v>302</v>
      </c>
      <c r="D1218" s="43" t="s">
        <v>1758</v>
      </c>
      <c r="E1218" s="43">
        <f t="shared" si="36"/>
        <v>0</v>
      </c>
      <c r="G1218" s="89" t="str">
        <v/>
      </c>
      <c r="H1218" s="90" t="str" cm="1">
        <f t="array" ref="H1218">IFERROR(_xlfn._xlws.FILTER(Cnty_States_Rgns[chapter],(Cnty_States_Rgns[county_lon, county_st]=G1218)*(Cnty_States_Rgns[region]=DR_Region)),"")</f>
        <v/>
      </c>
      <c r="J1218">
        <v>1216</v>
      </c>
      <c r="K1218" t="str">
        <f t="shared" si="37"/>
        <v/>
      </c>
    </row>
    <row r="1219" spans="1:11" ht="16" hidden="1" x14ac:dyDescent="0.2">
      <c r="A1219" s="43">
        <f>IFERROR(MATCH($C1219,'Start Here Statistics'!$M:$M,0),0)</f>
        <v>0</v>
      </c>
      <c r="B1219" s="43" t="s">
        <v>718</v>
      </c>
      <c r="C1219" s="43" t="s">
        <v>302</v>
      </c>
      <c r="D1219" s="43" t="s">
        <v>1759</v>
      </c>
      <c r="E1219" s="43">
        <f t="shared" ref="E1219:E1282" si="38">SUM(E1218,$A1219&gt;0)</f>
        <v>0</v>
      </c>
      <c r="G1219" s="89" t="str">
        <v/>
      </c>
      <c r="H1219" s="90" t="str" cm="1">
        <f t="array" ref="H1219">IFERROR(_xlfn._xlws.FILTER(Cnty_States_Rgns[chapter],(Cnty_States_Rgns[county_lon, county_st]=G1219)*(Cnty_States_Rgns[region]=DR_Region)),"")</f>
        <v/>
      </c>
      <c r="J1219">
        <v>1217</v>
      </c>
      <c r="K1219" t="str">
        <f t="shared" si="37"/>
        <v/>
      </c>
    </row>
    <row r="1220" spans="1:11" ht="16" hidden="1" x14ac:dyDescent="0.2">
      <c r="A1220" s="43">
        <f>IFERROR(MATCH($C1220,'Start Here Statistics'!$M:$M,0),0)</f>
        <v>0</v>
      </c>
      <c r="B1220" s="43" t="s">
        <v>455</v>
      </c>
      <c r="C1220" s="43" t="s">
        <v>308</v>
      </c>
      <c r="D1220" s="43" t="s">
        <v>1760</v>
      </c>
      <c r="E1220" s="43">
        <f t="shared" si="38"/>
        <v>0</v>
      </c>
      <c r="G1220" s="89" t="str">
        <v/>
      </c>
      <c r="H1220" s="90" t="str" cm="1">
        <f t="array" ref="H1220">IFERROR(_xlfn._xlws.FILTER(Cnty_States_Rgns[chapter],(Cnty_States_Rgns[county_lon, county_st]=G1220)*(Cnty_States_Rgns[region]=DR_Region)),"")</f>
        <v/>
      </c>
      <c r="J1220">
        <v>1218</v>
      </c>
      <c r="K1220" t="str">
        <f t="shared" ref="K1220:K1283" si="39">IFERROR(INDEX($D:$D,MATCH($J1220,$E:$E,0)),"")</f>
        <v/>
      </c>
    </row>
    <row r="1221" spans="1:11" ht="16" x14ac:dyDescent="0.2">
      <c r="A1221" s="43">
        <f>IFERROR(MATCH($C1221,'Start Here Statistics'!$M:$M,0),0)</f>
        <v>0</v>
      </c>
      <c r="B1221" s="43" t="s">
        <v>517</v>
      </c>
      <c r="C1221" s="43" t="s">
        <v>271</v>
      </c>
      <c r="D1221" s="43" t="s">
        <v>1761</v>
      </c>
      <c r="E1221" s="43">
        <f t="shared" si="38"/>
        <v>0</v>
      </c>
      <c r="G1221" s="89" t="str">
        <v/>
      </c>
      <c r="H1221" s="90" t="str" cm="1">
        <f t="array" ref="H1221">IFERROR(_xlfn._xlws.FILTER(Cnty_States_Rgns[chapter],(Cnty_States_Rgns[county_lon, county_st]=G1221)*(Cnty_States_Rgns[region]=DR_Region)),"")</f>
        <v/>
      </c>
      <c r="J1221">
        <v>1219</v>
      </c>
      <c r="K1221" t="str">
        <f t="shared" si="39"/>
        <v/>
      </c>
    </row>
    <row r="1222" spans="1:11" ht="16" hidden="1" x14ac:dyDescent="0.2">
      <c r="A1222" s="43">
        <f>IFERROR(MATCH($C1222,'Start Here Statistics'!$M:$M,0),0)</f>
        <v>0</v>
      </c>
      <c r="B1222" s="43" t="s">
        <v>497</v>
      </c>
      <c r="C1222" s="43" t="s">
        <v>316</v>
      </c>
      <c r="D1222" s="43" t="s">
        <v>1762</v>
      </c>
      <c r="E1222" s="43">
        <f t="shared" si="38"/>
        <v>0</v>
      </c>
      <c r="G1222" s="89" t="str">
        <v/>
      </c>
      <c r="H1222" s="90" t="str" cm="1">
        <f t="array" ref="H1222">IFERROR(_xlfn._xlws.FILTER(Cnty_States_Rgns[chapter],(Cnty_States_Rgns[county_lon, county_st]=G1222)*(Cnty_States_Rgns[region]=DR_Region)),"")</f>
        <v/>
      </c>
      <c r="J1222">
        <v>1220</v>
      </c>
      <c r="K1222" t="str">
        <f t="shared" si="39"/>
        <v/>
      </c>
    </row>
    <row r="1223" spans="1:11" ht="16" hidden="1" x14ac:dyDescent="0.2">
      <c r="A1223" s="43">
        <f>IFERROR(MATCH($C1223,'Start Here Statistics'!$M:$M,0),0)</f>
        <v>0</v>
      </c>
      <c r="B1223" s="43" t="s">
        <v>453</v>
      </c>
      <c r="C1223" s="43" t="s">
        <v>313</v>
      </c>
      <c r="D1223" s="43" t="s">
        <v>1763</v>
      </c>
      <c r="E1223" s="43">
        <f t="shared" si="38"/>
        <v>0</v>
      </c>
      <c r="G1223" s="89" t="str">
        <v/>
      </c>
      <c r="H1223" s="90" t="str" cm="1">
        <f t="array" ref="H1223">IFERROR(_xlfn._xlws.FILTER(Cnty_States_Rgns[chapter],(Cnty_States_Rgns[county_lon, county_st]=G1223)*(Cnty_States_Rgns[region]=DR_Region)),"")</f>
        <v/>
      </c>
      <c r="J1223">
        <v>1221</v>
      </c>
      <c r="K1223" t="str">
        <f t="shared" si="39"/>
        <v/>
      </c>
    </row>
    <row r="1224" spans="1:11" ht="16" hidden="1" x14ac:dyDescent="0.2">
      <c r="A1224" s="43">
        <f>IFERROR(MATCH($C1224,'Start Here Statistics'!$M:$M,0),0)</f>
        <v>0</v>
      </c>
      <c r="B1224" s="43" t="s">
        <v>418</v>
      </c>
      <c r="C1224" s="43" t="s">
        <v>285</v>
      </c>
      <c r="D1224" s="43" t="s">
        <v>1764</v>
      </c>
      <c r="E1224" s="43">
        <f t="shared" si="38"/>
        <v>0</v>
      </c>
      <c r="G1224" s="89" t="str">
        <v/>
      </c>
      <c r="H1224" s="90" t="str" cm="1">
        <f t="array" ref="H1224">IFERROR(_xlfn._xlws.FILTER(Cnty_States_Rgns[chapter],(Cnty_States_Rgns[county_lon, county_st]=G1224)*(Cnty_States_Rgns[region]=DR_Region)),"")</f>
        <v/>
      </c>
      <c r="J1224">
        <v>1222</v>
      </c>
      <c r="K1224" t="str">
        <f t="shared" si="39"/>
        <v/>
      </c>
    </row>
    <row r="1225" spans="1:11" ht="16" hidden="1" x14ac:dyDescent="0.2">
      <c r="A1225" s="43">
        <f>IFERROR(MATCH($C1225,'Start Here Statistics'!$M:$M,0),0)</f>
        <v>0</v>
      </c>
      <c r="B1225" s="43" t="s">
        <v>396</v>
      </c>
      <c r="C1225" s="43" t="s">
        <v>327</v>
      </c>
      <c r="D1225" s="43" t="s">
        <v>1765</v>
      </c>
      <c r="E1225" s="43">
        <f t="shared" si="38"/>
        <v>0</v>
      </c>
      <c r="G1225" s="89" t="str">
        <v/>
      </c>
      <c r="H1225" s="90" t="str" cm="1">
        <f t="array" ref="H1225">IFERROR(_xlfn._xlws.FILTER(Cnty_States_Rgns[chapter],(Cnty_States_Rgns[county_lon, county_st]=G1225)*(Cnty_States_Rgns[region]=DR_Region)),"")</f>
        <v/>
      </c>
      <c r="J1225">
        <v>1223</v>
      </c>
      <c r="K1225" t="str">
        <f t="shared" si="39"/>
        <v/>
      </c>
    </row>
    <row r="1226" spans="1:11" ht="16" hidden="1" x14ac:dyDescent="0.2">
      <c r="A1226" s="43">
        <f>IFERROR(MATCH($C1226,'Start Here Statistics'!$M:$M,0),0)</f>
        <v>0</v>
      </c>
      <c r="B1226" s="43" t="s">
        <v>553</v>
      </c>
      <c r="C1226" s="43" t="s">
        <v>294</v>
      </c>
      <c r="D1226" s="43" t="s">
        <v>1766</v>
      </c>
      <c r="E1226" s="43">
        <f t="shared" si="38"/>
        <v>0</v>
      </c>
      <c r="G1226" s="89" t="str">
        <v/>
      </c>
      <c r="H1226" s="90" t="str" cm="1">
        <f t="array" ref="H1226">IFERROR(_xlfn._xlws.FILTER(Cnty_States_Rgns[chapter],(Cnty_States_Rgns[county_lon, county_st]=G1226)*(Cnty_States_Rgns[region]=DR_Region)),"")</f>
        <v/>
      </c>
      <c r="J1226">
        <v>1224</v>
      </c>
      <c r="K1226" t="str">
        <f t="shared" si="39"/>
        <v/>
      </c>
    </row>
    <row r="1227" spans="1:11" ht="16" hidden="1" x14ac:dyDescent="0.2">
      <c r="A1227" s="43">
        <f>IFERROR(MATCH($C1227,'Start Here Statistics'!$M:$M,0),0)</f>
        <v>0</v>
      </c>
      <c r="B1227" s="43" t="s">
        <v>350</v>
      </c>
      <c r="C1227" s="43" t="s">
        <v>302</v>
      </c>
      <c r="D1227" s="43" t="s">
        <v>1767</v>
      </c>
      <c r="E1227" s="43">
        <f t="shared" si="38"/>
        <v>0</v>
      </c>
      <c r="G1227" s="89" t="str">
        <v/>
      </c>
      <c r="H1227" s="90" t="str" cm="1">
        <f t="array" ref="H1227">IFERROR(_xlfn._xlws.FILTER(Cnty_States_Rgns[chapter],(Cnty_States_Rgns[county_lon, county_st]=G1227)*(Cnty_States_Rgns[region]=DR_Region)),"")</f>
        <v/>
      </c>
      <c r="J1227">
        <v>1225</v>
      </c>
      <c r="K1227" t="str">
        <f t="shared" si="39"/>
        <v/>
      </c>
    </row>
    <row r="1228" spans="1:11" ht="16" hidden="1" x14ac:dyDescent="0.2">
      <c r="A1228" s="43">
        <f>IFERROR(MATCH($C1228,'Start Here Statistics'!$M:$M,0),0)</f>
        <v>0</v>
      </c>
      <c r="B1228" s="43" t="s">
        <v>1434</v>
      </c>
      <c r="C1228" s="43" t="s">
        <v>291</v>
      </c>
      <c r="D1228" s="43" t="s">
        <v>1768</v>
      </c>
      <c r="E1228" s="43">
        <f t="shared" si="38"/>
        <v>0</v>
      </c>
      <c r="G1228" s="89" t="str">
        <v/>
      </c>
      <c r="H1228" s="90" t="str" cm="1">
        <f t="array" ref="H1228">IFERROR(_xlfn._xlws.FILTER(Cnty_States_Rgns[chapter],(Cnty_States_Rgns[county_lon, county_st]=G1228)*(Cnty_States_Rgns[region]=DR_Region)),"")</f>
        <v/>
      </c>
      <c r="J1228">
        <v>1226</v>
      </c>
      <c r="K1228" t="str">
        <f t="shared" si="39"/>
        <v/>
      </c>
    </row>
    <row r="1229" spans="1:11" ht="16" hidden="1" x14ac:dyDescent="0.2">
      <c r="A1229" s="43">
        <f>IFERROR(MATCH($C1229,'Start Here Statistics'!$M:$M,0),0)</f>
        <v>0</v>
      </c>
      <c r="B1229" s="43" t="s">
        <v>490</v>
      </c>
      <c r="C1229" s="43" t="s">
        <v>313</v>
      </c>
      <c r="D1229" s="43" t="s">
        <v>1769</v>
      </c>
      <c r="E1229" s="43">
        <f t="shared" si="38"/>
        <v>0</v>
      </c>
      <c r="G1229" s="89" t="str">
        <v/>
      </c>
      <c r="H1229" s="90" t="str" cm="1">
        <f t="array" ref="H1229">IFERROR(_xlfn._xlws.FILTER(Cnty_States_Rgns[chapter],(Cnty_States_Rgns[county_lon, county_st]=G1229)*(Cnty_States_Rgns[region]=DR_Region)),"")</f>
        <v/>
      </c>
      <c r="J1229">
        <v>1227</v>
      </c>
      <c r="K1229" t="str">
        <f t="shared" si="39"/>
        <v/>
      </c>
    </row>
    <row r="1230" spans="1:11" ht="16" hidden="1" x14ac:dyDescent="0.2">
      <c r="A1230" s="43">
        <f>IFERROR(MATCH($C1230,'Start Here Statistics'!$M:$M,0),0)</f>
        <v>0</v>
      </c>
      <c r="B1230" s="43" t="s">
        <v>428</v>
      </c>
      <c r="C1230" s="43" t="s">
        <v>301</v>
      </c>
      <c r="D1230" s="43" t="s">
        <v>1770</v>
      </c>
      <c r="E1230" s="43">
        <f t="shared" si="38"/>
        <v>0</v>
      </c>
      <c r="G1230" s="89" t="str">
        <v/>
      </c>
      <c r="H1230" s="90" t="str" cm="1">
        <f t="array" ref="H1230">IFERROR(_xlfn._xlws.FILTER(Cnty_States_Rgns[chapter],(Cnty_States_Rgns[county_lon, county_st]=G1230)*(Cnty_States_Rgns[region]=DR_Region)),"")</f>
        <v/>
      </c>
      <c r="J1230">
        <v>1228</v>
      </c>
      <c r="K1230" t="str">
        <f t="shared" si="39"/>
        <v/>
      </c>
    </row>
    <row r="1231" spans="1:11" ht="16" hidden="1" x14ac:dyDescent="0.2">
      <c r="A1231" s="43">
        <f>IFERROR(MATCH($C1231,'Start Here Statistics'!$M:$M,0),0)</f>
        <v>0</v>
      </c>
      <c r="B1231" s="43" t="s">
        <v>446</v>
      </c>
      <c r="C1231" s="43" t="s">
        <v>301</v>
      </c>
      <c r="D1231" s="43" t="s">
        <v>1771</v>
      </c>
      <c r="E1231" s="43">
        <f t="shared" si="38"/>
        <v>0</v>
      </c>
      <c r="G1231" s="89" t="str">
        <v/>
      </c>
      <c r="H1231" s="90" t="str" cm="1">
        <f t="array" ref="H1231">IFERROR(_xlfn._xlws.FILTER(Cnty_States_Rgns[chapter],(Cnty_States_Rgns[county_lon, county_st]=G1231)*(Cnty_States_Rgns[region]=DR_Region)),"")</f>
        <v/>
      </c>
      <c r="J1231">
        <v>1229</v>
      </c>
      <c r="K1231" t="str">
        <f t="shared" si="39"/>
        <v/>
      </c>
    </row>
    <row r="1232" spans="1:11" ht="16" hidden="1" x14ac:dyDescent="0.2">
      <c r="A1232" s="43">
        <f>IFERROR(MATCH($C1232,'Start Here Statistics'!$M:$M,0),0)</f>
        <v>0</v>
      </c>
      <c r="B1232" s="43" t="s">
        <v>354</v>
      </c>
      <c r="C1232" s="43" t="s">
        <v>301</v>
      </c>
      <c r="D1232" s="43" t="s">
        <v>1772</v>
      </c>
      <c r="E1232" s="43">
        <f t="shared" si="38"/>
        <v>0</v>
      </c>
      <c r="G1232" s="89" t="str">
        <v/>
      </c>
      <c r="H1232" s="90" t="str" cm="1">
        <f t="array" ref="H1232">IFERROR(_xlfn._xlws.FILTER(Cnty_States_Rgns[chapter],(Cnty_States_Rgns[county_lon, county_st]=G1232)*(Cnty_States_Rgns[region]=DR_Region)),"")</f>
        <v/>
      </c>
      <c r="J1232">
        <v>1230</v>
      </c>
      <c r="K1232" t="str">
        <f t="shared" si="39"/>
        <v/>
      </c>
    </row>
    <row r="1233" spans="1:11" ht="16" hidden="1" x14ac:dyDescent="0.2">
      <c r="A1233" s="43">
        <f>IFERROR(MATCH($C1233,'Start Here Statistics'!$M:$M,0),0)</f>
        <v>0</v>
      </c>
      <c r="B1233" s="43" t="s">
        <v>480</v>
      </c>
      <c r="C1233" s="43" t="s">
        <v>313</v>
      </c>
      <c r="D1233" s="43" t="s">
        <v>1773</v>
      </c>
      <c r="E1233" s="43">
        <f t="shared" si="38"/>
        <v>0</v>
      </c>
      <c r="G1233" s="89" t="str">
        <v/>
      </c>
      <c r="H1233" s="90" t="str" cm="1">
        <f t="array" ref="H1233">IFERROR(_xlfn._xlws.FILTER(Cnty_States_Rgns[chapter],(Cnty_States_Rgns[county_lon, county_st]=G1233)*(Cnty_States_Rgns[region]=DR_Region)),"")</f>
        <v/>
      </c>
      <c r="J1233">
        <v>1231</v>
      </c>
      <c r="K1233" t="str">
        <f t="shared" si="39"/>
        <v/>
      </c>
    </row>
    <row r="1234" spans="1:11" ht="16" hidden="1" x14ac:dyDescent="0.2">
      <c r="A1234" s="43">
        <f>IFERROR(MATCH($C1234,'Start Here Statistics'!$M:$M,0),0)</f>
        <v>0</v>
      </c>
      <c r="B1234" s="43" t="s">
        <v>440</v>
      </c>
      <c r="C1234" s="43" t="s">
        <v>318</v>
      </c>
      <c r="D1234" s="43" t="s">
        <v>1774</v>
      </c>
      <c r="E1234" s="43">
        <f t="shared" si="38"/>
        <v>0</v>
      </c>
      <c r="G1234" s="89" t="str">
        <v/>
      </c>
      <c r="H1234" s="90" t="str" cm="1">
        <f t="array" ref="H1234">IFERROR(_xlfn._xlws.FILTER(Cnty_States_Rgns[chapter],(Cnty_States_Rgns[county_lon, county_st]=G1234)*(Cnty_States_Rgns[region]=DR_Region)),"")</f>
        <v/>
      </c>
      <c r="J1234">
        <v>1232</v>
      </c>
      <c r="K1234" t="str">
        <f t="shared" si="39"/>
        <v/>
      </c>
    </row>
    <row r="1235" spans="1:11" ht="16" hidden="1" x14ac:dyDescent="0.2">
      <c r="A1235" s="43">
        <f>IFERROR(MATCH($C1235,'Start Here Statistics'!$M:$M,0),0)</f>
        <v>0</v>
      </c>
      <c r="B1235" s="43" t="s">
        <v>907</v>
      </c>
      <c r="C1235" s="43" t="s">
        <v>324</v>
      </c>
      <c r="D1235" s="43" t="s">
        <v>1775</v>
      </c>
      <c r="E1235" s="43">
        <f t="shared" si="38"/>
        <v>0</v>
      </c>
      <c r="G1235" s="89" t="str">
        <v/>
      </c>
      <c r="H1235" s="90" t="str" cm="1">
        <f t="array" ref="H1235">IFERROR(_xlfn._xlws.FILTER(Cnty_States_Rgns[chapter],(Cnty_States_Rgns[county_lon, county_st]=G1235)*(Cnty_States_Rgns[region]=DR_Region)),"")</f>
        <v/>
      </c>
      <c r="J1235">
        <v>1233</v>
      </c>
      <c r="K1235" t="str">
        <f t="shared" si="39"/>
        <v/>
      </c>
    </row>
    <row r="1236" spans="1:11" ht="16" hidden="1" x14ac:dyDescent="0.2">
      <c r="A1236" s="43">
        <f>IFERROR(MATCH($C1236,'Start Here Statistics'!$M:$M,0),0)</f>
        <v>0</v>
      </c>
      <c r="B1236" s="43" t="s">
        <v>368</v>
      </c>
      <c r="C1236" s="43" t="s">
        <v>310</v>
      </c>
      <c r="D1236" s="43" t="s">
        <v>1776</v>
      </c>
      <c r="E1236" s="43">
        <f t="shared" si="38"/>
        <v>0</v>
      </c>
      <c r="G1236" s="89" t="str">
        <v/>
      </c>
      <c r="H1236" s="90" t="str" cm="1">
        <f t="array" ref="H1236">IFERROR(_xlfn._xlws.FILTER(Cnty_States_Rgns[chapter],(Cnty_States_Rgns[county_lon, county_st]=G1236)*(Cnty_States_Rgns[region]=DR_Region)),"")</f>
        <v/>
      </c>
      <c r="J1236">
        <v>1234</v>
      </c>
      <c r="K1236" t="str">
        <f t="shared" si="39"/>
        <v/>
      </c>
    </row>
    <row r="1237" spans="1:11" ht="16" hidden="1" x14ac:dyDescent="0.2">
      <c r="A1237" s="43">
        <f>IFERROR(MATCH($C1237,'Start Here Statistics'!$M:$M,0),0)</f>
        <v>0</v>
      </c>
      <c r="B1237" s="43" t="s">
        <v>579</v>
      </c>
      <c r="C1237" s="43" t="s">
        <v>282</v>
      </c>
      <c r="D1237" s="43" t="s">
        <v>1777</v>
      </c>
      <c r="E1237" s="43">
        <f t="shared" si="38"/>
        <v>0</v>
      </c>
      <c r="G1237" s="89" t="str">
        <v/>
      </c>
      <c r="H1237" s="90" t="str" cm="1">
        <f t="array" ref="H1237">IFERROR(_xlfn._xlws.FILTER(Cnty_States_Rgns[chapter],(Cnty_States_Rgns[county_lon, county_st]=G1237)*(Cnty_States_Rgns[region]=DR_Region)),"")</f>
        <v/>
      </c>
      <c r="J1237">
        <v>1235</v>
      </c>
      <c r="K1237" t="str">
        <f t="shared" si="39"/>
        <v/>
      </c>
    </row>
    <row r="1238" spans="1:11" ht="16" hidden="1" x14ac:dyDescent="0.2">
      <c r="A1238" s="43">
        <f>IFERROR(MATCH($C1238,'Start Here Statistics'!$M:$M,0),0)</f>
        <v>0</v>
      </c>
      <c r="B1238" s="43" t="s">
        <v>797</v>
      </c>
      <c r="C1238" s="43" t="s">
        <v>295</v>
      </c>
      <c r="D1238" s="43" t="s">
        <v>1778</v>
      </c>
      <c r="E1238" s="43">
        <f t="shared" si="38"/>
        <v>0</v>
      </c>
      <c r="G1238" s="89" t="str">
        <v/>
      </c>
      <c r="H1238" s="90" t="str" cm="1">
        <f t="array" ref="H1238">IFERROR(_xlfn._xlws.FILTER(Cnty_States_Rgns[chapter],(Cnty_States_Rgns[county_lon, county_st]=G1238)*(Cnty_States_Rgns[region]=DR_Region)),"")</f>
        <v/>
      </c>
      <c r="J1238">
        <v>1236</v>
      </c>
      <c r="K1238" t="str">
        <f t="shared" si="39"/>
        <v/>
      </c>
    </row>
    <row r="1239" spans="1:11" ht="16" hidden="1" x14ac:dyDescent="0.2">
      <c r="A1239" s="43">
        <f>IFERROR(MATCH($C1239,'Start Here Statistics'!$M:$M,0),0)</f>
        <v>0</v>
      </c>
      <c r="B1239" s="43" t="s">
        <v>640</v>
      </c>
      <c r="C1239" s="43" t="s">
        <v>324</v>
      </c>
      <c r="D1239" s="43" t="s">
        <v>1779</v>
      </c>
      <c r="E1239" s="43">
        <f t="shared" si="38"/>
        <v>0</v>
      </c>
      <c r="G1239" s="89" t="str">
        <v/>
      </c>
      <c r="H1239" s="90" t="str" cm="1">
        <f t="array" ref="H1239">IFERROR(_xlfn._xlws.FILTER(Cnty_States_Rgns[chapter],(Cnty_States_Rgns[county_lon, county_st]=G1239)*(Cnty_States_Rgns[region]=DR_Region)),"")</f>
        <v/>
      </c>
      <c r="J1239">
        <v>1237</v>
      </c>
      <c r="K1239" t="str">
        <f t="shared" si="39"/>
        <v/>
      </c>
    </row>
    <row r="1240" spans="1:11" ht="16" hidden="1" x14ac:dyDescent="0.2">
      <c r="A1240" s="43">
        <f>IFERROR(MATCH($C1240,'Start Here Statistics'!$M:$M,0),0)</f>
        <v>0</v>
      </c>
      <c r="B1240" s="43" t="s">
        <v>662</v>
      </c>
      <c r="C1240" s="43" t="s">
        <v>294</v>
      </c>
      <c r="D1240" s="43" t="s">
        <v>1780</v>
      </c>
      <c r="E1240" s="43">
        <f t="shared" si="38"/>
        <v>0</v>
      </c>
      <c r="G1240" s="89" t="str">
        <v/>
      </c>
      <c r="H1240" s="90" t="str" cm="1">
        <f t="array" ref="H1240">IFERROR(_xlfn._xlws.FILTER(Cnty_States_Rgns[chapter],(Cnty_States_Rgns[county_lon, county_st]=G1240)*(Cnty_States_Rgns[region]=DR_Region)),"")</f>
        <v/>
      </c>
      <c r="J1240">
        <v>1238</v>
      </c>
      <c r="K1240" t="str">
        <f t="shared" si="39"/>
        <v/>
      </c>
    </row>
    <row r="1241" spans="1:11" ht="16" hidden="1" x14ac:dyDescent="0.2">
      <c r="A1241" s="43">
        <f>IFERROR(MATCH($C1241,'Start Here Statistics'!$M:$M,0),0)</f>
        <v>0</v>
      </c>
      <c r="B1241" s="43" t="s">
        <v>490</v>
      </c>
      <c r="C1241" s="43" t="s">
        <v>313</v>
      </c>
      <c r="D1241" s="43" t="s">
        <v>1781</v>
      </c>
      <c r="E1241" s="43">
        <f t="shared" si="38"/>
        <v>0</v>
      </c>
      <c r="G1241" s="89" t="str">
        <v/>
      </c>
      <c r="H1241" s="90" t="str" cm="1">
        <f t="array" ref="H1241">IFERROR(_xlfn._xlws.FILTER(Cnty_States_Rgns[chapter],(Cnty_States_Rgns[county_lon, county_st]=G1241)*(Cnty_States_Rgns[region]=DR_Region)),"")</f>
        <v/>
      </c>
      <c r="J1241">
        <v>1239</v>
      </c>
      <c r="K1241" t="str">
        <f t="shared" si="39"/>
        <v/>
      </c>
    </row>
    <row r="1242" spans="1:11" ht="16" hidden="1" x14ac:dyDescent="0.2">
      <c r="A1242" s="43">
        <f>IFERROR(MATCH($C1242,'Start Here Statistics'!$M:$M,0),0)</f>
        <v>0</v>
      </c>
      <c r="B1242" s="43" t="s">
        <v>485</v>
      </c>
      <c r="C1242" s="43" t="s">
        <v>308</v>
      </c>
      <c r="D1242" s="43" t="s">
        <v>1782</v>
      </c>
      <c r="E1242" s="43">
        <f t="shared" si="38"/>
        <v>0</v>
      </c>
      <c r="G1242" s="89" t="str">
        <v/>
      </c>
      <c r="H1242" s="90" t="str" cm="1">
        <f t="array" ref="H1242">IFERROR(_xlfn._xlws.FILTER(Cnty_States_Rgns[chapter],(Cnty_States_Rgns[county_lon, county_st]=G1242)*(Cnty_States_Rgns[region]=DR_Region)),"")</f>
        <v/>
      </c>
      <c r="J1242">
        <v>1240</v>
      </c>
      <c r="K1242" t="str">
        <f t="shared" si="39"/>
        <v/>
      </c>
    </row>
    <row r="1243" spans="1:11" ht="16" hidden="1" x14ac:dyDescent="0.2">
      <c r="A1243" s="43">
        <f>IFERROR(MATCH($C1243,'Start Here Statistics'!$M:$M,0),0)</f>
        <v>0</v>
      </c>
      <c r="B1243" s="43" t="s">
        <v>360</v>
      </c>
      <c r="C1243" s="43" t="s">
        <v>299</v>
      </c>
      <c r="D1243" s="43" t="s">
        <v>1783</v>
      </c>
      <c r="E1243" s="43">
        <f t="shared" si="38"/>
        <v>0</v>
      </c>
      <c r="G1243" s="89" t="str">
        <v/>
      </c>
      <c r="H1243" s="90" t="str" cm="1">
        <f t="array" ref="H1243">IFERROR(_xlfn._xlws.FILTER(Cnty_States_Rgns[chapter],(Cnty_States_Rgns[county_lon, county_st]=G1243)*(Cnty_States_Rgns[region]=DR_Region)),"")</f>
        <v/>
      </c>
      <c r="J1243">
        <v>1241</v>
      </c>
      <c r="K1243" t="str">
        <f t="shared" si="39"/>
        <v/>
      </c>
    </row>
    <row r="1244" spans="1:11" ht="16" hidden="1" x14ac:dyDescent="0.2">
      <c r="A1244" s="43">
        <f>IFERROR(MATCH($C1244,'Start Here Statistics'!$M:$M,0),0)</f>
        <v>0</v>
      </c>
      <c r="B1244" s="43" t="s">
        <v>1182</v>
      </c>
      <c r="C1244" s="43" t="s">
        <v>300</v>
      </c>
      <c r="D1244" s="43" t="s">
        <v>1784</v>
      </c>
      <c r="E1244" s="43">
        <f t="shared" si="38"/>
        <v>0</v>
      </c>
      <c r="G1244" s="89" t="str">
        <v/>
      </c>
      <c r="H1244" s="90" t="str" cm="1">
        <f t="array" ref="H1244">IFERROR(_xlfn._xlws.FILTER(Cnty_States_Rgns[chapter],(Cnty_States_Rgns[county_lon, county_st]=G1244)*(Cnty_States_Rgns[region]=DR_Region)),"")</f>
        <v/>
      </c>
      <c r="J1244">
        <v>1242</v>
      </c>
      <c r="K1244" t="str">
        <f t="shared" si="39"/>
        <v/>
      </c>
    </row>
    <row r="1245" spans="1:11" ht="16" hidden="1" x14ac:dyDescent="0.2">
      <c r="A1245" s="43">
        <f>IFERROR(MATCH($C1245,'Start Here Statistics'!$M:$M,0),0)</f>
        <v>0</v>
      </c>
      <c r="B1245" s="43" t="s">
        <v>797</v>
      </c>
      <c r="C1245" s="43" t="s">
        <v>295</v>
      </c>
      <c r="D1245" s="43" t="s">
        <v>1785</v>
      </c>
      <c r="E1245" s="43">
        <f t="shared" si="38"/>
        <v>0</v>
      </c>
      <c r="G1245" s="89" t="str">
        <v/>
      </c>
      <c r="H1245" s="90" t="str" cm="1">
        <f t="array" ref="H1245">IFERROR(_xlfn._xlws.FILTER(Cnty_States_Rgns[chapter],(Cnty_States_Rgns[county_lon, county_st]=G1245)*(Cnty_States_Rgns[region]=DR_Region)),"")</f>
        <v/>
      </c>
      <c r="J1245">
        <v>1243</v>
      </c>
      <c r="K1245" t="str">
        <f t="shared" si="39"/>
        <v/>
      </c>
    </row>
    <row r="1246" spans="1:11" ht="16" hidden="1" x14ac:dyDescent="0.2">
      <c r="A1246" s="43">
        <f>IFERROR(MATCH($C1246,'Start Here Statistics'!$M:$M,0),0)</f>
        <v>0</v>
      </c>
      <c r="B1246" s="43" t="s">
        <v>640</v>
      </c>
      <c r="C1246" s="43" t="s">
        <v>324</v>
      </c>
      <c r="D1246" s="43" t="s">
        <v>1786</v>
      </c>
      <c r="E1246" s="43">
        <f t="shared" si="38"/>
        <v>0</v>
      </c>
      <c r="G1246" s="89" t="str">
        <v/>
      </c>
      <c r="H1246" s="90" t="str" cm="1">
        <f t="array" ref="H1246">IFERROR(_xlfn._xlws.FILTER(Cnty_States_Rgns[chapter],(Cnty_States_Rgns[county_lon, county_st]=G1246)*(Cnty_States_Rgns[region]=DR_Region)),"")</f>
        <v/>
      </c>
      <c r="J1246">
        <v>1244</v>
      </c>
      <c r="K1246" t="str">
        <f t="shared" si="39"/>
        <v/>
      </c>
    </row>
    <row r="1247" spans="1:11" ht="16" hidden="1" x14ac:dyDescent="0.2">
      <c r="A1247" s="43">
        <f>IFERROR(MATCH($C1247,'Start Here Statistics'!$M:$M,0),0)</f>
        <v>0</v>
      </c>
      <c r="B1247" s="43" t="s">
        <v>453</v>
      </c>
      <c r="C1247" s="43" t="s">
        <v>313</v>
      </c>
      <c r="D1247" s="43" t="s">
        <v>1787</v>
      </c>
      <c r="E1247" s="43">
        <f t="shared" si="38"/>
        <v>0</v>
      </c>
      <c r="G1247" s="89" t="str">
        <v/>
      </c>
      <c r="H1247" s="90" t="str" cm="1">
        <f t="array" ref="H1247">IFERROR(_xlfn._xlws.FILTER(Cnty_States_Rgns[chapter],(Cnty_States_Rgns[county_lon, county_st]=G1247)*(Cnty_States_Rgns[region]=DR_Region)),"")</f>
        <v/>
      </c>
      <c r="J1247">
        <v>1245</v>
      </c>
      <c r="K1247" t="str">
        <f t="shared" si="39"/>
        <v/>
      </c>
    </row>
    <row r="1248" spans="1:11" ht="16" hidden="1" x14ac:dyDescent="0.2">
      <c r="A1248" s="43">
        <f>IFERROR(MATCH($C1248,'Start Here Statistics'!$M:$M,0),0)</f>
        <v>0</v>
      </c>
      <c r="B1248" s="43" t="s">
        <v>702</v>
      </c>
      <c r="C1248" s="43" t="s">
        <v>300</v>
      </c>
      <c r="D1248" s="43" t="s">
        <v>1788</v>
      </c>
      <c r="E1248" s="43">
        <f t="shared" si="38"/>
        <v>0</v>
      </c>
      <c r="G1248" s="89" t="str">
        <v/>
      </c>
      <c r="H1248" s="90" t="str" cm="1">
        <f t="array" ref="H1248">IFERROR(_xlfn._xlws.FILTER(Cnty_States_Rgns[chapter],(Cnty_States_Rgns[county_lon, county_st]=G1248)*(Cnty_States_Rgns[region]=DR_Region)),"")</f>
        <v/>
      </c>
      <c r="J1248">
        <v>1246</v>
      </c>
      <c r="K1248" t="str">
        <f t="shared" si="39"/>
        <v/>
      </c>
    </row>
    <row r="1249" spans="1:11" ht="16" hidden="1" x14ac:dyDescent="0.2">
      <c r="A1249" s="43">
        <f>IFERROR(MATCH($C1249,'Start Here Statistics'!$M:$M,0),0)</f>
        <v>0</v>
      </c>
      <c r="B1249" s="43" t="s">
        <v>1115</v>
      </c>
      <c r="C1249" s="43" t="s">
        <v>321</v>
      </c>
      <c r="D1249" s="43" t="s">
        <v>1789</v>
      </c>
      <c r="E1249" s="43">
        <f t="shared" si="38"/>
        <v>0</v>
      </c>
      <c r="G1249" s="89" t="str">
        <v/>
      </c>
      <c r="H1249" s="90" t="str" cm="1">
        <f t="array" ref="H1249">IFERROR(_xlfn._xlws.FILTER(Cnty_States_Rgns[chapter],(Cnty_States_Rgns[county_lon, county_st]=G1249)*(Cnty_States_Rgns[region]=DR_Region)),"")</f>
        <v/>
      </c>
      <c r="J1249">
        <v>1247</v>
      </c>
      <c r="K1249" t="str">
        <f t="shared" si="39"/>
        <v/>
      </c>
    </row>
    <row r="1250" spans="1:11" ht="16" hidden="1" x14ac:dyDescent="0.2">
      <c r="A1250" s="43">
        <f>IFERROR(MATCH($C1250,'Start Here Statistics'!$M:$M,0),0)</f>
        <v>0</v>
      </c>
      <c r="B1250" s="43" t="s">
        <v>465</v>
      </c>
      <c r="C1250" s="43" t="s">
        <v>307</v>
      </c>
      <c r="D1250" s="43" t="s">
        <v>1790</v>
      </c>
      <c r="E1250" s="43">
        <f t="shared" si="38"/>
        <v>0</v>
      </c>
      <c r="G1250" s="89" t="str">
        <v/>
      </c>
      <c r="H1250" s="90" t="str" cm="1">
        <f t="array" ref="H1250">IFERROR(_xlfn._xlws.FILTER(Cnty_States_Rgns[chapter],(Cnty_States_Rgns[county_lon, county_st]=G1250)*(Cnty_States_Rgns[region]=DR_Region)),"")</f>
        <v/>
      </c>
      <c r="J1250">
        <v>1248</v>
      </c>
      <c r="K1250" t="str">
        <f t="shared" si="39"/>
        <v/>
      </c>
    </row>
    <row r="1251" spans="1:11" ht="16" hidden="1" x14ac:dyDescent="0.2">
      <c r="A1251" s="43">
        <f>IFERROR(MATCH($C1251,'Start Here Statistics'!$M:$M,0),0)</f>
        <v>0</v>
      </c>
      <c r="B1251" s="43" t="s">
        <v>438</v>
      </c>
      <c r="C1251" s="43" t="s">
        <v>327</v>
      </c>
      <c r="D1251" s="43" t="s">
        <v>1791</v>
      </c>
      <c r="E1251" s="43">
        <f t="shared" si="38"/>
        <v>0</v>
      </c>
      <c r="G1251" s="89" t="str">
        <v/>
      </c>
      <c r="H1251" s="90" t="str" cm="1">
        <f t="array" ref="H1251">IFERROR(_xlfn._xlws.FILTER(Cnty_States_Rgns[chapter],(Cnty_States_Rgns[county_lon, county_st]=G1251)*(Cnty_States_Rgns[region]=DR_Region)),"")</f>
        <v/>
      </c>
      <c r="J1251">
        <v>1249</v>
      </c>
      <c r="K1251" t="str">
        <f t="shared" si="39"/>
        <v/>
      </c>
    </row>
    <row r="1252" spans="1:11" ht="16" x14ac:dyDescent="0.2">
      <c r="A1252" s="43">
        <f>IFERROR(MATCH($C1252,'Start Here Statistics'!$M:$M,0),0)</f>
        <v>0</v>
      </c>
      <c r="B1252" s="43" t="s">
        <v>541</v>
      </c>
      <c r="C1252" s="43" t="s">
        <v>271</v>
      </c>
      <c r="D1252" s="43" t="s">
        <v>1792</v>
      </c>
      <c r="E1252" s="43">
        <f t="shared" si="38"/>
        <v>0</v>
      </c>
      <c r="G1252" s="89" t="str">
        <v/>
      </c>
      <c r="H1252" s="90" t="str" cm="1">
        <f t="array" ref="H1252">IFERROR(_xlfn._xlws.FILTER(Cnty_States_Rgns[chapter],(Cnty_States_Rgns[county_lon, county_st]=G1252)*(Cnty_States_Rgns[region]=DR_Region)),"")</f>
        <v/>
      </c>
      <c r="J1252">
        <v>1250</v>
      </c>
      <c r="K1252" t="str">
        <f t="shared" si="39"/>
        <v/>
      </c>
    </row>
    <row r="1253" spans="1:11" ht="16" hidden="1" x14ac:dyDescent="0.2">
      <c r="A1253" s="43">
        <f>IFERROR(MATCH($C1253,'Start Here Statistics'!$M:$M,0),0)</f>
        <v>0</v>
      </c>
      <c r="B1253" s="43" t="s">
        <v>975</v>
      </c>
      <c r="C1253" s="43" t="s">
        <v>294</v>
      </c>
      <c r="D1253" s="43" t="s">
        <v>1793</v>
      </c>
      <c r="E1253" s="43">
        <f t="shared" si="38"/>
        <v>0</v>
      </c>
      <c r="G1253" s="89" t="str">
        <v/>
      </c>
      <c r="H1253" s="90" t="str" cm="1">
        <f t="array" ref="H1253">IFERROR(_xlfn._xlws.FILTER(Cnty_States_Rgns[chapter],(Cnty_States_Rgns[county_lon, county_st]=G1253)*(Cnty_States_Rgns[region]=DR_Region)),"")</f>
        <v/>
      </c>
      <c r="J1253">
        <v>1251</v>
      </c>
      <c r="K1253" t="str">
        <f t="shared" si="39"/>
        <v/>
      </c>
    </row>
    <row r="1254" spans="1:11" ht="16" hidden="1" x14ac:dyDescent="0.2">
      <c r="A1254" s="43">
        <f>IFERROR(MATCH($C1254,'Start Here Statistics'!$M:$M,0),0)</f>
        <v>0</v>
      </c>
      <c r="B1254" s="43" t="s">
        <v>414</v>
      </c>
      <c r="C1254" s="43" t="s">
        <v>310</v>
      </c>
      <c r="D1254" s="43" t="s">
        <v>1794</v>
      </c>
      <c r="E1254" s="43">
        <f t="shared" si="38"/>
        <v>0</v>
      </c>
      <c r="G1254" s="89" t="str">
        <v/>
      </c>
      <c r="H1254" s="90" t="str" cm="1">
        <f t="array" ref="H1254">IFERROR(_xlfn._xlws.FILTER(Cnty_States_Rgns[chapter],(Cnty_States_Rgns[county_lon, county_st]=G1254)*(Cnty_States_Rgns[region]=DR_Region)),"")</f>
        <v/>
      </c>
      <c r="J1254">
        <v>1252</v>
      </c>
      <c r="K1254" t="str">
        <f t="shared" si="39"/>
        <v/>
      </c>
    </row>
    <row r="1255" spans="1:11" ht="16" hidden="1" x14ac:dyDescent="0.2">
      <c r="A1255" s="43">
        <f>IFERROR(MATCH($C1255,'Start Here Statistics'!$M:$M,0),0)</f>
        <v>0</v>
      </c>
      <c r="B1255" s="43" t="s">
        <v>360</v>
      </c>
      <c r="C1255" s="43" t="s">
        <v>299</v>
      </c>
      <c r="D1255" s="43" t="s">
        <v>1795</v>
      </c>
      <c r="E1255" s="43">
        <f t="shared" si="38"/>
        <v>0</v>
      </c>
      <c r="G1255" s="89" t="str">
        <v/>
      </c>
      <c r="H1255" s="90" t="str" cm="1">
        <f t="array" ref="H1255">IFERROR(_xlfn._xlws.FILTER(Cnty_States_Rgns[chapter],(Cnty_States_Rgns[county_lon, county_st]=G1255)*(Cnty_States_Rgns[region]=DR_Region)),"")</f>
        <v/>
      </c>
      <c r="J1255">
        <v>1253</v>
      </c>
      <c r="K1255" t="str">
        <f t="shared" si="39"/>
        <v/>
      </c>
    </row>
    <row r="1256" spans="1:11" ht="16" hidden="1" x14ac:dyDescent="0.2">
      <c r="A1256" s="43">
        <f>IFERROR(MATCH($C1256,'Start Here Statistics'!$M:$M,0),0)</f>
        <v>0</v>
      </c>
      <c r="B1256" s="43" t="s">
        <v>671</v>
      </c>
      <c r="C1256" s="43" t="s">
        <v>300</v>
      </c>
      <c r="D1256" s="43" t="s">
        <v>1796</v>
      </c>
      <c r="E1256" s="43">
        <f t="shared" si="38"/>
        <v>0</v>
      </c>
      <c r="G1256" s="89" t="str">
        <v/>
      </c>
      <c r="H1256" s="90" t="str" cm="1">
        <f t="array" ref="H1256">IFERROR(_xlfn._xlws.FILTER(Cnty_States_Rgns[chapter],(Cnty_States_Rgns[county_lon, county_st]=G1256)*(Cnty_States_Rgns[region]=DR_Region)),"")</f>
        <v/>
      </c>
      <c r="J1256">
        <v>1254</v>
      </c>
      <c r="K1256" t="str">
        <f t="shared" si="39"/>
        <v/>
      </c>
    </row>
    <row r="1257" spans="1:11" ht="16" hidden="1" x14ac:dyDescent="0.2">
      <c r="A1257" s="43">
        <f>IFERROR(MATCH($C1257,'Start Here Statistics'!$M:$M,0),0)</f>
        <v>0</v>
      </c>
      <c r="B1257" s="43" t="s">
        <v>448</v>
      </c>
      <c r="C1257" s="43" t="s">
        <v>302</v>
      </c>
      <c r="D1257" s="43" t="s">
        <v>1797</v>
      </c>
      <c r="E1257" s="43">
        <f t="shared" si="38"/>
        <v>0</v>
      </c>
      <c r="G1257" s="89" t="str">
        <v/>
      </c>
      <c r="H1257" s="90" t="str" cm="1">
        <f t="array" ref="H1257">IFERROR(_xlfn._xlws.FILTER(Cnty_States_Rgns[chapter],(Cnty_States_Rgns[county_lon, county_st]=G1257)*(Cnty_States_Rgns[region]=DR_Region)),"")</f>
        <v/>
      </c>
      <c r="J1257">
        <v>1255</v>
      </c>
      <c r="K1257" t="str">
        <f t="shared" si="39"/>
        <v/>
      </c>
    </row>
    <row r="1258" spans="1:11" ht="16" hidden="1" x14ac:dyDescent="0.2">
      <c r="A1258" s="43">
        <f>IFERROR(MATCH($C1258,'Start Here Statistics'!$M:$M,0),0)</f>
        <v>0</v>
      </c>
      <c r="B1258" s="43" t="s">
        <v>455</v>
      </c>
      <c r="C1258" s="43" t="s">
        <v>308</v>
      </c>
      <c r="D1258" s="43" t="s">
        <v>1798</v>
      </c>
      <c r="E1258" s="43">
        <f t="shared" si="38"/>
        <v>0</v>
      </c>
      <c r="G1258" s="89" t="str">
        <v/>
      </c>
      <c r="H1258" s="90" t="str" cm="1">
        <f t="array" ref="H1258">IFERROR(_xlfn._xlws.FILTER(Cnty_States_Rgns[chapter],(Cnty_States_Rgns[county_lon, county_st]=G1258)*(Cnty_States_Rgns[region]=DR_Region)),"")</f>
        <v/>
      </c>
      <c r="J1258">
        <v>1256</v>
      </c>
      <c r="K1258" t="str">
        <f t="shared" si="39"/>
        <v/>
      </c>
    </row>
    <row r="1259" spans="1:11" ht="16" hidden="1" x14ac:dyDescent="0.2">
      <c r="A1259" s="43">
        <f>IFERROR(MATCH($C1259,'Start Here Statistics'!$M:$M,0),0)</f>
        <v>0</v>
      </c>
      <c r="B1259" s="43" t="s">
        <v>1539</v>
      </c>
      <c r="C1259" s="43" t="s">
        <v>316</v>
      </c>
      <c r="D1259" s="43" t="s">
        <v>1799</v>
      </c>
      <c r="E1259" s="43">
        <f t="shared" si="38"/>
        <v>0</v>
      </c>
      <c r="G1259" s="89" t="str">
        <v/>
      </c>
      <c r="H1259" s="90" t="str" cm="1">
        <f t="array" ref="H1259">IFERROR(_xlfn._xlws.FILTER(Cnty_States_Rgns[chapter],(Cnty_States_Rgns[county_lon, county_st]=G1259)*(Cnty_States_Rgns[region]=DR_Region)),"")</f>
        <v/>
      </c>
      <c r="J1259">
        <v>1257</v>
      </c>
      <c r="K1259" t="str">
        <f t="shared" si="39"/>
        <v/>
      </c>
    </row>
    <row r="1260" spans="1:11" ht="16" hidden="1" x14ac:dyDescent="0.2">
      <c r="A1260" s="43">
        <f>IFERROR(MATCH($C1260,'Start Here Statistics'!$M:$M,0),0)</f>
        <v>0</v>
      </c>
      <c r="B1260" s="43" t="s">
        <v>640</v>
      </c>
      <c r="C1260" s="43" t="s">
        <v>324</v>
      </c>
      <c r="D1260" s="43" t="s">
        <v>1800</v>
      </c>
      <c r="E1260" s="43">
        <f t="shared" si="38"/>
        <v>0</v>
      </c>
      <c r="G1260" s="89" t="str">
        <v/>
      </c>
      <c r="H1260" s="90" t="str" cm="1">
        <f t="array" ref="H1260">IFERROR(_xlfn._xlws.FILTER(Cnty_States_Rgns[chapter],(Cnty_States_Rgns[county_lon, county_st]=G1260)*(Cnty_States_Rgns[region]=DR_Region)),"")</f>
        <v/>
      </c>
      <c r="J1260">
        <v>1258</v>
      </c>
      <c r="K1260" t="str">
        <f t="shared" si="39"/>
        <v/>
      </c>
    </row>
    <row r="1261" spans="1:11" ht="16" hidden="1" x14ac:dyDescent="0.2">
      <c r="A1261" s="43">
        <f>IFERROR(MATCH($C1261,'Start Here Statistics'!$M:$M,0),0)</f>
        <v>0</v>
      </c>
      <c r="B1261" s="43" t="s">
        <v>442</v>
      </c>
      <c r="C1261" s="43" t="s">
        <v>327</v>
      </c>
      <c r="D1261" s="43" t="s">
        <v>1801</v>
      </c>
      <c r="E1261" s="43">
        <f t="shared" si="38"/>
        <v>0</v>
      </c>
      <c r="G1261" s="89" t="str">
        <v/>
      </c>
      <c r="H1261" s="90" t="str" cm="1">
        <f t="array" ref="H1261">IFERROR(_xlfn._xlws.FILTER(Cnty_States_Rgns[chapter],(Cnty_States_Rgns[county_lon, county_st]=G1261)*(Cnty_States_Rgns[region]=DR_Region)),"")</f>
        <v/>
      </c>
      <c r="J1261">
        <v>1259</v>
      </c>
      <c r="K1261" t="str">
        <f t="shared" si="39"/>
        <v/>
      </c>
    </row>
    <row r="1262" spans="1:11" ht="16" hidden="1" x14ac:dyDescent="0.2">
      <c r="A1262" s="43">
        <f>IFERROR(MATCH($C1262,'Start Here Statistics'!$M:$M,0),0)</f>
        <v>0</v>
      </c>
      <c r="B1262" s="43" t="s">
        <v>1802</v>
      </c>
      <c r="C1262" s="43" t="s">
        <v>292</v>
      </c>
      <c r="D1262" s="43" t="s">
        <v>1803</v>
      </c>
      <c r="E1262" s="43">
        <f t="shared" si="38"/>
        <v>0</v>
      </c>
      <c r="G1262" s="89" t="str">
        <v/>
      </c>
      <c r="H1262" s="90" t="str" cm="1">
        <f t="array" ref="H1262">IFERROR(_xlfn._xlws.FILTER(Cnty_States_Rgns[chapter],(Cnty_States_Rgns[county_lon, county_st]=G1262)*(Cnty_States_Rgns[region]=DR_Region)),"")</f>
        <v/>
      </c>
      <c r="J1262">
        <v>1260</v>
      </c>
      <c r="K1262" t="str">
        <f t="shared" si="39"/>
        <v/>
      </c>
    </row>
    <row r="1263" spans="1:11" ht="16" hidden="1" x14ac:dyDescent="0.2">
      <c r="A1263" s="43">
        <f>IFERROR(MATCH($C1263,'Start Here Statistics'!$M:$M,0),0)</f>
        <v>0</v>
      </c>
      <c r="B1263" s="43" t="s">
        <v>1019</v>
      </c>
      <c r="C1263" s="43" t="s">
        <v>288</v>
      </c>
      <c r="D1263" s="43" t="s">
        <v>1804</v>
      </c>
      <c r="E1263" s="43">
        <f t="shared" si="38"/>
        <v>0</v>
      </c>
      <c r="G1263" s="89" t="str">
        <v/>
      </c>
      <c r="H1263" s="90" t="str" cm="1">
        <f t="array" ref="H1263">IFERROR(_xlfn._xlws.FILTER(Cnty_States_Rgns[chapter],(Cnty_States_Rgns[county_lon, county_st]=G1263)*(Cnty_States_Rgns[region]=DR_Region)),"")</f>
        <v/>
      </c>
      <c r="J1263">
        <v>1261</v>
      </c>
      <c r="K1263" t="str">
        <f t="shared" si="39"/>
        <v/>
      </c>
    </row>
    <row r="1264" spans="1:11" ht="16" hidden="1" x14ac:dyDescent="0.2">
      <c r="A1264" s="43">
        <f>IFERROR(MATCH($C1264,'Start Here Statistics'!$M:$M,0),0)</f>
        <v>0</v>
      </c>
      <c r="B1264" s="43" t="s">
        <v>595</v>
      </c>
      <c r="C1264" s="43" t="s">
        <v>293</v>
      </c>
      <c r="D1264" s="43" t="s">
        <v>1805</v>
      </c>
      <c r="E1264" s="43">
        <f t="shared" si="38"/>
        <v>0</v>
      </c>
      <c r="G1264" s="89" t="str">
        <v/>
      </c>
      <c r="H1264" s="90" t="str" cm="1">
        <f t="array" ref="H1264">IFERROR(_xlfn._xlws.FILTER(Cnty_States_Rgns[chapter],(Cnty_States_Rgns[county_lon, county_st]=G1264)*(Cnty_States_Rgns[region]=DR_Region)),"")</f>
        <v/>
      </c>
      <c r="J1264">
        <v>1262</v>
      </c>
      <c r="K1264" t="str">
        <f t="shared" si="39"/>
        <v/>
      </c>
    </row>
    <row r="1265" spans="1:11" ht="16" hidden="1" x14ac:dyDescent="0.2">
      <c r="A1265" s="43">
        <f>IFERROR(MATCH($C1265,'Start Here Statistics'!$M:$M,0),0)</f>
        <v>0</v>
      </c>
      <c r="B1265" s="43" t="s">
        <v>366</v>
      </c>
      <c r="C1265" s="43" t="s">
        <v>307</v>
      </c>
      <c r="D1265" s="43" t="s">
        <v>1806</v>
      </c>
      <c r="E1265" s="43">
        <f t="shared" si="38"/>
        <v>0</v>
      </c>
      <c r="G1265" s="89" t="str">
        <v/>
      </c>
      <c r="H1265" s="90" t="str" cm="1">
        <f t="array" ref="H1265">IFERROR(_xlfn._xlws.FILTER(Cnty_States_Rgns[chapter],(Cnty_States_Rgns[county_lon, county_st]=G1265)*(Cnty_States_Rgns[region]=DR_Region)),"")</f>
        <v/>
      </c>
      <c r="J1265">
        <v>1263</v>
      </c>
      <c r="K1265" t="str">
        <f t="shared" si="39"/>
        <v/>
      </c>
    </row>
    <row r="1266" spans="1:11" ht="16" hidden="1" x14ac:dyDescent="0.2">
      <c r="A1266" s="43">
        <f>IFERROR(MATCH($C1266,'Start Here Statistics'!$M:$M,0),0)</f>
        <v>0</v>
      </c>
      <c r="B1266" s="43" t="s">
        <v>545</v>
      </c>
      <c r="C1266" s="43" t="s">
        <v>302</v>
      </c>
      <c r="D1266" s="43" t="s">
        <v>1807</v>
      </c>
      <c r="E1266" s="43">
        <f t="shared" si="38"/>
        <v>0</v>
      </c>
      <c r="G1266" s="89" t="str">
        <v/>
      </c>
      <c r="H1266" s="90" t="str" cm="1">
        <f t="array" ref="H1266">IFERROR(_xlfn._xlws.FILTER(Cnty_States_Rgns[chapter],(Cnty_States_Rgns[county_lon, county_st]=G1266)*(Cnty_States_Rgns[region]=DR_Region)),"")</f>
        <v/>
      </c>
      <c r="J1266">
        <v>1264</v>
      </c>
      <c r="K1266" t="str">
        <f t="shared" si="39"/>
        <v/>
      </c>
    </row>
    <row r="1267" spans="1:11" ht="16" hidden="1" x14ac:dyDescent="0.2">
      <c r="A1267" s="43">
        <f>IFERROR(MATCH($C1267,'Start Here Statistics'!$M:$M,0),0)</f>
        <v>0</v>
      </c>
      <c r="B1267" s="43" t="s">
        <v>1314</v>
      </c>
      <c r="C1267" s="43" t="s">
        <v>324</v>
      </c>
      <c r="D1267" s="43" t="s">
        <v>1808</v>
      </c>
      <c r="E1267" s="43">
        <f t="shared" si="38"/>
        <v>0</v>
      </c>
      <c r="G1267" s="89" t="str">
        <v/>
      </c>
      <c r="H1267" s="90" t="str" cm="1">
        <f t="array" ref="H1267">IFERROR(_xlfn._xlws.FILTER(Cnty_States_Rgns[chapter],(Cnty_States_Rgns[county_lon, county_st]=G1267)*(Cnty_States_Rgns[region]=DR_Region)),"")</f>
        <v/>
      </c>
      <c r="J1267">
        <v>1265</v>
      </c>
      <c r="K1267" t="str">
        <f t="shared" si="39"/>
        <v/>
      </c>
    </row>
    <row r="1268" spans="1:11" ht="16" hidden="1" x14ac:dyDescent="0.2">
      <c r="A1268" s="43">
        <f>IFERROR(MATCH($C1268,'Start Here Statistics'!$M:$M,0),0)</f>
        <v>0</v>
      </c>
      <c r="B1268" s="43" t="s">
        <v>571</v>
      </c>
      <c r="C1268" s="43" t="s">
        <v>308</v>
      </c>
      <c r="D1268" s="43" t="s">
        <v>1809</v>
      </c>
      <c r="E1268" s="43">
        <f t="shared" si="38"/>
        <v>0</v>
      </c>
      <c r="G1268" s="89" t="str">
        <v/>
      </c>
      <c r="H1268" s="90" t="str" cm="1">
        <f t="array" ref="H1268">IFERROR(_xlfn._xlws.FILTER(Cnty_States_Rgns[chapter],(Cnty_States_Rgns[county_lon, county_st]=G1268)*(Cnty_States_Rgns[region]=DR_Region)),"")</f>
        <v/>
      </c>
      <c r="J1268">
        <v>1266</v>
      </c>
      <c r="K1268" t="str">
        <f t="shared" si="39"/>
        <v/>
      </c>
    </row>
    <row r="1269" spans="1:11" ht="16" hidden="1" x14ac:dyDescent="0.2">
      <c r="A1269" s="43">
        <f>IFERROR(MATCH($C1269,'Start Here Statistics'!$M:$M,0),0)</f>
        <v>0</v>
      </c>
      <c r="B1269" s="43" t="s">
        <v>653</v>
      </c>
      <c r="C1269" s="43" t="s">
        <v>276</v>
      </c>
      <c r="D1269" s="43" t="s">
        <v>1810</v>
      </c>
      <c r="E1269" s="43">
        <f t="shared" si="38"/>
        <v>0</v>
      </c>
      <c r="G1269" s="89" t="str">
        <v/>
      </c>
      <c r="H1269" s="90" t="str" cm="1">
        <f t="array" ref="H1269">IFERROR(_xlfn._xlws.FILTER(Cnty_States_Rgns[chapter],(Cnty_States_Rgns[county_lon, county_st]=G1269)*(Cnty_States_Rgns[region]=DR_Region)),"")</f>
        <v/>
      </c>
      <c r="J1269">
        <v>1267</v>
      </c>
      <c r="K1269" t="str">
        <f t="shared" si="39"/>
        <v/>
      </c>
    </row>
    <row r="1270" spans="1:11" ht="16" hidden="1" x14ac:dyDescent="0.2">
      <c r="A1270" s="43">
        <f>IFERROR(MATCH($C1270,'Start Here Statistics'!$M:$M,0),0)</f>
        <v>0</v>
      </c>
      <c r="B1270" s="43" t="s">
        <v>759</v>
      </c>
      <c r="C1270" s="43" t="s">
        <v>325</v>
      </c>
      <c r="D1270" s="43" t="s">
        <v>1811</v>
      </c>
      <c r="E1270" s="43">
        <f t="shared" si="38"/>
        <v>0</v>
      </c>
      <c r="G1270" s="89" t="str">
        <v/>
      </c>
      <c r="H1270" s="90" t="str" cm="1">
        <f t="array" ref="H1270">IFERROR(_xlfn._xlws.FILTER(Cnty_States_Rgns[chapter],(Cnty_States_Rgns[county_lon, county_st]=G1270)*(Cnty_States_Rgns[region]=DR_Region)),"")</f>
        <v/>
      </c>
      <c r="J1270">
        <v>1268</v>
      </c>
      <c r="K1270" t="str">
        <f t="shared" si="39"/>
        <v/>
      </c>
    </row>
    <row r="1271" spans="1:11" ht="16" hidden="1" x14ac:dyDescent="0.2">
      <c r="A1271" s="43">
        <f>IFERROR(MATCH($C1271,'Start Here Statistics'!$M:$M,0),0)</f>
        <v>0</v>
      </c>
      <c r="B1271" s="43" t="s">
        <v>370</v>
      </c>
      <c r="C1271" s="43" t="s">
        <v>283</v>
      </c>
      <c r="D1271" s="43" t="s">
        <v>1812</v>
      </c>
      <c r="E1271" s="43">
        <f t="shared" si="38"/>
        <v>0</v>
      </c>
      <c r="G1271" s="89" t="str">
        <v/>
      </c>
      <c r="H1271" s="90" t="str" cm="1">
        <f t="array" ref="H1271">IFERROR(_xlfn._xlws.FILTER(Cnty_States_Rgns[chapter],(Cnty_States_Rgns[county_lon, county_st]=G1271)*(Cnty_States_Rgns[region]=DR_Region)),"")</f>
        <v/>
      </c>
      <c r="J1271">
        <v>1269</v>
      </c>
      <c r="K1271" t="str">
        <f t="shared" si="39"/>
        <v/>
      </c>
    </row>
    <row r="1272" spans="1:11" ht="16" hidden="1" x14ac:dyDescent="0.2">
      <c r="A1272" s="43">
        <f>IFERROR(MATCH($C1272,'Start Here Statistics'!$M:$M,0),0)</f>
        <v>0</v>
      </c>
      <c r="B1272" s="43" t="s">
        <v>396</v>
      </c>
      <c r="C1272" s="43" t="s">
        <v>327</v>
      </c>
      <c r="D1272" s="43" t="s">
        <v>1813</v>
      </c>
      <c r="E1272" s="43">
        <f t="shared" si="38"/>
        <v>0</v>
      </c>
      <c r="G1272" s="89" t="str">
        <v/>
      </c>
      <c r="H1272" s="90" t="str" cm="1">
        <f t="array" ref="H1272">IFERROR(_xlfn._xlws.FILTER(Cnty_States_Rgns[chapter],(Cnty_States_Rgns[county_lon, county_st]=G1272)*(Cnty_States_Rgns[region]=DR_Region)),"")</f>
        <v/>
      </c>
      <c r="J1272">
        <v>1270</v>
      </c>
      <c r="K1272" t="str">
        <f t="shared" si="39"/>
        <v/>
      </c>
    </row>
    <row r="1273" spans="1:11" ht="16" hidden="1" x14ac:dyDescent="0.2">
      <c r="A1273" s="43">
        <f>IFERROR(MATCH($C1273,'Start Here Statistics'!$M:$M,0),0)</f>
        <v>0</v>
      </c>
      <c r="B1273" s="43" t="s">
        <v>1115</v>
      </c>
      <c r="C1273" s="43" t="s">
        <v>321</v>
      </c>
      <c r="D1273" s="43" t="s">
        <v>1814</v>
      </c>
      <c r="E1273" s="43">
        <f t="shared" si="38"/>
        <v>0</v>
      </c>
      <c r="G1273" s="89" t="str">
        <v/>
      </c>
      <c r="H1273" s="90" t="str" cm="1">
        <f t="array" ref="H1273">IFERROR(_xlfn._xlws.FILTER(Cnty_States_Rgns[chapter],(Cnty_States_Rgns[county_lon, county_st]=G1273)*(Cnty_States_Rgns[region]=DR_Region)),"")</f>
        <v/>
      </c>
      <c r="J1273">
        <v>1271</v>
      </c>
      <c r="K1273" t="str">
        <f t="shared" si="39"/>
        <v/>
      </c>
    </row>
    <row r="1274" spans="1:11" ht="16" hidden="1" x14ac:dyDescent="0.2">
      <c r="A1274" s="43">
        <f>IFERROR(MATCH($C1274,'Start Here Statistics'!$M:$M,0),0)</f>
        <v>0</v>
      </c>
      <c r="B1274" s="43" t="s">
        <v>604</v>
      </c>
      <c r="C1274" s="43" t="s">
        <v>298</v>
      </c>
      <c r="D1274" s="43" t="s">
        <v>1815</v>
      </c>
      <c r="E1274" s="43">
        <f t="shared" si="38"/>
        <v>0</v>
      </c>
      <c r="G1274" s="89" t="str">
        <v/>
      </c>
      <c r="H1274" s="90" t="str" cm="1">
        <f t="array" ref="H1274">IFERROR(_xlfn._xlws.FILTER(Cnty_States_Rgns[chapter],(Cnty_States_Rgns[county_lon, county_st]=G1274)*(Cnty_States_Rgns[region]=DR_Region)),"")</f>
        <v/>
      </c>
      <c r="J1274">
        <v>1272</v>
      </c>
      <c r="K1274" t="str">
        <f t="shared" si="39"/>
        <v/>
      </c>
    </row>
    <row r="1275" spans="1:11" ht="16" hidden="1" x14ac:dyDescent="0.2">
      <c r="A1275" s="43">
        <f>IFERROR(MATCH($C1275,'Start Here Statistics'!$M:$M,0),0)</f>
        <v>0</v>
      </c>
      <c r="B1275" s="43" t="s">
        <v>618</v>
      </c>
      <c r="C1275" s="43" t="s">
        <v>282</v>
      </c>
      <c r="D1275" s="43" t="s">
        <v>1816</v>
      </c>
      <c r="E1275" s="43">
        <f t="shared" si="38"/>
        <v>0</v>
      </c>
      <c r="G1275" s="89" t="str">
        <v/>
      </c>
      <c r="H1275" s="90" t="str" cm="1">
        <f t="array" ref="H1275">IFERROR(_xlfn._xlws.FILTER(Cnty_States_Rgns[chapter],(Cnty_States_Rgns[county_lon, county_st]=G1275)*(Cnty_States_Rgns[region]=DR_Region)),"")</f>
        <v/>
      </c>
      <c r="J1275">
        <v>1273</v>
      </c>
      <c r="K1275" t="str">
        <f t="shared" si="39"/>
        <v/>
      </c>
    </row>
    <row r="1276" spans="1:11" ht="16" hidden="1" x14ac:dyDescent="0.2">
      <c r="A1276" s="43">
        <f>IFERROR(MATCH($C1276,'Start Here Statistics'!$M:$M,0),0)</f>
        <v>0</v>
      </c>
      <c r="B1276" s="43" t="s">
        <v>1817</v>
      </c>
      <c r="C1276" s="43" t="s">
        <v>288</v>
      </c>
      <c r="D1276" s="43" t="s">
        <v>1818</v>
      </c>
      <c r="E1276" s="43">
        <f t="shared" si="38"/>
        <v>0</v>
      </c>
      <c r="G1276" s="89" t="str">
        <v/>
      </c>
      <c r="H1276" s="90" t="str" cm="1">
        <f t="array" ref="H1276">IFERROR(_xlfn._xlws.FILTER(Cnty_States_Rgns[chapter],(Cnty_States_Rgns[county_lon, county_st]=G1276)*(Cnty_States_Rgns[region]=DR_Region)),"")</f>
        <v/>
      </c>
      <c r="J1276">
        <v>1274</v>
      </c>
      <c r="K1276" t="str">
        <f t="shared" si="39"/>
        <v/>
      </c>
    </row>
    <row r="1277" spans="1:11" ht="16" hidden="1" x14ac:dyDescent="0.2">
      <c r="A1277" s="43">
        <f>IFERROR(MATCH($C1277,'Start Here Statistics'!$M:$M,0),0)</f>
        <v>0</v>
      </c>
      <c r="B1277" s="43" t="s">
        <v>615</v>
      </c>
      <c r="C1277" s="43" t="s">
        <v>315</v>
      </c>
      <c r="D1277" s="43" t="s">
        <v>1819</v>
      </c>
      <c r="E1277" s="43">
        <f t="shared" si="38"/>
        <v>0</v>
      </c>
      <c r="G1277" s="89" t="str">
        <v/>
      </c>
      <c r="H1277" s="90" t="str" cm="1">
        <f t="array" ref="H1277">IFERROR(_xlfn._xlws.FILTER(Cnty_States_Rgns[chapter],(Cnty_States_Rgns[county_lon, county_st]=G1277)*(Cnty_States_Rgns[region]=DR_Region)),"")</f>
        <v/>
      </c>
      <c r="J1277">
        <v>1275</v>
      </c>
      <c r="K1277" t="str">
        <f t="shared" si="39"/>
        <v/>
      </c>
    </row>
    <row r="1278" spans="1:11" ht="16" hidden="1" x14ac:dyDescent="0.2">
      <c r="A1278" s="43">
        <f>IFERROR(MATCH($C1278,'Start Here Statistics'!$M:$M,0),0)</f>
        <v>0</v>
      </c>
      <c r="B1278" s="43" t="s">
        <v>1028</v>
      </c>
      <c r="C1278" s="43" t="s">
        <v>306</v>
      </c>
      <c r="D1278" s="43" t="s">
        <v>1820</v>
      </c>
      <c r="E1278" s="43">
        <f t="shared" si="38"/>
        <v>0</v>
      </c>
      <c r="G1278" s="89" t="str">
        <v/>
      </c>
      <c r="H1278" s="90" t="str" cm="1">
        <f t="array" ref="H1278">IFERROR(_xlfn._xlws.FILTER(Cnty_States_Rgns[chapter],(Cnty_States_Rgns[county_lon, county_st]=G1278)*(Cnty_States_Rgns[region]=DR_Region)),"")</f>
        <v/>
      </c>
      <c r="J1278">
        <v>1276</v>
      </c>
      <c r="K1278" t="str">
        <f t="shared" si="39"/>
        <v/>
      </c>
    </row>
    <row r="1279" spans="1:11" ht="16" x14ac:dyDescent="0.2">
      <c r="A1279" s="43">
        <f>IFERROR(MATCH($C1279,'Start Here Statistics'!$M:$M,0),0)</f>
        <v>0</v>
      </c>
      <c r="B1279" s="43" t="s">
        <v>364</v>
      </c>
      <c r="C1279" s="43" t="s">
        <v>271</v>
      </c>
      <c r="D1279" s="43" t="s">
        <v>1821</v>
      </c>
      <c r="E1279" s="43">
        <f t="shared" si="38"/>
        <v>0</v>
      </c>
      <c r="G1279" s="89" t="str">
        <v/>
      </c>
      <c r="H1279" s="90" t="str" cm="1">
        <f t="array" ref="H1279">IFERROR(_xlfn._xlws.FILTER(Cnty_States_Rgns[chapter],(Cnty_States_Rgns[county_lon, county_st]=G1279)*(Cnty_States_Rgns[region]=DR_Region)),"")</f>
        <v/>
      </c>
      <c r="J1279">
        <v>1277</v>
      </c>
      <c r="K1279" t="str">
        <f t="shared" si="39"/>
        <v/>
      </c>
    </row>
    <row r="1280" spans="1:11" ht="16" hidden="1" x14ac:dyDescent="0.2">
      <c r="A1280" s="43">
        <f>IFERROR(MATCH($C1280,'Start Here Statistics'!$M:$M,0),0)</f>
        <v>0</v>
      </c>
      <c r="B1280" s="43" t="s">
        <v>390</v>
      </c>
      <c r="C1280" s="43" t="s">
        <v>289</v>
      </c>
      <c r="D1280" s="43" t="s">
        <v>1822</v>
      </c>
      <c r="E1280" s="43">
        <f t="shared" si="38"/>
        <v>0</v>
      </c>
      <c r="G1280" s="89" t="str">
        <v/>
      </c>
      <c r="H1280" s="90" t="str" cm="1">
        <f t="array" ref="H1280">IFERROR(_xlfn._xlws.FILTER(Cnty_States_Rgns[chapter],(Cnty_States_Rgns[county_lon, county_st]=G1280)*(Cnty_States_Rgns[region]=DR_Region)),"")</f>
        <v/>
      </c>
      <c r="J1280">
        <v>1278</v>
      </c>
      <c r="K1280" t="str">
        <f t="shared" si="39"/>
        <v/>
      </c>
    </row>
    <row r="1281" spans="1:11" ht="16" hidden="1" x14ac:dyDescent="0.2">
      <c r="A1281" s="43">
        <f>IFERROR(MATCH($C1281,'Start Here Statistics'!$M:$M,0),0)</f>
        <v>0</v>
      </c>
      <c r="B1281" s="43" t="s">
        <v>368</v>
      </c>
      <c r="C1281" s="43" t="s">
        <v>310</v>
      </c>
      <c r="D1281" s="43" t="s">
        <v>1823</v>
      </c>
      <c r="E1281" s="43">
        <f t="shared" si="38"/>
        <v>0</v>
      </c>
      <c r="G1281" s="89" t="str">
        <v/>
      </c>
      <c r="H1281" s="90" t="str" cm="1">
        <f t="array" ref="H1281">IFERROR(_xlfn._xlws.FILTER(Cnty_States_Rgns[chapter],(Cnty_States_Rgns[county_lon, county_st]=G1281)*(Cnty_States_Rgns[region]=DR_Region)),"")</f>
        <v/>
      </c>
      <c r="J1281">
        <v>1279</v>
      </c>
      <c r="K1281" t="str">
        <f t="shared" si="39"/>
        <v/>
      </c>
    </row>
    <row r="1282" spans="1:11" ht="16" hidden="1" x14ac:dyDescent="0.2">
      <c r="A1282" s="43">
        <f>IFERROR(MATCH($C1282,'Start Here Statistics'!$M:$M,0),0)</f>
        <v>0</v>
      </c>
      <c r="B1282" s="43" t="s">
        <v>370</v>
      </c>
      <c r="C1282" s="43" t="s">
        <v>283</v>
      </c>
      <c r="D1282" s="43" t="s">
        <v>1824</v>
      </c>
      <c r="E1282" s="43">
        <f t="shared" si="38"/>
        <v>0</v>
      </c>
      <c r="G1282" s="89" t="str">
        <v/>
      </c>
      <c r="H1282" s="90" t="str" cm="1">
        <f t="array" ref="H1282">IFERROR(_xlfn._xlws.FILTER(Cnty_States_Rgns[chapter],(Cnty_States_Rgns[county_lon, county_st]=G1282)*(Cnty_States_Rgns[region]=DR_Region)),"")</f>
        <v/>
      </c>
      <c r="J1282">
        <v>1280</v>
      </c>
      <c r="K1282" t="str">
        <f t="shared" si="39"/>
        <v/>
      </c>
    </row>
    <row r="1283" spans="1:11" ht="16" hidden="1" x14ac:dyDescent="0.2">
      <c r="A1283" s="43">
        <f>IFERROR(MATCH($C1283,'Start Here Statistics'!$M:$M,0),0)</f>
        <v>0</v>
      </c>
      <c r="B1283" s="43" t="s">
        <v>535</v>
      </c>
      <c r="C1283" s="43" t="s">
        <v>313</v>
      </c>
      <c r="D1283" s="43" t="s">
        <v>1825</v>
      </c>
      <c r="E1283" s="43">
        <f t="shared" ref="E1283:E1346" si="40">SUM(E1282,$A1283&gt;0)</f>
        <v>0</v>
      </c>
      <c r="G1283" s="89" t="str">
        <v/>
      </c>
      <c r="H1283" s="90" t="str" cm="1">
        <f t="array" ref="H1283">IFERROR(_xlfn._xlws.FILTER(Cnty_States_Rgns[chapter],(Cnty_States_Rgns[county_lon, county_st]=G1283)*(Cnty_States_Rgns[region]=DR_Region)),"")</f>
        <v/>
      </c>
      <c r="J1283">
        <v>1281</v>
      </c>
      <c r="K1283" t="str">
        <f t="shared" si="39"/>
        <v/>
      </c>
    </row>
    <row r="1284" spans="1:11" ht="16" hidden="1" x14ac:dyDescent="0.2">
      <c r="A1284" s="43">
        <f>IFERROR(MATCH($C1284,'Start Here Statistics'!$M:$M,0),0)</f>
        <v>0</v>
      </c>
      <c r="B1284" s="43" t="s">
        <v>446</v>
      </c>
      <c r="C1284" s="43" t="s">
        <v>301</v>
      </c>
      <c r="D1284" s="43" t="s">
        <v>1826</v>
      </c>
      <c r="E1284" s="43">
        <f t="shared" si="40"/>
        <v>0</v>
      </c>
      <c r="G1284" s="89" t="str">
        <v/>
      </c>
      <c r="H1284" s="90" t="str" cm="1">
        <f t="array" ref="H1284">IFERROR(_xlfn._xlws.FILTER(Cnty_States_Rgns[chapter],(Cnty_States_Rgns[county_lon, county_st]=G1284)*(Cnty_States_Rgns[region]=DR_Region)),"")</f>
        <v/>
      </c>
      <c r="J1284">
        <v>1282</v>
      </c>
      <c r="K1284" t="str">
        <f t="shared" ref="K1284:K1347" si="41">IFERROR(INDEX($D:$D,MATCH($J1284,$E:$E,0)),"")</f>
        <v/>
      </c>
    </row>
    <row r="1285" spans="1:11" ht="16" hidden="1" x14ac:dyDescent="0.2">
      <c r="A1285" s="43">
        <f>IFERROR(MATCH($C1285,'Start Here Statistics'!$M:$M,0),0)</f>
        <v>0</v>
      </c>
      <c r="B1285" s="43" t="s">
        <v>673</v>
      </c>
      <c r="C1285" s="43" t="s">
        <v>293</v>
      </c>
      <c r="D1285" s="43" t="s">
        <v>1827</v>
      </c>
      <c r="E1285" s="43">
        <f t="shared" si="40"/>
        <v>0</v>
      </c>
      <c r="G1285" s="89" t="str">
        <v/>
      </c>
      <c r="H1285" s="90" t="str" cm="1">
        <f t="array" ref="H1285">IFERROR(_xlfn._xlws.FILTER(Cnty_States_Rgns[chapter],(Cnty_States_Rgns[county_lon, county_st]=G1285)*(Cnty_States_Rgns[region]=DR_Region)),"")</f>
        <v/>
      </c>
      <c r="J1285">
        <v>1283</v>
      </c>
      <c r="K1285" t="str">
        <f t="shared" si="41"/>
        <v/>
      </c>
    </row>
    <row r="1286" spans="1:11" ht="16" hidden="1" x14ac:dyDescent="0.2">
      <c r="A1286" s="43">
        <f>IFERROR(MATCH($C1286,'Start Here Statistics'!$M:$M,0),0)</f>
        <v>0</v>
      </c>
      <c r="B1286" s="43" t="s">
        <v>587</v>
      </c>
      <c r="C1286" s="43" t="s">
        <v>312</v>
      </c>
      <c r="D1286" s="43" t="s">
        <v>1828</v>
      </c>
      <c r="E1286" s="43">
        <f t="shared" si="40"/>
        <v>0</v>
      </c>
      <c r="G1286" s="89" t="str">
        <v/>
      </c>
      <c r="H1286" s="90" t="str" cm="1">
        <f t="array" ref="H1286">IFERROR(_xlfn._xlws.FILTER(Cnty_States_Rgns[chapter],(Cnty_States_Rgns[county_lon, county_st]=G1286)*(Cnty_States_Rgns[region]=DR_Region)),"")</f>
        <v/>
      </c>
      <c r="J1286">
        <v>1284</v>
      </c>
      <c r="K1286" t="str">
        <f t="shared" si="41"/>
        <v/>
      </c>
    </row>
    <row r="1287" spans="1:11" ht="16" x14ac:dyDescent="0.2">
      <c r="A1287" s="43">
        <f>IFERROR(MATCH($C1287,'Start Here Statistics'!$M:$M,0),0)</f>
        <v>0</v>
      </c>
      <c r="B1287" s="43" t="s">
        <v>364</v>
      </c>
      <c r="C1287" s="43" t="s">
        <v>271</v>
      </c>
      <c r="D1287" s="43" t="s">
        <v>1829</v>
      </c>
      <c r="E1287" s="43">
        <f t="shared" si="40"/>
        <v>0</v>
      </c>
      <c r="G1287" s="89" t="str">
        <v/>
      </c>
      <c r="H1287" s="90" t="str" cm="1">
        <f t="array" ref="H1287">IFERROR(_xlfn._xlws.FILTER(Cnty_States_Rgns[chapter],(Cnty_States_Rgns[county_lon, county_st]=G1287)*(Cnty_States_Rgns[region]=DR_Region)),"")</f>
        <v/>
      </c>
      <c r="J1287">
        <v>1285</v>
      </c>
      <c r="K1287" t="str">
        <f t="shared" si="41"/>
        <v/>
      </c>
    </row>
    <row r="1288" spans="1:11" ht="16" hidden="1" x14ac:dyDescent="0.2">
      <c r="A1288" s="43">
        <f>IFERROR(MATCH($C1288,'Start Here Statistics'!$M:$M,0),0)</f>
        <v>0</v>
      </c>
      <c r="B1288" s="43" t="s">
        <v>497</v>
      </c>
      <c r="C1288" s="43" t="s">
        <v>316</v>
      </c>
      <c r="D1288" s="43" t="s">
        <v>1830</v>
      </c>
      <c r="E1288" s="43">
        <f t="shared" si="40"/>
        <v>0</v>
      </c>
      <c r="G1288" s="89" t="str">
        <v/>
      </c>
      <c r="H1288" s="90" t="str" cm="1">
        <f t="array" ref="H1288">IFERROR(_xlfn._xlws.FILTER(Cnty_States_Rgns[chapter],(Cnty_States_Rgns[county_lon, county_st]=G1288)*(Cnty_States_Rgns[region]=DR_Region)),"")</f>
        <v/>
      </c>
      <c r="J1288">
        <v>1286</v>
      </c>
      <c r="K1288" t="str">
        <f t="shared" si="41"/>
        <v/>
      </c>
    </row>
    <row r="1289" spans="1:11" ht="16" hidden="1" x14ac:dyDescent="0.2">
      <c r="A1289" s="43">
        <f>IFERROR(MATCH($C1289,'Start Here Statistics'!$M:$M,0),0)</f>
        <v>0</v>
      </c>
      <c r="B1289" s="43" t="s">
        <v>455</v>
      </c>
      <c r="C1289" s="43" t="s">
        <v>308</v>
      </c>
      <c r="D1289" s="43" t="s">
        <v>1831</v>
      </c>
      <c r="E1289" s="43">
        <f t="shared" si="40"/>
        <v>0</v>
      </c>
      <c r="G1289" s="89" t="str">
        <v/>
      </c>
      <c r="H1289" s="90" t="str" cm="1">
        <f t="array" ref="H1289">IFERROR(_xlfn._xlws.FILTER(Cnty_States_Rgns[chapter],(Cnty_States_Rgns[county_lon, county_st]=G1289)*(Cnty_States_Rgns[region]=DR_Region)),"")</f>
        <v/>
      </c>
      <c r="J1289">
        <v>1287</v>
      </c>
      <c r="K1289" t="str">
        <f t="shared" si="41"/>
        <v/>
      </c>
    </row>
    <row r="1290" spans="1:11" ht="16" hidden="1" x14ac:dyDescent="0.2">
      <c r="A1290" s="43">
        <f>IFERROR(MATCH($C1290,'Start Here Statistics'!$M:$M,0),0)</f>
        <v>0</v>
      </c>
      <c r="B1290" s="43" t="s">
        <v>368</v>
      </c>
      <c r="C1290" s="43" t="s">
        <v>310</v>
      </c>
      <c r="D1290" s="43" t="s">
        <v>1832</v>
      </c>
      <c r="E1290" s="43">
        <f t="shared" si="40"/>
        <v>0</v>
      </c>
      <c r="G1290" s="89" t="str">
        <v/>
      </c>
      <c r="H1290" s="90" t="str" cm="1">
        <f t="array" ref="H1290">IFERROR(_xlfn._xlws.FILTER(Cnty_States_Rgns[chapter],(Cnty_States_Rgns[county_lon, county_st]=G1290)*(Cnty_States_Rgns[region]=DR_Region)),"")</f>
        <v/>
      </c>
      <c r="J1290">
        <v>1288</v>
      </c>
      <c r="K1290" t="str">
        <f t="shared" si="41"/>
        <v/>
      </c>
    </row>
    <row r="1291" spans="1:11" ht="16" hidden="1" x14ac:dyDescent="0.2">
      <c r="A1291" s="43">
        <f>IFERROR(MATCH($C1291,'Start Here Statistics'!$M:$M,0),0)</f>
        <v>0</v>
      </c>
      <c r="B1291" s="43" t="s">
        <v>440</v>
      </c>
      <c r="C1291" s="43" t="s">
        <v>318</v>
      </c>
      <c r="D1291" s="43" t="s">
        <v>1833</v>
      </c>
      <c r="E1291" s="43">
        <f t="shared" si="40"/>
        <v>0</v>
      </c>
      <c r="G1291" s="89" t="str">
        <v/>
      </c>
      <c r="H1291" s="90" t="str" cm="1">
        <f t="array" ref="H1291">IFERROR(_xlfn._xlws.FILTER(Cnty_States_Rgns[chapter],(Cnty_States_Rgns[county_lon, county_st]=G1291)*(Cnty_States_Rgns[region]=DR_Region)),"")</f>
        <v/>
      </c>
      <c r="J1291">
        <v>1289</v>
      </c>
      <c r="K1291" t="str">
        <f t="shared" si="41"/>
        <v/>
      </c>
    </row>
    <row r="1292" spans="1:11" ht="16" hidden="1" x14ac:dyDescent="0.2">
      <c r="A1292" s="43">
        <f>IFERROR(MATCH($C1292,'Start Here Statistics'!$M:$M,0),0)</f>
        <v>0</v>
      </c>
      <c r="B1292" s="43" t="s">
        <v>1117</v>
      </c>
      <c r="C1292" s="43" t="s">
        <v>313</v>
      </c>
      <c r="D1292" s="43" t="s">
        <v>1834</v>
      </c>
      <c r="E1292" s="43">
        <f t="shared" si="40"/>
        <v>0</v>
      </c>
      <c r="G1292" s="89" t="str">
        <v/>
      </c>
      <c r="H1292" s="90" t="str" cm="1">
        <f t="array" ref="H1292">IFERROR(_xlfn._xlws.FILTER(Cnty_States_Rgns[chapter],(Cnty_States_Rgns[county_lon, county_st]=G1292)*(Cnty_States_Rgns[region]=DR_Region)),"")</f>
        <v/>
      </c>
      <c r="J1292">
        <v>1290</v>
      </c>
      <c r="K1292" t="str">
        <f t="shared" si="41"/>
        <v/>
      </c>
    </row>
    <row r="1293" spans="1:11" ht="16" hidden="1" x14ac:dyDescent="0.2">
      <c r="A1293" s="43">
        <f>IFERROR(MATCH($C1293,'Start Here Statistics'!$M:$M,0),0)</f>
        <v>0</v>
      </c>
      <c r="B1293" s="43" t="s">
        <v>1199</v>
      </c>
      <c r="C1293" s="43" t="s">
        <v>280</v>
      </c>
      <c r="D1293" s="43" t="s">
        <v>1835</v>
      </c>
      <c r="E1293" s="43">
        <f t="shared" si="40"/>
        <v>0</v>
      </c>
      <c r="G1293" s="89" t="str">
        <v/>
      </c>
      <c r="H1293" s="90" t="str" cm="1">
        <f t="array" ref="H1293">IFERROR(_xlfn._xlws.FILTER(Cnty_States_Rgns[chapter],(Cnty_States_Rgns[county_lon, county_st]=G1293)*(Cnty_States_Rgns[region]=DR_Region)),"")</f>
        <v/>
      </c>
      <c r="J1293">
        <v>1291</v>
      </c>
      <c r="K1293" t="str">
        <f t="shared" si="41"/>
        <v/>
      </c>
    </row>
    <row r="1294" spans="1:11" ht="16" hidden="1" x14ac:dyDescent="0.2">
      <c r="A1294" s="43">
        <f>IFERROR(MATCH($C1294,'Start Here Statistics'!$M:$M,0),0)</f>
        <v>0</v>
      </c>
      <c r="B1294" s="43" t="s">
        <v>368</v>
      </c>
      <c r="C1294" s="43" t="s">
        <v>310</v>
      </c>
      <c r="D1294" s="43" t="s">
        <v>1836</v>
      </c>
      <c r="E1294" s="43">
        <f t="shared" si="40"/>
        <v>0</v>
      </c>
      <c r="G1294" s="89" t="str">
        <v/>
      </c>
      <c r="H1294" s="90" t="str" cm="1">
        <f t="array" ref="H1294">IFERROR(_xlfn._xlws.FILTER(Cnty_States_Rgns[chapter],(Cnty_States_Rgns[county_lon, county_st]=G1294)*(Cnty_States_Rgns[region]=DR_Region)),"")</f>
        <v/>
      </c>
      <c r="J1294">
        <v>1292</v>
      </c>
      <c r="K1294" t="str">
        <f t="shared" si="41"/>
        <v/>
      </c>
    </row>
    <row r="1295" spans="1:11" ht="16" hidden="1" x14ac:dyDescent="0.2">
      <c r="A1295" s="43">
        <f>IFERROR(MATCH($C1295,'Start Here Statistics'!$M:$M,0),0)</f>
        <v>0</v>
      </c>
      <c r="B1295" s="43" t="s">
        <v>402</v>
      </c>
      <c r="C1295" s="43" t="s">
        <v>275</v>
      </c>
      <c r="D1295" s="43" t="s">
        <v>1837</v>
      </c>
      <c r="E1295" s="43">
        <f t="shared" si="40"/>
        <v>0</v>
      </c>
      <c r="G1295" s="89" t="str">
        <v/>
      </c>
      <c r="H1295" s="90" t="str" cm="1">
        <f t="array" ref="H1295">IFERROR(_xlfn._xlws.FILTER(Cnty_States_Rgns[chapter],(Cnty_States_Rgns[county_lon, county_st]=G1295)*(Cnty_States_Rgns[region]=DR_Region)),"")</f>
        <v/>
      </c>
      <c r="J1295">
        <v>1293</v>
      </c>
      <c r="K1295" t="str">
        <f t="shared" si="41"/>
        <v/>
      </c>
    </row>
    <row r="1296" spans="1:11" ht="16" hidden="1" x14ac:dyDescent="0.2">
      <c r="A1296" s="43">
        <f>IFERROR(MATCH($C1296,'Start Here Statistics'!$M:$M,0),0)</f>
        <v>0</v>
      </c>
      <c r="B1296" s="43" t="s">
        <v>438</v>
      </c>
      <c r="C1296" s="43" t="s">
        <v>327</v>
      </c>
      <c r="D1296" s="43" t="s">
        <v>1838</v>
      </c>
      <c r="E1296" s="43">
        <f t="shared" si="40"/>
        <v>0</v>
      </c>
      <c r="G1296" s="89" t="str">
        <v/>
      </c>
      <c r="H1296" s="90" t="str" cm="1">
        <f t="array" ref="H1296">IFERROR(_xlfn._xlws.FILTER(Cnty_States_Rgns[chapter],(Cnty_States_Rgns[county_lon, county_st]=G1296)*(Cnty_States_Rgns[region]=DR_Region)),"")</f>
        <v/>
      </c>
      <c r="J1296">
        <v>1294</v>
      </c>
      <c r="K1296" t="str">
        <f t="shared" si="41"/>
        <v/>
      </c>
    </row>
    <row r="1297" spans="1:11" ht="16" hidden="1" x14ac:dyDescent="0.2">
      <c r="A1297" s="43">
        <f>IFERROR(MATCH($C1297,'Start Here Statistics'!$M:$M,0),0)</f>
        <v>0</v>
      </c>
      <c r="B1297" s="43" t="s">
        <v>545</v>
      </c>
      <c r="C1297" s="43" t="s">
        <v>302</v>
      </c>
      <c r="D1297" s="43" t="s">
        <v>1839</v>
      </c>
      <c r="E1297" s="43">
        <f t="shared" si="40"/>
        <v>0</v>
      </c>
      <c r="G1297" s="89" t="str">
        <v/>
      </c>
      <c r="H1297" s="90" t="str" cm="1">
        <f t="array" ref="H1297">IFERROR(_xlfn._xlws.FILTER(Cnty_States_Rgns[chapter],(Cnty_States_Rgns[county_lon, county_st]=G1297)*(Cnty_States_Rgns[region]=DR_Region)),"")</f>
        <v/>
      </c>
      <c r="J1297">
        <v>1295</v>
      </c>
      <c r="K1297" t="str">
        <f t="shared" si="41"/>
        <v/>
      </c>
    </row>
    <row r="1298" spans="1:11" ht="16" hidden="1" x14ac:dyDescent="0.2">
      <c r="A1298" s="43">
        <f>IFERROR(MATCH($C1298,'Start Here Statistics'!$M:$M,0),0)</f>
        <v>0</v>
      </c>
      <c r="B1298" s="43" t="s">
        <v>720</v>
      </c>
      <c r="C1298" s="43" t="s">
        <v>313</v>
      </c>
      <c r="D1298" s="43" t="s">
        <v>1840</v>
      </c>
      <c r="E1298" s="43">
        <f t="shared" si="40"/>
        <v>0</v>
      </c>
      <c r="G1298" s="89" t="str">
        <v/>
      </c>
      <c r="H1298" s="90" t="str" cm="1">
        <f t="array" ref="H1298">IFERROR(_xlfn._xlws.FILTER(Cnty_States_Rgns[chapter],(Cnty_States_Rgns[county_lon, county_st]=G1298)*(Cnty_States_Rgns[region]=DR_Region)),"")</f>
        <v/>
      </c>
      <c r="J1298">
        <v>1296</v>
      </c>
      <c r="K1298" t="str">
        <f t="shared" si="41"/>
        <v/>
      </c>
    </row>
    <row r="1299" spans="1:11" ht="16" hidden="1" x14ac:dyDescent="0.2">
      <c r="A1299" s="43">
        <f>IFERROR(MATCH($C1299,'Start Here Statistics'!$M:$M,0),0)</f>
        <v>0</v>
      </c>
      <c r="B1299" s="43" t="s">
        <v>991</v>
      </c>
      <c r="C1299" s="43" t="s">
        <v>320</v>
      </c>
      <c r="D1299" s="43" t="s">
        <v>1841</v>
      </c>
      <c r="E1299" s="43">
        <f t="shared" si="40"/>
        <v>0</v>
      </c>
      <c r="G1299" s="89" t="str">
        <v/>
      </c>
      <c r="H1299" s="90" t="str" cm="1">
        <f t="array" ref="H1299">IFERROR(_xlfn._xlws.FILTER(Cnty_States_Rgns[chapter],(Cnty_States_Rgns[county_lon, county_st]=G1299)*(Cnty_States_Rgns[region]=DR_Region)),"")</f>
        <v/>
      </c>
      <c r="J1299">
        <v>1297</v>
      </c>
      <c r="K1299" t="str">
        <f t="shared" si="41"/>
        <v/>
      </c>
    </row>
    <row r="1300" spans="1:11" ht="16" hidden="1" x14ac:dyDescent="0.2">
      <c r="A1300" s="43">
        <f>IFERROR(MATCH($C1300,'Start Here Statistics'!$M:$M,0),0)</f>
        <v>0</v>
      </c>
      <c r="B1300" s="43" t="s">
        <v>485</v>
      </c>
      <c r="C1300" s="43" t="s">
        <v>308</v>
      </c>
      <c r="D1300" s="43" t="s">
        <v>1842</v>
      </c>
      <c r="E1300" s="43">
        <f t="shared" si="40"/>
        <v>0</v>
      </c>
      <c r="G1300" s="89" t="str">
        <v/>
      </c>
      <c r="H1300" s="90" t="str" cm="1">
        <f t="array" ref="H1300">IFERROR(_xlfn._xlws.FILTER(Cnty_States_Rgns[chapter],(Cnty_States_Rgns[county_lon, county_st]=G1300)*(Cnty_States_Rgns[region]=DR_Region)),"")</f>
        <v/>
      </c>
      <c r="J1300">
        <v>1298</v>
      </c>
      <c r="K1300" t="str">
        <f t="shared" si="41"/>
        <v/>
      </c>
    </row>
    <row r="1301" spans="1:11" ht="16" hidden="1" x14ac:dyDescent="0.2">
      <c r="A1301" s="43">
        <f>IFERROR(MATCH($C1301,'Start Here Statistics'!$M:$M,0),0)</f>
        <v>0</v>
      </c>
      <c r="B1301" s="43" t="s">
        <v>394</v>
      </c>
      <c r="C1301" s="43" t="s">
        <v>289</v>
      </c>
      <c r="D1301" s="43" t="s">
        <v>1843</v>
      </c>
      <c r="E1301" s="43">
        <f t="shared" si="40"/>
        <v>0</v>
      </c>
      <c r="G1301" s="89" t="str">
        <v/>
      </c>
      <c r="H1301" s="90" t="str" cm="1">
        <f t="array" ref="H1301">IFERROR(_xlfn._xlws.FILTER(Cnty_States_Rgns[chapter],(Cnty_States_Rgns[county_lon, county_st]=G1301)*(Cnty_States_Rgns[region]=DR_Region)),"")</f>
        <v/>
      </c>
      <c r="J1301">
        <v>1299</v>
      </c>
      <c r="K1301" t="str">
        <f t="shared" si="41"/>
        <v/>
      </c>
    </row>
    <row r="1302" spans="1:11" ht="16" hidden="1" x14ac:dyDescent="0.2">
      <c r="A1302" s="43">
        <f>IFERROR(MATCH($C1302,'Start Here Statistics'!$M:$M,0),0)</f>
        <v>0</v>
      </c>
      <c r="B1302" s="43" t="s">
        <v>1471</v>
      </c>
      <c r="C1302" s="43" t="s">
        <v>329</v>
      </c>
      <c r="D1302" s="43" t="s">
        <v>1844</v>
      </c>
      <c r="E1302" s="43">
        <f t="shared" si="40"/>
        <v>0</v>
      </c>
      <c r="G1302" s="89" t="str">
        <v/>
      </c>
      <c r="H1302" s="90" t="str" cm="1">
        <f t="array" ref="H1302">IFERROR(_xlfn._xlws.FILTER(Cnty_States_Rgns[chapter],(Cnty_States_Rgns[county_lon, county_st]=G1302)*(Cnty_States_Rgns[region]=DR_Region)),"")</f>
        <v/>
      </c>
      <c r="J1302">
        <v>1300</v>
      </c>
      <c r="K1302" t="str">
        <f t="shared" si="41"/>
        <v/>
      </c>
    </row>
    <row r="1303" spans="1:11" ht="16" x14ac:dyDescent="0.2">
      <c r="A1303" s="43">
        <f>IFERROR(MATCH($C1303,'Start Here Statistics'!$M:$M,0),0)</f>
        <v>0</v>
      </c>
      <c r="B1303" s="43" t="s">
        <v>541</v>
      </c>
      <c r="C1303" s="43" t="s">
        <v>271</v>
      </c>
      <c r="D1303" s="43" t="s">
        <v>1845</v>
      </c>
      <c r="E1303" s="43">
        <f t="shared" si="40"/>
        <v>0</v>
      </c>
      <c r="G1303" s="89" t="str">
        <v/>
      </c>
      <c r="H1303" s="90" t="str" cm="1">
        <f t="array" ref="H1303">IFERROR(_xlfn._xlws.FILTER(Cnty_States_Rgns[chapter],(Cnty_States_Rgns[county_lon, county_st]=G1303)*(Cnty_States_Rgns[region]=DR_Region)),"")</f>
        <v/>
      </c>
      <c r="J1303">
        <v>1301</v>
      </c>
      <c r="K1303" t="str">
        <f t="shared" si="41"/>
        <v/>
      </c>
    </row>
    <row r="1304" spans="1:11" ht="16" hidden="1" x14ac:dyDescent="0.2">
      <c r="A1304" s="43">
        <f>IFERROR(MATCH($C1304,'Start Here Statistics'!$M:$M,0),0)</f>
        <v>0</v>
      </c>
      <c r="B1304" s="43" t="s">
        <v>662</v>
      </c>
      <c r="C1304" s="43" t="s">
        <v>294</v>
      </c>
      <c r="D1304" s="43" t="s">
        <v>1846</v>
      </c>
      <c r="E1304" s="43">
        <f t="shared" si="40"/>
        <v>0</v>
      </c>
      <c r="G1304" s="89" t="str">
        <v/>
      </c>
      <c r="H1304" s="90" t="str" cm="1">
        <f t="array" ref="H1304">IFERROR(_xlfn._xlws.FILTER(Cnty_States_Rgns[chapter],(Cnty_States_Rgns[county_lon, county_st]=G1304)*(Cnty_States_Rgns[region]=DR_Region)),"")</f>
        <v/>
      </c>
      <c r="J1304">
        <v>1302</v>
      </c>
      <c r="K1304" t="str">
        <f t="shared" si="41"/>
        <v/>
      </c>
    </row>
    <row r="1305" spans="1:11" ht="16" hidden="1" x14ac:dyDescent="0.2">
      <c r="A1305" s="43">
        <f>IFERROR(MATCH($C1305,'Start Here Statistics'!$M:$M,0),0)</f>
        <v>0</v>
      </c>
      <c r="B1305" s="43" t="s">
        <v>1326</v>
      </c>
      <c r="C1305" s="43" t="s">
        <v>307</v>
      </c>
      <c r="D1305" s="43" t="s">
        <v>1847</v>
      </c>
      <c r="E1305" s="43">
        <f t="shared" si="40"/>
        <v>0</v>
      </c>
      <c r="G1305" s="89" t="str">
        <v/>
      </c>
      <c r="H1305" s="90" t="str" cm="1">
        <f t="array" ref="H1305">IFERROR(_xlfn._xlws.FILTER(Cnty_States_Rgns[chapter],(Cnty_States_Rgns[county_lon, county_st]=G1305)*(Cnty_States_Rgns[region]=DR_Region)),"")</f>
        <v/>
      </c>
      <c r="J1305">
        <v>1303</v>
      </c>
      <c r="K1305" t="str">
        <f t="shared" si="41"/>
        <v/>
      </c>
    </row>
    <row r="1306" spans="1:11" ht="16" hidden="1" x14ac:dyDescent="0.2">
      <c r="A1306" s="43">
        <f>IFERROR(MATCH($C1306,'Start Here Statistics'!$M:$M,0),0)</f>
        <v>0</v>
      </c>
      <c r="B1306" s="43" t="s">
        <v>1314</v>
      </c>
      <c r="C1306" s="43" t="s">
        <v>324</v>
      </c>
      <c r="D1306" s="43" t="s">
        <v>1848</v>
      </c>
      <c r="E1306" s="43">
        <f t="shared" si="40"/>
        <v>0</v>
      </c>
      <c r="G1306" s="89" t="str">
        <v/>
      </c>
      <c r="H1306" s="90" t="str" cm="1">
        <f t="array" ref="H1306">IFERROR(_xlfn._xlws.FILTER(Cnty_States_Rgns[chapter],(Cnty_States_Rgns[county_lon, county_st]=G1306)*(Cnty_States_Rgns[region]=DR_Region)),"")</f>
        <v/>
      </c>
      <c r="J1306">
        <v>1304</v>
      </c>
      <c r="K1306" t="str">
        <f t="shared" si="41"/>
        <v/>
      </c>
    </row>
    <row r="1307" spans="1:11" ht="16" hidden="1" x14ac:dyDescent="0.2">
      <c r="A1307" s="43">
        <f>IFERROR(MATCH($C1307,'Start Here Statistics'!$M:$M,0),0)</f>
        <v>0</v>
      </c>
      <c r="B1307" s="43" t="s">
        <v>461</v>
      </c>
      <c r="C1307" s="43" t="s">
        <v>325</v>
      </c>
      <c r="D1307" s="43" t="s">
        <v>1849</v>
      </c>
      <c r="E1307" s="43">
        <f t="shared" si="40"/>
        <v>0</v>
      </c>
      <c r="G1307" s="89" t="str">
        <v/>
      </c>
      <c r="H1307" s="90" t="str" cm="1">
        <f t="array" ref="H1307">IFERROR(_xlfn._xlws.FILTER(Cnty_States_Rgns[chapter],(Cnty_States_Rgns[county_lon, county_st]=G1307)*(Cnty_States_Rgns[region]=DR_Region)),"")</f>
        <v/>
      </c>
      <c r="J1307">
        <v>1305</v>
      </c>
      <c r="K1307" t="str">
        <f t="shared" si="41"/>
        <v/>
      </c>
    </row>
    <row r="1308" spans="1:11" ht="16" hidden="1" x14ac:dyDescent="0.2">
      <c r="A1308" s="43">
        <f>IFERROR(MATCH($C1308,'Start Here Statistics'!$M:$M,0),0)</f>
        <v>0</v>
      </c>
      <c r="B1308" s="43" t="s">
        <v>485</v>
      </c>
      <c r="C1308" s="43" t="s">
        <v>308</v>
      </c>
      <c r="D1308" s="43" t="s">
        <v>1850</v>
      </c>
      <c r="E1308" s="43">
        <f t="shared" si="40"/>
        <v>0</v>
      </c>
      <c r="G1308" s="89" t="str">
        <v/>
      </c>
      <c r="H1308" s="90" t="str" cm="1">
        <f t="array" ref="H1308">IFERROR(_xlfn._xlws.FILTER(Cnty_States_Rgns[chapter],(Cnty_States_Rgns[county_lon, county_st]=G1308)*(Cnty_States_Rgns[region]=DR_Region)),"")</f>
        <v/>
      </c>
      <c r="J1308">
        <v>1306</v>
      </c>
      <c r="K1308" t="str">
        <f t="shared" si="41"/>
        <v/>
      </c>
    </row>
    <row r="1309" spans="1:11" ht="16" hidden="1" x14ac:dyDescent="0.2">
      <c r="A1309" s="43">
        <f>IFERROR(MATCH($C1309,'Start Here Statistics'!$M:$M,0),0)</f>
        <v>0</v>
      </c>
      <c r="B1309" s="43" t="s">
        <v>414</v>
      </c>
      <c r="C1309" s="43" t="s">
        <v>310</v>
      </c>
      <c r="D1309" s="43" t="s">
        <v>1851</v>
      </c>
      <c r="E1309" s="43">
        <f t="shared" si="40"/>
        <v>0</v>
      </c>
      <c r="G1309" s="89" t="str">
        <v/>
      </c>
      <c r="H1309" s="90" t="str" cm="1">
        <f t="array" ref="H1309">IFERROR(_xlfn._xlws.FILTER(Cnty_States_Rgns[chapter],(Cnty_States_Rgns[county_lon, county_st]=G1309)*(Cnty_States_Rgns[region]=DR_Region)),"")</f>
        <v/>
      </c>
      <c r="J1309">
        <v>1307</v>
      </c>
      <c r="K1309" t="str">
        <f t="shared" si="41"/>
        <v/>
      </c>
    </row>
    <row r="1310" spans="1:11" ht="16" hidden="1" x14ac:dyDescent="0.2">
      <c r="A1310" s="43">
        <f>IFERROR(MATCH($C1310,'Start Here Statistics'!$M:$M,0),0)</f>
        <v>0</v>
      </c>
      <c r="B1310" s="43" t="s">
        <v>671</v>
      </c>
      <c r="C1310" s="43" t="s">
        <v>300</v>
      </c>
      <c r="D1310" s="43" t="s">
        <v>1852</v>
      </c>
      <c r="E1310" s="43">
        <f t="shared" si="40"/>
        <v>0</v>
      </c>
      <c r="G1310" s="89" t="str">
        <v/>
      </c>
      <c r="H1310" s="90" t="str" cm="1">
        <f t="array" ref="H1310">IFERROR(_xlfn._xlws.FILTER(Cnty_States_Rgns[chapter],(Cnty_States_Rgns[county_lon, county_st]=G1310)*(Cnty_States_Rgns[region]=DR_Region)),"")</f>
        <v/>
      </c>
      <c r="J1310">
        <v>1308</v>
      </c>
      <c r="K1310" t="str">
        <f t="shared" si="41"/>
        <v/>
      </c>
    </row>
    <row r="1311" spans="1:11" ht="16" hidden="1" x14ac:dyDescent="0.2">
      <c r="A1311" s="43">
        <f>IFERROR(MATCH($C1311,'Start Here Statistics'!$M:$M,0),0)</f>
        <v>0</v>
      </c>
      <c r="B1311" s="43" t="s">
        <v>1519</v>
      </c>
      <c r="C1311" s="43" t="s">
        <v>309</v>
      </c>
      <c r="D1311" s="43" t="s">
        <v>1853</v>
      </c>
      <c r="E1311" s="43">
        <f t="shared" si="40"/>
        <v>0</v>
      </c>
      <c r="G1311" s="89" t="str">
        <v/>
      </c>
      <c r="H1311" s="90" t="str" cm="1">
        <f t="array" ref="H1311">IFERROR(_xlfn._xlws.FILTER(Cnty_States_Rgns[chapter],(Cnty_States_Rgns[county_lon, county_st]=G1311)*(Cnty_States_Rgns[region]=DR_Region)),"")</f>
        <v/>
      </c>
      <c r="J1311">
        <v>1309</v>
      </c>
      <c r="K1311" t="str">
        <f t="shared" si="41"/>
        <v/>
      </c>
    </row>
    <row r="1312" spans="1:11" ht="16" hidden="1" x14ac:dyDescent="0.2">
      <c r="A1312" s="43">
        <f>IFERROR(MATCH($C1312,'Start Here Statistics'!$M:$M,0),0)</f>
        <v>0</v>
      </c>
      <c r="B1312" s="43" t="s">
        <v>352</v>
      </c>
      <c r="C1312" s="43" t="s">
        <v>308</v>
      </c>
      <c r="D1312" s="43" t="s">
        <v>1854</v>
      </c>
      <c r="E1312" s="43">
        <f t="shared" si="40"/>
        <v>0</v>
      </c>
      <c r="G1312" s="89" t="str">
        <v/>
      </c>
      <c r="H1312" s="90" t="str" cm="1">
        <f t="array" ref="H1312">IFERROR(_xlfn._xlws.FILTER(Cnty_States_Rgns[chapter],(Cnty_States_Rgns[county_lon, county_st]=G1312)*(Cnty_States_Rgns[region]=DR_Region)),"")</f>
        <v/>
      </c>
      <c r="J1312">
        <v>1310</v>
      </c>
      <c r="K1312" t="str">
        <f t="shared" si="41"/>
        <v/>
      </c>
    </row>
    <row r="1313" spans="1:11" ht="16" hidden="1" x14ac:dyDescent="0.2">
      <c r="A1313" s="43">
        <f>IFERROR(MATCH($C1313,'Start Here Statistics'!$M:$M,0),0)</f>
        <v>0</v>
      </c>
      <c r="B1313" s="43" t="s">
        <v>368</v>
      </c>
      <c r="C1313" s="43" t="s">
        <v>310</v>
      </c>
      <c r="D1313" s="43" t="s">
        <v>1855</v>
      </c>
      <c r="E1313" s="43">
        <f t="shared" si="40"/>
        <v>0</v>
      </c>
      <c r="G1313" s="89" t="str">
        <v/>
      </c>
      <c r="H1313" s="90" t="str" cm="1">
        <f t="array" ref="H1313">IFERROR(_xlfn._xlws.FILTER(Cnty_States_Rgns[chapter],(Cnty_States_Rgns[county_lon, county_st]=G1313)*(Cnty_States_Rgns[region]=DR_Region)),"")</f>
        <v/>
      </c>
      <c r="J1313">
        <v>1311</v>
      </c>
      <c r="K1313" t="str">
        <f t="shared" si="41"/>
        <v/>
      </c>
    </row>
    <row r="1314" spans="1:11" ht="16" hidden="1" x14ac:dyDescent="0.2">
      <c r="A1314" s="43">
        <f>IFERROR(MATCH($C1314,'Start Here Statistics'!$M:$M,0),0)</f>
        <v>0</v>
      </c>
      <c r="B1314" s="43" t="s">
        <v>457</v>
      </c>
      <c r="C1314" s="43" t="s">
        <v>282</v>
      </c>
      <c r="D1314" s="43" t="s">
        <v>1856</v>
      </c>
      <c r="E1314" s="43">
        <f t="shared" si="40"/>
        <v>0</v>
      </c>
      <c r="G1314" s="89" t="str">
        <v/>
      </c>
      <c r="H1314" s="90" t="str" cm="1">
        <f t="array" ref="H1314">IFERROR(_xlfn._xlws.FILTER(Cnty_States_Rgns[chapter],(Cnty_States_Rgns[county_lon, county_st]=G1314)*(Cnty_States_Rgns[region]=DR_Region)),"")</f>
        <v/>
      </c>
      <c r="J1314">
        <v>1312</v>
      </c>
      <c r="K1314" t="str">
        <f t="shared" si="41"/>
        <v/>
      </c>
    </row>
    <row r="1315" spans="1:11" ht="16" hidden="1" x14ac:dyDescent="0.2">
      <c r="A1315" s="43">
        <f>IFERROR(MATCH($C1315,'Start Here Statistics'!$M:$M,0),0)</f>
        <v>0</v>
      </c>
      <c r="B1315" s="43" t="s">
        <v>571</v>
      </c>
      <c r="C1315" s="43" t="s">
        <v>308</v>
      </c>
      <c r="D1315" s="43" t="s">
        <v>1857</v>
      </c>
      <c r="E1315" s="43">
        <f t="shared" si="40"/>
        <v>0</v>
      </c>
      <c r="G1315" s="89" t="str">
        <v/>
      </c>
      <c r="H1315" s="90" t="str" cm="1">
        <f t="array" ref="H1315">IFERROR(_xlfn._xlws.FILTER(Cnty_States_Rgns[chapter],(Cnty_States_Rgns[county_lon, county_st]=G1315)*(Cnty_States_Rgns[region]=DR_Region)),"")</f>
        <v/>
      </c>
      <c r="J1315">
        <v>1313</v>
      </c>
      <c r="K1315" t="str">
        <f t="shared" si="41"/>
        <v/>
      </c>
    </row>
    <row r="1316" spans="1:11" ht="16" hidden="1" x14ac:dyDescent="0.2">
      <c r="A1316" s="43">
        <f>IFERROR(MATCH($C1316,'Start Here Statistics'!$M:$M,0),0)</f>
        <v>0</v>
      </c>
      <c r="B1316" s="43" t="s">
        <v>382</v>
      </c>
      <c r="C1316" s="43" t="s">
        <v>307</v>
      </c>
      <c r="D1316" s="43" t="s">
        <v>1858</v>
      </c>
      <c r="E1316" s="43">
        <f t="shared" si="40"/>
        <v>0</v>
      </c>
      <c r="G1316" s="89" t="str">
        <v/>
      </c>
      <c r="H1316" s="90" t="str" cm="1">
        <f t="array" ref="H1316">IFERROR(_xlfn._xlws.FILTER(Cnty_States_Rgns[chapter],(Cnty_States_Rgns[county_lon, county_st]=G1316)*(Cnty_States_Rgns[region]=DR_Region)),"")</f>
        <v/>
      </c>
      <c r="J1316">
        <v>1314</v>
      </c>
      <c r="K1316" t="str">
        <f t="shared" si="41"/>
        <v/>
      </c>
    </row>
    <row r="1317" spans="1:11" ht="16" hidden="1" x14ac:dyDescent="0.2">
      <c r="A1317" s="43">
        <f>IFERROR(MATCH($C1317,'Start Here Statistics'!$M:$M,0),0)</f>
        <v>0</v>
      </c>
      <c r="B1317" s="43" t="s">
        <v>644</v>
      </c>
      <c r="C1317" s="43" t="s">
        <v>311</v>
      </c>
      <c r="D1317" s="43" t="s">
        <v>1859</v>
      </c>
      <c r="E1317" s="43">
        <f t="shared" si="40"/>
        <v>0</v>
      </c>
      <c r="G1317" s="89" t="str">
        <v/>
      </c>
      <c r="H1317" s="90" t="str" cm="1">
        <f t="array" ref="H1317">IFERROR(_xlfn._xlws.FILTER(Cnty_States_Rgns[chapter],(Cnty_States_Rgns[county_lon, county_st]=G1317)*(Cnty_States_Rgns[region]=DR_Region)),"")</f>
        <v/>
      </c>
      <c r="J1317">
        <v>1315</v>
      </c>
      <c r="K1317" t="str">
        <f t="shared" si="41"/>
        <v/>
      </c>
    </row>
    <row r="1318" spans="1:11" ht="16" hidden="1" x14ac:dyDescent="0.2">
      <c r="A1318" s="43">
        <f>IFERROR(MATCH($C1318,'Start Here Statistics'!$M:$M,0),0)</f>
        <v>0</v>
      </c>
      <c r="B1318" s="43" t="s">
        <v>1206</v>
      </c>
      <c r="C1318" s="43" t="s">
        <v>282</v>
      </c>
      <c r="D1318" s="43" t="s">
        <v>1860</v>
      </c>
      <c r="E1318" s="43">
        <f t="shared" si="40"/>
        <v>0</v>
      </c>
      <c r="G1318" s="89" t="str">
        <v/>
      </c>
      <c r="H1318" s="90" t="str" cm="1">
        <f t="array" ref="H1318">IFERROR(_xlfn._xlws.FILTER(Cnty_States_Rgns[chapter],(Cnty_States_Rgns[county_lon, county_st]=G1318)*(Cnty_States_Rgns[region]=DR_Region)),"")</f>
        <v/>
      </c>
      <c r="J1318">
        <v>1316</v>
      </c>
      <c r="K1318" t="str">
        <f t="shared" si="41"/>
        <v/>
      </c>
    </row>
    <row r="1319" spans="1:11" ht="16" hidden="1" x14ac:dyDescent="0.2">
      <c r="A1319" s="43">
        <f>IFERROR(MATCH($C1319,'Start Here Statistics'!$M:$M,0),0)</f>
        <v>0</v>
      </c>
      <c r="B1319" s="43" t="s">
        <v>532</v>
      </c>
      <c r="C1319" s="43" t="s">
        <v>289</v>
      </c>
      <c r="D1319" s="43" t="s">
        <v>1861</v>
      </c>
      <c r="E1319" s="43">
        <f t="shared" si="40"/>
        <v>0</v>
      </c>
      <c r="G1319" s="89" t="str">
        <v/>
      </c>
      <c r="H1319" s="90" t="str" cm="1">
        <f t="array" ref="H1319">IFERROR(_xlfn._xlws.FILTER(Cnty_States_Rgns[chapter],(Cnty_States_Rgns[county_lon, county_st]=G1319)*(Cnty_States_Rgns[region]=DR_Region)),"")</f>
        <v/>
      </c>
      <c r="J1319">
        <v>1317</v>
      </c>
      <c r="K1319" t="str">
        <f t="shared" si="41"/>
        <v/>
      </c>
    </row>
    <row r="1320" spans="1:11" ht="16" hidden="1" x14ac:dyDescent="0.2">
      <c r="A1320" s="43">
        <f>IFERROR(MATCH($C1320,'Start Here Statistics'!$M:$M,0),0)</f>
        <v>0</v>
      </c>
      <c r="B1320" s="43" t="s">
        <v>354</v>
      </c>
      <c r="C1320" s="43" t="s">
        <v>301</v>
      </c>
      <c r="D1320" s="43" t="s">
        <v>1862</v>
      </c>
      <c r="E1320" s="43">
        <f t="shared" si="40"/>
        <v>0</v>
      </c>
      <c r="G1320" s="89" t="str">
        <v/>
      </c>
      <c r="H1320" s="90" t="str" cm="1">
        <f t="array" ref="H1320">IFERROR(_xlfn._xlws.FILTER(Cnty_States_Rgns[chapter],(Cnty_States_Rgns[county_lon, county_st]=G1320)*(Cnty_States_Rgns[region]=DR_Region)),"")</f>
        <v/>
      </c>
      <c r="J1320">
        <v>1318</v>
      </c>
      <c r="K1320" t="str">
        <f t="shared" si="41"/>
        <v/>
      </c>
    </row>
    <row r="1321" spans="1:11" ht="16" hidden="1" x14ac:dyDescent="0.2">
      <c r="A1321" s="43">
        <f>IFERROR(MATCH($C1321,'Start Here Statistics'!$M:$M,0),0)</f>
        <v>0</v>
      </c>
      <c r="B1321" s="43" t="s">
        <v>523</v>
      </c>
      <c r="C1321" s="43" t="s">
        <v>307</v>
      </c>
      <c r="D1321" s="43" t="s">
        <v>1863</v>
      </c>
      <c r="E1321" s="43">
        <f t="shared" si="40"/>
        <v>0</v>
      </c>
      <c r="G1321" s="89" t="str">
        <v/>
      </c>
      <c r="H1321" s="90" t="str" cm="1">
        <f t="array" ref="H1321">IFERROR(_xlfn._xlws.FILTER(Cnty_States_Rgns[chapter],(Cnty_States_Rgns[county_lon, county_st]=G1321)*(Cnty_States_Rgns[region]=DR_Region)),"")</f>
        <v/>
      </c>
      <c r="J1321">
        <v>1319</v>
      </c>
      <c r="K1321" t="str">
        <f t="shared" si="41"/>
        <v/>
      </c>
    </row>
    <row r="1322" spans="1:11" ht="16" hidden="1" x14ac:dyDescent="0.2">
      <c r="A1322" s="43">
        <f>IFERROR(MATCH($C1322,'Start Here Statistics'!$M:$M,0),0)</f>
        <v>0</v>
      </c>
      <c r="B1322" s="43" t="s">
        <v>819</v>
      </c>
      <c r="C1322" s="43" t="s">
        <v>279</v>
      </c>
      <c r="D1322" s="43" t="s">
        <v>1864</v>
      </c>
      <c r="E1322" s="43">
        <f t="shared" si="40"/>
        <v>0</v>
      </c>
      <c r="G1322" s="89" t="str">
        <v/>
      </c>
      <c r="H1322" s="90" t="str" cm="1">
        <f t="array" ref="H1322">IFERROR(_xlfn._xlws.FILTER(Cnty_States_Rgns[chapter],(Cnty_States_Rgns[county_lon, county_st]=G1322)*(Cnty_States_Rgns[region]=DR_Region)),"")</f>
        <v/>
      </c>
      <c r="J1322">
        <v>1320</v>
      </c>
      <c r="K1322" t="str">
        <f t="shared" si="41"/>
        <v/>
      </c>
    </row>
    <row r="1323" spans="1:11" ht="16" hidden="1" x14ac:dyDescent="0.2">
      <c r="A1323" s="43">
        <f>IFERROR(MATCH($C1323,'Start Here Statistics'!$M:$M,0),0)</f>
        <v>0</v>
      </c>
      <c r="B1323" s="43" t="s">
        <v>789</v>
      </c>
      <c r="C1323" s="43" t="s">
        <v>310</v>
      </c>
      <c r="D1323" s="43" t="s">
        <v>1865</v>
      </c>
      <c r="E1323" s="43">
        <f t="shared" si="40"/>
        <v>0</v>
      </c>
      <c r="G1323" s="89" t="str">
        <v/>
      </c>
      <c r="H1323" s="90" t="str" cm="1">
        <f t="array" ref="H1323">IFERROR(_xlfn._xlws.FILTER(Cnty_States_Rgns[chapter],(Cnty_States_Rgns[county_lon, county_st]=G1323)*(Cnty_States_Rgns[region]=DR_Region)),"")</f>
        <v/>
      </c>
      <c r="J1323">
        <v>1321</v>
      </c>
      <c r="K1323" t="str">
        <f t="shared" si="41"/>
        <v/>
      </c>
    </row>
    <row r="1324" spans="1:11" ht="16" hidden="1" x14ac:dyDescent="0.2">
      <c r="A1324" s="43">
        <f>IFERROR(MATCH($C1324,'Start Here Statistics'!$M:$M,0),0)</f>
        <v>0</v>
      </c>
      <c r="B1324" s="43" t="s">
        <v>900</v>
      </c>
      <c r="C1324" s="43" t="s">
        <v>326</v>
      </c>
      <c r="D1324" s="43" t="s">
        <v>1866</v>
      </c>
      <c r="E1324" s="43">
        <f t="shared" si="40"/>
        <v>0</v>
      </c>
      <c r="G1324" s="89" t="str">
        <v/>
      </c>
      <c r="H1324" s="90" t="str" cm="1">
        <f t="array" ref="H1324">IFERROR(_xlfn._xlws.FILTER(Cnty_States_Rgns[chapter],(Cnty_States_Rgns[county_lon, county_st]=G1324)*(Cnty_States_Rgns[region]=DR_Region)),"")</f>
        <v/>
      </c>
      <c r="J1324">
        <v>1322</v>
      </c>
      <c r="K1324" t="str">
        <f t="shared" si="41"/>
        <v/>
      </c>
    </row>
    <row r="1325" spans="1:11" ht="16" x14ac:dyDescent="0.2">
      <c r="A1325" s="43">
        <f>IFERROR(MATCH($C1325,'Start Here Statistics'!$M:$M,0),0)</f>
        <v>0</v>
      </c>
      <c r="B1325" s="43" t="s">
        <v>364</v>
      </c>
      <c r="C1325" s="43" t="s">
        <v>271</v>
      </c>
      <c r="D1325" s="43" t="s">
        <v>1867</v>
      </c>
      <c r="E1325" s="43">
        <f t="shared" si="40"/>
        <v>0</v>
      </c>
      <c r="G1325" s="89" t="str">
        <v/>
      </c>
      <c r="H1325" s="90" t="str" cm="1">
        <f t="array" ref="H1325">IFERROR(_xlfn._xlws.FILTER(Cnty_States_Rgns[chapter],(Cnty_States_Rgns[county_lon, county_st]=G1325)*(Cnty_States_Rgns[region]=DR_Region)),"")</f>
        <v/>
      </c>
      <c r="J1325">
        <v>1323</v>
      </c>
      <c r="K1325" t="str">
        <f t="shared" si="41"/>
        <v/>
      </c>
    </row>
    <row r="1326" spans="1:11" ht="16" hidden="1" x14ac:dyDescent="0.2">
      <c r="A1326" s="43">
        <f>IFERROR(MATCH($C1326,'Start Here Statistics'!$M:$M,0),0)</f>
        <v>0</v>
      </c>
      <c r="B1326" s="43" t="s">
        <v>1314</v>
      </c>
      <c r="C1326" s="43" t="s">
        <v>324</v>
      </c>
      <c r="D1326" s="43" t="s">
        <v>1868</v>
      </c>
      <c r="E1326" s="43">
        <f t="shared" si="40"/>
        <v>0</v>
      </c>
      <c r="G1326" s="89" t="str">
        <v/>
      </c>
      <c r="H1326" s="90" t="str" cm="1">
        <f t="array" ref="H1326">IFERROR(_xlfn._xlws.FILTER(Cnty_States_Rgns[chapter],(Cnty_States_Rgns[county_lon, county_st]=G1326)*(Cnty_States_Rgns[region]=DR_Region)),"")</f>
        <v/>
      </c>
      <c r="J1326">
        <v>1324</v>
      </c>
      <c r="K1326" t="str">
        <f t="shared" si="41"/>
        <v/>
      </c>
    </row>
    <row r="1327" spans="1:11" ht="16" hidden="1" x14ac:dyDescent="0.2">
      <c r="A1327" s="43">
        <f>IFERROR(MATCH($C1327,'Start Here Statistics'!$M:$M,0),0)</f>
        <v>0</v>
      </c>
      <c r="B1327" s="43" t="s">
        <v>720</v>
      </c>
      <c r="C1327" s="43" t="s">
        <v>313</v>
      </c>
      <c r="D1327" s="43" t="s">
        <v>1869</v>
      </c>
      <c r="E1327" s="43">
        <f t="shared" si="40"/>
        <v>0</v>
      </c>
      <c r="G1327" s="89" t="str">
        <v/>
      </c>
      <c r="H1327" s="90" t="str" cm="1">
        <f t="array" ref="H1327">IFERROR(_xlfn._xlws.FILTER(Cnty_States_Rgns[chapter],(Cnty_States_Rgns[county_lon, county_st]=G1327)*(Cnty_States_Rgns[region]=DR_Region)),"")</f>
        <v/>
      </c>
      <c r="J1327">
        <v>1325</v>
      </c>
      <c r="K1327" t="str">
        <f t="shared" si="41"/>
        <v/>
      </c>
    </row>
    <row r="1328" spans="1:11" ht="16" hidden="1" x14ac:dyDescent="0.2">
      <c r="A1328" s="43">
        <f>IFERROR(MATCH($C1328,'Start Here Statistics'!$M:$M,0),0)</f>
        <v>0</v>
      </c>
      <c r="B1328" s="43" t="s">
        <v>1870</v>
      </c>
      <c r="C1328" s="43" t="s">
        <v>311</v>
      </c>
      <c r="D1328" s="43" t="s">
        <v>1871</v>
      </c>
      <c r="E1328" s="43">
        <f t="shared" si="40"/>
        <v>0</v>
      </c>
      <c r="G1328" s="89" t="str">
        <v/>
      </c>
      <c r="H1328" s="90" t="str" cm="1">
        <f t="array" ref="H1328">IFERROR(_xlfn._xlws.FILTER(Cnty_States_Rgns[chapter],(Cnty_States_Rgns[county_lon, county_st]=G1328)*(Cnty_States_Rgns[region]=DR_Region)),"")</f>
        <v/>
      </c>
      <c r="J1328">
        <v>1326</v>
      </c>
      <c r="K1328" t="str">
        <f t="shared" si="41"/>
        <v/>
      </c>
    </row>
    <row r="1329" spans="1:11" ht="16" hidden="1" x14ac:dyDescent="0.2">
      <c r="A1329" s="43">
        <f>IFERROR(MATCH($C1329,'Start Here Statistics'!$M:$M,0),0)</f>
        <v>0</v>
      </c>
      <c r="B1329" s="43" t="s">
        <v>609</v>
      </c>
      <c r="C1329" s="43" t="s">
        <v>297</v>
      </c>
      <c r="D1329" s="43" t="s">
        <v>1872</v>
      </c>
      <c r="E1329" s="43">
        <f t="shared" si="40"/>
        <v>0</v>
      </c>
      <c r="G1329" s="89" t="str">
        <v/>
      </c>
      <c r="H1329" s="90" t="str" cm="1">
        <f t="array" ref="H1329">IFERROR(_xlfn._xlws.FILTER(Cnty_States_Rgns[chapter],(Cnty_States_Rgns[county_lon, county_st]=G1329)*(Cnty_States_Rgns[region]=DR_Region)),"")</f>
        <v/>
      </c>
      <c r="J1329">
        <v>1327</v>
      </c>
      <c r="K1329" t="str">
        <f t="shared" si="41"/>
        <v/>
      </c>
    </row>
    <row r="1330" spans="1:11" ht="16" hidden="1" x14ac:dyDescent="0.2">
      <c r="A1330" s="43">
        <f>IFERROR(MATCH($C1330,'Start Here Statistics'!$M:$M,0),0)</f>
        <v>0</v>
      </c>
      <c r="B1330" s="43" t="s">
        <v>362</v>
      </c>
      <c r="C1330" s="43" t="s">
        <v>300</v>
      </c>
      <c r="D1330" s="43" t="s">
        <v>1873</v>
      </c>
      <c r="E1330" s="43">
        <f t="shared" si="40"/>
        <v>0</v>
      </c>
      <c r="G1330" s="89" t="str">
        <v/>
      </c>
      <c r="H1330" s="90" t="str" cm="1">
        <f t="array" ref="H1330">IFERROR(_xlfn._xlws.FILTER(Cnty_States_Rgns[chapter],(Cnty_States_Rgns[county_lon, county_st]=G1330)*(Cnty_States_Rgns[region]=DR_Region)),"")</f>
        <v/>
      </c>
      <c r="J1330">
        <v>1328</v>
      </c>
      <c r="K1330" t="str">
        <f t="shared" si="41"/>
        <v/>
      </c>
    </row>
    <row r="1331" spans="1:11" ht="16" hidden="1" x14ac:dyDescent="0.2">
      <c r="A1331" s="43">
        <f>IFERROR(MATCH($C1331,'Start Here Statistics'!$M:$M,0),0)</f>
        <v>0</v>
      </c>
      <c r="B1331" s="43" t="s">
        <v>483</v>
      </c>
      <c r="C1331" s="43" t="s">
        <v>306</v>
      </c>
      <c r="D1331" s="43" t="s">
        <v>1874</v>
      </c>
      <c r="E1331" s="43">
        <f t="shared" si="40"/>
        <v>0</v>
      </c>
      <c r="G1331" s="89" t="str">
        <v/>
      </c>
      <c r="H1331" s="90" t="str" cm="1">
        <f t="array" ref="H1331">IFERROR(_xlfn._xlws.FILTER(Cnty_States_Rgns[chapter],(Cnty_States_Rgns[county_lon, county_st]=G1331)*(Cnty_States_Rgns[region]=DR_Region)),"")</f>
        <v/>
      </c>
      <c r="J1331">
        <v>1329</v>
      </c>
      <c r="K1331" t="str">
        <f t="shared" si="41"/>
        <v/>
      </c>
    </row>
    <row r="1332" spans="1:11" ht="16" hidden="1" x14ac:dyDescent="0.2">
      <c r="A1332" s="43">
        <f>IFERROR(MATCH($C1332,'Start Here Statistics'!$M:$M,0),0)</f>
        <v>0</v>
      </c>
      <c r="B1332" s="43" t="s">
        <v>1414</v>
      </c>
      <c r="C1332" s="43" t="s">
        <v>316</v>
      </c>
      <c r="D1332" s="43" t="s">
        <v>1875</v>
      </c>
      <c r="E1332" s="43">
        <f t="shared" si="40"/>
        <v>0</v>
      </c>
      <c r="G1332" s="89" t="str">
        <v/>
      </c>
      <c r="H1332" s="90" t="str" cm="1">
        <f t="array" ref="H1332">IFERROR(_xlfn._xlws.FILTER(Cnty_States_Rgns[chapter],(Cnty_States_Rgns[county_lon, county_st]=G1332)*(Cnty_States_Rgns[region]=DR_Region)),"")</f>
        <v/>
      </c>
      <c r="J1332">
        <v>1330</v>
      </c>
      <c r="K1332" t="str">
        <f t="shared" si="41"/>
        <v/>
      </c>
    </row>
    <row r="1333" spans="1:11" ht="16" hidden="1" x14ac:dyDescent="0.2">
      <c r="A1333" s="43">
        <f>IFERROR(MATCH($C1333,'Start Here Statistics'!$M:$M,0),0)</f>
        <v>0</v>
      </c>
      <c r="B1333" s="43" t="s">
        <v>592</v>
      </c>
      <c r="C1333" s="43" t="s">
        <v>307</v>
      </c>
      <c r="D1333" s="43" t="s">
        <v>1876</v>
      </c>
      <c r="E1333" s="43">
        <f t="shared" si="40"/>
        <v>0</v>
      </c>
      <c r="G1333" s="89" t="str">
        <v/>
      </c>
      <c r="H1333" s="90" t="str" cm="1">
        <f t="array" ref="H1333">IFERROR(_xlfn._xlws.FILTER(Cnty_States_Rgns[chapter],(Cnty_States_Rgns[county_lon, county_st]=G1333)*(Cnty_States_Rgns[region]=DR_Region)),"")</f>
        <v/>
      </c>
      <c r="J1333">
        <v>1331</v>
      </c>
      <c r="K1333" t="str">
        <f t="shared" si="41"/>
        <v/>
      </c>
    </row>
    <row r="1334" spans="1:11" ht="16" hidden="1" x14ac:dyDescent="0.2">
      <c r="A1334" s="43">
        <f>IFERROR(MATCH($C1334,'Start Here Statistics'!$M:$M,0),0)</f>
        <v>0</v>
      </c>
      <c r="B1334" s="43" t="s">
        <v>490</v>
      </c>
      <c r="C1334" s="43" t="s">
        <v>313</v>
      </c>
      <c r="D1334" s="43" t="s">
        <v>1877</v>
      </c>
      <c r="E1334" s="43">
        <f t="shared" si="40"/>
        <v>0</v>
      </c>
      <c r="G1334" s="89" t="str">
        <v/>
      </c>
      <c r="H1334" s="90" t="str" cm="1">
        <f t="array" ref="H1334">IFERROR(_xlfn._xlws.FILTER(Cnty_States_Rgns[chapter],(Cnty_States_Rgns[county_lon, county_st]=G1334)*(Cnty_States_Rgns[region]=DR_Region)),"")</f>
        <v/>
      </c>
      <c r="J1334">
        <v>1332</v>
      </c>
      <c r="K1334" t="str">
        <f t="shared" si="41"/>
        <v/>
      </c>
    </row>
    <row r="1335" spans="1:11" ht="16" hidden="1" x14ac:dyDescent="0.2">
      <c r="A1335" s="43">
        <f>IFERROR(MATCH($C1335,'Start Here Statistics'!$M:$M,0),0)</f>
        <v>0</v>
      </c>
      <c r="B1335" s="43" t="s">
        <v>595</v>
      </c>
      <c r="C1335" s="43" t="s">
        <v>293</v>
      </c>
      <c r="D1335" s="43" t="s">
        <v>1878</v>
      </c>
      <c r="E1335" s="43">
        <f t="shared" si="40"/>
        <v>0</v>
      </c>
      <c r="G1335" s="89" t="str">
        <v/>
      </c>
      <c r="H1335" s="90" t="str" cm="1">
        <f t="array" ref="H1335">IFERROR(_xlfn._xlws.FILTER(Cnty_States_Rgns[chapter],(Cnty_States_Rgns[county_lon, county_st]=G1335)*(Cnty_States_Rgns[region]=DR_Region)),"")</f>
        <v/>
      </c>
      <c r="J1335">
        <v>1333</v>
      </c>
      <c r="K1335" t="str">
        <f t="shared" si="41"/>
        <v/>
      </c>
    </row>
    <row r="1336" spans="1:11" ht="16" hidden="1" x14ac:dyDescent="0.2">
      <c r="A1336" s="43">
        <f>IFERROR(MATCH($C1336,'Start Here Statistics'!$M:$M,0),0)</f>
        <v>0</v>
      </c>
      <c r="B1336" s="43" t="s">
        <v>523</v>
      </c>
      <c r="C1336" s="43" t="s">
        <v>307</v>
      </c>
      <c r="D1336" s="43" t="s">
        <v>1879</v>
      </c>
      <c r="E1336" s="43">
        <f t="shared" si="40"/>
        <v>0</v>
      </c>
      <c r="G1336" s="89" t="str">
        <v/>
      </c>
      <c r="H1336" s="90" t="str" cm="1">
        <f t="array" ref="H1336">IFERROR(_xlfn._xlws.FILTER(Cnty_States_Rgns[chapter],(Cnty_States_Rgns[county_lon, county_st]=G1336)*(Cnty_States_Rgns[region]=DR_Region)),"")</f>
        <v/>
      </c>
      <c r="J1336">
        <v>1334</v>
      </c>
      <c r="K1336" t="str">
        <f t="shared" si="41"/>
        <v/>
      </c>
    </row>
    <row r="1337" spans="1:11" ht="16" hidden="1" x14ac:dyDescent="0.2">
      <c r="A1337" s="43">
        <f>IFERROR(MATCH($C1337,'Start Here Statistics'!$M:$M,0),0)</f>
        <v>0</v>
      </c>
      <c r="B1337" s="43" t="s">
        <v>341</v>
      </c>
      <c r="C1337" s="43" t="s">
        <v>304</v>
      </c>
      <c r="D1337" s="43" t="s">
        <v>1880</v>
      </c>
      <c r="E1337" s="43">
        <f t="shared" si="40"/>
        <v>0</v>
      </c>
      <c r="G1337" s="89" t="str">
        <v/>
      </c>
      <c r="H1337" s="90" t="str" cm="1">
        <f t="array" ref="H1337">IFERROR(_xlfn._xlws.FILTER(Cnty_States_Rgns[chapter],(Cnty_States_Rgns[county_lon, county_st]=G1337)*(Cnty_States_Rgns[region]=DR_Region)),"")</f>
        <v/>
      </c>
      <c r="J1337">
        <v>1335</v>
      </c>
      <c r="K1337" t="str">
        <f t="shared" si="41"/>
        <v/>
      </c>
    </row>
    <row r="1338" spans="1:11" ht="16" hidden="1" x14ac:dyDescent="0.2">
      <c r="A1338" s="43">
        <f>IFERROR(MATCH($C1338,'Start Here Statistics'!$M:$M,0),0)</f>
        <v>0</v>
      </c>
      <c r="B1338" s="43" t="s">
        <v>341</v>
      </c>
      <c r="C1338" s="43" t="s">
        <v>304</v>
      </c>
      <c r="D1338" s="43" t="s">
        <v>1881</v>
      </c>
      <c r="E1338" s="43">
        <f t="shared" si="40"/>
        <v>0</v>
      </c>
      <c r="G1338" s="89" t="str">
        <v/>
      </c>
      <c r="H1338" s="90" t="str" cm="1">
        <f t="array" ref="H1338">IFERROR(_xlfn._xlws.FILTER(Cnty_States_Rgns[chapter],(Cnty_States_Rgns[county_lon, county_st]=G1338)*(Cnty_States_Rgns[region]=DR_Region)),"")</f>
        <v/>
      </c>
      <c r="J1338">
        <v>1336</v>
      </c>
      <c r="K1338" t="str">
        <f t="shared" si="41"/>
        <v/>
      </c>
    </row>
    <row r="1339" spans="1:11" ht="16" hidden="1" x14ac:dyDescent="0.2">
      <c r="A1339" s="43">
        <f>IFERROR(MATCH($C1339,'Start Here Statistics'!$M:$M,0),0)</f>
        <v>0</v>
      </c>
      <c r="B1339" s="43" t="s">
        <v>789</v>
      </c>
      <c r="C1339" s="43" t="s">
        <v>310</v>
      </c>
      <c r="D1339" s="43" t="s">
        <v>1882</v>
      </c>
      <c r="E1339" s="43">
        <f t="shared" si="40"/>
        <v>0</v>
      </c>
      <c r="G1339" s="89" t="str">
        <v/>
      </c>
      <c r="H1339" s="90" t="str" cm="1">
        <f t="array" ref="H1339">IFERROR(_xlfn._xlws.FILTER(Cnty_States_Rgns[chapter],(Cnty_States_Rgns[county_lon, county_st]=G1339)*(Cnty_States_Rgns[region]=DR_Region)),"")</f>
        <v/>
      </c>
      <c r="J1339">
        <v>1337</v>
      </c>
      <c r="K1339" t="str">
        <f t="shared" si="41"/>
        <v/>
      </c>
    </row>
    <row r="1340" spans="1:11" ht="16" hidden="1" x14ac:dyDescent="0.2">
      <c r="A1340" s="43">
        <f>IFERROR(MATCH($C1340,'Start Here Statistics'!$M:$M,0),0)</f>
        <v>0</v>
      </c>
      <c r="B1340" s="43" t="s">
        <v>346</v>
      </c>
      <c r="C1340" s="43" t="s">
        <v>298</v>
      </c>
      <c r="D1340" s="43" t="s">
        <v>1883</v>
      </c>
      <c r="E1340" s="43">
        <f t="shared" si="40"/>
        <v>0</v>
      </c>
      <c r="G1340" s="89" t="str">
        <v/>
      </c>
      <c r="H1340" s="90" t="str" cm="1">
        <f t="array" ref="H1340">IFERROR(_xlfn._xlws.FILTER(Cnty_States_Rgns[chapter],(Cnty_States_Rgns[county_lon, county_st]=G1340)*(Cnty_States_Rgns[region]=DR_Region)),"")</f>
        <v/>
      </c>
      <c r="J1340">
        <v>1338</v>
      </c>
      <c r="K1340" t="str">
        <f t="shared" si="41"/>
        <v/>
      </c>
    </row>
    <row r="1341" spans="1:11" ht="16" hidden="1" x14ac:dyDescent="0.2">
      <c r="A1341" s="43">
        <f>IFERROR(MATCH($C1341,'Start Here Statistics'!$M:$M,0),0)</f>
        <v>0</v>
      </c>
      <c r="B1341" s="43" t="s">
        <v>1884</v>
      </c>
      <c r="C1341" s="43" t="s">
        <v>323</v>
      </c>
      <c r="D1341" s="43" t="s">
        <v>1885</v>
      </c>
      <c r="E1341" s="43">
        <f t="shared" si="40"/>
        <v>0</v>
      </c>
      <c r="G1341" s="89" t="str">
        <v/>
      </c>
      <c r="H1341" s="90" t="str" cm="1">
        <f t="array" ref="H1341">IFERROR(_xlfn._xlws.FILTER(Cnty_States_Rgns[chapter],(Cnty_States_Rgns[county_lon, county_st]=G1341)*(Cnty_States_Rgns[region]=DR_Region)),"")</f>
        <v/>
      </c>
      <c r="J1341">
        <v>1339</v>
      </c>
      <c r="K1341" t="str">
        <f t="shared" si="41"/>
        <v/>
      </c>
    </row>
    <row r="1342" spans="1:11" ht="16" hidden="1" x14ac:dyDescent="0.2">
      <c r="A1342" s="43">
        <f>IFERROR(MATCH($C1342,'Start Here Statistics'!$M:$M,0),0)</f>
        <v>0</v>
      </c>
      <c r="B1342" s="43" t="s">
        <v>485</v>
      </c>
      <c r="C1342" s="43" t="s">
        <v>308</v>
      </c>
      <c r="D1342" s="43" t="s">
        <v>1886</v>
      </c>
      <c r="E1342" s="43">
        <f t="shared" si="40"/>
        <v>0</v>
      </c>
      <c r="G1342" s="89" t="str">
        <v/>
      </c>
      <c r="H1342" s="90" t="str" cm="1">
        <f t="array" ref="H1342">IFERROR(_xlfn._xlws.FILTER(Cnty_States_Rgns[chapter],(Cnty_States_Rgns[county_lon, county_st]=G1342)*(Cnty_States_Rgns[region]=DR_Region)),"")</f>
        <v/>
      </c>
      <c r="J1342">
        <v>1340</v>
      </c>
      <c r="K1342" t="str">
        <f t="shared" si="41"/>
        <v/>
      </c>
    </row>
    <row r="1343" spans="1:11" ht="16" hidden="1" x14ac:dyDescent="0.2">
      <c r="A1343" s="43">
        <f>IFERROR(MATCH($C1343,'Start Here Statistics'!$M:$M,0),0)</f>
        <v>0</v>
      </c>
      <c r="B1343" s="43" t="s">
        <v>1887</v>
      </c>
      <c r="C1343" s="43" t="s">
        <v>321</v>
      </c>
      <c r="D1343" s="43" t="s">
        <v>1888</v>
      </c>
      <c r="E1343" s="43">
        <f t="shared" si="40"/>
        <v>0</v>
      </c>
      <c r="G1343" s="89" t="str">
        <v/>
      </c>
      <c r="H1343" s="90" t="str" cm="1">
        <f t="array" ref="H1343">IFERROR(_xlfn._xlws.FILTER(Cnty_States_Rgns[chapter],(Cnty_States_Rgns[county_lon, county_st]=G1343)*(Cnty_States_Rgns[region]=DR_Region)),"")</f>
        <v/>
      </c>
      <c r="J1343">
        <v>1341</v>
      </c>
      <c r="K1343" t="str">
        <f t="shared" si="41"/>
        <v/>
      </c>
    </row>
    <row r="1344" spans="1:11" ht="16" hidden="1" x14ac:dyDescent="0.2">
      <c r="A1344" s="43">
        <f>IFERROR(MATCH($C1344,'Start Here Statistics'!$M:$M,0),0)</f>
        <v>0</v>
      </c>
      <c r="B1344" s="43" t="s">
        <v>488</v>
      </c>
      <c r="C1344" s="43" t="s">
        <v>297</v>
      </c>
      <c r="D1344" s="43" t="s">
        <v>1889</v>
      </c>
      <c r="E1344" s="43">
        <f t="shared" si="40"/>
        <v>0</v>
      </c>
      <c r="G1344" s="89" t="str">
        <v/>
      </c>
      <c r="H1344" s="90" t="str" cm="1">
        <f t="array" ref="H1344">IFERROR(_xlfn._xlws.FILTER(Cnty_States_Rgns[chapter],(Cnty_States_Rgns[county_lon, county_st]=G1344)*(Cnty_States_Rgns[region]=DR_Region)),"")</f>
        <v/>
      </c>
      <c r="J1344">
        <v>1342</v>
      </c>
      <c r="K1344" t="str">
        <f t="shared" si="41"/>
        <v/>
      </c>
    </row>
    <row r="1345" spans="1:11" ht="16" hidden="1" x14ac:dyDescent="0.2">
      <c r="A1345" s="43">
        <f>IFERROR(MATCH($C1345,'Start Here Statistics'!$M:$M,0),0)</f>
        <v>0</v>
      </c>
      <c r="B1345" s="43" t="s">
        <v>1028</v>
      </c>
      <c r="C1345" s="43" t="s">
        <v>306</v>
      </c>
      <c r="D1345" s="43" t="s">
        <v>1890</v>
      </c>
      <c r="E1345" s="43">
        <f t="shared" si="40"/>
        <v>0</v>
      </c>
      <c r="G1345" s="89" t="str">
        <v/>
      </c>
      <c r="H1345" s="90" t="str" cm="1">
        <f t="array" ref="H1345">IFERROR(_xlfn._xlws.FILTER(Cnty_States_Rgns[chapter],(Cnty_States_Rgns[county_lon, county_st]=G1345)*(Cnty_States_Rgns[region]=DR_Region)),"")</f>
        <v/>
      </c>
      <c r="J1345">
        <v>1343</v>
      </c>
      <c r="K1345" t="str">
        <f t="shared" si="41"/>
        <v/>
      </c>
    </row>
    <row r="1346" spans="1:11" ht="16" hidden="1" x14ac:dyDescent="0.2">
      <c r="A1346" s="43">
        <f>IFERROR(MATCH($C1346,'Start Here Statistics'!$M:$M,0),0)</f>
        <v>0</v>
      </c>
      <c r="B1346" s="43" t="s">
        <v>1891</v>
      </c>
      <c r="C1346" s="43" t="s">
        <v>286</v>
      </c>
      <c r="D1346" s="43" t="s">
        <v>1892</v>
      </c>
      <c r="E1346" s="43">
        <f t="shared" si="40"/>
        <v>0</v>
      </c>
      <c r="G1346" s="89" t="str">
        <v/>
      </c>
      <c r="H1346" s="90" t="str" cm="1">
        <f t="array" ref="H1346">IFERROR(_xlfn._xlws.FILTER(Cnty_States_Rgns[chapter],(Cnty_States_Rgns[county_lon, county_st]=G1346)*(Cnty_States_Rgns[region]=DR_Region)),"")</f>
        <v/>
      </c>
      <c r="J1346">
        <v>1344</v>
      </c>
      <c r="K1346" t="str">
        <f t="shared" si="41"/>
        <v/>
      </c>
    </row>
    <row r="1347" spans="1:11" ht="16" hidden="1" x14ac:dyDescent="0.2">
      <c r="A1347" s="43">
        <f>IFERROR(MATCH($C1347,'Start Here Statistics'!$M:$M,0),0)</f>
        <v>0</v>
      </c>
      <c r="B1347" s="43" t="s">
        <v>569</v>
      </c>
      <c r="C1347" s="43" t="s">
        <v>306</v>
      </c>
      <c r="D1347" s="43" t="s">
        <v>1893</v>
      </c>
      <c r="E1347" s="43">
        <f t="shared" ref="E1347:E1410" si="42">SUM(E1346,$A1347&gt;0)</f>
        <v>0</v>
      </c>
      <c r="G1347" s="89" t="str">
        <v/>
      </c>
      <c r="H1347" s="90" t="str" cm="1">
        <f t="array" ref="H1347">IFERROR(_xlfn._xlws.FILTER(Cnty_States_Rgns[chapter],(Cnty_States_Rgns[county_lon, county_st]=G1347)*(Cnty_States_Rgns[region]=DR_Region)),"")</f>
        <v/>
      </c>
      <c r="J1347">
        <v>1345</v>
      </c>
      <c r="K1347" t="str">
        <f t="shared" si="41"/>
        <v/>
      </c>
    </row>
    <row r="1348" spans="1:11" ht="16" hidden="1" x14ac:dyDescent="0.2">
      <c r="A1348" s="43">
        <f>IFERROR(MATCH($C1348,'Start Here Statistics'!$M:$M,0),0)</f>
        <v>0</v>
      </c>
      <c r="B1348" s="43" t="s">
        <v>398</v>
      </c>
      <c r="C1348" s="43" t="s">
        <v>306</v>
      </c>
      <c r="D1348" s="43" t="s">
        <v>1894</v>
      </c>
      <c r="E1348" s="43">
        <f t="shared" si="42"/>
        <v>0</v>
      </c>
      <c r="G1348" s="89" t="str">
        <v/>
      </c>
      <c r="H1348" s="90" t="str" cm="1">
        <f t="array" ref="H1348">IFERROR(_xlfn._xlws.FILTER(Cnty_States_Rgns[chapter],(Cnty_States_Rgns[county_lon, county_st]=G1348)*(Cnty_States_Rgns[region]=DR_Region)),"")</f>
        <v/>
      </c>
      <c r="J1348">
        <v>1346</v>
      </c>
      <c r="K1348" t="str">
        <f t="shared" ref="K1348:K1411" si="43">IFERROR(INDEX($D:$D,MATCH($J1348,$E:$E,0)),"")</f>
        <v/>
      </c>
    </row>
    <row r="1349" spans="1:11" ht="16" hidden="1" x14ac:dyDescent="0.2">
      <c r="A1349" s="43">
        <f>IFERROR(MATCH($C1349,'Start Here Statistics'!$M:$M,0),0)</f>
        <v>0</v>
      </c>
      <c r="B1349" s="43" t="s">
        <v>348</v>
      </c>
      <c r="C1349" s="43" t="s">
        <v>310</v>
      </c>
      <c r="D1349" s="43" t="s">
        <v>1895</v>
      </c>
      <c r="E1349" s="43">
        <f t="shared" si="42"/>
        <v>0</v>
      </c>
      <c r="G1349" s="89" t="str">
        <v/>
      </c>
      <c r="H1349" s="90" t="str" cm="1">
        <f t="array" ref="H1349">IFERROR(_xlfn._xlws.FILTER(Cnty_States_Rgns[chapter],(Cnty_States_Rgns[county_lon, county_st]=G1349)*(Cnty_States_Rgns[region]=DR_Region)),"")</f>
        <v/>
      </c>
      <c r="J1349">
        <v>1347</v>
      </c>
      <c r="K1349" t="str">
        <f t="shared" si="43"/>
        <v/>
      </c>
    </row>
    <row r="1350" spans="1:11" ht="16" hidden="1" x14ac:dyDescent="0.2">
      <c r="A1350" s="43">
        <f>IFERROR(MATCH($C1350,'Start Here Statistics'!$M:$M,0),0)</f>
        <v>0</v>
      </c>
      <c r="B1350" s="43" t="s">
        <v>376</v>
      </c>
      <c r="C1350" s="43" t="s">
        <v>329</v>
      </c>
      <c r="D1350" s="43" t="s">
        <v>1896</v>
      </c>
      <c r="E1350" s="43">
        <f t="shared" si="42"/>
        <v>0</v>
      </c>
      <c r="G1350" s="89" t="str">
        <v/>
      </c>
      <c r="H1350" s="90" t="str" cm="1">
        <f t="array" ref="H1350">IFERROR(_xlfn._xlws.FILTER(Cnty_States_Rgns[chapter],(Cnty_States_Rgns[county_lon, county_st]=G1350)*(Cnty_States_Rgns[region]=DR_Region)),"")</f>
        <v/>
      </c>
      <c r="J1350">
        <v>1348</v>
      </c>
      <c r="K1350" t="str">
        <f t="shared" si="43"/>
        <v/>
      </c>
    </row>
    <row r="1351" spans="1:11" ht="16" hidden="1" x14ac:dyDescent="0.2">
      <c r="A1351" s="43">
        <f>IFERROR(MATCH($C1351,'Start Here Statistics'!$M:$M,0),0)</f>
        <v>0</v>
      </c>
      <c r="B1351" s="43" t="s">
        <v>981</v>
      </c>
      <c r="C1351" s="43" t="s">
        <v>295</v>
      </c>
      <c r="D1351" s="43" t="s">
        <v>1897</v>
      </c>
      <c r="E1351" s="43">
        <f t="shared" si="42"/>
        <v>0</v>
      </c>
      <c r="G1351" s="89" t="str">
        <v/>
      </c>
      <c r="H1351" s="90" t="str" cm="1">
        <f t="array" ref="H1351">IFERROR(_xlfn._xlws.FILTER(Cnty_States_Rgns[chapter],(Cnty_States_Rgns[county_lon, county_st]=G1351)*(Cnty_States_Rgns[region]=DR_Region)),"")</f>
        <v/>
      </c>
      <c r="J1351">
        <v>1349</v>
      </c>
      <c r="K1351" t="str">
        <f t="shared" si="43"/>
        <v/>
      </c>
    </row>
    <row r="1352" spans="1:11" ht="16" hidden="1" x14ac:dyDescent="0.2">
      <c r="A1352" s="43">
        <f>IFERROR(MATCH($C1352,'Start Here Statistics'!$M:$M,0),0)</f>
        <v>0</v>
      </c>
      <c r="B1352" s="43" t="s">
        <v>457</v>
      </c>
      <c r="C1352" s="43" t="s">
        <v>282</v>
      </c>
      <c r="D1352" s="43" t="s">
        <v>1898</v>
      </c>
      <c r="E1352" s="43">
        <f t="shared" si="42"/>
        <v>0</v>
      </c>
      <c r="G1352" s="89" t="str">
        <v/>
      </c>
      <c r="H1352" s="90" t="str" cm="1">
        <f t="array" ref="H1352">IFERROR(_xlfn._xlws.FILTER(Cnty_States_Rgns[chapter],(Cnty_States_Rgns[county_lon, county_st]=G1352)*(Cnty_States_Rgns[region]=DR_Region)),"")</f>
        <v/>
      </c>
      <c r="J1352">
        <v>1350</v>
      </c>
      <c r="K1352" t="str">
        <f t="shared" si="43"/>
        <v/>
      </c>
    </row>
    <row r="1353" spans="1:11" ht="16" hidden="1" x14ac:dyDescent="0.2">
      <c r="A1353" s="43">
        <f>IFERROR(MATCH($C1353,'Start Here Statistics'!$M:$M,0),0)</f>
        <v>0</v>
      </c>
      <c r="B1353" s="43" t="s">
        <v>1471</v>
      </c>
      <c r="C1353" s="43" t="s">
        <v>329</v>
      </c>
      <c r="D1353" s="43" t="s">
        <v>1899</v>
      </c>
      <c r="E1353" s="43">
        <f t="shared" si="42"/>
        <v>0</v>
      </c>
      <c r="G1353" s="89" t="str">
        <v/>
      </c>
      <c r="H1353" s="90" t="str" cm="1">
        <f t="array" ref="H1353">IFERROR(_xlfn._xlws.FILTER(Cnty_States_Rgns[chapter],(Cnty_States_Rgns[county_lon, county_st]=G1353)*(Cnty_States_Rgns[region]=DR_Region)),"")</f>
        <v/>
      </c>
      <c r="J1353">
        <v>1351</v>
      </c>
      <c r="K1353" t="str">
        <f t="shared" si="43"/>
        <v/>
      </c>
    </row>
    <row r="1354" spans="1:11" ht="16" hidden="1" x14ac:dyDescent="0.2">
      <c r="A1354" s="43">
        <f>IFERROR(MATCH($C1354,'Start Here Statistics'!$M:$M,0),0)</f>
        <v>0</v>
      </c>
      <c r="B1354" s="43" t="s">
        <v>405</v>
      </c>
      <c r="C1354" s="43" t="s">
        <v>308</v>
      </c>
      <c r="D1354" s="43" t="s">
        <v>1900</v>
      </c>
      <c r="E1354" s="43">
        <f t="shared" si="42"/>
        <v>0</v>
      </c>
      <c r="G1354" s="89" t="str">
        <v/>
      </c>
      <c r="H1354" s="90" t="str" cm="1">
        <f t="array" ref="H1354">IFERROR(_xlfn._xlws.FILTER(Cnty_States_Rgns[chapter],(Cnty_States_Rgns[county_lon, county_st]=G1354)*(Cnty_States_Rgns[region]=DR_Region)),"")</f>
        <v/>
      </c>
      <c r="J1354">
        <v>1352</v>
      </c>
      <c r="K1354" t="str">
        <f t="shared" si="43"/>
        <v/>
      </c>
    </row>
    <row r="1355" spans="1:11" ht="16" hidden="1" x14ac:dyDescent="0.2">
      <c r="A1355" s="43">
        <f>IFERROR(MATCH($C1355,'Start Here Statistics'!$M:$M,0),0)</f>
        <v>0</v>
      </c>
      <c r="B1355" s="43" t="s">
        <v>602</v>
      </c>
      <c r="C1355" s="43" t="s">
        <v>326</v>
      </c>
      <c r="D1355" s="43" t="s">
        <v>1901</v>
      </c>
      <c r="E1355" s="43">
        <f t="shared" si="42"/>
        <v>0</v>
      </c>
      <c r="G1355" s="89" t="str">
        <v/>
      </c>
      <c r="H1355" s="90" t="str" cm="1">
        <f t="array" ref="H1355">IFERROR(_xlfn._xlws.FILTER(Cnty_States_Rgns[chapter],(Cnty_States_Rgns[county_lon, county_st]=G1355)*(Cnty_States_Rgns[region]=DR_Region)),"")</f>
        <v/>
      </c>
      <c r="J1355">
        <v>1353</v>
      </c>
      <c r="K1355" t="str">
        <f t="shared" si="43"/>
        <v/>
      </c>
    </row>
    <row r="1356" spans="1:11" ht="16" hidden="1" x14ac:dyDescent="0.2">
      <c r="A1356" s="43">
        <f>IFERROR(MATCH($C1356,'Start Here Statistics'!$M:$M,0),0)</f>
        <v>0</v>
      </c>
      <c r="B1356" s="43" t="s">
        <v>1471</v>
      </c>
      <c r="C1356" s="43" t="s">
        <v>329</v>
      </c>
      <c r="D1356" s="43" t="s">
        <v>1902</v>
      </c>
      <c r="E1356" s="43">
        <f t="shared" si="42"/>
        <v>0</v>
      </c>
      <c r="G1356" s="89" t="str">
        <v/>
      </c>
      <c r="H1356" s="90" t="str" cm="1">
        <f t="array" ref="H1356">IFERROR(_xlfn._xlws.FILTER(Cnty_States_Rgns[chapter],(Cnty_States_Rgns[county_lon, county_st]=G1356)*(Cnty_States_Rgns[region]=DR_Region)),"")</f>
        <v/>
      </c>
      <c r="J1356">
        <v>1354</v>
      </c>
      <c r="K1356" t="str">
        <f t="shared" si="43"/>
        <v/>
      </c>
    </row>
    <row r="1357" spans="1:11" ht="16" hidden="1" x14ac:dyDescent="0.2">
      <c r="A1357" s="43">
        <f>IFERROR(MATCH($C1357,'Start Here Statistics'!$M:$M,0),0)</f>
        <v>0</v>
      </c>
      <c r="B1357" s="43" t="s">
        <v>914</v>
      </c>
      <c r="C1357" s="43" t="s">
        <v>299</v>
      </c>
      <c r="D1357" s="43" t="s">
        <v>1903</v>
      </c>
      <c r="E1357" s="43">
        <f t="shared" si="42"/>
        <v>0</v>
      </c>
      <c r="G1357" s="89" t="str">
        <v/>
      </c>
      <c r="H1357" s="90" t="str" cm="1">
        <f t="array" ref="H1357">IFERROR(_xlfn._xlws.FILTER(Cnty_States_Rgns[chapter],(Cnty_States_Rgns[county_lon, county_st]=G1357)*(Cnty_States_Rgns[region]=DR_Region)),"")</f>
        <v/>
      </c>
      <c r="J1357">
        <v>1355</v>
      </c>
      <c r="K1357" t="str">
        <f t="shared" si="43"/>
        <v/>
      </c>
    </row>
    <row r="1358" spans="1:11" ht="16" hidden="1" x14ac:dyDescent="0.2">
      <c r="A1358" s="43">
        <f>IFERROR(MATCH($C1358,'Start Here Statistics'!$M:$M,0),0)</f>
        <v>0</v>
      </c>
      <c r="B1358" s="43" t="s">
        <v>512</v>
      </c>
      <c r="C1358" s="43" t="s">
        <v>294</v>
      </c>
      <c r="D1358" s="43" t="s">
        <v>1904</v>
      </c>
      <c r="E1358" s="43">
        <f t="shared" si="42"/>
        <v>0</v>
      </c>
      <c r="G1358" s="89" t="str">
        <v/>
      </c>
      <c r="H1358" s="90" t="str" cm="1">
        <f t="array" ref="H1358">IFERROR(_xlfn._xlws.FILTER(Cnty_States_Rgns[chapter],(Cnty_States_Rgns[county_lon, county_st]=G1358)*(Cnty_States_Rgns[region]=DR_Region)),"")</f>
        <v/>
      </c>
      <c r="J1358">
        <v>1356</v>
      </c>
      <c r="K1358" t="str">
        <f t="shared" si="43"/>
        <v/>
      </c>
    </row>
    <row r="1359" spans="1:11" ht="16" hidden="1" x14ac:dyDescent="0.2">
      <c r="A1359" s="43">
        <f>IFERROR(MATCH($C1359,'Start Here Statistics'!$M:$M,0),0)</f>
        <v>0</v>
      </c>
      <c r="B1359" s="43" t="s">
        <v>1028</v>
      </c>
      <c r="C1359" s="43" t="s">
        <v>306</v>
      </c>
      <c r="D1359" s="43" t="s">
        <v>1905</v>
      </c>
      <c r="E1359" s="43">
        <f t="shared" si="42"/>
        <v>0</v>
      </c>
      <c r="G1359" s="89" t="str">
        <v/>
      </c>
      <c r="H1359" s="90" t="str" cm="1">
        <f t="array" ref="H1359">IFERROR(_xlfn._xlws.FILTER(Cnty_States_Rgns[chapter],(Cnty_States_Rgns[county_lon, county_st]=G1359)*(Cnty_States_Rgns[region]=DR_Region)),"")</f>
        <v/>
      </c>
      <c r="J1359">
        <v>1357</v>
      </c>
      <c r="K1359" t="str">
        <f t="shared" si="43"/>
        <v/>
      </c>
    </row>
    <row r="1360" spans="1:11" ht="16" hidden="1" x14ac:dyDescent="0.2">
      <c r="A1360" s="43">
        <f>IFERROR(MATCH($C1360,'Start Here Statistics'!$M:$M,0),0)</f>
        <v>0</v>
      </c>
      <c r="B1360" s="43" t="s">
        <v>465</v>
      </c>
      <c r="C1360" s="43" t="s">
        <v>307</v>
      </c>
      <c r="D1360" s="43" t="s">
        <v>1906</v>
      </c>
      <c r="E1360" s="43">
        <f t="shared" si="42"/>
        <v>0</v>
      </c>
      <c r="G1360" s="89" t="str">
        <v/>
      </c>
      <c r="H1360" s="90" t="str" cm="1">
        <f t="array" ref="H1360">IFERROR(_xlfn._xlws.FILTER(Cnty_States_Rgns[chapter],(Cnty_States_Rgns[county_lon, county_st]=G1360)*(Cnty_States_Rgns[region]=DR_Region)),"")</f>
        <v/>
      </c>
      <c r="J1360">
        <v>1358</v>
      </c>
      <c r="K1360" t="str">
        <f t="shared" si="43"/>
        <v/>
      </c>
    </row>
    <row r="1361" spans="1:11" ht="16" hidden="1" x14ac:dyDescent="0.2">
      <c r="A1361" s="43">
        <f>IFERROR(MATCH($C1361,'Start Here Statistics'!$M:$M,0),0)</f>
        <v>0</v>
      </c>
      <c r="B1361" s="43" t="s">
        <v>1907</v>
      </c>
      <c r="C1361" s="43" t="s">
        <v>317</v>
      </c>
      <c r="D1361" s="43" t="s">
        <v>1908</v>
      </c>
      <c r="E1361" s="43">
        <f t="shared" si="42"/>
        <v>0</v>
      </c>
      <c r="G1361" s="89" t="str">
        <v/>
      </c>
      <c r="H1361" s="90" t="str" cm="1">
        <f t="array" ref="H1361">IFERROR(_xlfn._xlws.FILTER(Cnty_States_Rgns[chapter],(Cnty_States_Rgns[county_lon, county_st]=G1361)*(Cnty_States_Rgns[region]=DR_Region)),"")</f>
        <v/>
      </c>
      <c r="J1361">
        <v>1359</v>
      </c>
      <c r="K1361" t="str">
        <f t="shared" si="43"/>
        <v/>
      </c>
    </row>
    <row r="1362" spans="1:11" ht="16" hidden="1" x14ac:dyDescent="0.2">
      <c r="A1362" s="43">
        <f>IFERROR(MATCH($C1362,'Start Here Statistics'!$M:$M,0),0)</f>
        <v>0</v>
      </c>
      <c r="B1362" s="43" t="s">
        <v>344</v>
      </c>
      <c r="C1362" s="43" t="s">
        <v>327</v>
      </c>
      <c r="D1362" s="43" t="s">
        <v>1909</v>
      </c>
      <c r="E1362" s="43">
        <f t="shared" si="42"/>
        <v>0</v>
      </c>
      <c r="G1362" s="89" t="str">
        <v/>
      </c>
      <c r="H1362" s="90" t="str" cm="1">
        <f t="array" ref="H1362">IFERROR(_xlfn._xlws.FILTER(Cnty_States_Rgns[chapter],(Cnty_States_Rgns[county_lon, county_st]=G1362)*(Cnty_States_Rgns[region]=DR_Region)),"")</f>
        <v/>
      </c>
      <c r="J1362">
        <v>1360</v>
      </c>
      <c r="K1362" t="str">
        <f t="shared" si="43"/>
        <v/>
      </c>
    </row>
    <row r="1363" spans="1:11" ht="16" x14ac:dyDescent="0.2">
      <c r="A1363" s="43">
        <f>IFERROR(MATCH($C1363,'Start Here Statistics'!$M:$M,0),0)</f>
        <v>0</v>
      </c>
      <c r="B1363" s="43" t="s">
        <v>364</v>
      </c>
      <c r="C1363" s="43" t="s">
        <v>271</v>
      </c>
      <c r="D1363" s="43" t="s">
        <v>1910</v>
      </c>
      <c r="E1363" s="43">
        <f t="shared" si="42"/>
        <v>0</v>
      </c>
      <c r="G1363" s="89" t="str">
        <v/>
      </c>
      <c r="H1363" s="90" t="str" cm="1">
        <f t="array" ref="H1363">IFERROR(_xlfn._xlws.FILTER(Cnty_States_Rgns[chapter],(Cnty_States_Rgns[county_lon, county_st]=G1363)*(Cnty_States_Rgns[region]=DR_Region)),"")</f>
        <v/>
      </c>
      <c r="J1363">
        <v>1361</v>
      </c>
      <c r="K1363" t="str">
        <f t="shared" si="43"/>
        <v/>
      </c>
    </row>
    <row r="1364" spans="1:11" ht="16" hidden="1" x14ac:dyDescent="0.2">
      <c r="A1364" s="43">
        <f>IFERROR(MATCH($C1364,'Start Here Statistics'!$M:$M,0),0)</f>
        <v>0</v>
      </c>
      <c r="B1364" s="43" t="s">
        <v>382</v>
      </c>
      <c r="C1364" s="43" t="s">
        <v>307</v>
      </c>
      <c r="D1364" s="43" t="s">
        <v>1911</v>
      </c>
      <c r="E1364" s="43">
        <f t="shared" si="42"/>
        <v>0</v>
      </c>
      <c r="G1364" s="89" t="str">
        <v/>
      </c>
      <c r="H1364" s="90" t="str" cm="1">
        <f t="array" ref="H1364">IFERROR(_xlfn._xlws.FILTER(Cnty_States_Rgns[chapter],(Cnty_States_Rgns[county_lon, county_st]=G1364)*(Cnty_States_Rgns[region]=DR_Region)),"")</f>
        <v/>
      </c>
      <c r="J1364">
        <v>1362</v>
      </c>
      <c r="K1364" t="str">
        <f t="shared" si="43"/>
        <v/>
      </c>
    </row>
    <row r="1365" spans="1:11" ht="16" x14ac:dyDescent="0.2">
      <c r="A1365" s="43">
        <f>IFERROR(MATCH($C1365,'Start Here Statistics'!$M:$M,0),0)</f>
        <v>0</v>
      </c>
      <c r="B1365" s="43" t="s">
        <v>400</v>
      </c>
      <c r="C1365" s="43" t="s">
        <v>271</v>
      </c>
      <c r="D1365" s="43" t="s">
        <v>1912</v>
      </c>
      <c r="E1365" s="43">
        <f t="shared" si="42"/>
        <v>0</v>
      </c>
      <c r="G1365" s="89" t="str">
        <v/>
      </c>
      <c r="H1365" s="90" t="str" cm="1">
        <f t="array" ref="H1365">IFERROR(_xlfn._xlws.FILTER(Cnty_States_Rgns[chapter],(Cnty_States_Rgns[county_lon, county_st]=G1365)*(Cnty_States_Rgns[region]=DR_Region)),"")</f>
        <v/>
      </c>
      <c r="J1365">
        <v>1363</v>
      </c>
      <c r="K1365" t="str">
        <f t="shared" si="43"/>
        <v/>
      </c>
    </row>
    <row r="1366" spans="1:11" ht="16" hidden="1" x14ac:dyDescent="0.2">
      <c r="A1366" s="43">
        <f>IFERROR(MATCH($C1366,'Start Here Statistics'!$M:$M,0),0)</f>
        <v>0</v>
      </c>
      <c r="B1366" s="43" t="s">
        <v>405</v>
      </c>
      <c r="C1366" s="43" t="s">
        <v>308</v>
      </c>
      <c r="D1366" s="43" t="s">
        <v>1913</v>
      </c>
      <c r="E1366" s="43">
        <f t="shared" si="42"/>
        <v>0</v>
      </c>
      <c r="G1366" s="89" t="str">
        <v/>
      </c>
      <c r="H1366" s="90" t="str" cm="1">
        <f t="array" ref="H1366">IFERROR(_xlfn._xlws.FILTER(Cnty_States_Rgns[chapter],(Cnty_States_Rgns[county_lon, county_st]=G1366)*(Cnty_States_Rgns[region]=DR_Region)),"")</f>
        <v/>
      </c>
      <c r="J1366">
        <v>1364</v>
      </c>
      <c r="K1366" t="str">
        <f t="shared" si="43"/>
        <v/>
      </c>
    </row>
    <row r="1367" spans="1:11" ht="16" hidden="1" x14ac:dyDescent="0.2">
      <c r="A1367" s="43">
        <f>IFERROR(MATCH($C1367,'Start Here Statistics'!$M:$M,0),0)</f>
        <v>0</v>
      </c>
      <c r="B1367" s="43" t="s">
        <v>480</v>
      </c>
      <c r="C1367" s="43" t="s">
        <v>313</v>
      </c>
      <c r="D1367" s="43" t="s">
        <v>1914</v>
      </c>
      <c r="E1367" s="43">
        <f t="shared" si="42"/>
        <v>0</v>
      </c>
      <c r="G1367" s="89" t="str">
        <v/>
      </c>
      <c r="H1367" s="90" t="str" cm="1">
        <f t="array" ref="H1367">IFERROR(_xlfn._xlws.FILTER(Cnty_States_Rgns[chapter],(Cnty_States_Rgns[county_lon, county_st]=G1367)*(Cnty_States_Rgns[region]=DR_Region)),"")</f>
        <v/>
      </c>
      <c r="J1367">
        <v>1365</v>
      </c>
      <c r="K1367" t="str">
        <f t="shared" si="43"/>
        <v/>
      </c>
    </row>
    <row r="1368" spans="1:11" ht="16" x14ac:dyDescent="0.2">
      <c r="A1368" s="43">
        <f>IFERROR(MATCH($C1368,'Start Here Statistics'!$M:$M,0),0)</f>
        <v>0</v>
      </c>
      <c r="B1368" s="43" t="s">
        <v>973</v>
      </c>
      <c r="C1368" s="43" t="s">
        <v>271</v>
      </c>
      <c r="D1368" s="43" t="s">
        <v>1915</v>
      </c>
      <c r="E1368" s="43">
        <f t="shared" si="42"/>
        <v>0</v>
      </c>
      <c r="G1368" s="89" t="str">
        <v/>
      </c>
      <c r="H1368" s="90" t="str" cm="1">
        <f t="array" ref="H1368">IFERROR(_xlfn._xlws.FILTER(Cnty_States_Rgns[chapter],(Cnty_States_Rgns[county_lon, county_st]=G1368)*(Cnty_States_Rgns[region]=DR_Region)),"")</f>
        <v/>
      </c>
      <c r="J1368">
        <v>1366</v>
      </c>
      <c r="K1368" t="str">
        <f t="shared" si="43"/>
        <v/>
      </c>
    </row>
    <row r="1369" spans="1:11" ht="16" hidden="1" x14ac:dyDescent="0.2">
      <c r="A1369" s="43">
        <f>IFERROR(MATCH($C1369,'Start Here Statistics'!$M:$M,0),0)</f>
        <v>0</v>
      </c>
      <c r="B1369" s="43" t="s">
        <v>405</v>
      </c>
      <c r="C1369" s="43" t="s">
        <v>308</v>
      </c>
      <c r="D1369" s="43" t="s">
        <v>1916</v>
      </c>
      <c r="E1369" s="43">
        <f t="shared" si="42"/>
        <v>0</v>
      </c>
      <c r="G1369" s="89" t="str">
        <v/>
      </c>
      <c r="H1369" s="90" t="str" cm="1">
        <f t="array" ref="H1369">IFERROR(_xlfn._xlws.FILTER(Cnty_States_Rgns[chapter],(Cnty_States_Rgns[county_lon, county_st]=G1369)*(Cnty_States_Rgns[region]=DR_Region)),"")</f>
        <v/>
      </c>
      <c r="J1369">
        <v>1367</v>
      </c>
      <c r="K1369" t="str">
        <f t="shared" si="43"/>
        <v/>
      </c>
    </row>
    <row r="1370" spans="1:11" ht="16" hidden="1" x14ac:dyDescent="0.2">
      <c r="A1370" s="43">
        <f>IFERROR(MATCH($C1370,'Start Here Statistics'!$M:$M,0),0)</f>
        <v>0</v>
      </c>
      <c r="B1370" s="43" t="s">
        <v>390</v>
      </c>
      <c r="C1370" s="43" t="s">
        <v>289</v>
      </c>
      <c r="D1370" s="43" t="s">
        <v>1917</v>
      </c>
      <c r="E1370" s="43">
        <f t="shared" si="42"/>
        <v>0</v>
      </c>
      <c r="G1370" s="89" t="str">
        <v/>
      </c>
      <c r="H1370" s="90" t="str" cm="1">
        <f t="array" ref="H1370">IFERROR(_xlfn._xlws.FILTER(Cnty_States_Rgns[chapter],(Cnty_States_Rgns[county_lon, county_st]=G1370)*(Cnty_States_Rgns[region]=DR_Region)),"")</f>
        <v/>
      </c>
      <c r="J1370">
        <v>1368</v>
      </c>
      <c r="K1370" t="str">
        <f t="shared" si="43"/>
        <v/>
      </c>
    </row>
    <row r="1371" spans="1:11" ht="16" hidden="1" x14ac:dyDescent="0.2">
      <c r="A1371" s="43">
        <f>IFERROR(MATCH($C1371,'Start Here Statistics'!$M:$M,0),0)</f>
        <v>0</v>
      </c>
      <c r="B1371" s="43" t="s">
        <v>587</v>
      </c>
      <c r="C1371" s="43" t="s">
        <v>312</v>
      </c>
      <c r="D1371" s="43" t="s">
        <v>1918</v>
      </c>
      <c r="E1371" s="43">
        <f t="shared" si="42"/>
        <v>0</v>
      </c>
      <c r="G1371" s="89" t="str">
        <v/>
      </c>
      <c r="H1371" s="90" t="str" cm="1">
        <f t="array" ref="H1371">IFERROR(_xlfn._xlws.FILTER(Cnty_States_Rgns[chapter],(Cnty_States_Rgns[county_lon, county_st]=G1371)*(Cnty_States_Rgns[region]=DR_Region)),"")</f>
        <v/>
      </c>
      <c r="J1371">
        <v>1369</v>
      </c>
      <c r="K1371" t="str">
        <f t="shared" si="43"/>
        <v/>
      </c>
    </row>
    <row r="1372" spans="1:11" ht="16" hidden="1" x14ac:dyDescent="0.2">
      <c r="A1372" s="43">
        <f>IFERROR(MATCH($C1372,'Start Here Statistics'!$M:$M,0),0)</f>
        <v>0</v>
      </c>
      <c r="B1372" s="43" t="s">
        <v>553</v>
      </c>
      <c r="C1372" s="43" t="s">
        <v>294</v>
      </c>
      <c r="D1372" s="43" t="s">
        <v>1919</v>
      </c>
      <c r="E1372" s="43">
        <f t="shared" si="42"/>
        <v>0</v>
      </c>
      <c r="G1372" s="89" t="str">
        <v/>
      </c>
      <c r="H1372" s="90" t="str" cm="1">
        <f t="array" ref="H1372">IFERROR(_xlfn._xlws.FILTER(Cnty_States_Rgns[chapter],(Cnty_States_Rgns[county_lon, county_st]=G1372)*(Cnty_States_Rgns[region]=DR_Region)),"")</f>
        <v/>
      </c>
      <c r="J1372">
        <v>1370</v>
      </c>
      <c r="K1372" t="str">
        <f t="shared" si="43"/>
        <v/>
      </c>
    </row>
    <row r="1373" spans="1:11" ht="16" hidden="1" x14ac:dyDescent="0.2">
      <c r="A1373" s="43">
        <f>IFERROR(MATCH($C1373,'Start Here Statistics'!$M:$M,0),0)</f>
        <v>0</v>
      </c>
      <c r="B1373" s="43" t="s">
        <v>414</v>
      </c>
      <c r="C1373" s="43" t="s">
        <v>310</v>
      </c>
      <c r="D1373" s="43" t="s">
        <v>1920</v>
      </c>
      <c r="E1373" s="43">
        <f t="shared" si="42"/>
        <v>0</v>
      </c>
      <c r="G1373" s="89" t="str">
        <v/>
      </c>
      <c r="H1373" s="90" t="str" cm="1">
        <f t="array" ref="H1373">IFERROR(_xlfn._xlws.FILTER(Cnty_States_Rgns[chapter],(Cnty_States_Rgns[county_lon, county_st]=G1373)*(Cnty_States_Rgns[region]=DR_Region)),"")</f>
        <v/>
      </c>
      <c r="J1373">
        <v>1371</v>
      </c>
      <c r="K1373" t="str">
        <f t="shared" si="43"/>
        <v/>
      </c>
    </row>
    <row r="1374" spans="1:11" ht="16" hidden="1" x14ac:dyDescent="0.2">
      <c r="A1374" s="43">
        <f>IFERROR(MATCH($C1374,'Start Here Statistics'!$M:$M,0),0)</f>
        <v>0</v>
      </c>
      <c r="B1374" s="43" t="s">
        <v>405</v>
      </c>
      <c r="C1374" s="43" t="s">
        <v>308</v>
      </c>
      <c r="D1374" s="43" t="s">
        <v>1921</v>
      </c>
      <c r="E1374" s="43">
        <f t="shared" si="42"/>
        <v>0</v>
      </c>
      <c r="G1374" s="89" t="str">
        <v/>
      </c>
      <c r="H1374" s="90" t="str" cm="1">
        <f t="array" ref="H1374">IFERROR(_xlfn._xlws.FILTER(Cnty_States_Rgns[chapter],(Cnty_States_Rgns[county_lon, county_st]=G1374)*(Cnty_States_Rgns[region]=DR_Region)),"")</f>
        <v/>
      </c>
      <c r="J1374">
        <v>1372</v>
      </c>
      <c r="K1374" t="str">
        <f t="shared" si="43"/>
        <v/>
      </c>
    </row>
    <row r="1375" spans="1:11" ht="16" hidden="1" x14ac:dyDescent="0.2">
      <c r="A1375" s="43">
        <f>IFERROR(MATCH($C1375,'Start Here Statistics'!$M:$M,0),0)</f>
        <v>0</v>
      </c>
      <c r="B1375" s="43" t="s">
        <v>573</v>
      </c>
      <c r="C1375" s="43" t="s">
        <v>300</v>
      </c>
      <c r="D1375" s="43" t="s">
        <v>1922</v>
      </c>
      <c r="E1375" s="43">
        <f t="shared" si="42"/>
        <v>0</v>
      </c>
      <c r="G1375" s="89" t="str">
        <v/>
      </c>
      <c r="H1375" s="90" t="str" cm="1">
        <f t="array" ref="H1375">IFERROR(_xlfn._xlws.FILTER(Cnty_States_Rgns[chapter],(Cnty_States_Rgns[county_lon, county_st]=G1375)*(Cnty_States_Rgns[region]=DR_Region)),"")</f>
        <v/>
      </c>
      <c r="J1375">
        <v>1373</v>
      </c>
      <c r="K1375" t="str">
        <f t="shared" si="43"/>
        <v/>
      </c>
    </row>
    <row r="1376" spans="1:11" ht="16" hidden="1" x14ac:dyDescent="0.2">
      <c r="A1376" s="43">
        <f>IFERROR(MATCH($C1376,'Start Here Statistics'!$M:$M,0),0)</f>
        <v>0</v>
      </c>
      <c r="B1376" s="43" t="s">
        <v>446</v>
      </c>
      <c r="C1376" s="43" t="s">
        <v>301</v>
      </c>
      <c r="D1376" s="43" t="s">
        <v>1923</v>
      </c>
      <c r="E1376" s="43">
        <f t="shared" si="42"/>
        <v>0</v>
      </c>
      <c r="G1376" s="89" t="str">
        <v/>
      </c>
      <c r="H1376" s="90" t="str" cm="1">
        <f t="array" ref="H1376">IFERROR(_xlfn._xlws.FILTER(Cnty_States_Rgns[chapter],(Cnty_States_Rgns[county_lon, county_st]=G1376)*(Cnty_States_Rgns[region]=DR_Region)),"")</f>
        <v/>
      </c>
      <c r="J1376">
        <v>1374</v>
      </c>
      <c r="K1376" t="str">
        <f t="shared" si="43"/>
        <v/>
      </c>
    </row>
    <row r="1377" spans="1:11" ht="16" hidden="1" x14ac:dyDescent="0.2">
      <c r="A1377" s="43">
        <f>IFERROR(MATCH($C1377,'Start Here Statistics'!$M:$M,0),0)</f>
        <v>0</v>
      </c>
      <c r="B1377" s="43" t="s">
        <v>718</v>
      </c>
      <c r="C1377" s="43" t="s">
        <v>302</v>
      </c>
      <c r="D1377" s="43" t="s">
        <v>1924</v>
      </c>
      <c r="E1377" s="43">
        <f t="shared" si="42"/>
        <v>0</v>
      </c>
      <c r="G1377" s="89" t="str">
        <v/>
      </c>
      <c r="H1377" s="90" t="str" cm="1">
        <f t="array" ref="H1377">IFERROR(_xlfn._xlws.FILTER(Cnty_States_Rgns[chapter],(Cnty_States_Rgns[county_lon, county_st]=G1377)*(Cnty_States_Rgns[region]=DR_Region)),"")</f>
        <v/>
      </c>
      <c r="J1377">
        <v>1375</v>
      </c>
      <c r="K1377" t="str">
        <f t="shared" si="43"/>
        <v/>
      </c>
    </row>
    <row r="1378" spans="1:11" ht="16" hidden="1" x14ac:dyDescent="0.2">
      <c r="A1378" s="43">
        <f>IFERROR(MATCH($C1378,'Start Here Statistics'!$M:$M,0),0)</f>
        <v>0</v>
      </c>
      <c r="B1378" s="43" t="s">
        <v>1028</v>
      </c>
      <c r="C1378" s="43" t="s">
        <v>306</v>
      </c>
      <c r="D1378" s="43" t="s">
        <v>1925</v>
      </c>
      <c r="E1378" s="43">
        <f t="shared" si="42"/>
        <v>0</v>
      </c>
      <c r="G1378" s="89" t="str">
        <v/>
      </c>
      <c r="H1378" s="90" t="str" cm="1">
        <f t="array" ref="H1378">IFERROR(_xlfn._xlws.FILTER(Cnty_States_Rgns[chapter],(Cnty_States_Rgns[county_lon, county_st]=G1378)*(Cnty_States_Rgns[region]=DR_Region)),"")</f>
        <v/>
      </c>
      <c r="J1378">
        <v>1376</v>
      </c>
      <c r="K1378" t="str">
        <f t="shared" si="43"/>
        <v/>
      </c>
    </row>
    <row r="1379" spans="1:11" ht="16" hidden="1" x14ac:dyDescent="0.2">
      <c r="A1379" s="43">
        <f>IFERROR(MATCH($C1379,'Start Here Statistics'!$M:$M,0),0)</f>
        <v>0</v>
      </c>
      <c r="B1379" s="43" t="s">
        <v>688</v>
      </c>
      <c r="C1379" s="43" t="s">
        <v>307</v>
      </c>
      <c r="D1379" s="43" t="s">
        <v>1926</v>
      </c>
      <c r="E1379" s="43">
        <f t="shared" si="42"/>
        <v>0</v>
      </c>
      <c r="G1379" s="89" t="str">
        <v/>
      </c>
      <c r="H1379" s="90" t="str" cm="1">
        <f t="array" ref="H1379">IFERROR(_xlfn._xlws.FILTER(Cnty_States_Rgns[chapter],(Cnty_States_Rgns[county_lon, county_st]=G1379)*(Cnty_States_Rgns[region]=DR_Region)),"")</f>
        <v/>
      </c>
      <c r="J1379">
        <v>1377</v>
      </c>
      <c r="K1379" t="str">
        <f t="shared" si="43"/>
        <v/>
      </c>
    </row>
    <row r="1380" spans="1:11" ht="16" hidden="1" x14ac:dyDescent="0.2">
      <c r="A1380" s="43">
        <f>IFERROR(MATCH($C1380,'Start Here Statistics'!$M:$M,0),0)</f>
        <v>0</v>
      </c>
      <c r="B1380" s="43" t="s">
        <v>455</v>
      </c>
      <c r="C1380" s="43" t="s">
        <v>308</v>
      </c>
      <c r="D1380" s="43" t="s">
        <v>1927</v>
      </c>
      <c r="E1380" s="43">
        <f t="shared" si="42"/>
        <v>0</v>
      </c>
      <c r="G1380" s="89" t="str">
        <v/>
      </c>
      <c r="H1380" s="90" t="str" cm="1">
        <f t="array" ref="H1380">IFERROR(_xlfn._xlws.FILTER(Cnty_States_Rgns[chapter],(Cnty_States_Rgns[county_lon, county_st]=G1380)*(Cnty_States_Rgns[region]=DR_Region)),"")</f>
        <v/>
      </c>
      <c r="J1380">
        <v>1378</v>
      </c>
      <c r="K1380" t="str">
        <f t="shared" si="43"/>
        <v/>
      </c>
    </row>
    <row r="1381" spans="1:11" ht="16" x14ac:dyDescent="0.2">
      <c r="A1381" s="43">
        <f>IFERROR(MATCH($C1381,'Start Here Statistics'!$M:$M,0),0)</f>
        <v>0</v>
      </c>
      <c r="B1381" s="43" t="s">
        <v>517</v>
      </c>
      <c r="C1381" s="43" t="s">
        <v>271</v>
      </c>
      <c r="D1381" s="43" t="s">
        <v>1928</v>
      </c>
      <c r="E1381" s="43">
        <f t="shared" si="42"/>
        <v>0</v>
      </c>
      <c r="G1381" s="89" t="str">
        <v/>
      </c>
      <c r="H1381" s="90" t="str" cm="1">
        <f t="array" ref="H1381">IFERROR(_xlfn._xlws.FILTER(Cnty_States_Rgns[chapter],(Cnty_States_Rgns[county_lon, county_st]=G1381)*(Cnty_States_Rgns[region]=DR_Region)),"")</f>
        <v/>
      </c>
      <c r="J1381">
        <v>1379</v>
      </c>
      <c r="K1381" t="str">
        <f t="shared" si="43"/>
        <v/>
      </c>
    </row>
    <row r="1382" spans="1:11" ht="16" hidden="1" x14ac:dyDescent="0.2">
      <c r="A1382" s="43">
        <f>IFERROR(MATCH($C1382,'Start Here Statistics'!$M:$M,0),0)</f>
        <v>0</v>
      </c>
      <c r="B1382" s="43" t="s">
        <v>797</v>
      </c>
      <c r="C1382" s="43" t="s">
        <v>295</v>
      </c>
      <c r="D1382" s="43" t="s">
        <v>1929</v>
      </c>
      <c r="E1382" s="43">
        <f t="shared" si="42"/>
        <v>0</v>
      </c>
      <c r="G1382" s="89" t="str">
        <v/>
      </c>
      <c r="H1382" s="90" t="str" cm="1">
        <f t="array" ref="H1382">IFERROR(_xlfn._xlws.FILTER(Cnty_States_Rgns[chapter],(Cnty_States_Rgns[county_lon, county_st]=G1382)*(Cnty_States_Rgns[region]=DR_Region)),"")</f>
        <v/>
      </c>
      <c r="J1382">
        <v>1380</v>
      </c>
      <c r="K1382" t="str">
        <f t="shared" si="43"/>
        <v/>
      </c>
    </row>
    <row r="1383" spans="1:11" ht="16" hidden="1" x14ac:dyDescent="0.2">
      <c r="A1383" s="43">
        <f>IFERROR(MATCH($C1383,'Start Here Statistics'!$M:$M,0),0)</f>
        <v>0</v>
      </c>
      <c r="B1383" s="43" t="s">
        <v>726</v>
      </c>
      <c r="C1383" s="43" t="s">
        <v>285</v>
      </c>
      <c r="D1383" s="43" t="s">
        <v>1930</v>
      </c>
      <c r="E1383" s="43">
        <f t="shared" si="42"/>
        <v>0</v>
      </c>
      <c r="G1383" s="89" t="str">
        <v/>
      </c>
      <c r="H1383" s="90" t="str" cm="1">
        <f t="array" ref="H1383">IFERROR(_xlfn._xlws.FILTER(Cnty_States_Rgns[chapter],(Cnty_States_Rgns[county_lon, county_st]=G1383)*(Cnty_States_Rgns[region]=DR_Region)),"")</f>
        <v/>
      </c>
      <c r="J1383">
        <v>1381</v>
      </c>
      <c r="K1383" t="str">
        <f t="shared" si="43"/>
        <v/>
      </c>
    </row>
    <row r="1384" spans="1:11" ht="16" hidden="1" x14ac:dyDescent="0.2">
      <c r="A1384" s="43">
        <f>IFERROR(MATCH($C1384,'Start Here Statistics'!$M:$M,0),0)</f>
        <v>0</v>
      </c>
      <c r="B1384" s="43" t="s">
        <v>607</v>
      </c>
      <c r="C1384" s="43" t="s">
        <v>301</v>
      </c>
      <c r="D1384" s="43" t="s">
        <v>1931</v>
      </c>
      <c r="E1384" s="43">
        <f t="shared" si="42"/>
        <v>0</v>
      </c>
      <c r="G1384" s="89" t="str">
        <v/>
      </c>
      <c r="H1384" s="90" t="str" cm="1">
        <f t="array" ref="H1384">IFERROR(_xlfn._xlws.FILTER(Cnty_States_Rgns[chapter],(Cnty_States_Rgns[county_lon, county_st]=G1384)*(Cnty_States_Rgns[region]=DR_Region)),"")</f>
        <v/>
      </c>
      <c r="J1384">
        <v>1382</v>
      </c>
      <c r="K1384" t="str">
        <f t="shared" si="43"/>
        <v/>
      </c>
    </row>
    <row r="1385" spans="1:11" ht="16" hidden="1" x14ac:dyDescent="0.2">
      <c r="A1385" s="43">
        <f>IFERROR(MATCH($C1385,'Start Here Statistics'!$M:$M,0),0)</f>
        <v>0</v>
      </c>
      <c r="B1385" s="43" t="s">
        <v>638</v>
      </c>
      <c r="C1385" s="43" t="s">
        <v>280</v>
      </c>
      <c r="D1385" s="43" t="s">
        <v>1932</v>
      </c>
      <c r="E1385" s="43">
        <f t="shared" si="42"/>
        <v>0</v>
      </c>
      <c r="G1385" s="89" t="str">
        <v/>
      </c>
      <c r="H1385" s="90" t="str" cm="1">
        <f t="array" ref="H1385">IFERROR(_xlfn._xlws.FILTER(Cnty_States_Rgns[chapter],(Cnty_States_Rgns[county_lon, county_st]=G1385)*(Cnty_States_Rgns[region]=DR_Region)),"")</f>
        <v/>
      </c>
      <c r="J1385">
        <v>1383</v>
      </c>
      <c r="K1385" t="str">
        <f t="shared" si="43"/>
        <v/>
      </c>
    </row>
    <row r="1386" spans="1:11" ht="16" hidden="1" x14ac:dyDescent="0.2">
      <c r="A1386" s="43">
        <f>IFERROR(MATCH($C1386,'Start Here Statistics'!$M:$M,0),0)</f>
        <v>0</v>
      </c>
      <c r="B1386" s="43" t="s">
        <v>523</v>
      </c>
      <c r="C1386" s="43" t="s">
        <v>307</v>
      </c>
      <c r="D1386" s="43" t="s">
        <v>1933</v>
      </c>
      <c r="E1386" s="43">
        <f t="shared" si="42"/>
        <v>0</v>
      </c>
      <c r="G1386" s="89" t="str">
        <v/>
      </c>
      <c r="H1386" s="90" t="str" cm="1">
        <f t="array" ref="H1386">IFERROR(_xlfn._xlws.FILTER(Cnty_States_Rgns[chapter],(Cnty_States_Rgns[county_lon, county_st]=G1386)*(Cnty_States_Rgns[region]=DR_Region)),"")</f>
        <v/>
      </c>
      <c r="J1386">
        <v>1384</v>
      </c>
      <c r="K1386" t="str">
        <f t="shared" si="43"/>
        <v/>
      </c>
    </row>
    <row r="1387" spans="1:11" ht="16" hidden="1" x14ac:dyDescent="0.2">
      <c r="A1387" s="43">
        <f>IFERROR(MATCH($C1387,'Start Here Statistics'!$M:$M,0),0)</f>
        <v>0</v>
      </c>
      <c r="B1387" s="43" t="s">
        <v>967</v>
      </c>
      <c r="C1387" s="43" t="s">
        <v>324</v>
      </c>
      <c r="D1387" s="43" t="s">
        <v>1934</v>
      </c>
      <c r="E1387" s="43">
        <f t="shared" si="42"/>
        <v>0</v>
      </c>
      <c r="G1387" s="89" t="str">
        <v/>
      </c>
      <c r="H1387" s="90" t="str" cm="1">
        <f t="array" ref="H1387">IFERROR(_xlfn._xlws.FILTER(Cnty_States_Rgns[chapter],(Cnty_States_Rgns[county_lon, county_st]=G1387)*(Cnty_States_Rgns[region]=DR_Region)),"")</f>
        <v/>
      </c>
      <c r="J1387">
        <v>1385</v>
      </c>
      <c r="K1387" t="str">
        <f t="shared" si="43"/>
        <v/>
      </c>
    </row>
    <row r="1388" spans="1:11" ht="16" hidden="1" x14ac:dyDescent="0.2">
      <c r="A1388" s="43">
        <f>IFERROR(MATCH($C1388,'Start Here Statistics'!$M:$M,0),0)</f>
        <v>0</v>
      </c>
      <c r="B1388" s="43" t="s">
        <v>477</v>
      </c>
      <c r="C1388" s="43" t="s">
        <v>325</v>
      </c>
      <c r="D1388" s="43" t="s">
        <v>1935</v>
      </c>
      <c r="E1388" s="43">
        <f t="shared" si="42"/>
        <v>0</v>
      </c>
      <c r="G1388" s="89" t="str">
        <v/>
      </c>
      <c r="H1388" s="90" t="str" cm="1">
        <f t="array" ref="H1388">IFERROR(_xlfn._xlws.FILTER(Cnty_States_Rgns[chapter],(Cnty_States_Rgns[county_lon, county_st]=G1388)*(Cnty_States_Rgns[region]=DR_Region)),"")</f>
        <v/>
      </c>
      <c r="J1388">
        <v>1386</v>
      </c>
      <c r="K1388" t="str">
        <f t="shared" si="43"/>
        <v/>
      </c>
    </row>
    <row r="1389" spans="1:11" ht="16" hidden="1" x14ac:dyDescent="0.2">
      <c r="A1389" s="43">
        <f>IFERROR(MATCH($C1389,'Start Here Statistics'!$M:$M,0),0)</f>
        <v>0</v>
      </c>
      <c r="B1389" s="43" t="s">
        <v>376</v>
      </c>
      <c r="C1389" s="43" t="s">
        <v>329</v>
      </c>
      <c r="D1389" s="43" t="s">
        <v>1936</v>
      </c>
      <c r="E1389" s="43">
        <f t="shared" si="42"/>
        <v>0</v>
      </c>
      <c r="G1389" s="89" t="str">
        <v/>
      </c>
      <c r="H1389" s="90" t="str" cm="1">
        <f t="array" ref="H1389">IFERROR(_xlfn._xlws.FILTER(Cnty_States_Rgns[chapter],(Cnty_States_Rgns[county_lon, county_st]=G1389)*(Cnty_States_Rgns[region]=DR_Region)),"")</f>
        <v/>
      </c>
      <c r="J1389">
        <v>1387</v>
      </c>
      <c r="K1389" t="str">
        <f t="shared" si="43"/>
        <v/>
      </c>
    </row>
    <row r="1390" spans="1:11" ht="16" hidden="1" x14ac:dyDescent="0.2">
      <c r="A1390" s="43">
        <f>IFERROR(MATCH($C1390,'Start Here Statistics'!$M:$M,0),0)</f>
        <v>0</v>
      </c>
      <c r="B1390" s="43" t="s">
        <v>620</v>
      </c>
      <c r="C1390" s="43" t="s">
        <v>285</v>
      </c>
      <c r="D1390" s="43" t="s">
        <v>1937</v>
      </c>
      <c r="E1390" s="43">
        <f t="shared" si="42"/>
        <v>0</v>
      </c>
      <c r="G1390" s="89" t="str">
        <v/>
      </c>
      <c r="H1390" s="90" t="str" cm="1">
        <f t="array" ref="H1390">IFERROR(_xlfn._xlws.FILTER(Cnty_States_Rgns[chapter],(Cnty_States_Rgns[county_lon, county_st]=G1390)*(Cnty_States_Rgns[region]=DR_Region)),"")</f>
        <v/>
      </c>
      <c r="J1390">
        <v>1388</v>
      </c>
      <c r="K1390" t="str">
        <f t="shared" si="43"/>
        <v/>
      </c>
    </row>
    <row r="1391" spans="1:11" ht="16" hidden="1" x14ac:dyDescent="0.2">
      <c r="A1391" s="43">
        <f>IFERROR(MATCH($C1391,'Start Here Statistics'!$M:$M,0),0)</f>
        <v>0</v>
      </c>
      <c r="B1391" s="43" t="s">
        <v>530</v>
      </c>
      <c r="C1391" s="43" t="s">
        <v>304</v>
      </c>
      <c r="D1391" s="43" t="s">
        <v>1938</v>
      </c>
      <c r="E1391" s="43">
        <f t="shared" si="42"/>
        <v>0</v>
      </c>
      <c r="G1391" s="89" t="str">
        <v/>
      </c>
      <c r="H1391" s="90" t="str" cm="1">
        <f t="array" ref="H1391">IFERROR(_xlfn._xlws.FILTER(Cnty_States_Rgns[chapter],(Cnty_States_Rgns[county_lon, county_st]=G1391)*(Cnty_States_Rgns[region]=DR_Region)),"")</f>
        <v/>
      </c>
      <c r="J1391">
        <v>1389</v>
      </c>
      <c r="K1391" t="str">
        <f t="shared" si="43"/>
        <v/>
      </c>
    </row>
    <row r="1392" spans="1:11" ht="16" hidden="1" x14ac:dyDescent="0.2">
      <c r="A1392" s="43">
        <f>IFERROR(MATCH($C1392,'Start Here Statistics'!$M:$M,0),0)</f>
        <v>0</v>
      </c>
      <c r="B1392" s="43" t="s">
        <v>344</v>
      </c>
      <c r="C1392" s="43" t="s">
        <v>327</v>
      </c>
      <c r="D1392" s="43" t="s">
        <v>1939</v>
      </c>
      <c r="E1392" s="43">
        <f t="shared" si="42"/>
        <v>0</v>
      </c>
      <c r="G1392" s="89" t="str">
        <v/>
      </c>
      <c r="H1392" s="90" t="str" cm="1">
        <f t="array" ref="H1392">IFERROR(_xlfn._xlws.FILTER(Cnty_States_Rgns[chapter],(Cnty_States_Rgns[county_lon, county_st]=G1392)*(Cnty_States_Rgns[region]=DR_Region)),"")</f>
        <v/>
      </c>
      <c r="J1392">
        <v>1390</v>
      </c>
      <c r="K1392" t="str">
        <f t="shared" si="43"/>
        <v/>
      </c>
    </row>
    <row r="1393" spans="1:11" ht="16" hidden="1" x14ac:dyDescent="0.2">
      <c r="A1393" s="43">
        <f>IFERROR(MATCH($C1393,'Start Here Statistics'!$M:$M,0),0)</f>
        <v>0</v>
      </c>
      <c r="B1393" s="43" t="s">
        <v>543</v>
      </c>
      <c r="C1393" s="43" t="s">
        <v>294</v>
      </c>
      <c r="D1393" s="43" t="s">
        <v>1940</v>
      </c>
      <c r="E1393" s="43">
        <f t="shared" si="42"/>
        <v>0</v>
      </c>
      <c r="G1393" s="89" t="str">
        <v/>
      </c>
      <c r="H1393" s="90" t="str" cm="1">
        <f t="array" ref="H1393">IFERROR(_xlfn._xlws.FILTER(Cnty_States_Rgns[chapter],(Cnty_States_Rgns[county_lon, county_st]=G1393)*(Cnty_States_Rgns[region]=DR_Region)),"")</f>
        <v/>
      </c>
      <c r="J1393">
        <v>1391</v>
      </c>
      <c r="K1393" t="str">
        <f t="shared" si="43"/>
        <v/>
      </c>
    </row>
    <row r="1394" spans="1:11" ht="16" hidden="1" x14ac:dyDescent="0.2">
      <c r="A1394" s="43">
        <f>IFERROR(MATCH($C1394,'Start Here Statistics'!$M:$M,0),0)</f>
        <v>0</v>
      </c>
      <c r="B1394" s="43" t="s">
        <v>348</v>
      </c>
      <c r="C1394" s="43" t="s">
        <v>310</v>
      </c>
      <c r="D1394" s="43" t="s">
        <v>1941</v>
      </c>
      <c r="E1394" s="43">
        <f t="shared" si="42"/>
        <v>0</v>
      </c>
      <c r="G1394" s="89" t="str">
        <v/>
      </c>
      <c r="H1394" s="90" t="str" cm="1">
        <f t="array" ref="H1394">IFERROR(_xlfn._xlws.FILTER(Cnty_States_Rgns[chapter],(Cnty_States_Rgns[county_lon, county_st]=G1394)*(Cnty_States_Rgns[region]=DR_Region)),"")</f>
        <v/>
      </c>
      <c r="J1394">
        <v>1392</v>
      </c>
      <c r="K1394" t="str">
        <f t="shared" si="43"/>
        <v/>
      </c>
    </row>
    <row r="1395" spans="1:11" ht="16" hidden="1" x14ac:dyDescent="0.2">
      <c r="A1395" s="43">
        <f>IFERROR(MATCH($C1395,'Start Here Statistics'!$M:$M,0),0)</f>
        <v>0</v>
      </c>
      <c r="B1395" s="43" t="s">
        <v>694</v>
      </c>
      <c r="C1395" s="43" t="s">
        <v>299</v>
      </c>
      <c r="D1395" s="43" t="s">
        <v>1942</v>
      </c>
      <c r="E1395" s="43">
        <f t="shared" si="42"/>
        <v>0</v>
      </c>
      <c r="G1395" s="89" t="str">
        <v/>
      </c>
      <c r="H1395" s="90" t="str" cm="1">
        <f t="array" ref="H1395">IFERROR(_xlfn._xlws.FILTER(Cnty_States_Rgns[chapter],(Cnty_States_Rgns[county_lon, county_st]=G1395)*(Cnty_States_Rgns[region]=DR_Region)),"")</f>
        <v/>
      </c>
      <c r="J1395">
        <v>1393</v>
      </c>
      <c r="K1395" t="str">
        <f t="shared" si="43"/>
        <v/>
      </c>
    </row>
    <row r="1396" spans="1:11" ht="16" hidden="1" x14ac:dyDescent="0.2">
      <c r="A1396" s="43">
        <f>IFERROR(MATCH($C1396,'Start Here Statistics'!$M:$M,0),0)</f>
        <v>0</v>
      </c>
      <c r="B1396" s="43" t="s">
        <v>632</v>
      </c>
      <c r="C1396" s="43" t="s">
        <v>300</v>
      </c>
      <c r="D1396" s="43" t="s">
        <v>1943</v>
      </c>
      <c r="E1396" s="43">
        <f t="shared" si="42"/>
        <v>0</v>
      </c>
      <c r="G1396" s="89" t="str">
        <v/>
      </c>
      <c r="H1396" s="90" t="str" cm="1">
        <f t="array" ref="H1396">IFERROR(_xlfn._xlws.FILTER(Cnty_States_Rgns[chapter],(Cnty_States_Rgns[county_lon, county_st]=G1396)*(Cnty_States_Rgns[region]=DR_Region)),"")</f>
        <v/>
      </c>
      <c r="J1396">
        <v>1394</v>
      </c>
      <c r="K1396" t="str">
        <f t="shared" si="43"/>
        <v/>
      </c>
    </row>
    <row r="1397" spans="1:11" ht="16" hidden="1" x14ac:dyDescent="0.2">
      <c r="A1397" s="43">
        <f>IFERROR(MATCH($C1397,'Start Here Statistics'!$M:$M,0),0)</f>
        <v>0</v>
      </c>
      <c r="B1397" s="43" t="s">
        <v>571</v>
      </c>
      <c r="C1397" s="43" t="s">
        <v>308</v>
      </c>
      <c r="D1397" s="43" t="s">
        <v>1944</v>
      </c>
      <c r="E1397" s="43">
        <f t="shared" si="42"/>
        <v>0</v>
      </c>
      <c r="G1397" s="89" t="str">
        <v/>
      </c>
      <c r="H1397" s="90" t="str" cm="1">
        <f t="array" ref="H1397">IFERROR(_xlfn._xlws.FILTER(Cnty_States_Rgns[chapter],(Cnty_States_Rgns[county_lon, county_st]=G1397)*(Cnty_States_Rgns[region]=DR_Region)),"")</f>
        <v/>
      </c>
      <c r="J1397">
        <v>1395</v>
      </c>
      <c r="K1397" t="str">
        <f t="shared" si="43"/>
        <v/>
      </c>
    </row>
    <row r="1398" spans="1:11" ht="16" x14ac:dyDescent="0.2">
      <c r="A1398" s="43">
        <f>IFERROR(MATCH($C1398,'Start Here Statistics'!$M:$M,0),0)</f>
        <v>0</v>
      </c>
      <c r="B1398" s="43" t="s">
        <v>517</v>
      </c>
      <c r="C1398" s="43" t="s">
        <v>271</v>
      </c>
      <c r="D1398" s="43" t="s">
        <v>1945</v>
      </c>
      <c r="E1398" s="43">
        <f t="shared" si="42"/>
        <v>0</v>
      </c>
      <c r="G1398" s="89" t="str">
        <v/>
      </c>
      <c r="H1398" s="90" t="str" cm="1">
        <f t="array" ref="H1398">IFERROR(_xlfn._xlws.FILTER(Cnty_States_Rgns[chapter],(Cnty_States_Rgns[county_lon, county_st]=G1398)*(Cnty_States_Rgns[region]=DR_Region)),"")</f>
        <v/>
      </c>
      <c r="J1398">
        <v>1396</v>
      </c>
      <c r="K1398" t="str">
        <f t="shared" si="43"/>
        <v/>
      </c>
    </row>
    <row r="1399" spans="1:11" ht="16" hidden="1" x14ac:dyDescent="0.2">
      <c r="A1399" s="43">
        <f>IFERROR(MATCH($C1399,'Start Here Statistics'!$M:$M,0),0)</f>
        <v>0</v>
      </c>
      <c r="B1399" s="43" t="s">
        <v>597</v>
      </c>
      <c r="C1399" s="43" t="s">
        <v>320</v>
      </c>
      <c r="D1399" s="43" t="s">
        <v>1946</v>
      </c>
      <c r="E1399" s="43">
        <f t="shared" si="42"/>
        <v>0</v>
      </c>
      <c r="G1399" s="89" t="str">
        <v/>
      </c>
      <c r="H1399" s="90" t="str" cm="1">
        <f t="array" ref="H1399">IFERROR(_xlfn._xlws.FILTER(Cnty_States_Rgns[chapter],(Cnty_States_Rgns[county_lon, county_st]=G1399)*(Cnty_States_Rgns[region]=DR_Region)),"")</f>
        <v/>
      </c>
      <c r="J1399">
        <v>1397</v>
      </c>
      <c r="K1399" t="str">
        <f t="shared" si="43"/>
        <v/>
      </c>
    </row>
    <row r="1400" spans="1:11" ht="16" hidden="1" x14ac:dyDescent="0.2">
      <c r="A1400" s="43">
        <f>IFERROR(MATCH($C1400,'Start Here Statistics'!$M:$M,0),0)</f>
        <v>0</v>
      </c>
      <c r="B1400" s="43" t="s">
        <v>461</v>
      </c>
      <c r="C1400" s="43" t="s">
        <v>325</v>
      </c>
      <c r="D1400" s="43" t="s">
        <v>1947</v>
      </c>
      <c r="E1400" s="43">
        <f t="shared" si="42"/>
        <v>0</v>
      </c>
      <c r="G1400" s="89" t="str">
        <v/>
      </c>
      <c r="H1400" s="90" t="str" cm="1">
        <f t="array" ref="H1400">IFERROR(_xlfn._xlws.FILTER(Cnty_States_Rgns[chapter],(Cnty_States_Rgns[county_lon, county_st]=G1400)*(Cnty_States_Rgns[region]=DR_Region)),"")</f>
        <v/>
      </c>
      <c r="J1400">
        <v>1398</v>
      </c>
      <c r="K1400" t="str">
        <f t="shared" si="43"/>
        <v/>
      </c>
    </row>
    <row r="1401" spans="1:11" ht="16" hidden="1" x14ac:dyDescent="0.2">
      <c r="A1401" s="43">
        <f>IFERROR(MATCH($C1401,'Start Here Statistics'!$M:$M,0),0)</f>
        <v>0</v>
      </c>
      <c r="B1401" s="43" t="s">
        <v>671</v>
      </c>
      <c r="C1401" s="43" t="s">
        <v>300</v>
      </c>
      <c r="D1401" s="43" t="s">
        <v>1948</v>
      </c>
      <c r="E1401" s="43">
        <f t="shared" si="42"/>
        <v>0</v>
      </c>
      <c r="G1401" s="89" t="str">
        <v/>
      </c>
      <c r="H1401" s="90" t="str" cm="1">
        <f t="array" ref="H1401">IFERROR(_xlfn._xlws.FILTER(Cnty_States_Rgns[chapter],(Cnty_States_Rgns[county_lon, county_st]=G1401)*(Cnty_States_Rgns[region]=DR_Region)),"")</f>
        <v/>
      </c>
      <c r="J1401">
        <v>1399</v>
      </c>
      <c r="K1401" t="str">
        <f t="shared" si="43"/>
        <v/>
      </c>
    </row>
    <row r="1402" spans="1:11" ht="16" hidden="1" x14ac:dyDescent="0.2">
      <c r="A1402" s="43">
        <f>IFERROR(MATCH($C1402,'Start Here Statistics'!$M:$M,0),0)</f>
        <v>0</v>
      </c>
      <c r="B1402" s="43" t="s">
        <v>512</v>
      </c>
      <c r="C1402" s="43" t="s">
        <v>294</v>
      </c>
      <c r="D1402" s="43" t="s">
        <v>1949</v>
      </c>
      <c r="E1402" s="43">
        <f t="shared" si="42"/>
        <v>0</v>
      </c>
      <c r="G1402" s="89" t="str">
        <v/>
      </c>
      <c r="H1402" s="90" t="str" cm="1">
        <f t="array" ref="H1402">IFERROR(_xlfn._xlws.FILTER(Cnty_States_Rgns[chapter],(Cnty_States_Rgns[county_lon, county_st]=G1402)*(Cnty_States_Rgns[region]=DR_Region)),"")</f>
        <v/>
      </c>
      <c r="J1402">
        <v>1400</v>
      </c>
      <c r="K1402" t="str">
        <f t="shared" si="43"/>
        <v/>
      </c>
    </row>
    <row r="1403" spans="1:11" ht="16" hidden="1" x14ac:dyDescent="0.2">
      <c r="A1403" s="43">
        <f>IFERROR(MATCH($C1403,'Start Here Statistics'!$M:$M,0),0)</f>
        <v>0</v>
      </c>
      <c r="B1403" s="43" t="s">
        <v>457</v>
      </c>
      <c r="C1403" s="43" t="s">
        <v>282</v>
      </c>
      <c r="D1403" s="43" t="s">
        <v>1950</v>
      </c>
      <c r="E1403" s="43">
        <f t="shared" si="42"/>
        <v>0</v>
      </c>
      <c r="G1403" s="89" t="str">
        <v/>
      </c>
      <c r="H1403" s="90" t="str" cm="1">
        <f t="array" ref="H1403">IFERROR(_xlfn._xlws.FILTER(Cnty_States_Rgns[chapter],(Cnty_States_Rgns[county_lon, county_st]=G1403)*(Cnty_States_Rgns[region]=DR_Region)),"")</f>
        <v/>
      </c>
      <c r="J1403">
        <v>1401</v>
      </c>
      <c r="K1403" t="str">
        <f t="shared" si="43"/>
        <v/>
      </c>
    </row>
    <row r="1404" spans="1:11" ht="16" x14ac:dyDescent="0.2">
      <c r="A1404" s="43">
        <f>IFERROR(MATCH($C1404,'Start Here Statistics'!$M:$M,0),0)</f>
        <v>0</v>
      </c>
      <c r="B1404" s="43" t="s">
        <v>685</v>
      </c>
      <c r="C1404" s="43" t="s">
        <v>271</v>
      </c>
      <c r="D1404" s="43" t="s">
        <v>1951</v>
      </c>
      <c r="E1404" s="43">
        <f t="shared" si="42"/>
        <v>0</v>
      </c>
      <c r="G1404" s="89" t="str">
        <v/>
      </c>
      <c r="H1404" s="90" t="str" cm="1">
        <f t="array" ref="H1404">IFERROR(_xlfn._xlws.FILTER(Cnty_States_Rgns[chapter],(Cnty_States_Rgns[county_lon, county_st]=G1404)*(Cnty_States_Rgns[region]=DR_Region)),"")</f>
        <v/>
      </c>
      <c r="J1404">
        <v>1402</v>
      </c>
      <c r="K1404" t="str">
        <f t="shared" si="43"/>
        <v/>
      </c>
    </row>
    <row r="1405" spans="1:11" ht="16" hidden="1" x14ac:dyDescent="0.2">
      <c r="A1405" s="43">
        <f>IFERROR(MATCH($C1405,'Start Here Statistics'!$M:$M,0),0)</f>
        <v>0</v>
      </c>
      <c r="B1405" s="43" t="s">
        <v>485</v>
      </c>
      <c r="C1405" s="43" t="s">
        <v>308</v>
      </c>
      <c r="D1405" s="43" t="s">
        <v>1952</v>
      </c>
      <c r="E1405" s="43">
        <f t="shared" si="42"/>
        <v>0</v>
      </c>
      <c r="G1405" s="89" t="str">
        <v/>
      </c>
      <c r="H1405" s="90" t="str" cm="1">
        <f t="array" ref="H1405">IFERROR(_xlfn._xlws.FILTER(Cnty_States_Rgns[chapter],(Cnty_States_Rgns[county_lon, county_st]=G1405)*(Cnty_States_Rgns[region]=DR_Region)),"")</f>
        <v/>
      </c>
      <c r="J1405">
        <v>1403</v>
      </c>
      <c r="K1405" t="str">
        <f t="shared" si="43"/>
        <v/>
      </c>
    </row>
    <row r="1406" spans="1:11" ht="16" hidden="1" x14ac:dyDescent="0.2">
      <c r="A1406" s="43">
        <f>IFERROR(MATCH($C1406,'Start Here Statistics'!$M:$M,0),0)</f>
        <v>0</v>
      </c>
      <c r="B1406" s="43" t="s">
        <v>356</v>
      </c>
      <c r="C1406" s="43" t="s">
        <v>289</v>
      </c>
      <c r="D1406" s="43" t="s">
        <v>1953</v>
      </c>
      <c r="E1406" s="43">
        <f t="shared" si="42"/>
        <v>0</v>
      </c>
      <c r="G1406" s="89" t="str">
        <v/>
      </c>
      <c r="H1406" s="90" t="str" cm="1">
        <f t="array" ref="H1406">IFERROR(_xlfn._xlws.FILTER(Cnty_States_Rgns[chapter],(Cnty_States_Rgns[county_lon, county_st]=G1406)*(Cnty_States_Rgns[region]=DR_Region)),"")</f>
        <v/>
      </c>
      <c r="J1406">
        <v>1404</v>
      </c>
      <c r="K1406" t="str">
        <f t="shared" si="43"/>
        <v/>
      </c>
    </row>
    <row r="1407" spans="1:11" ht="16" hidden="1" x14ac:dyDescent="0.2">
      <c r="A1407" s="43">
        <f>IFERROR(MATCH($C1407,'Start Here Statistics'!$M:$M,0),0)</f>
        <v>0</v>
      </c>
      <c r="B1407" s="43" t="s">
        <v>1124</v>
      </c>
      <c r="C1407" s="43" t="s">
        <v>312</v>
      </c>
      <c r="D1407" s="43" t="s">
        <v>1954</v>
      </c>
      <c r="E1407" s="43">
        <f t="shared" si="42"/>
        <v>0</v>
      </c>
      <c r="G1407" s="89" t="str">
        <v/>
      </c>
      <c r="H1407" s="90" t="str" cm="1">
        <f t="array" ref="H1407">IFERROR(_xlfn._xlws.FILTER(Cnty_States_Rgns[chapter],(Cnty_States_Rgns[county_lon, county_st]=G1407)*(Cnty_States_Rgns[region]=DR_Region)),"")</f>
        <v/>
      </c>
      <c r="J1407">
        <v>1405</v>
      </c>
      <c r="K1407" t="str">
        <f t="shared" si="43"/>
        <v/>
      </c>
    </row>
    <row r="1408" spans="1:11" ht="16" hidden="1" x14ac:dyDescent="0.2">
      <c r="A1408" s="43">
        <f>IFERROR(MATCH($C1408,'Start Here Statistics'!$M:$M,0),0)</f>
        <v>0</v>
      </c>
      <c r="B1408" s="43" t="s">
        <v>543</v>
      </c>
      <c r="C1408" s="43" t="s">
        <v>294</v>
      </c>
      <c r="D1408" s="43" t="s">
        <v>1955</v>
      </c>
      <c r="E1408" s="43">
        <f t="shared" si="42"/>
        <v>0</v>
      </c>
      <c r="G1408" s="89" t="str">
        <v/>
      </c>
      <c r="H1408" s="90" t="str" cm="1">
        <f t="array" ref="H1408">IFERROR(_xlfn._xlws.FILTER(Cnty_States_Rgns[chapter],(Cnty_States_Rgns[county_lon, county_st]=G1408)*(Cnty_States_Rgns[region]=DR_Region)),"")</f>
        <v/>
      </c>
      <c r="J1408">
        <v>1406</v>
      </c>
      <c r="K1408" t="str">
        <f t="shared" si="43"/>
        <v/>
      </c>
    </row>
    <row r="1409" spans="1:11" ht="16" hidden="1" x14ac:dyDescent="0.2">
      <c r="A1409" s="43">
        <f>IFERROR(MATCH($C1409,'Start Here Statistics'!$M:$M,0),0)</f>
        <v>0</v>
      </c>
      <c r="B1409" s="43" t="s">
        <v>348</v>
      </c>
      <c r="C1409" s="43" t="s">
        <v>310</v>
      </c>
      <c r="D1409" s="43" t="s">
        <v>1956</v>
      </c>
      <c r="E1409" s="43">
        <f t="shared" si="42"/>
        <v>0</v>
      </c>
      <c r="G1409" s="89" t="str">
        <v/>
      </c>
      <c r="H1409" s="90" t="str" cm="1">
        <f t="array" ref="H1409">IFERROR(_xlfn._xlws.FILTER(Cnty_States_Rgns[chapter],(Cnty_States_Rgns[county_lon, county_st]=G1409)*(Cnty_States_Rgns[region]=DR_Region)),"")</f>
        <v/>
      </c>
      <c r="J1409">
        <v>1407</v>
      </c>
      <c r="K1409" t="str">
        <f t="shared" si="43"/>
        <v/>
      </c>
    </row>
    <row r="1410" spans="1:11" ht="16" hidden="1" x14ac:dyDescent="0.2">
      <c r="A1410" s="43">
        <f>IFERROR(MATCH($C1410,'Start Here Statistics'!$M:$M,0),0)</f>
        <v>0</v>
      </c>
      <c r="B1410" s="43" t="s">
        <v>346</v>
      </c>
      <c r="C1410" s="43" t="s">
        <v>298</v>
      </c>
      <c r="D1410" s="43" t="s">
        <v>1957</v>
      </c>
      <c r="E1410" s="43">
        <f t="shared" si="42"/>
        <v>0</v>
      </c>
      <c r="G1410" s="89" t="str">
        <v/>
      </c>
      <c r="H1410" s="90" t="str" cm="1">
        <f t="array" ref="H1410">IFERROR(_xlfn._xlws.FILTER(Cnty_States_Rgns[chapter],(Cnty_States_Rgns[county_lon, county_st]=G1410)*(Cnty_States_Rgns[region]=DR_Region)),"")</f>
        <v/>
      </c>
      <c r="J1410">
        <v>1408</v>
      </c>
      <c r="K1410" t="str">
        <f t="shared" si="43"/>
        <v/>
      </c>
    </row>
    <row r="1411" spans="1:11" ht="16" hidden="1" x14ac:dyDescent="0.2">
      <c r="A1411" s="43">
        <f>IFERROR(MATCH($C1411,'Start Here Statistics'!$M:$M,0),0)</f>
        <v>0</v>
      </c>
      <c r="B1411" s="43" t="s">
        <v>694</v>
      </c>
      <c r="C1411" s="43" t="s">
        <v>299</v>
      </c>
      <c r="D1411" s="43" t="s">
        <v>1958</v>
      </c>
      <c r="E1411" s="43">
        <f t="shared" ref="E1411:E1474" si="44">SUM(E1410,$A1411&gt;0)</f>
        <v>0</v>
      </c>
      <c r="G1411" s="89" t="str">
        <v/>
      </c>
      <c r="H1411" s="90" t="str" cm="1">
        <f t="array" ref="H1411">IFERROR(_xlfn._xlws.FILTER(Cnty_States_Rgns[chapter],(Cnty_States_Rgns[county_lon, county_st]=G1411)*(Cnty_States_Rgns[region]=DR_Region)),"")</f>
        <v/>
      </c>
      <c r="J1411">
        <v>1409</v>
      </c>
      <c r="K1411" t="str">
        <f t="shared" si="43"/>
        <v/>
      </c>
    </row>
    <row r="1412" spans="1:11" ht="16" hidden="1" x14ac:dyDescent="0.2">
      <c r="A1412" s="43">
        <f>IFERROR(MATCH($C1412,'Start Here Statistics'!$M:$M,0),0)</f>
        <v>0</v>
      </c>
      <c r="B1412" s="43" t="s">
        <v>573</v>
      </c>
      <c r="C1412" s="43" t="s">
        <v>300</v>
      </c>
      <c r="D1412" s="43" t="s">
        <v>1959</v>
      </c>
      <c r="E1412" s="43">
        <f t="shared" si="44"/>
        <v>0</v>
      </c>
      <c r="G1412" s="89" t="str">
        <v/>
      </c>
      <c r="H1412" s="90" t="str" cm="1">
        <f t="array" ref="H1412">IFERROR(_xlfn._xlws.FILTER(Cnty_States_Rgns[chapter],(Cnty_States_Rgns[county_lon, county_st]=G1412)*(Cnty_States_Rgns[region]=DR_Region)),"")</f>
        <v/>
      </c>
      <c r="J1412">
        <v>1410</v>
      </c>
      <c r="K1412" t="str">
        <f t="shared" ref="K1412:K1475" si="45">IFERROR(INDEX($D:$D,MATCH($J1412,$E:$E,0)),"")</f>
        <v/>
      </c>
    </row>
    <row r="1413" spans="1:11" ht="16" hidden="1" x14ac:dyDescent="0.2">
      <c r="A1413" s="43">
        <f>IFERROR(MATCH($C1413,'Start Here Statistics'!$M:$M,0),0)</f>
        <v>0</v>
      </c>
      <c r="B1413" s="43" t="s">
        <v>446</v>
      </c>
      <c r="C1413" s="43" t="s">
        <v>301</v>
      </c>
      <c r="D1413" s="43" t="s">
        <v>1960</v>
      </c>
      <c r="E1413" s="43">
        <f t="shared" si="44"/>
        <v>0</v>
      </c>
      <c r="G1413" s="89" t="str">
        <v/>
      </c>
      <c r="H1413" s="90" t="str" cm="1">
        <f t="array" ref="H1413">IFERROR(_xlfn._xlws.FILTER(Cnty_States_Rgns[chapter],(Cnty_States_Rgns[county_lon, county_st]=G1413)*(Cnty_States_Rgns[region]=DR_Region)),"")</f>
        <v/>
      </c>
      <c r="J1413">
        <v>1411</v>
      </c>
      <c r="K1413" t="str">
        <f t="shared" si="45"/>
        <v/>
      </c>
    </row>
    <row r="1414" spans="1:11" ht="16" hidden="1" x14ac:dyDescent="0.2">
      <c r="A1414" s="43">
        <f>IFERROR(MATCH($C1414,'Start Here Statistics'!$M:$M,0),0)</f>
        <v>0</v>
      </c>
      <c r="B1414" s="43" t="s">
        <v>448</v>
      </c>
      <c r="C1414" s="43" t="s">
        <v>302</v>
      </c>
      <c r="D1414" s="43" t="s">
        <v>1961</v>
      </c>
      <c r="E1414" s="43">
        <f t="shared" si="44"/>
        <v>0</v>
      </c>
      <c r="G1414" s="89" t="str">
        <v/>
      </c>
      <c r="H1414" s="90" t="str" cm="1">
        <f t="array" ref="H1414">IFERROR(_xlfn._xlws.FILTER(Cnty_States_Rgns[chapter],(Cnty_States_Rgns[county_lon, county_st]=G1414)*(Cnty_States_Rgns[region]=DR_Region)),"")</f>
        <v/>
      </c>
      <c r="J1414">
        <v>1412</v>
      </c>
      <c r="K1414" t="str">
        <f t="shared" si="45"/>
        <v/>
      </c>
    </row>
    <row r="1415" spans="1:11" ht="16" hidden="1" x14ac:dyDescent="0.2">
      <c r="A1415" s="43">
        <f>IFERROR(MATCH($C1415,'Start Here Statistics'!$M:$M,0),0)</f>
        <v>0</v>
      </c>
      <c r="B1415" s="43" t="s">
        <v>842</v>
      </c>
      <c r="C1415" s="43" t="s">
        <v>308</v>
      </c>
      <c r="D1415" s="43" t="s">
        <v>1962</v>
      </c>
      <c r="E1415" s="43">
        <f t="shared" si="44"/>
        <v>0</v>
      </c>
      <c r="G1415" s="89" t="str">
        <v/>
      </c>
      <c r="H1415" s="90" t="str" cm="1">
        <f t="array" ref="H1415">IFERROR(_xlfn._xlws.FILTER(Cnty_States_Rgns[chapter],(Cnty_States_Rgns[county_lon, county_st]=G1415)*(Cnty_States_Rgns[region]=DR_Region)),"")</f>
        <v/>
      </c>
      <c r="J1415">
        <v>1413</v>
      </c>
      <c r="K1415" t="str">
        <f t="shared" si="45"/>
        <v/>
      </c>
    </row>
    <row r="1416" spans="1:11" ht="16" x14ac:dyDescent="0.2">
      <c r="A1416" s="43">
        <f>IFERROR(MATCH($C1416,'Start Here Statistics'!$M:$M,0),0)</f>
        <v>0</v>
      </c>
      <c r="B1416" s="43" t="s">
        <v>364</v>
      </c>
      <c r="C1416" s="43" t="s">
        <v>271</v>
      </c>
      <c r="D1416" s="43" t="s">
        <v>1963</v>
      </c>
      <c r="E1416" s="43">
        <f t="shared" si="44"/>
        <v>0</v>
      </c>
      <c r="G1416" s="89" t="str">
        <v/>
      </c>
      <c r="H1416" s="90" t="str" cm="1">
        <f t="array" ref="H1416">IFERROR(_xlfn._xlws.FILTER(Cnty_States_Rgns[chapter],(Cnty_States_Rgns[county_lon, county_st]=G1416)*(Cnty_States_Rgns[region]=DR_Region)),"")</f>
        <v/>
      </c>
      <c r="J1416">
        <v>1414</v>
      </c>
      <c r="K1416" t="str">
        <f t="shared" si="45"/>
        <v/>
      </c>
    </row>
    <row r="1417" spans="1:11" ht="16" hidden="1" x14ac:dyDescent="0.2">
      <c r="A1417" s="43">
        <f>IFERROR(MATCH($C1417,'Start Here Statistics'!$M:$M,0),0)</f>
        <v>0</v>
      </c>
      <c r="B1417" s="43" t="s">
        <v>604</v>
      </c>
      <c r="C1417" s="43" t="s">
        <v>298</v>
      </c>
      <c r="D1417" s="43" t="s">
        <v>1964</v>
      </c>
      <c r="E1417" s="43">
        <f t="shared" si="44"/>
        <v>0</v>
      </c>
      <c r="G1417" s="89" t="str">
        <v/>
      </c>
      <c r="H1417" s="90" t="str" cm="1">
        <f t="array" ref="H1417">IFERROR(_xlfn._xlws.FILTER(Cnty_States_Rgns[chapter],(Cnty_States_Rgns[county_lon, county_st]=G1417)*(Cnty_States_Rgns[region]=DR_Region)),"")</f>
        <v/>
      </c>
      <c r="J1417">
        <v>1415</v>
      </c>
      <c r="K1417" t="str">
        <f t="shared" si="45"/>
        <v/>
      </c>
    </row>
    <row r="1418" spans="1:11" ht="16" hidden="1" x14ac:dyDescent="0.2">
      <c r="A1418" s="43">
        <f>IFERROR(MATCH($C1418,'Start Here Statistics'!$M:$M,0),0)</f>
        <v>0</v>
      </c>
      <c r="B1418" s="43" t="s">
        <v>815</v>
      </c>
      <c r="C1418" s="43" t="s">
        <v>310</v>
      </c>
      <c r="D1418" s="43" t="s">
        <v>1965</v>
      </c>
      <c r="E1418" s="43">
        <f t="shared" si="44"/>
        <v>0</v>
      </c>
      <c r="G1418" s="89" t="str">
        <v/>
      </c>
      <c r="H1418" s="90" t="str" cm="1">
        <f t="array" ref="H1418">IFERROR(_xlfn._xlws.FILTER(Cnty_States_Rgns[chapter],(Cnty_States_Rgns[county_lon, county_st]=G1418)*(Cnty_States_Rgns[region]=DR_Region)),"")</f>
        <v/>
      </c>
      <c r="J1418">
        <v>1416</v>
      </c>
      <c r="K1418" t="str">
        <f t="shared" si="45"/>
        <v/>
      </c>
    </row>
    <row r="1419" spans="1:11" ht="16" hidden="1" x14ac:dyDescent="0.2">
      <c r="A1419" s="43">
        <f>IFERROR(MATCH($C1419,'Start Here Statistics'!$M:$M,0),0)</f>
        <v>0</v>
      </c>
      <c r="B1419" s="43" t="s">
        <v>1802</v>
      </c>
      <c r="C1419" s="43" t="s">
        <v>292</v>
      </c>
      <c r="D1419" s="43" t="s">
        <v>1966</v>
      </c>
      <c r="E1419" s="43">
        <f t="shared" si="44"/>
        <v>0</v>
      </c>
      <c r="G1419" s="89" t="str">
        <v/>
      </c>
      <c r="H1419" s="90" t="str" cm="1">
        <f t="array" ref="H1419">IFERROR(_xlfn._xlws.FILTER(Cnty_States_Rgns[chapter],(Cnty_States_Rgns[county_lon, county_st]=G1419)*(Cnty_States_Rgns[region]=DR_Region)),"")</f>
        <v/>
      </c>
      <c r="J1419">
        <v>1417</v>
      </c>
      <c r="K1419" t="str">
        <f t="shared" si="45"/>
        <v/>
      </c>
    </row>
    <row r="1420" spans="1:11" ht="16" hidden="1" x14ac:dyDescent="0.2">
      <c r="A1420" s="43">
        <f>IFERROR(MATCH($C1420,'Start Here Statistics'!$M:$M,0),0)</f>
        <v>0</v>
      </c>
      <c r="B1420" s="43" t="s">
        <v>620</v>
      </c>
      <c r="C1420" s="43" t="s">
        <v>285</v>
      </c>
      <c r="D1420" s="43" t="s">
        <v>1967</v>
      </c>
      <c r="E1420" s="43">
        <f t="shared" si="44"/>
        <v>0</v>
      </c>
      <c r="G1420" s="89" t="str">
        <v/>
      </c>
      <c r="H1420" s="90" t="str" cm="1">
        <f t="array" ref="H1420">IFERROR(_xlfn._xlws.FILTER(Cnty_States_Rgns[chapter],(Cnty_States_Rgns[county_lon, county_st]=G1420)*(Cnty_States_Rgns[region]=DR_Region)),"")</f>
        <v/>
      </c>
      <c r="J1420">
        <v>1418</v>
      </c>
      <c r="K1420" t="str">
        <f t="shared" si="45"/>
        <v/>
      </c>
    </row>
    <row r="1421" spans="1:11" ht="16" hidden="1" x14ac:dyDescent="0.2">
      <c r="A1421" s="43">
        <f>IFERROR(MATCH($C1421,'Start Here Statistics'!$M:$M,0),0)</f>
        <v>0</v>
      </c>
      <c r="B1421" s="43" t="s">
        <v>354</v>
      </c>
      <c r="C1421" s="43" t="s">
        <v>301</v>
      </c>
      <c r="D1421" s="43" t="s">
        <v>1968</v>
      </c>
      <c r="E1421" s="43">
        <f t="shared" si="44"/>
        <v>0</v>
      </c>
      <c r="G1421" s="89" t="str">
        <v/>
      </c>
      <c r="H1421" s="90" t="str" cm="1">
        <f t="array" ref="H1421">IFERROR(_xlfn._xlws.FILTER(Cnty_States_Rgns[chapter],(Cnty_States_Rgns[county_lon, county_st]=G1421)*(Cnty_States_Rgns[region]=DR_Region)),"")</f>
        <v/>
      </c>
      <c r="J1421">
        <v>1419</v>
      </c>
      <c r="K1421" t="str">
        <f t="shared" si="45"/>
        <v/>
      </c>
    </row>
    <row r="1422" spans="1:11" ht="16" hidden="1" x14ac:dyDescent="0.2">
      <c r="A1422" s="43">
        <f>IFERROR(MATCH($C1422,'Start Here Statistics'!$M:$M,0),0)</f>
        <v>0</v>
      </c>
      <c r="B1422" s="43" t="s">
        <v>1199</v>
      </c>
      <c r="C1422" s="43" t="s">
        <v>280</v>
      </c>
      <c r="D1422" s="43" t="s">
        <v>1969</v>
      </c>
      <c r="E1422" s="43">
        <f t="shared" si="44"/>
        <v>0</v>
      </c>
      <c r="G1422" s="89" t="str">
        <v/>
      </c>
      <c r="H1422" s="90" t="str" cm="1">
        <f t="array" ref="H1422">IFERROR(_xlfn._xlws.FILTER(Cnty_States_Rgns[chapter],(Cnty_States_Rgns[county_lon, county_st]=G1422)*(Cnty_States_Rgns[region]=DR_Region)),"")</f>
        <v/>
      </c>
      <c r="J1422">
        <v>1420</v>
      </c>
      <c r="K1422" t="str">
        <f t="shared" si="45"/>
        <v/>
      </c>
    </row>
    <row r="1423" spans="1:11" ht="16" hidden="1" x14ac:dyDescent="0.2">
      <c r="A1423" s="43">
        <f>IFERROR(MATCH($C1423,'Start Here Statistics'!$M:$M,0),0)</f>
        <v>0</v>
      </c>
      <c r="B1423" s="43" t="s">
        <v>860</v>
      </c>
      <c r="C1423" s="43" t="s">
        <v>297</v>
      </c>
      <c r="D1423" s="43" t="s">
        <v>1970</v>
      </c>
      <c r="E1423" s="43">
        <f t="shared" si="44"/>
        <v>0</v>
      </c>
      <c r="G1423" s="89" t="str">
        <v/>
      </c>
      <c r="H1423" s="90" t="str" cm="1">
        <f t="array" ref="H1423">IFERROR(_xlfn._xlws.FILTER(Cnty_States_Rgns[chapter],(Cnty_States_Rgns[county_lon, county_st]=G1423)*(Cnty_States_Rgns[region]=DR_Region)),"")</f>
        <v/>
      </c>
      <c r="J1423">
        <v>1421</v>
      </c>
      <c r="K1423" t="str">
        <f t="shared" si="45"/>
        <v/>
      </c>
    </row>
    <row r="1424" spans="1:11" ht="16" hidden="1" x14ac:dyDescent="0.2">
      <c r="A1424" s="43">
        <f>IFERROR(MATCH($C1424,'Start Here Statistics'!$M:$M,0),0)</f>
        <v>0</v>
      </c>
      <c r="B1424" s="43" t="s">
        <v>907</v>
      </c>
      <c r="C1424" s="43" t="s">
        <v>324</v>
      </c>
      <c r="D1424" s="43" t="s">
        <v>1971</v>
      </c>
      <c r="E1424" s="43">
        <f t="shared" si="44"/>
        <v>0</v>
      </c>
      <c r="G1424" s="89" t="str">
        <v/>
      </c>
      <c r="H1424" s="90" t="str" cm="1">
        <f t="array" ref="H1424">IFERROR(_xlfn._xlws.FILTER(Cnty_States_Rgns[chapter],(Cnty_States_Rgns[county_lon, county_st]=G1424)*(Cnty_States_Rgns[region]=DR_Region)),"")</f>
        <v/>
      </c>
      <c r="J1424">
        <v>1422</v>
      </c>
      <c r="K1424" t="str">
        <f t="shared" si="45"/>
        <v/>
      </c>
    </row>
    <row r="1425" spans="1:11" ht="16" hidden="1" x14ac:dyDescent="0.2">
      <c r="A1425" s="43">
        <f>IFERROR(MATCH($C1425,'Start Here Statistics'!$M:$M,0),0)</f>
        <v>0</v>
      </c>
      <c r="B1425" s="43" t="s">
        <v>461</v>
      </c>
      <c r="C1425" s="43" t="s">
        <v>325</v>
      </c>
      <c r="D1425" s="43" t="s">
        <v>1972</v>
      </c>
      <c r="E1425" s="43">
        <f t="shared" si="44"/>
        <v>0</v>
      </c>
      <c r="G1425" s="89" t="str">
        <v/>
      </c>
      <c r="H1425" s="90" t="str" cm="1">
        <f t="array" ref="H1425">IFERROR(_xlfn._xlws.FILTER(Cnty_States_Rgns[chapter],(Cnty_States_Rgns[county_lon, county_st]=G1425)*(Cnty_States_Rgns[region]=DR_Region)),"")</f>
        <v/>
      </c>
      <c r="J1425">
        <v>1423</v>
      </c>
      <c r="K1425" t="str">
        <f t="shared" si="45"/>
        <v/>
      </c>
    </row>
    <row r="1426" spans="1:11" ht="16" hidden="1" x14ac:dyDescent="0.2">
      <c r="A1426" s="43">
        <f>IFERROR(MATCH($C1426,'Start Here Statistics'!$M:$M,0),0)</f>
        <v>0</v>
      </c>
      <c r="B1426" s="43" t="s">
        <v>1026</v>
      </c>
      <c r="C1426" s="43" t="s">
        <v>317</v>
      </c>
      <c r="D1426" s="43" t="s">
        <v>1973</v>
      </c>
      <c r="E1426" s="43">
        <f t="shared" si="44"/>
        <v>0</v>
      </c>
      <c r="G1426" s="89" t="str">
        <v/>
      </c>
      <c r="H1426" s="90" t="str" cm="1">
        <f t="array" ref="H1426">IFERROR(_xlfn._xlws.FILTER(Cnty_States_Rgns[chapter],(Cnty_States_Rgns[county_lon, county_st]=G1426)*(Cnty_States_Rgns[region]=DR_Region)),"")</f>
        <v/>
      </c>
      <c r="J1426">
        <v>1424</v>
      </c>
      <c r="K1426" t="str">
        <f t="shared" si="45"/>
        <v/>
      </c>
    </row>
    <row r="1427" spans="1:11" ht="16" hidden="1" x14ac:dyDescent="0.2">
      <c r="A1427" s="43">
        <f>IFERROR(MATCH($C1427,'Start Here Statistics'!$M:$M,0),0)</f>
        <v>0</v>
      </c>
      <c r="B1427" s="43" t="s">
        <v>376</v>
      </c>
      <c r="C1427" s="43" t="s">
        <v>329</v>
      </c>
      <c r="D1427" s="43" t="s">
        <v>1974</v>
      </c>
      <c r="E1427" s="43">
        <f t="shared" si="44"/>
        <v>0</v>
      </c>
      <c r="G1427" s="89" t="str">
        <v/>
      </c>
      <c r="H1427" s="90" t="str" cm="1">
        <f t="array" ref="H1427">IFERROR(_xlfn._xlws.FILTER(Cnty_States_Rgns[chapter],(Cnty_States_Rgns[county_lon, county_st]=G1427)*(Cnty_States_Rgns[region]=DR_Region)),"")</f>
        <v/>
      </c>
      <c r="J1427">
        <v>1425</v>
      </c>
      <c r="K1427" t="str">
        <f t="shared" si="45"/>
        <v/>
      </c>
    </row>
    <row r="1428" spans="1:11" ht="16" hidden="1" x14ac:dyDescent="0.2">
      <c r="A1428" s="43">
        <f>IFERROR(MATCH($C1428,'Start Here Statistics'!$M:$M,0),0)</f>
        <v>0</v>
      </c>
      <c r="B1428" s="43" t="s">
        <v>647</v>
      </c>
      <c r="C1428" s="43" t="s">
        <v>285</v>
      </c>
      <c r="D1428" s="43" t="s">
        <v>1975</v>
      </c>
      <c r="E1428" s="43">
        <f t="shared" si="44"/>
        <v>0</v>
      </c>
      <c r="G1428" s="89" t="str">
        <v/>
      </c>
      <c r="H1428" s="90" t="str" cm="1">
        <f t="array" ref="H1428">IFERROR(_xlfn._xlws.FILTER(Cnty_States_Rgns[chapter],(Cnty_States_Rgns[county_lon, county_st]=G1428)*(Cnty_States_Rgns[region]=DR_Region)),"")</f>
        <v/>
      </c>
      <c r="J1428">
        <v>1426</v>
      </c>
      <c r="K1428" t="str">
        <f t="shared" si="45"/>
        <v/>
      </c>
    </row>
    <row r="1429" spans="1:11" ht="16" x14ac:dyDescent="0.2">
      <c r="A1429" s="43">
        <f>IFERROR(MATCH($C1429,'Start Here Statistics'!$M:$M,0),0)</f>
        <v>0</v>
      </c>
      <c r="B1429" s="43" t="s">
        <v>517</v>
      </c>
      <c r="C1429" s="43" t="s">
        <v>271</v>
      </c>
      <c r="D1429" s="43" t="s">
        <v>1976</v>
      </c>
      <c r="E1429" s="43">
        <f t="shared" si="44"/>
        <v>0</v>
      </c>
      <c r="G1429" s="89" t="str">
        <v/>
      </c>
      <c r="H1429" s="90" t="str" cm="1">
        <f t="array" ref="H1429">IFERROR(_xlfn._xlws.FILTER(Cnty_States_Rgns[chapter],(Cnty_States_Rgns[county_lon, county_st]=G1429)*(Cnty_States_Rgns[region]=DR_Region)),"")</f>
        <v/>
      </c>
      <c r="J1429">
        <v>1427</v>
      </c>
      <c r="K1429" t="str">
        <f t="shared" si="45"/>
        <v/>
      </c>
    </row>
    <row r="1430" spans="1:11" ht="16" hidden="1" x14ac:dyDescent="0.2">
      <c r="A1430" s="43">
        <f>IFERROR(MATCH($C1430,'Start Here Statistics'!$M:$M,0),0)</f>
        <v>0</v>
      </c>
      <c r="B1430" s="43" t="s">
        <v>341</v>
      </c>
      <c r="C1430" s="43" t="s">
        <v>304</v>
      </c>
      <c r="D1430" s="43" t="s">
        <v>1977</v>
      </c>
      <c r="E1430" s="43">
        <f t="shared" si="44"/>
        <v>0</v>
      </c>
      <c r="G1430" s="89" t="str">
        <v/>
      </c>
      <c r="H1430" s="90" t="str" cm="1">
        <f t="array" ref="H1430">IFERROR(_xlfn._xlws.FILTER(Cnty_States_Rgns[chapter],(Cnty_States_Rgns[county_lon, county_st]=G1430)*(Cnty_States_Rgns[region]=DR_Region)),"")</f>
        <v/>
      </c>
      <c r="J1430">
        <v>1428</v>
      </c>
      <c r="K1430" t="str">
        <f t="shared" si="45"/>
        <v/>
      </c>
    </row>
    <row r="1431" spans="1:11" ht="16" hidden="1" x14ac:dyDescent="0.2">
      <c r="A1431" s="43">
        <f>IFERROR(MATCH($C1431,'Start Here Statistics'!$M:$M,0),0)</f>
        <v>0</v>
      </c>
      <c r="B1431" s="43" t="s">
        <v>505</v>
      </c>
      <c r="C1431" s="43" t="s">
        <v>304</v>
      </c>
      <c r="D1431" s="43" t="s">
        <v>1978</v>
      </c>
      <c r="E1431" s="43">
        <f t="shared" si="44"/>
        <v>0</v>
      </c>
      <c r="G1431" s="89" t="str">
        <v/>
      </c>
      <c r="H1431" s="90" t="str" cm="1">
        <f t="array" ref="H1431">IFERROR(_xlfn._xlws.FILTER(Cnty_States_Rgns[chapter],(Cnty_States_Rgns[county_lon, county_st]=G1431)*(Cnty_States_Rgns[region]=DR_Region)),"")</f>
        <v/>
      </c>
      <c r="J1431">
        <v>1429</v>
      </c>
      <c r="K1431" t="str">
        <f t="shared" si="45"/>
        <v/>
      </c>
    </row>
    <row r="1432" spans="1:11" ht="16" hidden="1" x14ac:dyDescent="0.2">
      <c r="A1432" s="43">
        <f>IFERROR(MATCH($C1432,'Start Here Statistics'!$M:$M,0),0)</f>
        <v>0</v>
      </c>
      <c r="B1432" s="43" t="s">
        <v>543</v>
      </c>
      <c r="C1432" s="43" t="s">
        <v>294</v>
      </c>
      <c r="D1432" s="43" t="s">
        <v>1979</v>
      </c>
      <c r="E1432" s="43">
        <f t="shared" si="44"/>
        <v>0</v>
      </c>
      <c r="G1432" s="89" t="str">
        <v/>
      </c>
      <c r="H1432" s="90" t="str" cm="1">
        <f t="array" ref="H1432">IFERROR(_xlfn._xlws.FILTER(Cnty_States_Rgns[chapter],(Cnty_States_Rgns[county_lon, county_st]=G1432)*(Cnty_States_Rgns[region]=DR_Region)),"")</f>
        <v/>
      </c>
      <c r="J1432">
        <v>1430</v>
      </c>
      <c r="K1432" t="str">
        <f t="shared" si="45"/>
        <v/>
      </c>
    </row>
    <row r="1433" spans="1:11" ht="16" hidden="1" x14ac:dyDescent="0.2">
      <c r="A1433" s="43">
        <f>IFERROR(MATCH($C1433,'Start Here Statistics'!$M:$M,0),0)</f>
        <v>0</v>
      </c>
      <c r="B1433" s="43" t="s">
        <v>573</v>
      </c>
      <c r="C1433" s="43" t="s">
        <v>300</v>
      </c>
      <c r="D1433" s="43" t="s">
        <v>1980</v>
      </c>
      <c r="E1433" s="43">
        <f t="shared" si="44"/>
        <v>0</v>
      </c>
      <c r="G1433" s="89" t="str">
        <v/>
      </c>
      <c r="H1433" s="90" t="str" cm="1">
        <f t="array" ref="H1433">IFERROR(_xlfn._xlws.FILTER(Cnty_States_Rgns[chapter],(Cnty_States_Rgns[county_lon, county_st]=G1433)*(Cnty_States_Rgns[region]=DR_Region)),"")</f>
        <v/>
      </c>
      <c r="J1433">
        <v>1431</v>
      </c>
      <c r="K1433" t="str">
        <f t="shared" si="45"/>
        <v/>
      </c>
    </row>
    <row r="1434" spans="1:11" ht="16" hidden="1" x14ac:dyDescent="0.2">
      <c r="A1434" s="43">
        <f>IFERROR(MATCH($C1434,'Start Here Statistics'!$M:$M,0),0)</f>
        <v>0</v>
      </c>
      <c r="B1434" s="43" t="s">
        <v>523</v>
      </c>
      <c r="C1434" s="43" t="s">
        <v>307</v>
      </c>
      <c r="D1434" s="43" t="s">
        <v>1981</v>
      </c>
      <c r="E1434" s="43">
        <f t="shared" si="44"/>
        <v>0</v>
      </c>
      <c r="G1434" s="89" t="str">
        <v/>
      </c>
      <c r="H1434" s="90" t="str" cm="1">
        <f t="array" ref="H1434">IFERROR(_xlfn._xlws.FILTER(Cnty_States_Rgns[chapter],(Cnty_States_Rgns[county_lon, county_st]=G1434)*(Cnty_States_Rgns[region]=DR_Region)),"")</f>
        <v/>
      </c>
      <c r="J1434">
        <v>1432</v>
      </c>
      <c r="K1434" t="str">
        <f t="shared" si="45"/>
        <v/>
      </c>
    </row>
    <row r="1435" spans="1:11" ht="16" hidden="1" x14ac:dyDescent="0.2">
      <c r="A1435" s="43">
        <f>IFERROR(MATCH($C1435,'Start Here Statistics'!$M:$M,0),0)</f>
        <v>0</v>
      </c>
      <c r="B1435" s="43" t="s">
        <v>346</v>
      </c>
      <c r="C1435" s="43" t="s">
        <v>298</v>
      </c>
      <c r="D1435" s="43" t="s">
        <v>1982</v>
      </c>
      <c r="E1435" s="43">
        <f t="shared" si="44"/>
        <v>0</v>
      </c>
      <c r="G1435" s="89" t="str">
        <v/>
      </c>
      <c r="H1435" s="90" t="str" cm="1">
        <f t="array" ref="H1435">IFERROR(_xlfn._xlws.FILTER(Cnty_States_Rgns[chapter],(Cnty_States_Rgns[county_lon, county_st]=G1435)*(Cnty_States_Rgns[region]=DR_Region)),"")</f>
        <v/>
      </c>
      <c r="J1435">
        <v>1433</v>
      </c>
      <c r="K1435" t="str">
        <f t="shared" si="45"/>
        <v/>
      </c>
    </row>
    <row r="1436" spans="1:11" ht="16" hidden="1" x14ac:dyDescent="0.2">
      <c r="A1436" s="43">
        <f>IFERROR(MATCH($C1436,'Start Here Statistics'!$M:$M,0),0)</f>
        <v>0</v>
      </c>
      <c r="B1436" s="43" t="s">
        <v>842</v>
      </c>
      <c r="C1436" s="43" t="s">
        <v>308</v>
      </c>
      <c r="D1436" s="43" t="s">
        <v>1983</v>
      </c>
      <c r="E1436" s="43">
        <f t="shared" si="44"/>
        <v>0</v>
      </c>
      <c r="G1436" s="89" t="str">
        <v/>
      </c>
      <c r="H1436" s="90" t="str" cm="1">
        <f t="array" ref="H1436">IFERROR(_xlfn._xlws.FILTER(Cnty_States_Rgns[chapter],(Cnty_States_Rgns[county_lon, county_st]=G1436)*(Cnty_States_Rgns[region]=DR_Region)),"")</f>
        <v/>
      </c>
      <c r="J1436">
        <v>1434</v>
      </c>
      <c r="K1436" t="str">
        <f t="shared" si="45"/>
        <v/>
      </c>
    </row>
    <row r="1437" spans="1:11" ht="16" hidden="1" x14ac:dyDescent="0.2">
      <c r="A1437" s="43">
        <f>IFERROR(MATCH($C1437,'Start Here Statistics'!$M:$M,0),0)</f>
        <v>0</v>
      </c>
      <c r="B1437" s="43" t="s">
        <v>718</v>
      </c>
      <c r="C1437" s="43" t="s">
        <v>302</v>
      </c>
      <c r="D1437" s="43" t="s">
        <v>1984</v>
      </c>
      <c r="E1437" s="43">
        <f t="shared" si="44"/>
        <v>0</v>
      </c>
      <c r="G1437" s="89" t="str">
        <v/>
      </c>
      <c r="H1437" s="90" t="str" cm="1">
        <f t="array" ref="H1437">IFERROR(_xlfn._xlws.FILTER(Cnty_States_Rgns[chapter],(Cnty_States_Rgns[county_lon, county_st]=G1437)*(Cnty_States_Rgns[region]=DR_Region)),"")</f>
        <v/>
      </c>
      <c r="J1437">
        <v>1435</v>
      </c>
      <c r="K1437" t="str">
        <f t="shared" si="45"/>
        <v/>
      </c>
    </row>
    <row r="1438" spans="1:11" ht="16" hidden="1" x14ac:dyDescent="0.2">
      <c r="A1438" s="43">
        <f>IFERROR(MATCH($C1438,'Start Here Statistics'!$M:$M,0),0)</f>
        <v>0</v>
      </c>
      <c r="B1438" s="43" t="s">
        <v>446</v>
      </c>
      <c r="C1438" s="43" t="s">
        <v>301</v>
      </c>
      <c r="D1438" s="43" t="s">
        <v>1985</v>
      </c>
      <c r="E1438" s="43">
        <f t="shared" si="44"/>
        <v>0</v>
      </c>
      <c r="G1438" s="89" t="str">
        <v/>
      </c>
      <c r="H1438" s="90" t="str" cm="1">
        <f t="array" ref="H1438">IFERROR(_xlfn._xlws.FILTER(Cnty_States_Rgns[chapter],(Cnty_States_Rgns[county_lon, county_st]=G1438)*(Cnty_States_Rgns[region]=DR_Region)),"")</f>
        <v/>
      </c>
      <c r="J1438">
        <v>1436</v>
      </c>
      <c r="K1438" t="str">
        <f t="shared" si="45"/>
        <v/>
      </c>
    </row>
    <row r="1439" spans="1:11" ht="16" hidden="1" x14ac:dyDescent="0.2">
      <c r="A1439" s="43">
        <f>IFERROR(MATCH($C1439,'Start Here Statistics'!$M:$M,0),0)</f>
        <v>0</v>
      </c>
      <c r="B1439" s="43" t="s">
        <v>759</v>
      </c>
      <c r="C1439" s="43" t="s">
        <v>325</v>
      </c>
      <c r="D1439" s="43" t="s">
        <v>1986</v>
      </c>
      <c r="E1439" s="43">
        <f t="shared" si="44"/>
        <v>0</v>
      </c>
      <c r="G1439" s="89" t="str">
        <v/>
      </c>
      <c r="H1439" s="90" t="str" cm="1">
        <f t="array" ref="H1439">IFERROR(_xlfn._xlws.FILTER(Cnty_States_Rgns[chapter],(Cnty_States_Rgns[county_lon, county_st]=G1439)*(Cnty_States_Rgns[region]=DR_Region)),"")</f>
        <v/>
      </c>
      <c r="J1439">
        <v>1437</v>
      </c>
      <c r="K1439" t="str">
        <f t="shared" si="45"/>
        <v/>
      </c>
    </row>
    <row r="1440" spans="1:11" ht="16" hidden="1" x14ac:dyDescent="0.2">
      <c r="A1440" s="43">
        <f>IFERROR(MATCH($C1440,'Start Here Statistics'!$M:$M,0),0)</f>
        <v>0</v>
      </c>
      <c r="B1440" s="43" t="s">
        <v>477</v>
      </c>
      <c r="C1440" s="43" t="s">
        <v>325</v>
      </c>
      <c r="D1440" s="43" t="s">
        <v>1987</v>
      </c>
      <c r="E1440" s="43">
        <f t="shared" si="44"/>
        <v>0</v>
      </c>
      <c r="G1440" s="89" t="str">
        <v/>
      </c>
      <c r="H1440" s="90" t="str" cm="1">
        <f t="array" ref="H1440">IFERROR(_xlfn._xlws.FILTER(Cnty_States_Rgns[chapter],(Cnty_States_Rgns[county_lon, county_st]=G1440)*(Cnty_States_Rgns[region]=DR_Region)),"")</f>
        <v/>
      </c>
      <c r="J1440">
        <v>1438</v>
      </c>
      <c r="K1440" t="str">
        <f t="shared" si="45"/>
        <v/>
      </c>
    </row>
    <row r="1441" spans="1:11" ht="16" hidden="1" x14ac:dyDescent="0.2">
      <c r="A1441" s="43">
        <f>IFERROR(MATCH($C1441,'Start Here Statistics'!$M:$M,0),0)</f>
        <v>0</v>
      </c>
      <c r="B1441" s="43" t="s">
        <v>414</v>
      </c>
      <c r="C1441" s="43" t="s">
        <v>310</v>
      </c>
      <c r="D1441" s="43" t="s">
        <v>1988</v>
      </c>
      <c r="E1441" s="43">
        <f t="shared" si="44"/>
        <v>0</v>
      </c>
      <c r="G1441" s="89" t="str">
        <v/>
      </c>
      <c r="H1441" s="90" t="str" cm="1">
        <f t="array" ref="H1441">IFERROR(_xlfn._xlws.FILTER(Cnty_States_Rgns[chapter],(Cnty_States_Rgns[county_lon, county_st]=G1441)*(Cnty_States_Rgns[region]=DR_Region)),"")</f>
        <v/>
      </c>
      <c r="J1441">
        <v>1439</v>
      </c>
      <c r="K1441" t="str">
        <f t="shared" si="45"/>
        <v/>
      </c>
    </row>
    <row r="1442" spans="1:11" ht="16" hidden="1" x14ac:dyDescent="0.2">
      <c r="A1442" s="43">
        <f>IFERROR(MATCH($C1442,'Start Here Statistics'!$M:$M,0),0)</f>
        <v>0</v>
      </c>
      <c r="B1442" s="43" t="s">
        <v>585</v>
      </c>
      <c r="C1442" s="43" t="s">
        <v>308</v>
      </c>
      <c r="D1442" s="43" t="s">
        <v>1989</v>
      </c>
      <c r="E1442" s="43">
        <f t="shared" si="44"/>
        <v>0</v>
      </c>
      <c r="G1442" s="89" t="str">
        <v/>
      </c>
      <c r="H1442" s="90" t="str" cm="1">
        <f t="array" ref="H1442">IFERROR(_xlfn._xlws.FILTER(Cnty_States_Rgns[chapter],(Cnty_States_Rgns[county_lon, county_st]=G1442)*(Cnty_States_Rgns[region]=DR_Region)),"")</f>
        <v/>
      </c>
      <c r="J1442">
        <v>1440</v>
      </c>
      <c r="K1442" t="str">
        <f t="shared" si="45"/>
        <v/>
      </c>
    </row>
    <row r="1443" spans="1:11" ht="16" hidden="1" x14ac:dyDescent="0.2">
      <c r="A1443" s="43">
        <f>IFERROR(MATCH($C1443,'Start Here Statistics'!$M:$M,0),0)</f>
        <v>0</v>
      </c>
      <c r="B1443" s="43" t="s">
        <v>543</v>
      </c>
      <c r="C1443" s="43" t="s">
        <v>294</v>
      </c>
      <c r="D1443" s="43" t="s">
        <v>1990</v>
      </c>
      <c r="E1443" s="43">
        <f t="shared" si="44"/>
        <v>0</v>
      </c>
      <c r="G1443" s="89" t="str">
        <v/>
      </c>
      <c r="H1443" s="90" t="str" cm="1">
        <f t="array" ref="H1443">IFERROR(_xlfn._xlws.FILTER(Cnty_States_Rgns[chapter],(Cnty_States_Rgns[county_lon, county_st]=G1443)*(Cnty_States_Rgns[region]=DR_Region)),"")</f>
        <v/>
      </c>
      <c r="J1443">
        <v>1441</v>
      </c>
      <c r="K1443" t="str">
        <f t="shared" si="45"/>
        <v/>
      </c>
    </row>
    <row r="1444" spans="1:11" ht="16" hidden="1" x14ac:dyDescent="0.2">
      <c r="A1444" s="43">
        <f>IFERROR(MATCH($C1444,'Start Here Statistics'!$M:$M,0),0)</f>
        <v>0</v>
      </c>
      <c r="B1444" s="43" t="s">
        <v>414</v>
      </c>
      <c r="C1444" s="43" t="s">
        <v>310</v>
      </c>
      <c r="D1444" s="43" t="s">
        <v>1991</v>
      </c>
      <c r="E1444" s="43">
        <f t="shared" si="44"/>
        <v>0</v>
      </c>
      <c r="G1444" s="89" t="str">
        <v/>
      </c>
      <c r="H1444" s="90" t="str" cm="1">
        <f t="array" ref="H1444">IFERROR(_xlfn._xlws.FILTER(Cnty_States_Rgns[chapter],(Cnty_States_Rgns[county_lon, county_st]=G1444)*(Cnty_States_Rgns[region]=DR_Region)),"")</f>
        <v/>
      </c>
      <c r="J1444">
        <v>1442</v>
      </c>
      <c r="K1444" t="str">
        <f t="shared" si="45"/>
        <v/>
      </c>
    </row>
    <row r="1445" spans="1:11" ht="16" hidden="1" x14ac:dyDescent="0.2">
      <c r="A1445" s="43">
        <f>IFERROR(MATCH($C1445,'Start Here Statistics'!$M:$M,0),0)</f>
        <v>0</v>
      </c>
      <c r="B1445" s="43" t="s">
        <v>545</v>
      </c>
      <c r="C1445" s="43" t="s">
        <v>302</v>
      </c>
      <c r="D1445" s="43" t="s">
        <v>1992</v>
      </c>
      <c r="E1445" s="43">
        <f t="shared" si="44"/>
        <v>0</v>
      </c>
      <c r="G1445" s="89" t="str">
        <v/>
      </c>
      <c r="H1445" s="90" t="str" cm="1">
        <f t="array" ref="H1445">IFERROR(_xlfn._xlws.FILTER(Cnty_States_Rgns[chapter],(Cnty_States_Rgns[county_lon, county_st]=G1445)*(Cnty_States_Rgns[region]=DR_Region)),"")</f>
        <v/>
      </c>
      <c r="J1445">
        <v>1443</v>
      </c>
      <c r="K1445" t="str">
        <f t="shared" si="45"/>
        <v/>
      </c>
    </row>
    <row r="1446" spans="1:11" ht="16" hidden="1" x14ac:dyDescent="0.2">
      <c r="A1446" s="43">
        <f>IFERROR(MATCH($C1446,'Start Here Statistics'!$M:$M,0),0)</f>
        <v>0</v>
      </c>
      <c r="B1446" s="43" t="s">
        <v>573</v>
      </c>
      <c r="C1446" s="43" t="s">
        <v>300</v>
      </c>
      <c r="D1446" s="43" t="s">
        <v>1993</v>
      </c>
      <c r="E1446" s="43">
        <f t="shared" si="44"/>
        <v>0</v>
      </c>
      <c r="G1446" s="89" t="str">
        <v/>
      </c>
      <c r="H1446" s="90" t="str" cm="1">
        <f t="array" ref="H1446">IFERROR(_xlfn._xlws.FILTER(Cnty_States_Rgns[chapter],(Cnty_States_Rgns[county_lon, county_st]=G1446)*(Cnty_States_Rgns[region]=DR_Region)),"")</f>
        <v/>
      </c>
      <c r="J1446">
        <v>1444</v>
      </c>
      <c r="K1446" t="str">
        <f t="shared" si="45"/>
        <v/>
      </c>
    </row>
    <row r="1447" spans="1:11" ht="16" hidden="1" x14ac:dyDescent="0.2">
      <c r="A1447" s="43">
        <f>IFERROR(MATCH($C1447,'Start Here Statistics'!$M:$M,0),0)</f>
        <v>0</v>
      </c>
      <c r="B1447" s="43" t="s">
        <v>455</v>
      </c>
      <c r="C1447" s="43" t="s">
        <v>308</v>
      </c>
      <c r="D1447" s="43" t="s">
        <v>1994</v>
      </c>
      <c r="E1447" s="43">
        <f t="shared" si="44"/>
        <v>0</v>
      </c>
      <c r="G1447" s="89" t="str">
        <v/>
      </c>
      <c r="H1447" s="90" t="str" cm="1">
        <f t="array" ref="H1447">IFERROR(_xlfn._xlws.FILTER(Cnty_States_Rgns[chapter],(Cnty_States_Rgns[county_lon, county_st]=G1447)*(Cnty_States_Rgns[region]=DR_Region)),"")</f>
        <v/>
      </c>
      <c r="J1447">
        <v>1445</v>
      </c>
      <c r="K1447" t="str">
        <f t="shared" si="45"/>
        <v/>
      </c>
    </row>
    <row r="1448" spans="1:11" ht="16" hidden="1" x14ac:dyDescent="0.2">
      <c r="A1448" s="43">
        <f>IFERROR(MATCH($C1448,'Start Here Statistics'!$M:$M,0),0)</f>
        <v>0</v>
      </c>
      <c r="B1448" s="43" t="s">
        <v>582</v>
      </c>
      <c r="C1448" s="43" t="s">
        <v>302</v>
      </c>
      <c r="D1448" s="43" t="s">
        <v>1995</v>
      </c>
      <c r="E1448" s="43">
        <f t="shared" si="44"/>
        <v>0</v>
      </c>
      <c r="G1448" s="89" t="str">
        <v/>
      </c>
      <c r="H1448" s="90" t="str" cm="1">
        <f t="array" ref="H1448">IFERROR(_xlfn._xlws.FILTER(Cnty_States_Rgns[chapter],(Cnty_States_Rgns[county_lon, county_st]=G1448)*(Cnty_States_Rgns[region]=DR_Region)),"")</f>
        <v/>
      </c>
      <c r="J1448">
        <v>1446</v>
      </c>
      <c r="K1448" t="str">
        <f t="shared" si="45"/>
        <v/>
      </c>
    </row>
    <row r="1449" spans="1:11" ht="16" hidden="1" x14ac:dyDescent="0.2">
      <c r="A1449" s="43">
        <f>IFERROR(MATCH($C1449,'Start Here Statistics'!$M:$M,0),0)</f>
        <v>0</v>
      </c>
      <c r="B1449" s="43" t="s">
        <v>455</v>
      </c>
      <c r="C1449" s="43" t="s">
        <v>308</v>
      </c>
      <c r="D1449" s="43" t="s">
        <v>1996</v>
      </c>
      <c r="E1449" s="43">
        <f t="shared" si="44"/>
        <v>0</v>
      </c>
      <c r="G1449" s="89" t="str">
        <v/>
      </c>
      <c r="H1449" s="90" t="str" cm="1">
        <f t="array" ref="H1449">IFERROR(_xlfn._xlws.FILTER(Cnty_States_Rgns[chapter],(Cnty_States_Rgns[county_lon, county_st]=G1449)*(Cnty_States_Rgns[region]=DR_Region)),"")</f>
        <v/>
      </c>
      <c r="J1449">
        <v>1447</v>
      </c>
      <c r="K1449" t="str">
        <f t="shared" si="45"/>
        <v/>
      </c>
    </row>
    <row r="1450" spans="1:11" ht="16" hidden="1" x14ac:dyDescent="0.2">
      <c r="A1450" s="43">
        <f>IFERROR(MATCH($C1450,'Start Here Statistics'!$M:$M,0),0)</f>
        <v>0</v>
      </c>
      <c r="B1450" s="43" t="s">
        <v>815</v>
      </c>
      <c r="C1450" s="43" t="s">
        <v>310</v>
      </c>
      <c r="D1450" s="43" t="s">
        <v>1997</v>
      </c>
      <c r="E1450" s="43">
        <f t="shared" si="44"/>
        <v>0</v>
      </c>
      <c r="G1450" s="89" t="str">
        <v/>
      </c>
      <c r="H1450" s="90" t="str" cm="1">
        <f t="array" ref="H1450">IFERROR(_xlfn._xlws.FILTER(Cnty_States_Rgns[chapter],(Cnty_States_Rgns[county_lon, county_st]=G1450)*(Cnty_States_Rgns[region]=DR_Region)),"")</f>
        <v/>
      </c>
      <c r="J1450">
        <v>1448</v>
      </c>
      <c r="K1450" t="str">
        <f t="shared" si="45"/>
        <v/>
      </c>
    </row>
    <row r="1451" spans="1:11" ht="16" hidden="1" x14ac:dyDescent="0.2">
      <c r="A1451" s="43">
        <f>IFERROR(MATCH($C1451,'Start Here Statistics'!$M:$M,0),0)</f>
        <v>0</v>
      </c>
      <c r="B1451" s="43" t="s">
        <v>907</v>
      </c>
      <c r="C1451" s="43" t="s">
        <v>324</v>
      </c>
      <c r="D1451" s="43" t="s">
        <v>1998</v>
      </c>
      <c r="E1451" s="43">
        <f t="shared" si="44"/>
        <v>0</v>
      </c>
      <c r="G1451" s="89" t="str">
        <v/>
      </c>
      <c r="H1451" s="90" t="str" cm="1">
        <f t="array" ref="H1451">IFERROR(_xlfn._xlws.FILTER(Cnty_States_Rgns[chapter],(Cnty_States_Rgns[county_lon, county_st]=G1451)*(Cnty_States_Rgns[region]=DR_Region)),"")</f>
        <v/>
      </c>
      <c r="J1451">
        <v>1449</v>
      </c>
      <c r="K1451" t="str">
        <f t="shared" si="45"/>
        <v/>
      </c>
    </row>
    <row r="1452" spans="1:11" ht="16" hidden="1" x14ac:dyDescent="0.2">
      <c r="A1452" s="43">
        <f>IFERROR(MATCH($C1452,'Start Here Statistics'!$M:$M,0),0)</f>
        <v>0</v>
      </c>
      <c r="B1452" s="43" t="s">
        <v>1117</v>
      </c>
      <c r="C1452" s="43" t="s">
        <v>313</v>
      </c>
      <c r="D1452" s="43" t="s">
        <v>1999</v>
      </c>
      <c r="E1452" s="43">
        <f t="shared" si="44"/>
        <v>0</v>
      </c>
      <c r="G1452" s="89" t="str">
        <v/>
      </c>
      <c r="H1452" s="90" t="str" cm="1">
        <f t="array" ref="H1452">IFERROR(_xlfn._xlws.FILTER(Cnty_States_Rgns[chapter],(Cnty_States_Rgns[county_lon, county_st]=G1452)*(Cnty_States_Rgns[region]=DR_Region)),"")</f>
        <v/>
      </c>
      <c r="J1452">
        <v>1450</v>
      </c>
      <c r="K1452" t="str">
        <f t="shared" si="45"/>
        <v/>
      </c>
    </row>
    <row r="1453" spans="1:11" ht="16" hidden="1" x14ac:dyDescent="0.2">
      <c r="A1453" s="43">
        <f>IFERROR(MATCH($C1453,'Start Here Statistics'!$M:$M,0),0)</f>
        <v>0</v>
      </c>
      <c r="B1453" s="43" t="s">
        <v>394</v>
      </c>
      <c r="C1453" s="43" t="s">
        <v>289</v>
      </c>
      <c r="D1453" s="43" t="s">
        <v>2000</v>
      </c>
      <c r="E1453" s="43">
        <f t="shared" si="44"/>
        <v>0</v>
      </c>
      <c r="G1453" s="89" t="str">
        <v/>
      </c>
      <c r="H1453" s="90" t="str" cm="1">
        <f t="array" ref="H1453">IFERROR(_xlfn._xlws.FILTER(Cnty_States_Rgns[chapter],(Cnty_States_Rgns[county_lon, county_st]=G1453)*(Cnty_States_Rgns[region]=DR_Region)),"")</f>
        <v/>
      </c>
      <c r="J1453">
        <v>1451</v>
      </c>
      <c r="K1453" t="str">
        <f t="shared" si="45"/>
        <v/>
      </c>
    </row>
    <row r="1454" spans="1:11" ht="16" hidden="1" x14ac:dyDescent="0.2">
      <c r="A1454" s="43">
        <f>IFERROR(MATCH($C1454,'Start Here Statistics'!$M:$M,0),0)</f>
        <v>0</v>
      </c>
      <c r="B1454" s="43" t="s">
        <v>1507</v>
      </c>
      <c r="C1454" s="43" t="s">
        <v>293</v>
      </c>
      <c r="D1454" s="43" t="s">
        <v>2001</v>
      </c>
      <c r="E1454" s="43">
        <f t="shared" si="44"/>
        <v>0</v>
      </c>
      <c r="G1454" s="89" t="str">
        <v/>
      </c>
      <c r="H1454" s="90" t="str" cm="1">
        <f t="array" ref="H1454">IFERROR(_xlfn._xlws.FILTER(Cnty_States_Rgns[chapter],(Cnty_States_Rgns[county_lon, county_st]=G1454)*(Cnty_States_Rgns[region]=DR_Region)),"")</f>
        <v/>
      </c>
      <c r="J1454">
        <v>1452</v>
      </c>
      <c r="K1454" t="str">
        <f t="shared" si="45"/>
        <v/>
      </c>
    </row>
    <row r="1455" spans="1:11" ht="16" hidden="1" x14ac:dyDescent="0.2">
      <c r="A1455" s="43">
        <f>IFERROR(MATCH($C1455,'Start Here Statistics'!$M:$M,0),0)</f>
        <v>0</v>
      </c>
      <c r="B1455" s="43" t="s">
        <v>354</v>
      </c>
      <c r="C1455" s="43" t="s">
        <v>301</v>
      </c>
      <c r="D1455" s="43" t="s">
        <v>2002</v>
      </c>
      <c r="E1455" s="43">
        <f t="shared" si="44"/>
        <v>0</v>
      </c>
      <c r="G1455" s="89" t="str">
        <v/>
      </c>
      <c r="H1455" s="90" t="str" cm="1">
        <f t="array" ref="H1455">IFERROR(_xlfn._xlws.FILTER(Cnty_States_Rgns[chapter],(Cnty_States_Rgns[county_lon, county_st]=G1455)*(Cnty_States_Rgns[region]=DR_Region)),"")</f>
        <v/>
      </c>
      <c r="J1455">
        <v>1453</v>
      </c>
      <c r="K1455" t="str">
        <f t="shared" si="45"/>
        <v/>
      </c>
    </row>
    <row r="1456" spans="1:11" ht="16" hidden="1" x14ac:dyDescent="0.2">
      <c r="A1456" s="43">
        <f>IFERROR(MATCH($C1456,'Start Here Statistics'!$M:$M,0),0)</f>
        <v>0</v>
      </c>
      <c r="B1456" s="43" t="s">
        <v>543</v>
      </c>
      <c r="C1456" s="43" t="s">
        <v>294</v>
      </c>
      <c r="D1456" s="43" t="s">
        <v>2003</v>
      </c>
      <c r="E1456" s="43">
        <f t="shared" si="44"/>
        <v>0</v>
      </c>
      <c r="G1456" s="89" t="str">
        <v/>
      </c>
      <c r="H1456" s="90" t="str" cm="1">
        <f t="array" ref="H1456">IFERROR(_xlfn._xlws.FILTER(Cnty_States_Rgns[chapter],(Cnty_States_Rgns[county_lon, county_st]=G1456)*(Cnty_States_Rgns[region]=DR_Region)),"")</f>
        <v/>
      </c>
      <c r="J1456">
        <v>1454</v>
      </c>
      <c r="K1456" t="str">
        <f t="shared" si="45"/>
        <v/>
      </c>
    </row>
    <row r="1457" spans="1:11" ht="16" hidden="1" x14ac:dyDescent="0.2">
      <c r="A1457" s="43">
        <f>IFERROR(MATCH($C1457,'Start Here Statistics'!$M:$M,0),0)</f>
        <v>0</v>
      </c>
      <c r="B1457" s="43" t="s">
        <v>414</v>
      </c>
      <c r="C1457" s="43" t="s">
        <v>310</v>
      </c>
      <c r="D1457" s="43" t="s">
        <v>2004</v>
      </c>
      <c r="E1457" s="43">
        <f t="shared" si="44"/>
        <v>0</v>
      </c>
      <c r="G1457" s="89" t="str">
        <v/>
      </c>
      <c r="H1457" s="90" t="str" cm="1">
        <f t="array" ref="H1457">IFERROR(_xlfn._xlws.FILTER(Cnty_States_Rgns[chapter],(Cnty_States_Rgns[county_lon, county_st]=G1457)*(Cnty_States_Rgns[region]=DR_Region)),"")</f>
        <v/>
      </c>
      <c r="J1457">
        <v>1455</v>
      </c>
      <c r="K1457" t="str">
        <f t="shared" si="45"/>
        <v/>
      </c>
    </row>
    <row r="1458" spans="1:11" ht="16" x14ac:dyDescent="0.2">
      <c r="A1458" s="43">
        <f>IFERROR(MATCH($C1458,'Start Here Statistics'!$M:$M,0),0)</f>
        <v>0</v>
      </c>
      <c r="B1458" s="43" t="s">
        <v>517</v>
      </c>
      <c r="C1458" s="43" t="s">
        <v>271</v>
      </c>
      <c r="D1458" s="43" t="s">
        <v>2005</v>
      </c>
      <c r="E1458" s="43">
        <f t="shared" si="44"/>
        <v>0</v>
      </c>
      <c r="G1458" s="89" t="str">
        <v/>
      </c>
      <c r="H1458" s="90" t="str" cm="1">
        <f t="array" ref="H1458">IFERROR(_xlfn._xlws.FILTER(Cnty_States_Rgns[chapter],(Cnty_States_Rgns[county_lon, county_st]=G1458)*(Cnty_States_Rgns[region]=DR_Region)),"")</f>
        <v/>
      </c>
      <c r="J1458">
        <v>1456</v>
      </c>
      <c r="K1458" t="str">
        <f t="shared" si="45"/>
        <v/>
      </c>
    </row>
    <row r="1459" spans="1:11" ht="16" hidden="1" x14ac:dyDescent="0.2">
      <c r="A1459" s="43">
        <f>IFERROR(MATCH($C1459,'Start Here Statistics'!$M:$M,0),0)</f>
        <v>0</v>
      </c>
      <c r="B1459" s="43" t="s">
        <v>777</v>
      </c>
      <c r="C1459" s="43" t="s">
        <v>293</v>
      </c>
      <c r="D1459" s="43" t="s">
        <v>2006</v>
      </c>
      <c r="E1459" s="43">
        <f t="shared" si="44"/>
        <v>0</v>
      </c>
      <c r="G1459" s="89" t="str">
        <v/>
      </c>
      <c r="H1459" s="90" t="str" cm="1">
        <f t="array" ref="H1459">IFERROR(_xlfn._xlws.FILTER(Cnty_States_Rgns[chapter],(Cnty_States_Rgns[county_lon, county_st]=G1459)*(Cnty_States_Rgns[region]=DR_Region)),"")</f>
        <v/>
      </c>
      <c r="J1459">
        <v>1457</v>
      </c>
      <c r="K1459" t="str">
        <f t="shared" si="45"/>
        <v/>
      </c>
    </row>
    <row r="1460" spans="1:11" ht="16" hidden="1" x14ac:dyDescent="0.2">
      <c r="A1460" s="43">
        <f>IFERROR(MATCH($C1460,'Start Here Statistics'!$M:$M,0),0)</f>
        <v>0</v>
      </c>
      <c r="B1460" s="43" t="s">
        <v>523</v>
      </c>
      <c r="C1460" s="43" t="s">
        <v>307</v>
      </c>
      <c r="D1460" s="43" t="s">
        <v>2007</v>
      </c>
      <c r="E1460" s="43">
        <f t="shared" si="44"/>
        <v>0</v>
      </c>
      <c r="G1460" s="89" t="str">
        <v/>
      </c>
      <c r="H1460" s="90" t="str" cm="1">
        <f t="array" ref="H1460">IFERROR(_xlfn._xlws.FILTER(Cnty_States_Rgns[chapter],(Cnty_States_Rgns[county_lon, county_st]=G1460)*(Cnty_States_Rgns[region]=DR_Region)),"")</f>
        <v/>
      </c>
      <c r="J1460">
        <v>1458</v>
      </c>
      <c r="K1460" t="str">
        <f t="shared" si="45"/>
        <v/>
      </c>
    </row>
    <row r="1461" spans="1:11" ht="16" hidden="1" x14ac:dyDescent="0.2">
      <c r="A1461" s="43">
        <f>IFERROR(MATCH($C1461,'Start Here Statistics'!$M:$M,0),0)</f>
        <v>0</v>
      </c>
      <c r="B1461" s="43" t="s">
        <v>480</v>
      </c>
      <c r="C1461" s="43" t="s">
        <v>313</v>
      </c>
      <c r="D1461" s="43" t="s">
        <v>2008</v>
      </c>
      <c r="E1461" s="43">
        <f t="shared" si="44"/>
        <v>0</v>
      </c>
      <c r="G1461" s="89" t="str">
        <v/>
      </c>
      <c r="H1461" s="90" t="str" cm="1">
        <f t="array" ref="H1461">IFERROR(_xlfn._xlws.FILTER(Cnty_States_Rgns[chapter],(Cnty_States_Rgns[county_lon, county_st]=G1461)*(Cnty_States_Rgns[region]=DR_Region)),"")</f>
        <v/>
      </c>
      <c r="J1461">
        <v>1459</v>
      </c>
      <c r="K1461" t="str">
        <f t="shared" si="45"/>
        <v/>
      </c>
    </row>
    <row r="1462" spans="1:11" ht="16" hidden="1" x14ac:dyDescent="0.2">
      <c r="A1462" s="43">
        <f>IFERROR(MATCH($C1462,'Start Here Statistics'!$M:$M,0),0)</f>
        <v>0</v>
      </c>
      <c r="B1462" s="60" t="s">
        <v>638</v>
      </c>
      <c r="C1462" s="60" t="s">
        <v>280</v>
      </c>
      <c r="D1462" s="60" t="s">
        <v>2009</v>
      </c>
      <c r="E1462" s="43">
        <f t="shared" si="44"/>
        <v>0</v>
      </c>
      <c r="G1462" s="89" t="str">
        <v/>
      </c>
      <c r="H1462" s="90" t="str" cm="1">
        <f t="array" ref="H1462">IFERROR(_xlfn._xlws.FILTER(Cnty_States_Rgns[chapter],(Cnty_States_Rgns[county_lon, county_st]=G1462)*(Cnty_States_Rgns[region]=DR_Region)),"")</f>
        <v/>
      </c>
      <c r="J1462">
        <v>1460</v>
      </c>
      <c r="K1462" t="str">
        <f t="shared" si="45"/>
        <v/>
      </c>
    </row>
    <row r="1463" spans="1:11" ht="16" hidden="1" x14ac:dyDescent="0.2">
      <c r="A1463" s="43">
        <f>IFERROR(MATCH($C1463,'Start Here Statistics'!$M:$M,0),0)</f>
        <v>0</v>
      </c>
      <c r="B1463" s="43" t="s">
        <v>602</v>
      </c>
      <c r="C1463" s="43" t="s">
        <v>326</v>
      </c>
      <c r="D1463" s="43" t="s">
        <v>2010</v>
      </c>
      <c r="E1463" s="43">
        <f t="shared" si="44"/>
        <v>0</v>
      </c>
      <c r="G1463" s="89" t="str">
        <v/>
      </c>
      <c r="H1463" s="90" t="str" cm="1">
        <f t="array" ref="H1463">IFERROR(_xlfn._xlws.FILTER(Cnty_States_Rgns[chapter],(Cnty_States_Rgns[county_lon, county_st]=G1463)*(Cnty_States_Rgns[region]=DR_Region)),"")</f>
        <v/>
      </c>
      <c r="J1463">
        <v>1461</v>
      </c>
      <c r="K1463" t="str">
        <f t="shared" si="45"/>
        <v/>
      </c>
    </row>
    <row r="1464" spans="1:11" ht="16" hidden="1" x14ac:dyDescent="0.2">
      <c r="A1464" s="43">
        <f>IFERROR(MATCH($C1464,'Start Here Statistics'!$M:$M,0),0)</f>
        <v>0</v>
      </c>
      <c r="B1464" s="43" t="s">
        <v>604</v>
      </c>
      <c r="C1464" s="43" t="s">
        <v>298</v>
      </c>
      <c r="D1464" s="43" t="s">
        <v>2011</v>
      </c>
      <c r="E1464" s="43">
        <f t="shared" si="44"/>
        <v>0</v>
      </c>
      <c r="G1464" s="89" t="str">
        <v/>
      </c>
      <c r="H1464" s="90" t="str" cm="1">
        <f t="array" ref="H1464">IFERROR(_xlfn._xlws.FILTER(Cnty_States_Rgns[chapter],(Cnty_States_Rgns[county_lon, county_st]=G1464)*(Cnty_States_Rgns[region]=DR_Region)),"")</f>
        <v/>
      </c>
      <c r="J1464">
        <v>1462</v>
      </c>
      <c r="K1464" t="str">
        <f t="shared" si="45"/>
        <v/>
      </c>
    </row>
    <row r="1465" spans="1:11" ht="16" hidden="1" x14ac:dyDescent="0.2">
      <c r="A1465" s="43">
        <f>IFERROR(MATCH($C1465,'Start Here Statistics'!$M:$M,0),0)</f>
        <v>0</v>
      </c>
      <c r="B1465" s="43" t="s">
        <v>402</v>
      </c>
      <c r="C1465" s="43" t="s">
        <v>275</v>
      </c>
      <c r="D1465" s="43" t="s">
        <v>2012</v>
      </c>
      <c r="E1465" s="43">
        <f t="shared" si="44"/>
        <v>0</v>
      </c>
      <c r="G1465" s="89" t="str">
        <v/>
      </c>
      <c r="H1465" s="90" t="str" cm="1">
        <f t="array" ref="H1465">IFERROR(_xlfn._xlws.FILTER(Cnty_States_Rgns[chapter],(Cnty_States_Rgns[county_lon, county_st]=G1465)*(Cnty_States_Rgns[region]=DR_Region)),"")</f>
        <v/>
      </c>
      <c r="J1465">
        <v>1463</v>
      </c>
      <c r="K1465" t="str">
        <f t="shared" si="45"/>
        <v/>
      </c>
    </row>
    <row r="1466" spans="1:11" ht="16" hidden="1" x14ac:dyDescent="0.2">
      <c r="A1466" s="43">
        <f>IFERROR(MATCH($C1466,'Start Here Statistics'!$M:$M,0),0)</f>
        <v>0</v>
      </c>
      <c r="B1466" s="43" t="s">
        <v>376</v>
      </c>
      <c r="C1466" s="43" t="s">
        <v>329</v>
      </c>
      <c r="D1466" s="43" t="s">
        <v>2013</v>
      </c>
      <c r="E1466" s="43">
        <f t="shared" si="44"/>
        <v>0</v>
      </c>
      <c r="G1466" s="89" t="str">
        <v/>
      </c>
      <c r="H1466" s="90" t="str" cm="1">
        <f t="array" ref="H1466">IFERROR(_xlfn._xlws.FILTER(Cnty_States_Rgns[chapter],(Cnty_States_Rgns[county_lon, county_st]=G1466)*(Cnty_States_Rgns[region]=DR_Region)),"")</f>
        <v/>
      </c>
      <c r="J1466">
        <v>1464</v>
      </c>
      <c r="K1466" t="str">
        <f t="shared" si="45"/>
        <v/>
      </c>
    </row>
    <row r="1467" spans="1:11" ht="16" hidden="1" x14ac:dyDescent="0.2">
      <c r="A1467" s="43">
        <f>IFERROR(MATCH($C1467,'Start Here Statistics'!$M:$M,0),0)</f>
        <v>0</v>
      </c>
      <c r="B1467" s="43" t="s">
        <v>609</v>
      </c>
      <c r="C1467" s="43" t="s">
        <v>297</v>
      </c>
      <c r="D1467" s="43" t="s">
        <v>2014</v>
      </c>
      <c r="E1467" s="43">
        <f t="shared" si="44"/>
        <v>0</v>
      </c>
      <c r="G1467" s="89" t="str">
        <v/>
      </c>
      <c r="H1467" s="90" t="str" cm="1">
        <f t="array" ref="H1467">IFERROR(_xlfn._xlws.FILTER(Cnty_States_Rgns[chapter],(Cnty_States_Rgns[county_lon, county_st]=G1467)*(Cnty_States_Rgns[region]=DR_Region)),"")</f>
        <v/>
      </c>
      <c r="J1467">
        <v>1465</v>
      </c>
      <c r="K1467" t="str">
        <f t="shared" si="45"/>
        <v/>
      </c>
    </row>
    <row r="1468" spans="1:11" ht="16" hidden="1" x14ac:dyDescent="0.2">
      <c r="A1468" s="43">
        <f>IFERROR(MATCH($C1468,'Start Here Statistics'!$M:$M,0),0)</f>
        <v>0</v>
      </c>
      <c r="B1468" s="43" t="s">
        <v>416</v>
      </c>
      <c r="C1468" s="43" t="s">
        <v>306</v>
      </c>
      <c r="D1468" s="43" t="s">
        <v>2015</v>
      </c>
      <c r="E1468" s="43">
        <f t="shared" si="44"/>
        <v>0</v>
      </c>
      <c r="G1468" s="89" t="str">
        <v/>
      </c>
      <c r="H1468" s="90" t="str" cm="1">
        <f t="array" ref="H1468">IFERROR(_xlfn._xlws.FILTER(Cnty_States_Rgns[chapter],(Cnty_States_Rgns[county_lon, county_st]=G1468)*(Cnty_States_Rgns[region]=DR_Region)),"")</f>
        <v/>
      </c>
      <c r="J1468">
        <v>1466</v>
      </c>
      <c r="K1468" t="str">
        <f t="shared" si="45"/>
        <v/>
      </c>
    </row>
    <row r="1469" spans="1:11" ht="16" hidden="1" x14ac:dyDescent="0.2">
      <c r="A1469" s="43">
        <f>IFERROR(MATCH($C1469,'Start Here Statistics'!$M:$M,0),0)</f>
        <v>0</v>
      </c>
      <c r="B1469" s="43" t="s">
        <v>440</v>
      </c>
      <c r="C1469" s="43" t="s">
        <v>318</v>
      </c>
      <c r="D1469" s="43" t="s">
        <v>2016</v>
      </c>
      <c r="E1469" s="43">
        <f t="shared" si="44"/>
        <v>0</v>
      </c>
      <c r="G1469" s="89" t="str">
        <v/>
      </c>
      <c r="H1469" s="90" t="str" cm="1">
        <f t="array" ref="H1469">IFERROR(_xlfn._xlws.FILTER(Cnty_States_Rgns[chapter],(Cnty_States_Rgns[county_lon, county_st]=G1469)*(Cnty_States_Rgns[region]=DR_Region)),"")</f>
        <v/>
      </c>
      <c r="J1469">
        <v>1467</v>
      </c>
      <c r="K1469" t="str">
        <f t="shared" si="45"/>
        <v/>
      </c>
    </row>
    <row r="1470" spans="1:11" ht="16" hidden="1" x14ac:dyDescent="0.2">
      <c r="A1470" s="43">
        <f>IFERROR(MATCH($C1470,'Start Here Statistics'!$M:$M,0),0)</f>
        <v>0</v>
      </c>
      <c r="B1470" s="43" t="s">
        <v>398</v>
      </c>
      <c r="C1470" s="43" t="s">
        <v>306</v>
      </c>
      <c r="D1470" s="43" t="s">
        <v>2017</v>
      </c>
      <c r="E1470" s="43">
        <f t="shared" si="44"/>
        <v>0</v>
      </c>
      <c r="G1470" s="89" t="str">
        <v/>
      </c>
      <c r="H1470" s="90" t="str" cm="1">
        <f t="array" ref="H1470">IFERROR(_xlfn._xlws.FILTER(Cnty_States_Rgns[chapter],(Cnty_States_Rgns[county_lon, county_st]=G1470)*(Cnty_States_Rgns[region]=DR_Region)),"")</f>
        <v/>
      </c>
      <c r="J1470">
        <v>1468</v>
      </c>
      <c r="K1470" t="str">
        <f t="shared" si="45"/>
        <v/>
      </c>
    </row>
    <row r="1471" spans="1:11" ht="16" hidden="1" x14ac:dyDescent="0.2">
      <c r="A1471" s="43">
        <f>IFERROR(MATCH($C1471,'Start Here Statistics'!$M:$M,0),0)</f>
        <v>0</v>
      </c>
      <c r="B1471" s="43" t="s">
        <v>634</v>
      </c>
      <c r="C1471" s="43" t="s">
        <v>307</v>
      </c>
      <c r="D1471" s="43" t="s">
        <v>2018</v>
      </c>
      <c r="E1471" s="43">
        <f t="shared" si="44"/>
        <v>0</v>
      </c>
      <c r="G1471" s="89" t="str">
        <v/>
      </c>
      <c r="H1471" s="90" t="str" cm="1">
        <f t="array" ref="H1471">IFERROR(_xlfn._xlws.FILTER(Cnty_States_Rgns[chapter],(Cnty_States_Rgns[county_lon, county_st]=G1471)*(Cnty_States_Rgns[region]=DR_Region)),"")</f>
        <v/>
      </c>
      <c r="J1471">
        <v>1469</v>
      </c>
      <c r="K1471" t="str">
        <f t="shared" si="45"/>
        <v/>
      </c>
    </row>
    <row r="1472" spans="1:11" ht="16" hidden="1" x14ac:dyDescent="0.2">
      <c r="A1472" s="43">
        <f>IFERROR(MATCH($C1472,'Start Here Statistics'!$M:$M,0),0)</f>
        <v>0</v>
      </c>
      <c r="B1472" s="43" t="s">
        <v>708</v>
      </c>
      <c r="C1472" s="43" t="s">
        <v>285</v>
      </c>
      <c r="D1472" s="43" t="s">
        <v>2019</v>
      </c>
      <c r="E1472" s="43">
        <f t="shared" si="44"/>
        <v>0</v>
      </c>
      <c r="G1472" s="89" t="str">
        <v/>
      </c>
      <c r="H1472" s="90" t="str" cm="1">
        <f t="array" ref="H1472">IFERROR(_xlfn._xlws.FILTER(Cnty_States_Rgns[chapter],(Cnty_States_Rgns[county_lon, county_st]=G1472)*(Cnty_States_Rgns[region]=DR_Region)),"")</f>
        <v/>
      </c>
      <c r="J1472">
        <v>1470</v>
      </c>
      <c r="K1472" t="str">
        <f t="shared" si="45"/>
        <v/>
      </c>
    </row>
    <row r="1473" spans="1:11" ht="16" hidden="1" x14ac:dyDescent="0.2">
      <c r="A1473" s="43">
        <f>IFERROR(MATCH($C1473,'Start Here Statistics'!$M:$M,0),0)</f>
        <v>0</v>
      </c>
      <c r="B1473" s="43" t="s">
        <v>634</v>
      </c>
      <c r="C1473" s="43" t="s">
        <v>307</v>
      </c>
      <c r="D1473" s="43" t="s">
        <v>2020</v>
      </c>
      <c r="E1473" s="43">
        <f t="shared" si="44"/>
        <v>0</v>
      </c>
      <c r="G1473" s="89" t="str">
        <v/>
      </c>
      <c r="H1473" s="90" t="str" cm="1">
        <f t="array" ref="H1473">IFERROR(_xlfn._xlws.FILTER(Cnty_States_Rgns[chapter],(Cnty_States_Rgns[county_lon, county_st]=G1473)*(Cnty_States_Rgns[region]=DR_Region)),"")</f>
        <v/>
      </c>
      <c r="J1473">
        <v>1471</v>
      </c>
      <c r="K1473" t="str">
        <f t="shared" si="45"/>
        <v/>
      </c>
    </row>
    <row r="1474" spans="1:11" ht="16" hidden="1" x14ac:dyDescent="0.2">
      <c r="A1474" s="43">
        <f>IFERROR(MATCH($C1474,'Start Here Statistics'!$M:$M,0),0)</f>
        <v>0</v>
      </c>
      <c r="B1474" s="43" t="s">
        <v>1148</v>
      </c>
      <c r="C1474" s="43" t="s">
        <v>299</v>
      </c>
      <c r="D1474" s="43" t="s">
        <v>2021</v>
      </c>
      <c r="E1474" s="43">
        <f t="shared" si="44"/>
        <v>0</v>
      </c>
      <c r="G1474" s="89" t="str">
        <v/>
      </c>
      <c r="H1474" s="90" t="str" cm="1">
        <f t="array" ref="H1474">IFERROR(_xlfn._xlws.FILTER(Cnty_States_Rgns[chapter],(Cnty_States_Rgns[county_lon, county_st]=G1474)*(Cnty_States_Rgns[region]=DR_Region)),"")</f>
        <v/>
      </c>
      <c r="J1474">
        <v>1472</v>
      </c>
      <c r="K1474" t="str">
        <f t="shared" si="45"/>
        <v/>
      </c>
    </row>
    <row r="1475" spans="1:11" ht="16" hidden="1" x14ac:dyDescent="0.2">
      <c r="A1475" s="43">
        <f>IFERROR(MATCH($C1475,'Start Here Statistics'!$M:$M,0),0)</f>
        <v>0</v>
      </c>
      <c r="B1475" s="43" t="s">
        <v>602</v>
      </c>
      <c r="C1475" s="43" t="s">
        <v>326</v>
      </c>
      <c r="D1475" s="43" t="s">
        <v>2022</v>
      </c>
      <c r="E1475" s="43">
        <f t="shared" ref="E1475:E1538" si="46">SUM(E1474,$A1475&gt;0)</f>
        <v>0</v>
      </c>
      <c r="G1475" s="89" t="str">
        <v/>
      </c>
      <c r="H1475" s="90" t="str" cm="1">
        <f t="array" ref="H1475">IFERROR(_xlfn._xlws.FILTER(Cnty_States_Rgns[chapter],(Cnty_States_Rgns[county_lon, county_st]=G1475)*(Cnty_States_Rgns[region]=DR_Region)),"")</f>
        <v/>
      </c>
      <c r="J1475">
        <v>1473</v>
      </c>
      <c r="K1475" t="str">
        <f t="shared" si="45"/>
        <v/>
      </c>
    </row>
    <row r="1476" spans="1:11" ht="16" hidden="1" x14ac:dyDescent="0.2">
      <c r="A1476" s="43">
        <f>IFERROR(MATCH($C1476,'Start Here Statistics'!$M:$M,0),0)</f>
        <v>0</v>
      </c>
      <c r="B1476" s="43" t="s">
        <v>1678</v>
      </c>
      <c r="C1476" s="43" t="s">
        <v>299</v>
      </c>
      <c r="D1476" s="43" t="s">
        <v>2023</v>
      </c>
      <c r="E1476" s="43">
        <f t="shared" si="46"/>
        <v>0</v>
      </c>
      <c r="G1476" s="89" t="str">
        <v/>
      </c>
      <c r="H1476" s="90" t="str" cm="1">
        <f t="array" ref="H1476">IFERROR(_xlfn._xlws.FILTER(Cnty_States_Rgns[chapter],(Cnty_States_Rgns[county_lon, county_st]=G1476)*(Cnty_States_Rgns[region]=DR_Region)),"")</f>
        <v/>
      </c>
      <c r="J1476">
        <v>1474</v>
      </c>
      <c r="K1476" t="str">
        <f t="shared" ref="K1476:K1539" si="47">IFERROR(INDEX($D:$D,MATCH($J1476,$E:$E,0)),"")</f>
        <v/>
      </c>
    </row>
    <row r="1477" spans="1:11" ht="16" hidden="1" x14ac:dyDescent="0.2">
      <c r="A1477" s="43">
        <f>IFERROR(MATCH($C1477,'Start Here Statistics'!$M:$M,0),0)</f>
        <v>0</v>
      </c>
      <c r="B1477" s="43" t="s">
        <v>507</v>
      </c>
      <c r="C1477" s="43" t="s">
        <v>282</v>
      </c>
      <c r="D1477" s="43" t="s">
        <v>2024</v>
      </c>
      <c r="E1477" s="43">
        <f t="shared" si="46"/>
        <v>0</v>
      </c>
      <c r="G1477" s="89" t="str">
        <v/>
      </c>
      <c r="H1477" s="90" t="str" cm="1">
        <f t="array" ref="H1477">IFERROR(_xlfn._xlws.FILTER(Cnty_States_Rgns[chapter],(Cnty_States_Rgns[county_lon, county_st]=G1477)*(Cnty_States_Rgns[region]=DR_Region)),"")</f>
        <v/>
      </c>
      <c r="J1477">
        <v>1475</v>
      </c>
      <c r="K1477" t="str">
        <f t="shared" si="47"/>
        <v/>
      </c>
    </row>
    <row r="1478" spans="1:11" ht="16" hidden="1" x14ac:dyDescent="0.2">
      <c r="A1478" s="43">
        <f>IFERROR(MATCH($C1478,'Start Here Statistics'!$M:$M,0),0)</f>
        <v>0</v>
      </c>
      <c r="B1478" s="43" t="s">
        <v>440</v>
      </c>
      <c r="C1478" s="43" t="s">
        <v>318</v>
      </c>
      <c r="D1478" s="43" t="s">
        <v>2025</v>
      </c>
      <c r="E1478" s="43">
        <f t="shared" si="46"/>
        <v>0</v>
      </c>
      <c r="G1478" s="89" t="str">
        <v/>
      </c>
      <c r="H1478" s="90" t="str" cm="1">
        <f t="array" ref="H1478">IFERROR(_xlfn._xlws.FILTER(Cnty_States_Rgns[chapter],(Cnty_States_Rgns[county_lon, county_st]=G1478)*(Cnty_States_Rgns[region]=DR_Region)),"")</f>
        <v/>
      </c>
      <c r="J1478">
        <v>1476</v>
      </c>
      <c r="K1478" t="str">
        <f t="shared" si="47"/>
        <v/>
      </c>
    </row>
    <row r="1479" spans="1:11" ht="16" hidden="1" x14ac:dyDescent="0.2">
      <c r="A1479" s="43">
        <f>IFERROR(MATCH($C1479,'Start Here Statistics'!$M:$M,0),0)</f>
        <v>0</v>
      </c>
      <c r="B1479" s="43" t="s">
        <v>1117</v>
      </c>
      <c r="C1479" s="43" t="s">
        <v>313</v>
      </c>
      <c r="D1479" s="43" t="s">
        <v>2026</v>
      </c>
      <c r="E1479" s="43">
        <f t="shared" si="46"/>
        <v>0</v>
      </c>
      <c r="G1479" s="89" t="str">
        <v/>
      </c>
      <c r="H1479" s="90" t="str" cm="1">
        <f t="array" ref="H1479">IFERROR(_xlfn._xlws.FILTER(Cnty_States_Rgns[chapter],(Cnty_States_Rgns[county_lon, county_st]=G1479)*(Cnty_States_Rgns[region]=DR_Region)),"")</f>
        <v/>
      </c>
      <c r="J1479">
        <v>1477</v>
      </c>
      <c r="K1479" t="str">
        <f t="shared" si="47"/>
        <v/>
      </c>
    </row>
    <row r="1480" spans="1:11" ht="16" hidden="1" x14ac:dyDescent="0.2">
      <c r="A1480" s="43">
        <f>IFERROR(MATCH($C1480,'Start Here Statistics'!$M:$M,0),0)</f>
        <v>0</v>
      </c>
      <c r="B1480" s="43" t="s">
        <v>411</v>
      </c>
      <c r="C1480" s="43" t="s">
        <v>301</v>
      </c>
      <c r="D1480" s="43" t="s">
        <v>2027</v>
      </c>
      <c r="E1480" s="43">
        <f t="shared" si="46"/>
        <v>0</v>
      </c>
      <c r="G1480" s="89" t="str">
        <v/>
      </c>
      <c r="H1480" s="90" t="str" cm="1">
        <f t="array" ref="H1480">IFERROR(_xlfn._xlws.FILTER(Cnty_States_Rgns[chapter],(Cnty_States_Rgns[county_lon, county_st]=G1480)*(Cnty_States_Rgns[region]=DR_Region)),"")</f>
        <v/>
      </c>
      <c r="J1480">
        <v>1478</v>
      </c>
      <c r="K1480" t="str">
        <f t="shared" si="47"/>
        <v/>
      </c>
    </row>
    <row r="1481" spans="1:11" ht="16" hidden="1" x14ac:dyDescent="0.2">
      <c r="A1481" s="43">
        <f>IFERROR(MATCH($C1481,'Start Here Statistics'!$M:$M,0),0)</f>
        <v>0</v>
      </c>
      <c r="B1481" s="43" t="s">
        <v>368</v>
      </c>
      <c r="C1481" s="43" t="s">
        <v>310</v>
      </c>
      <c r="D1481" s="43" t="s">
        <v>2028</v>
      </c>
      <c r="E1481" s="43">
        <f t="shared" si="46"/>
        <v>0</v>
      </c>
      <c r="G1481" s="89" t="str">
        <v/>
      </c>
      <c r="H1481" s="90" t="str" cm="1">
        <f t="array" ref="H1481">IFERROR(_xlfn._xlws.FILTER(Cnty_States_Rgns[chapter],(Cnty_States_Rgns[county_lon, county_st]=G1481)*(Cnty_States_Rgns[region]=DR_Region)),"")</f>
        <v/>
      </c>
      <c r="J1481">
        <v>1479</v>
      </c>
      <c r="K1481" t="str">
        <f t="shared" si="47"/>
        <v/>
      </c>
    </row>
    <row r="1482" spans="1:11" ht="16" hidden="1" x14ac:dyDescent="0.2">
      <c r="A1482" s="43">
        <f>IFERROR(MATCH($C1482,'Start Here Statistics'!$M:$M,0),0)</f>
        <v>0</v>
      </c>
      <c r="B1482" s="43" t="s">
        <v>446</v>
      </c>
      <c r="C1482" s="43" t="s">
        <v>301</v>
      </c>
      <c r="D1482" s="43" t="s">
        <v>2029</v>
      </c>
      <c r="E1482" s="43">
        <f t="shared" si="46"/>
        <v>0</v>
      </c>
      <c r="G1482" s="89" t="str">
        <v/>
      </c>
      <c r="H1482" s="90" t="str" cm="1">
        <f t="array" ref="H1482">IFERROR(_xlfn._xlws.FILTER(Cnty_States_Rgns[chapter],(Cnty_States_Rgns[county_lon, county_st]=G1482)*(Cnty_States_Rgns[region]=DR_Region)),"")</f>
        <v/>
      </c>
      <c r="J1482">
        <v>1480</v>
      </c>
      <c r="K1482" t="str">
        <f t="shared" si="47"/>
        <v/>
      </c>
    </row>
    <row r="1483" spans="1:11" ht="16" hidden="1" x14ac:dyDescent="0.2">
      <c r="A1483" s="43">
        <f>IFERROR(MATCH($C1483,'Start Here Statistics'!$M:$M,0),0)</f>
        <v>0</v>
      </c>
      <c r="B1483" s="43" t="s">
        <v>368</v>
      </c>
      <c r="C1483" s="43" t="s">
        <v>310</v>
      </c>
      <c r="D1483" s="43" t="s">
        <v>2030</v>
      </c>
      <c r="E1483" s="43">
        <f t="shared" si="46"/>
        <v>0</v>
      </c>
      <c r="G1483" s="89" t="str">
        <v/>
      </c>
      <c r="H1483" s="90" t="str" cm="1">
        <f t="array" ref="H1483">IFERROR(_xlfn._xlws.FILTER(Cnty_States_Rgns[chapter],(Cnty_States_Rgns[county_lon, county_st]=G1483)*(Cnty_States_Rgns[region]=DR_Region)),"")</f>
        <v/>
      </c>
      <c r="J1483">
        <v>1481</v>
      </c>
      <c r="K1483" t="str">
        <f t="shared" si="47"/>
        <v/>
      </c>
    </row>
    <row r="1484" spans="1:11" ht="16" x14ac:dyDescent="0.2">
      <c r="A1484" s="43">
        <f>IFERROR(MATCH($C1484,'Start Here Statistics'!$M:$M,0),0)</f>
        <v>0</v>
      </c>
      <c r="B1484" s="43" t="s">
        <v>517</v>
      </c>
      <c r="C1484" s="43" t="s">
        <v>271</v>
      </c>
      <c r="D1484" s="43" t="s">
        <v>2031</v>
      </c>
      <c r="E1484" s="43">
        <f t="shared" si="46"/>
        <v>0</v>
      </c>
      <c r="G1484" s="89" t="str">
        <v/>
      </c>
      <c r="H1484" s="90" t="str" cm="1">
        <f t="array" ref="H1484">IFERROR(_xlfn._xlws.FILTER(Cnty_States_Rgns[chapter],(Cnty_States_Rgns[county_lon, county_st]=G1484)*(Cnty_States_Rgns[region]=DR_Region)),"")</f>
        <v/>
      </c>
      <c r="J1484">
        <v>1482</v>
      </c>
      <c r="K1484" t="str">
        <f t="shared" si="47"/>
        <v/>
      </c>
    </row>
    <row r="1485" spans="1:11" ht="16" hidden="1" x14ac:dyDescent="0.2">
      <c r="A1485" s="43">
        <f>IFERROR(MATCH($C1485,'Start Here Statistics'!$M:$M,0),0)</f>
        <v>0</v>
      </c>
      <c r="B1485" s="43" t="s">
        <v>402</v>
      </c>
      <c r="C1485" s="43" t="s">
        <v>275</v>
      </c>
      <c r="D1485" s="43" t="s">
        <v>2032</v>
      </c>
      <c r="E1485" s="43">
        <f t="shared" si="46"/>
        <v>0</v>
      </c>
      <c r="G1485" s="89" t="str">
        <v/>
      </c>
      <c r="H1485" s="90" t="str" cm="1">
        <f t="array" ref="H1485">IFERROR(_xlfn._xlws.FILTER(Cnty_States_Rgns[chapter],(Cnty_States_Rgns[county_lon, county_st]=G1485)*(Cnty_States_Rgns[region]=DR_Region)),"")</f>
        <v/>
      </c>
      <c r="J1485">
        <v>1483</v>
      </c>
      <c r="K1485" t="str">
        <f t="shared" si="47"/>
        <v/>
      </c>
    </row>
    <row r="1486" spans="1:11" ht="16" hidden="1" x14ac:dyDescent="0.2">
      <c r="A1486" s="43">
        <f>IFERROR(MATCH($C1486,'Start Here Statistics'!$M:$M,0),0)</f>
        <v>0</v>
      </c>
      <c r="B1486" s="43" t="s">
        <v>1678</v>
      </c>
      <c r="C1486" s="43" t="s">
        <v>299</v>
      </c>
      <c r="D1486" s="43" t="s">
        <v>2033</v>
      </c>
      <c r="E1486" s="43">
        <f t="shared" si="46"/>
        <v>0</v>
      </c>
      <c r="G1486" s="89" t="str">
        <v/>
      </c>
      <c r="H1486" s="90" t="str" cm="1">
        <f t="array" ref="H1486">IFERROR(_xlfn._xlws.FILTER(Cnty_States_Rgns[chapter],(Cnty_States_Rgns[county_lon, county_st]=G1486)*(Cnty_States_Rgns[region]=DR_Region)),"")</f>
        <v/>
      </c>
      <c r="J1486">
        <v>1484</v>
      </c>
      <c r="K1486" t="str">
        <f t="shared" si="47"/>
        <v/>
      </c>
    </row>
    <row r="1487" spans="1:11" ht="16" hidden="1" x14ac:dyDescent="0.2">
      <c r="A1487" s="43">
        <f>IFERROR(MATCH($C1487,'Start Here Statistics'!$M:$M,0),0)</f>
        <v>0</v>
      </c>
      <c r="B1487" s="43" t="s">
        <v>551</v>
      </c>
      <c r="C1487" s="43" t="s">
        <v>282</v>
      </c>
      <c r="D1487" s="43" t="s">
        <v>2034</v>
      </c>
      <c r="E1487" s="43">
        <f t="shared" si="46"/>
        <v>0</v>
      </c>
      <c r="G1487" s="89" t="str">
        <v/>
      </c>
      <c r="H1487" s="90" t="str" cm="1">
        <f t="array" ref="H1487">IFERROR(_xlfn._xlws.FILTER(Cnty_States_Rgns[chapter],(Cnty_States_Rgns[county_lon, county_st]=G1487)*(Cnty_States_Rgns[region]=DR_Region)),"")</f>
        <v/>
      </c>
      <c r="J1487">
        <v>1485</v>
      </c>
      <c r="K1487" t="str">
        <f t="shared" si="47"/>
        <v/>
      </c>
    </row>
    <row r="1488" spans="1:11" ht="16" hidden="1" x14ac:dyDescent="0.2">
      <c r="A1488" s="43">
        <f>IFERROR(MATCH($C1488,'Start Here Statistics'!$M:$M,0),0)</f>
        <v>0</v>
      </c>
      <c r="B1488" s="43" t="s">
        <v>759</v>
      </c>
      <c r="C1488" s="43" t="s">
        <v>325</v>
      </c>
      <c r="D1488" s="43" t="s">
        <v>2035</v>
      </c>
      <c r="E1488" s="43">
        <f t="shared" si="46"/>
        <v>0</v>
      </c>
      <c r="G1488" s="89" t="str">
        <v/>
      </c>
      <c r="H1488" s="90" t="str" cm="1">
        <f t="array" ref="H1488">IFERROR(_xlfn._xlws.FILTER(Cnty_States_Rgns[chapter],(Cnty_States_Rgns[county_lon, county_st]=G1488)*(Cnty_States_Rgns[region]=DR_Region)),"")</f>
        <v/>
      </c>
      <c r="J1488">
        <v>1486</v>
      </c>
      <c r="K1488" t="str">
        <f t="shared" si="47"/>
        <v/>
      </c>
    </row>
    <row r="1489" spans="1:11" ht="16" hidden="1" x14ac:dyDescent="0.2">
      <c r="A1489" s="43">
        <f>IFERROR(MATCH($C1489,'Start Here Statistics'!$M:$M,0),0)</f>
        <v>0</v>
      </c>
      <c r="B1489" s="43" t="s">
        <v>459</v>
      </c>
      <c r="C1489" s="43" t="s">
        <v>315</v>
      </c>
      <c r="D1489" s="43" t="s">
        <v>2036</v>
      </c>
      <c r="E1489" s="43">
        <f t="shared" si="46"/>
        <v>0</v>
      </c>
      <c r="G1489" s="89" t="str">
        <v/>
      </c>
      <c r="H1489" s="90" t="str" cm="1">
        <f t="array" ref="H1489">IFERROR(_xlfn._xlws.FILTER(Cnty_States_Rgns[chapter],(Cnty_States_Rgns[county_lon, county_st]=G1489)*(Cnty_States_Rgns[region]=DR_Region)),"")</f>
        <v/>
      </c>
      <c r="J1489">
        <v>1487</v>
      </c>
      <c r="K1489" t="str">
        <f t="shared" si="47"/>
        <v/>
      </c>
    </row>
    <row r="1490" spans="1:11" ht="16" hidden="1" x14ac:dyDescent="0.2">
      <c r="A1490" s="43">
        <f>IFERROR(MATCH($C1490,'Start Here Statistics'!$M:$M,0),0)</f>
        <v>0</v>
      </c>
      <c r="B1490" s="43" t="s">
        <v>1329</v>
      </c>
      <c r="C1490" s="43" t="s">
        <v>329</v>
      </c>
      <c r="D1490" s="43" t="s">
        <v>2037</v>
      </c>
      <c r="E1490" s="43">
        <f t="shared" si="46"/>
        <v>0</v>
      </c>
      <c r="G1490" s="89" t="str">
        <v/>
      </c>
      <c r="H1490" s="90" t="str" cm="1">
        <f t="array" ref="H1490">IFERROR(_xlfn._xlws.FILTER(Cnty_States_Rgns[chapter],(Cnty_States_Rgns[county_lon, county_st]=G1490)*(Cnty_States_Rgns[region]=DR_Region)),"")</f>
        <v/>
      </c>
      <c r="J1490">
        <v>1488</v>
      </c>
      <c r="K1490" t="str">
        <f t="shared" si="47"/>
        <v/>
      </c>
    </row>
    <row r="1491" spans="1:11" ht="16" hidden="1" x14ac:dyDescent="0.2">
      <c r="A1491" s="43">
        <f>IFERROR(MATCH($C1491,'Start Here Statistics'!$M:$M,0),0)</f>
        <v>0</v>
      </c>
      <c r="B1491" s="43" t="s">
        <v>883</v>
      </c>
      <c r="C1491" s="43" t="s">
        <v>309</v>
      </c>
      <c r="D1491" s="43" t="s">
        <v>2038</v>
      </c>
      <c r="E1491" s="43">
        <f t="shared" si="46"/>
        <v>0</v>
      </c>
      <c r="G1491" s="89" t="str">
        <v/>
      </c>
      <c r="H1491" s="90" t="str" cm="1">
        <f t="array" ref="H1491">IFERROR(_xlfn._xlws.FILTER(Cnty_States_Rgns[chapter],(Cnty_States_Rgns[county_lon, county_st]=G1491)*(Cnty_States_Rgns[region]=DR_Region)),"")</f>
        <v/>
      </c>
      <c r="J1491">
        <v>1489</v>
      </c>
      <c r="K1491" t="str">
        <f t="shared" si="47"/>
        <v/>
      </c>
    </row>
    <row r="1492" spans="1:11" ht="16" hidden="1" x14ac:dyDescent="0.2">
      <c r="A1492" s="43">
        <f>IFERROR(MATCH($C1492,'Start Here Statistics'!$M:$M,0),0)</f>
        <v>0</v>
      </c>
      <c r="B1492" s="43" t="s">
        <v>883</v>
      </c>
      <c r="C1492" s="43" t="s">
        <v>309</v>
      </c>
      <c r="D1492" s="43" t="s">
        <v>2039</v>
      </c>
      <c r="E1492" s="43">
        <f t="shared" si="46"/>
        <v>0</v>
      </c>
      <c r="G1492" s="89" t="str">
        <v/>
      </c>
      <c r="H1492" s="90" t="str" cm="1">
        <f t="array" ref="H1492">IFERROR(_xlfn._xlws.FILTER(Cnty_States_Rgns[chapter],(Cnty_States_Rgns[county_lon, county_st]=G1492)*(Cnty_States_Rgns[region]=DR_Region)),"")</f>
        <v/>
      </c>
      <c r="J1492">
        <v>1490</v>
      </c>
      <c r="K1492" t="str">
        <f t="shared" si="47"/>
        <v/>
      </c>
    </row>
    <row r="1493" spans="1:11" ht="16" hidden="1" x14ac:dyDescent="0.2">
      <c r="A1493" s="43">
        <f>IFERROR(MATCH($C1493,'Start Here Statistics'!$M:$M,0),0)</f>
        <v>0</v>
      </c>
      <c r="B1493" s="43" t="s">
        <v>569</v>
      </c>
      <c r="C1493" s="43" t="s">
        <v>306</v>
      </c>
      <c r="D1493" s="43" t="s">
        <v>2040</v>
      </c>
      <c r="E1493" s="43">
        <f t="shared" si="46"/>
        <v>0</v>
      </c>
      <c r="G1493" s="89" t="str">
        <v/>
      </c>
      <c r="H1493" s="90" t="str" cm="1">
        <f t="array" ref="H1493">IFERROR(_xlfn._xlws.FILTER(Cnty_States_Rgns[chapter],(Cnty_States_Rgns[county_lon, county_st]=G1493)*(Cnty_States_Rgns[region]=DR_Region)),"")</f>
        <v/>
      </c>
      <c r="J1493">
        <v>1491</v>
      </c>
      <c r="K1493" t="str">
        <f t="shared" si="47"/>
        <v/>
      </c>
    </row>
    <row r="1494" spans="1:11" ht="16" hidden="1" x14ac:dyDescent="0.2">
      <c r="A1494" s="43">
        <f>IFERROR(MATCH($C1494,'Start Here Statistics'!$M:$M,0),0)</f>
        <v>0</v>
      </c>
      <c r="B1494" s="43" t="s">
        <v>751</v>
      </c>
      <c r="C1494" s="43" t="s">
        <v>291</v>
      </c>
      <c r="D1494" s="43" t="s">
        <v>2041</v>
      </c>
      <c r="E1494" s="43">
        <f t="shared" si="46"/>
        <v>0</v>
      </c>
      <c r="G1494" s="89" t="str">
        <v/>
      </c>
      <c r="H1494" s="90" t="str" cm="1">
        <f t="array" ref="H1494">IFERROR(_xlfn._xlws.FILTER(Cnty_States_Rgns[chapter],(Cnty_States_Rgns[county_lon, county_st]=G1494)*(Cnty_States_Rgns[region]=DR_Region)),"")</f>
        <v/>
      </c>
      <c r="J1494">
        <v>1492</v>
      </c>
      <c r="K1494" t="str">
        <f t="shared" si="47"/>
        <v/>
      </c>
    </row>
    <row r="1495" spans="1:11" ht="16" hidden="1" x14ac:dyDescent="0.2">
      <c r="A1495" s="43">
        <f>IFERROR(MATCH($C1495,'Start Here Statistics'!$M:$M,0),0)</f>
        <v>0</v>
      </c>
      <c r="B1495" s="43" t="s">
        <v>480</v>
      </c>
      <c r="C1495" s="43" t="s">
        <v>313</v>
      </c>
      <c r="D1495" s="43" t="s">
        <v>2042</v>
      </c>
      <c r="E1495" s="43">
        <f t="shared" si="46"/>
        <v>0</v>
      </c>
      <c r="G1495" s="89" t="str">
        <v/>
      </c>
      <c r="H1495" s="90" t="str" cm="1">
        <f t="array" ref="H1495">IFERROR(_xlfn._xlws.FILTER(Cnty_States_Rgns[chapter],(Cnty_States_Rgns[county_lon, county_st]=G1495)*(Cnty_States_Rgns[region]=DR_Region)),"")</f>
        <v/>
      </c>
      <c r="J1495">
        <v>1493</v>
      </c>
      <c r="K1495" t="str">
        <f t="shared" si="47"/>
        <v/>
      </c>
    </row>
    <row r="1496" spans="1:11" ht="16" hidden="1" x14ac:dyDescent="0.2">
      <c r="A1496" s="43">
        <f>IFERROR(MATCH($C1496,'Start Here Statistics'!$M:$M,0),0)</f>
        <v>0</v>
      </c>
      <c r="B1496" s="43" t="s">
        <v>704</v>
      </c>
      <c r="C1496" s="43" t="s">
        <v>283</v>
      </c>
      <c r="D1496" s="43" t="s">
        <v>2043</v>
      </c>
      <c r="E1496" s="43">
        <f t="shared" si="46"/>
        <v>0</v>
      </c>
      <c r="G1496" s="89" t="str">
        <v/>
      </c>
      <c r="H1496" s="90" t="str" cm="1">
        <f t="array" ref="H1496">IFERROR(_xlfn._xlws.FILTER(Cnty_States_Rgns[chapter],(Cnty_States_Rgns[county_lon, county_st]=G1496)*(Cnty_States_Rgns[region]=DR_Region)),"")</f>
        <v/>
      </c>
      <c r="J1496">
        <v>1494</v>
      </c>
      <c r="K1496" t="str">
        <f t="shared" si="47"/>
        <v/>
      </c>
    </row>
    <row r="1497" spans="1:11" ht="16" hidden="1" x14ac:dyDescent="0.2">
      <c r="A1497" s="43">
        <f>IFERROR(MATCH($C1497,'Start Here Statistics'!$M:$M,0),0)</f>
        <v>0</v>
      </c>
      <c r="B1497" s="43" t="s">
        <v>348</v>
      </c>
      <c r="C1497" s="43" t="s">
        <v>310</v>
      </c>
      <c r="D1497" s="43" t="s">
        <v>2044</v>
      </c>
      <c r="E1497" s="43">
        <f t="shared" si="46"/>
        <v>0</v>
      </c>
      <c r="G1497" s="89" t="str">
        <v/>
      </c>
      <c r="H1497" s="90" t="str" cm="1">
        <f t="array" ref="H1497">IFERROR(_xlfn._xlws.FILTER(Cnty_States_Rgns[chapter],(Cnty_States_Rgns[county_lon, county_st]=G1497)*(Cnty_States_Rgns[region]=DR_Region)),"")</f>
        <v/>
      </c>
      <c r="J1497">
        <v>1495</v>
      </c>
      <c r="K1497" t="str">
        <f t="shared" si="47"/>
        <v/>
      </c>
    </row>
    <row r="1498" spans="1:11" ht="16" hidden="1" x14ac:dyDescent="0.2">
      <c r="A1498" s="43">
        <f>IFERROR(MATCH($C1498,'Start Here Statistics'!$M:$M,0),0)</f>
        <v>0</v>
      </c>
      <c r="B1498" s="43" t="s">
        <v>1891</v>
      </c>
      <c r="C1498" s="43" t="s">
        <v>286</v>
      </c>
      <c r="D1498" s="43" t="s">
        <v>2045</v>
      </c>
      <c r="E1498" s="43">
        <f t="shared" si="46"/>
        <v>0</v>
      </c>
      <c r="G1498" s="89" t="str">
        <v/>
      </c>
      <c r="H1498" s="90" t="str" cm="1">
        <f t="array" ref="H1498">IFERROR(_xlfn._xlws.FILTER(Cnty_States_Rgns[chapter],(Cnty_States_Rgns[county_lon, county_st]=G1498)*(Cnty_States_Rgns[region]=DR_Region)),"")</f>
        <v/>
      </c>
      <c r="J1498">
        <v>1496</v>
      </c>
      <c r="K1498" t="str">
        <f t="shared" si="47"/>
        <v/>
      </c>
    </row>
    <row r="1499" spans="1:11" ht="16" hidden="1" x14ac:dyDescent="0.2">
      <c r="A1499" s="43">
        <f>IFERROR(MATCH($C1499,'Start Here Statistics'!$M:$M,0),0)</f>
        <v>0</v>
      </c>
      <c r="B1499" s="43" t="s">
        <v>551</v>
      </c>
      <c r="C1499" s="43" t="s">
        <v>282</v>
      </c>
      <c r="D1499" s="43" t="s">
        <v>2046</v>
      </c>
      <c r="E1499" s="43">
        <f t="shared" si="46"/>
        <v>0</v>
      </c>
      <c r="G1499" s="89" t="str">
        <v/>
      </c>
      <c r="H1499" s="90" t="str" cm="1">
        <f t="array" ref="H1499">IFERROR(_xlfn._xlws.FILTER(Cnty_States_Rgns[chapter],(Cnty_States_Rgns[county_lon, county_st]=G1499)*(Cnty_States_Rgns[region]=DR_Region)),"")</f>
        <v/>
      </c>
      <c r="J1499">
        <v>1497</v>
      </c>
      <c r="K1499" t="str">
        <f t="shared" si="47"/>
        <v/>
      </c>
    </row>
    <row r="1500" spans="1:11" ht="16" hidden="1" x14ac:dyDescent="0.2">
      <c r="A1500" s="43">
        <f>IFERROR(MATCH($C1500,'Start Here Statistics'!$M:$M,0),0)</f>
        <v>0</v>
      </c>
      <c r="B1500" s="43" t="s">
        <v>380</v>
      </c>
      <c r="C1500" s="43" t="s">
        <v>320</v>
      </c>
      <c r="D1500" s="43" t="s">
        <v>2047</v>
      </c>
      <c r="E1500" s="43">
        <f t="shared" si="46"/>
        <v>0</v>
      </c>
      <c r="G1500" s="89" t="str">
        <v/>
      </c>
      <c r="H1500" s="90" t="str" cm="1">
        <f t="array" ref="H1500">IFERROR(_xlfn._xlws.FILTER(Cnty_States_Rgns[chapter],(Cnty_States_Rgns[county_lon, county_st]=G1500)*(Cnty_States_Rgns[region]=DR_Region)),"")</f>
        <v/>
      </c>
      <c r="J1500">
        <v>1498</v>
      </c>
      <c r="K1500" t="str">
        <f t="shared" si="47"/>
        <v/>
      </c>
    </row>
    <row r="1501" spans="1:11" ht="16" hidden="1" x14ac:dyDescent="0.2">
      <c r="A1501" s="43">
        <f>IFERROR(MATCH($C1501,'Start Here Statistics'!$M:$M,0),0)</f>
        <v>0</v>
      </c>
      <c r="B1501" s="43" t="s">
        <v>402</v>
      </c>
      <c r="C1501" s="43" t="s">
        <v>275</v>
      </c>
      <c r="D1501" s="43" t="s">
        <v>2048</v>
      </c>
      <c r="E1501" s="43">
        <f t="shared" si="46"/>
        <v>0</v>
      </c>
      <c r="G1501" s="89" t="str">
        <v/>
      </c>
      <c r="H1501" s="90" t="str" cm="1">
        <f t="array" ref="H1501">IFERROR(_xlfn._xlws.FILTER(Cnty_States_Rgns[chapter],(Cnty_States_Rgns[county_lon, county_st]=G1501)*(Cnty_States_Rgns[region]=DR_Region)),"")</f>
        <v/>
      </c>
      <c r="J1501">
        <v>1499</v>
      </c>
      <c r="K1501" t="str">
        <f t="shared" si="47"/>
        <v/>
      </c>
    </row>
    <row r="1502" spans="1:11" ht="16" hidden="1" x14ac:dyDescent="0.2">
      <c r="A1502" s="43">
        <f>IFERROR(MATCH($C1502,'Start Here Statistics'!$M:$M,0),0)</f>
        <v>0</v>
      </c>
      <c r="B1502" s="43" t="s">
        <v>774</v>
      </c>
      <c r="C1502" s="43" t="s">
        <v>329</v>
      </c>
      <c r="D1502" s="43" t="s">
        <v>2049</v>
      </c>
      <c r="E1502" s="43">
        <f t="shared" si="46"/>
        <v>0</v>
      </c>
      <c r="G1502" s="89" t="str">
        <v/>
      </c>
      <c r="H1502" s="90" t="str" cm="1">
        <f t="array" ref="H1502">IFERROR(_xlfn._xlws.FILTER(Cnty_States_Rgns[chapter],(Cnty_States_Rgns[county_lon, county_st]=G1502)*(Cnty_States_Rgns[region]=DR_Region)),"")</f>
        <v/>
      </c>
      <c r="J1502">
        <v>1500</v>
      </c>
      <c r="K1502" t="str">
        <f t="shared" si="47"/>
        <v/>
      </c>
    </row>
    <row r="1503" spans="1:11" ht="16" hidden="1" x14ac:dyDescent="0.2">
      <c r="A1503" s="43">
        <f>IFERROR(MATCH($C1503,'Start Here Statistics'!$M:$M,0),0)</f>
        <v>0</v>
      </c>
      <c r="B1503" s="43" t="s">
        <v>1471</v>
      </c>
      <c r="C1503" s="43" t="s">
        <v>329</v>
      </c>
      <c r="D1503" s="43" t="s">
        <v>2050</v>
      </c>
      <c r="E1503" s="43">
        <f t="shared" si="46"/>
        <v>0</v>
      </c>
      <c r="G1503" s="89" t="str">
        <v/>
      </c>
      <c r="H1503" s="90" t="str" cm="1">
        <f t="array" ref="H1503">IFERROR(_xlfn._xlws.FILTER(Cnty_States_Rgns[chapter],(Cnty_States_Rgns[county_lon, county_st]=G1503)*(Cnty_States_Rgns[region]=DR_Region)),"")</f>
        <v/>
      </c>
      <c r="J1503">
        <v>1501</v>
      </c>
      <c r="K1503" t="str">
        <f t="shared" si="47"/>
        <v/>
      </c>
    </row>
    <row r="1504" spans="1:11" ht="16" hidden="1" x14ac:dyDescent="0.2">
      <c r="A1504" s="43">
        <f>IFERROR(MATCH($C1504,'Start Here Statistics'!$M:$M,0),0)</f>
        <v>0</v>
      </c>
      <c r="B1504" s="43" t="s">
        <v>368</v>
      </c>
      <c r="C1504" s="43" t="s">
        <v>310</v>
      </c>
      <c r="D1504" s="43" t="s">
        <v>2051</v>
      </c>
      <c r="E1504" s="43">
        <f t="shared" si="46"/>
        <v>0</v>
      </c>
      <c r="G1504" s="89" t="str">
        <v/>
      </c>
      <c r="H1504" s="90" t="str" cm="1">
        <f t="array" ref="H1504">IFERROR(_xlfn._xlws.FILTER(Cnty_States_Rgns[chapter],(Cnty_States_Rgns[county_lon, county_st]=G1504)*(Cnty_States_Rgns[region]=DR_Region)),"")</f>
        <v/>
      </c>
      <c r="J1504">
        <v>1502</v>
      </c>
      <c r="K1504" t="str">
        <f t="shared" si="47"/>
        <v/>
      </c>
    </row>
    <row r="1505" spans="1:11" ht="16" hidden="1" x14ac:dyDescent="0.2">
      <c r="A1505" s="43">
        <f>IFERROR(MATCH($C1505,'Start Here Statistics'!$M:$M,0),0)</f>
        <v>0</v>
      </c>
      <c r="B1505" s="43" t="s">
        <v>561</v>
      </c>
      <c r="C1505" s="43" t="s">
        <v>307</v>
      </c>
      <c r="D1505" s="43" t="s">
        <v>2052</v>
      </c>
      <c r="E1505" s="43">
        <f t="shared" si="46"/>
        <v>0</v>
      </c>
      <c r="G1505" s="89" t="str">
        <v/>
      </c>
      <c r="H1505" s="90" t="str" cm="1">
        <f t="array" ref="H1505">IFERROR(_xlfn._xlws.FILTER(Cnty_States_Rgns[chapter],(Cnty_States_Rgns[county_lon, county_st]=G1505)*(Cnty_States_Rgns[region]=DR_Region)),"")</f>
        <v/>
      </c>
      <c r="J1505">
        <v>1503</v>
      </c>
      <c r="K1505" t="str">
        <f t="shared" si="47"/>
        <v/>
      </c>
    </row>
    <row r="1506" spans="1:11" ht="16" hidden="1" x14ac:dyDescent="0.2">
      <c r="A1506" s="43">
        <f>IFERROR(MATCH($C1506,'Start Here Statistics'!$M:$M,0),0)</f>
        <v>0</v>
      </c>
      <c r="B1506" s="43" t="s">
        <v>368</v>
      </c>
      <c r="C1506" s="43" t="s">
        <v>310</v>
      </c>
      <c r="D1506" s="43" t="s">
        <v>2053</v>
      </c>
      <c r="E1506" s="43">
        <f t="shared" si="46"/>
        <v>0</v>
      </c>
      <c r="G1506" s="89" t="str">
        <v/>
      </c>
      <c r="H1506" s="90" t="str" cm="1">
        <f t="array" ref="H1506">IFERROR(_xlfn._xlws.FILTER(Cnty_States_Rgns[chapter],(Cnty_States_Rgns[county_lon, county_st]=G1506)*(Cnty_States_Rgns[region]=DR_Region)),"")</f>
        <v/>
      </c>
      <c r="J1506">
        <v>1504</v>
      </c>
      <c r="K1506" t="str">
        <f t="shared" si="47"/>
        <v/>
      </c>
    </row>
    <row r="1507" spans="1:11" ht="16" hidden="1" x14ac:dyDescent="0.2">
      <c r="A1507" s="43">
        <f>IFERROR(MATCH($C1507,'Start Here Statistics'!$M:$M,0),0)</f>
        <v>0</v>
      </c>
      <c r="B1507" s="43" t="s">
        <v>551</v>
      </c>
      <c r="C1507" s="43" t="s">
        <v>282</v>
      </c>
      <c r="D1507" s="43" t="s">
        <v>2054</v>
      </c>
      <c r="E1507" s="43">
        <f t="shared" si="46"/>
        <v>0</v>
      </c>
      <c r="G1507" s="89" t="str">
        <v/>
      </c>
      <c r="H1507" s="90" t="str" cm="1">
        <f t="array" ref="H1507">IFERROR(_xlfn._xlws.FILTER(Cnty_States_Rgns[chapter],(Cnty_States_Rgns[county_lon, county_st]=G1507)*(Cnty_States_Rgns[region]=DR_Region)),"")</f>
        <v/>
      </c>
      <c r="J1507">
        <v>1505</v>
      </c>
      <c r="K1507" t="str">
        <f t="shared" si="47"/>
        <v/>
      </c>
    </row>
    <row r="1508" spans="1:11" ht="16" hidden="1" x14ac:dyDescent="0.2">
      <c r="A1508" s="43">
        <f>IFERROR(MATCH($C1508,'Start Here Statistics'!$M:$M,0),0)</f>
        <v>0</v>
      </c>
      <c r="B1508" s="43" t="s">
        <v>885</v>
      </c>
      <c r="C1508" s="43" t="s">
        <v>327</v>
      </c>
      <c r="D1508" s="43" t="s">
        <v>2055</v>
      </c>
      <c r="E1508" s="43">
        <f t="shared" si="46"/>
        <v>0</v>
      </c>
      <c r="G1508" s="89" t="str">
        <v/>
      </c>
      <c r="H1508" s="90" t="str" cm="1">
        <f t="array" ref="H1508">IFERROR(_xlfn._xlws.FILTER(Cnty_States_Rgns[chapter],(Cnty_States_Rgns[county_lon, county_st]=G1508)*(Cnty_States_Rgns[region]=DR_Region)),"")</f>
        <v/>
      </c>
      <c r="J1508">
        <v>1506</v>
      </c>
      <c r="K1508" t="str">
        <f t="shared" si="47"/>
        <v/>
      </c>
    </row>
    <row r="1509" spans="1:11" ht="16" hidden="1" x14ac:dyDescent="0.2">
      <c r="A1509" s="43">
        <f>IFERROR(MATCH($C1509,'Start Here Statistics'!$M:$M,0),0)</f>
        <v>0</v>
      </c>
      <c r="B1509" s="43" t="s">
        <v>535</v>
      </c>
      <c r="C1509" s="43" t="s">
        <v>313</v>
      </c>
      <c r="D1509" s="43" t="s">
        <v>2056</v>
      </c>
      <c r="E1509" s="43">
        <f t="shared" si="46"/>
        <v>0</v>
      </c>
      <c r="G1509" s="89" t="str">
        <v/>
      </c>
      <c r="H1509" s="90" t="str" cm="1">
        <f t="array" ref="H1509">IFERROR(_xlfn._xlws.FILTER(Cnty_States_Rgns[chapter],(Cnty_States_Rgns[county_lon, county_st]=G1509)*(Cnty_States_Rgns[region]=DR_Region)),"")</f>
        <v/>
      </c>
      <c r="J1509">
        <v>1507</v>
      </c>
      <c r="K1509" t="str">
        <f t="shared" si="47"/>
        <v/>
      </c>
    </row>
    <row r="1510" spans="1:11" ht="16" hidden="1" x14ac:dyDescent="0.2">
      <c r="A1510" s="43">
        <f>IFERROR(MATCH($C1510,'Start Here Statistics'!$M:$M,0),0)</f>
        <v>0</v>
      </c>
      <c r="B1510" s="43" t="s">
        <v>2057</v>
      </c>
      <c r="C1510" s="43" t="s">
        <v>317</v>
      </c>
      <c r="D1510" s="43" t="s">
        <v>2058</v>
      </c>
      <c r="E1510" s="43">
        <f t="shared" si="46"/>
        <v>0</v>
      </c>
      <c r="G1510" s="89" t="str">
        <v/>
      </c>
      <c r="H1510" s="90" t="str" cm="1">
        <f t="array" ref="H1510">IFERROR(_xlfn._xlws.FILTER(Cnty_States_Rgns[chapter],(Cnty_States_Rgns[county_lon, county_st]=G1510)*(Cnty_States_Rgns[region]=DR_Region)),"")</f>
        <v/>
      </c>
      <c r="J1510">
        <v>1508</v>
      </c>
      <c r="K1510" t="str">
        <f t="shared" si="47"/>
        <v/>
      </c>
    </row>
    <row r="1511" spans="1:11" ht="16" hidden="1" x14ac:dyDescent="0.2">
      <c r="A1511" s="43">
        <f>IFERROR(MATCH($C1511,'Start Here Statistics'!$M:$M,0),0)</f>
        <v>0</v>
      </c>
      <c r="B1511" s="43" t="s">
        <v>885</v>
      </c>
      <c r="C1511" s="43" t="s">
        <v>327</v>
      </c>
      <c r="D1511" s="43" t="s">
        <v>2059</v>
      </c>
      <c r="E1511" s="43">
        <f t="shared" si="46"/>
        <v>0</v>
      </c>
      <c r="G1511" s="89" t="str">
        <v/>
      </c>
      <c r="H1511" s="90" t="str" cm="1">
        <f t="array" ref="H1511">IFERROR(_xlfn._xlws.FILTER(Cnty_States_Rgns[chapter],(Cnty_States_Rgns[county_lon, county_st]=G1511)*(Cnty_States_Rgns[region]=DR_Region)),"")</f>
        <v/>
      </c>
      <c r="J1511">
        <v>1509</v>
      </c>
      <c r="K1511" t="str">
        <f t="shared" si="47"/>
        <v/>
      </c>
    </row>
    <row r="1512" spans="1:11" ht="16" hidden="1" x14ac:dyDescent="0.2">
      <c r="A1512" s="43">
        <f>IFERROR(MATCH($C1512,'Start Here Statistics'!$M:$M,0),0)</f>
        <v>0</v>
      </c>
      <c r="B1512" s="43" t="s">
        <v>885</v>
      </c>
      <c r="C1512" s="43" t="s">
        <v>327</v>
      </c>
      <c r="D1512" s="43" t="s">
        <v>2060</v>
      </c>
      <c r="E1512" s="43">
        <f t="shared" si="46"/>
        <v>0</v>
      </c>
      <c r="G1512" s="89" t="str">
        <v/>
      </c>
      <c r="H1512" s="90" t="str" cm="1">
        <f t="array" ref="H1512">IFERROR(_xlfn._xlws.FILTER(Cnty_States_Rgns[chapter],(Cnty_States_Rgns[county_lon, county_st]=G1512)*(Cnty_States_Rgns[region]=DR_Region)),"")</f>
        <v/>
      </c>
      <c r="J1512">
        <v>1510</v>
      </c>
      <c r="K1512" t="str">
        <f t="shared" si="47"/>
        <v/>
      </c>
    </row>
    <row r="1513" spans="1:11" ht="16" hidden="1" x14ac:dyDescent="0.2">
      <c r="A1513" s="43">
        <f>IFERROR(MATCH($C1513,'Start Here Statistics'!$M:$M,0),0)</f>
        <v>0</v>
      </c>
      <c r="B1513" s="43" t="s">
        <v>411</v>
      </c>
      <c r="C1513" s="43" t="s">
        <v>301</v>
      </c>
      <c r="D1513" s="43" t="s">
        <v>2061</v>
      </c>
      <c r="E1513" s="43">
        <f t="shared" si="46"/>
        <v>0</v>
      </c>
      <c r="G1513" s="89" t="str">
        <v/>
      </c>
      <c r="H1513" s="90" t="str" cm="1">
        <f t="array" ref="H1513">IFERROR(_xlfn._xlws.FILTER(Cnty_States_Rgns[chapter],(Cnty_States_Rgns[county_lon, county_st]=G1513)*(Cnty_States_Rgns[region]=DR_Region)),"")</f>
        <v/>
      </c>
      <c r="J1513">
        <v>1511</v>
      </c>
      <c r="K1513" t="str">
        <f t="shared" si="47"/>
        <v/>
      </c>
    </row>
    <row r="1514" spans="1:11" ht="16" hidden="1" x14ac:dyDescent="0.2">
      <c r="A1514" s="43">
        <f>IFERROR(MATCH($C1514,'Start Here Statistics'!$M:$M,0),0)</f>
        <v>0</v>
      </c>
      <c r="B1514" s="43" t="s">
        <v>428</v>
      </c>
      <c r="C1514" s="43" t="s">
        <v>301</v>
      </c>
      <c r="D1514" s="43" t="s">
        <v>2062</v>
      </c>
      <c r="E1514" s="43">
        <f t="shared" si="46"/>
        <v>0</v>
      </c>
      <c r="G1514" s="89" t="str">
        <v/>
      </c>
      <c r="H1514" s="90" t="str" cm="1">
        <f t="array" ref="H1514">IFERROR(_xlfn._xlws.FILTER(Cnty_States_Rgns[chapter],(Cnty_States_Rgns[county_lon, county_st]=G1514)*(Cnty_States_Rgns[region]=DR_Region)),"")</f>
        <v/>
      </c>
      <c r="J1514">
        <v>1512</v>
      </c>
      <c r="K1514" t="str">
        <f t="shared" si="47"/>
        <v/>
      </c>
    </row>
    <row r="1515" spans="1:11" ht="16" hidden="1" x14ac:dyDescent="0.2">
      <c r="A1515" s="43">
        <f>IFERROR(MATCH($C1515,'Start Here Statistics'!$M:$M,0),0)</f>
        <v>0</v>
      </c>
      <c r="B1515" s="43" t="s">
        <v>1529</v>
      </c>
      <c r="C1515" s="43" t="s">
        <v>286</v>
      </c>
      <c r="D1515" s="43" t="s">
        <v>2063</v>
      </c>
      <c r="E1515" s="43">
        <f t="shared" si="46"/>
        <v>0</v>
      </c>
      <c r="G1515" s="89" t="str">
        <v/>
      </c>
      <c r="H1515" s="90" t="str" cm="1">
        <f t="array" ref="H1515">IFERROR(_xlfn._xlws.FILTER(Cnty_States_Rgns[chapter],(Cnty_States_Rgns[county_lon, county_st]=G1515)*(Cnty_States_Rgns[region]=DR_Region)),"")</f>
        <v/>
      </c>
      <c r="J1515">
        <v>1513</v>
      </c>
      <c r="K1515" t="str">
        <f t="shared" si="47"/>
        <v/>
      </c>
    </row>
    <row r="1516" spans="1:11" ht="16" hidden="1" x14ac:dyDescent="0.2">
      <c r="A1516" s="43">
        <f>IFERROR(MATCH($C1516,'Start Here Statistics'!$M:$M,0),0)</f>
        <v>0</v>
      </c>
      <c r="B1516" s="43" t="s">
        <v>754</v>
      </c>
      <c r="C1516" s="43" t="s">
        <v>296</v>
      </c>
      <c r="D1516" s="43" t="s">
        <v>2064</v>
      </c>
      <c r="E1516" s="43">
        <f t="shared" si="46"/>
        <v>0</v>
      </c>
      <c r="G1516" s="89" t="str">
        <v/>
      </c>
      <c r="H1516" s="90" t="str" cm="1">
        <f t="array" ref="H1516">IFERROR(_xlfn._xlws.FILTER(Cnty_States_Rgns[chapter],(Cnty_States_Rgns[county_lon, county_st]=G1516)*(Cnty_States_Rgns[region]=DR_Region)),"")</f>
        <v/>
      </c>
      <c r="J1516">
        <v>1514</v>
      </c>
      <c r="K1516" t="str">
        <f t="shared" si="47"/>
        <v/>
      </c>
    </row>
    <row r="1517" spans="1:11" ht="16" hidden="1" x14ac:dyDescent="0.2">
      <c r="A1517" s="43">
        <f>IFERROR(MATCH($C1517,'Start Here Statistics'!$M:$M,0),0)</f>
        <v>0</v>
      </c>
      <c r="B1517" s="43" t="s">
        <v>592</v>
      </c>
      <c r="C1517" s="43" t="s">
        <v>307</v>
      </c>
      <c r="D1517" s="43" t="s">
        <v>2065</v>
      </c>
      <c r="E1517" s="43">
        <f t="shared" si="46"/>
        <v>0</v>
      </c>
      <c r="G1517" s="89" t="str">
        <v/>
      </c>
      <c r="H1517" s="90" t="str" cm="1">
        <f t="array" ref="H1517">IFERROR(_xlfn._xlws.FILTER(Cnty_States_Rgns[chapter],(Cnty_States_Rgns[county_lon, county_st]=G1517)*(Cnty_States_Rgns[region]=DR_Region)),"")</f>
        <v/>
      </c>
      <c r="J1517">
        <v>1515</v>
      </c>
      <c r="K1517" t="str">
        <f t="shared" si="47"/>
        <v/>
      </c>
    </row>
    <row r="1518" spans="1:11" ht="16" hidden="1" x14ac:dyDescent="0.2">
      <c r="A1518" s="43">
        <f>IFERROR(MATCH($C1518,'Start Here Statistics'!$M:$M,0),0)</f>
        <v>0</v>
      </c>
      <c r="B1518" s="43" t="s">
        <v>551</v>
      </c>
      <c r="C1518" s="43" t="s">
        <v>282</v>
      </c>
      <c r="D1518" s="43" t="s">
        <v>2066</v>
      </c>
      <c r="E1518" s="43">
        <f t="shared" si="46"/>
        <v>0</v>
      </c>
      <c r="G1518" s="89" t="str">
        <v/>
      </c>
      <c r="H1518" s="90" t="str" cm="1">
        <f t="array" ref="H1518">IFERROR(_xlfn._xlws.FILTER(Cnty_States_Rgns[chapter],(Cnty_States_Rgns[county_lon, county_st]=G1518)*(Cnty_States_Rgns[region]=DR_Region)),"")</f>
        <v/>
      </c>
      <c r="J1518">
        <v>1516</v>
      </c>
      <c r="K1518" t="str">
        <f t="shared" si="47"/>
        <v/>
      </c>
    </row>
    <row r="1519" spans="1:11" ht="16" hidden="1" x14ac:dyDescent="0.2">
      <c r="A1519" s="43">
        <f>IFERROR(MATCH($C1519,'Start Here Statistics'!$M:$M,0),0)</f>
        <v>0</v>
      </c>
      <c r="B1519" s="43" t="s">
        <v>532</v>
      </c>
      <c r="C1519" s="43" t="s">
        <v>289</v>
      </c>
      <c r="D1519" s="43" t="s">
        <v>2067</v>
      </c>
      <c r="E1519" s="43">
        <f t="shared" si="46"/>
        <v>0</v>
      </c>
      <c r="G1519" s="89" t="str">
        <v/>
      </c>
      <c r="H1519" s="90" t="str" cm="1">
        <f t="array" ref="H1519">IFERROR(_xlfn._xlws.FILTER(Cnty_States_Rgns[chapter],(Cnty_States_Rgns[county_lon, county_st]=G1519)*(Cnty_States_Rgns[region]=DR_Region)),"")</f>
        <v/>
      </c>
      <c r="J1519">
        <v>1517</v>
      </c>
      <c r="K1519" t="str">
        <f t="shared" si="47"/>
        <v/>
      </c>
    </row>
    <row r="1520" spans="1:11" ht="16" hidden="1" x14ac:dyDescent="0.2">
      <c r="A1520" s="43">
        <f>IFERROR(MATCH($C1520,'Start Here Statistics'!$M:$M,0),0)</f>
        <v>0</v>
      </c>
      <c r="B1520" s="43" t="s">
        <v>446</v>
      </c>
      <c r="C1520" s="43" t="s">
        <v>301</v>
      </c>
      <c r="D1520" s="43" t="s">
        <v>2068</v>
      </c>
      <c r="E1520" s="43">
        <f t="shared" si="46"/>
        <v>0</v>
      </c>
      <c r="G1520" s="89" t="str">
        <v/>
      </c>
      <c r="H1520" s="90" t="str" cm="1">
        <f t="array" ref="H1520">IFERROR(_xlfn._xlws.FILTER(Cnty_States_Rgns[chapter],(Cnty_States_Rgns[county_lon, county_st]=G1520)*(Cnty_States_Rgns[region]=DR_Region)),"")</f>
        <v/>
      </c>
      <c r="J1520">
        <v>1518</v>
      </c>
      <c r="K1520" t="str">
        <f t="shared" si="47"/>
        <v/>
      </c>
    </row>
    <row r="1521" spans="1:11" ht="16" hidden="1" x14ac:dyDescent="0.2">
      <c r="A1521" s="43">
        <f>IFERROR(MATCH($C1521,'Start Here Statistics'!$M:$M,0),0)</f>
        <v>0</v>
      </c>
      <c r="B1521" s="43" t="s">
        <v>607</v>
      </c>
      <c r="C1521" s="43" t="s">
        <v>301</v>
      </c>
      <c r="D1521" s="43" t="s">
        <v>2069</v>
      </c>
      <c r="E1521" s="43">
        <f t="shared" si="46"/>
        <v>0</v>
      </c>
      <c r="G1521" s="89" t="str">
        <v/>
      </c>
      <c r="H1521" s="90" t="str" cm="1">
        <f t="array" ref="H1521">IFERROR(_xlfn._xlws.FILTER(Cnty_States_Rgns[chapter],(Cnty_States_Rgns[county_lon, county_st]=G1521)*(Cnty_States_Rgns[region]=DR_Region)),"")</f>
        <v/>
      </c>
      <c r="J1521">
        <v>1519</v>
      </c>
      <c r="K1521" t="str">
        <f t="shared" si="47"/>
        <v/>
      </c>
    </row>
    <row r="1522" spans="1:11" ht="16" hidden="1" x14ac:dyDescent="0.2">
      <c r="A1522" s="43">
        <f>IFERROR(MATCH($C1522,'Start Here Statistics'!$M:$M,0),0)</f>
        <v>0</v>
      </c>
      <c r="B1522" s="43" t="s">
        <v>994</v>
      </c>
      <c r="C1522" s="43" t="s">
        <v>289</v>
      </c>
      <c r="D1522" s="43" t="s">
        <v>2070</v>
      </c>
      <c r="E1522" s="43">
        <f t="shared" si="46"/>
        <v>0</v>
      </c>
      <c r="G1522" s="89" t="str">
        <v/>
      </c>
      <c r="H1522" s="90" t="str" cm="1">
        <f t="array" ref="H1522">IFERROR(_xlfn._xlws.FILTER(Cnty_States_Rgns[chapter],(Cnty_States_Rgns[county_lon, county_st]=G1522)*(Cnty_States_Rgns[region]=DR_Region)),"")</f>
        <v/>
      </c>
      <c r="J1522">
        <v>1520</v>
      </c>
      <c r="K1522" t="str">
        <f t="shared" si="47"/>
        <v/>
      </c>
    </row>
    <row r="1523" spans="1:11" ht="16" hidden="1" x14ac:dyDescent="0.2">
      <c r="A1523" s="43">
        <f>IFERROR(MATCH($C1523,'Start Here Statistics'!$M:$M,0),0)</f>
        <v>0</v>
      </c>
      <c r="B1523" s="43" t="s">
        <v>1026</v>
      </c>
      <c r="C1523" s="43" t="s">
        <v>317</v>
      </c>
      <c r="D1523" s="43" t="s">
        <v>2071</v>
      </c>
      <c r="E1523" s="43">
        <f t="shared" si="46"/>
        <v>0</v>
      </c>
      <c r="G1523" s="89" t="str">
        <v/>
      </c>
      <c r="H1523" s="90" t="str" cm="1">
        <f t="array" ref="H1523">IFERROR(_xlfn._xlws.FILTER(Cnty_States_Rgns[chapter],(Cnty_States_Rgns[county_lon, county_st]=G1523)*(Cnty_States_Rgns[region]=DR_Region)),"")</f>
        <v/>
      </c>
      <c r="J1523">
        <v>1521</v>
      </c>
      <c r="K1523" t="str">
        <f t="shared" si="47"/>
        <v/>
      </c>
    </row>
    <row r="1524" spans="1:11" ht="16" hidden="1" x14ac:dyDescent="0.2">
      <c r="A1524" s="43">
        <f>IFERROR(MATCH($C1524,'Start Here Statistics'!$M:$M,0),0)</f>
        <v>0</v>
      </c>
      <c r="B1524" s="43" t="s">
        <v>374</v>
      </c>
      <c r="C1524" s="43" t="s">
        <v>317</v>
      </c>
      <c r="D1524" s="43" t="s">
        <v>2072</v>
      </c>
      <c r="E1524" s="43">
        <f t="shared" si="46"/>
        <v>0</v>
      </c>
      <c r="G1524" s="89" t="str">
        <v/>
      </c>
      <c r="H1524" s="90" t="str" cm="1">
        <f t="array" ref="H1524">IFERROR(_xlfn._xlws.FILTER(Cnty_States_Rgns[chapter],(Cnty_States_Rgns[county_lon, county_st]=G1524)*(Cnty_States_Rgns[region]=DR_Region)),"")</f>
        <v/>
      </c>
      <c r="J1524">
        <v>1522</v>
      </c>
      <c r="K1524" t="str">
        <f t="shared" si="47"/>
        <v/>
      </c>
    </row>
    <row r="1525" spans="1:11" ht="16" hidden="1" x14ac:dyDescent="0.2">
      <c r="A1525" s="43">
        <f>IFERROR(MATCH($C1525,'Start Here Statistics'!$M:$M,0),0)</f>
        <v>0</v>
      </c>
      <c r="B1525" s="43" t="s">
        <v>561</v>
      </c>
      <c r="C1525" s="43" t="s">
        <v>307</v>
      </c>
      <c r="D1525" s="43" t="s">
        <v>2073</v>
      </c>
      <c r="E1525" s="43">
        <f t="shared" si="46"/>
        <v>0</v>
      </c>
      <c r="G1525" s="89" t="str">
        <v/>
      </c>
      <c r="H1525" s="90" t="str" cm="1">
        <f t="array" ref="H1525">IFERROR(_xlfn._xlws.FILTER(Cnty_States_Rgns[chapter],(Cnty_States_Rgns[county_lon, county_st]=G1525)*(Cnty_States_Rgns[region]=DR_Region)),"")</f>
        <v/>
      </c>
      <c r="J1525">
        <v>1523</v>
      </c>
      <c r="K1525" t="str">
        <f t="shared" si="47"/>
        <v/>
      </c>
    </row>
    <row r="1526" spans="1:11" ht="16" hidden="1" x14ac:dyDescent="0.2">
      <c r="A1526" s="43">
        <f>IFERROR(MATCH($C1526,'Start Here Statistics'!$M:$M,0),0)</f>
        <v>0</v>
      </c>
      <c r="B1526" s="43" t="s">
        <v>638</v>
      </c>
      <c r="C1526" s="43" t="s">
        <v>280</v>
      </c>
      <c r="D1526" s="43" t="s">
        <v>2074</v>
      </c>
      <c r="E1526" s="43">
        <f t="shared" si="46"/>
        <v>0</v>
      </c>
      <c r="G1526" s="89" t="str">
        <v/>
      </c>
      <c r="H1526" s="90" t="str" cm="1">
        <f t="array" ref="H1526">IFERROR(_xlfn._xlws.FILTER(Cnty_States_Rgns[chapter],(Cnty_States_Rgns[county_lon, county_st]=G1526)*(Cnty_States_Rgns[region]=DR_Region)),"")</f>
        <v/>
      </c>
      <c r="J1526">
        <v>1524</v>
      </c>
      <c r="K1526" t="str">
        <f t="shared" si="47"/>
        <v/>
      </c>
    </row>
    <row r="1527" spans="1:11" ht="16" hidden="1" x14ac:dyDescent="0.2">
      <c r="A1527" s="43">
        <f>IFERROR(MATCH($C1527,'Start Here Statistics'!$M:$M,0),0)</f>
        <v>0</v>
      </c>
      <c r="B1527" s="43" t="s">
        <v>477</v>
      </c>
      <c r="C1527" s="43" t="s">
        <v>325</v>
      </c>
      <c r="D1527" s="43" t="s">
        <v>2075</v>
      </c>
      <c r="E1527" s="43">
        <f t="shared" si="46"/>
        <v>0</v>
      </c>
      <c r="G1527" s="89" t="str">
        <v/>
      </c>
      <c r="H1527" s="90" t="str" cm="1">
        <f t="array" ref="H1527">IFERROR(_xlfn._xlws.FILTER(Cnty_States_Rgns[chapter],(Cnty_States_Rgns[county_lon, county_st]=G1527)*(Cnty_States_Rgns[region]=DR_Region)),"")</f>
        <v/>
      </c>
      <c r="J1527">
        <v>1525</v>
      </c>
      <c r="K1527" t="str">
        <f t="shared" si="47"/>
        <v/>
      </c>
    </row>
    <row r="1528" spans="1:11" ht="16" hidden="1" x14ac:dyDescent="0.2">
      <c r="A1528" s="43">
        <f>IFERROR(MATCH($C1528,'Start Here Statistics'!$M:$M,0),0)</f>
        <v>0</v>
      </c>
      <c r="B1528" s="43" t="s">
        <v>1044</v>
      </c>
      <c r="C1528" s="43" t="s">
        <v>280</v>
      </c>
      <c r="D1528" s="43" t="s">
        <v>2076</v>
      </c>
      <c r="E1528" s="43">
        <f t="shared" si="46"/>
        <v>0</v>
      </c>
      <c r="G1528" s="89" t="str">
        <v/>
      </c>
      <c r="H1528" s="90" t="str" cm="1">
        <f t="array" ref="H1528">IFERROR(_xlfn._xlws.FILTER(Cnty_States_Rgns[chapter],(Cnty_States_Rgns[county_lon, county_st]=G1528)*(Cnty_States_Rgns[region]=DR_Region)),"")</f>
        <v/>
      </c>
      <c r="J1528">
        <v>1526</v>
      </c>
      <c r="K1528" t="str">
        <f t="shared" si="47"/>
        <v/>
      </c>
    </row>
    <row r="1529" spans="1:11" ht="16" hidden="1" x14ac:dyDescent="0.2">
      <c r="A1529" s="43">
        <f>IFERROR(MATCH($C1529,'Start Here Statistics'!$M:$M,0),0)</f>
        <v>0</v>
      </c>
      <c r="B1529" s="43" t="s">
        <v>582</v>
      </c>
      <c r="C1529" s="43" t="s">
        <v>302</v>
      </c>
      <c r="D1529" s="43" t="s">
        <v>2077</v>
      </c>
      <c r="E1529" s="43">
        <f t="shared" si="46"/>
        <v>0</v>
      </c>
      <c r="G1529" s="89" t="str">
        <v/>
      </c>
      <c r="H1529" s="90" t="str" cm="1">
        <f t="array" ref="H1529">IFERROR(_xlfn._xlws.FILTER(Cnty_States_Rgns[chapter],(Cnty_States_Rgns[county_lon, county_st]=G1529)*(Cnty_States_Rgns[region]=DR_Region)),"")</f>
        <v/>
      </c>
      <c r="J1529">
        <v>1527</v>
      </c>
      <c r="K1529" t="str">
        <f t="shared" si="47"/>
        <v/>
      </c>
    </row>
    <row r="1530" spans="1:11" ht="16" hidden="1" x14ac:dyDescent="0.2">
      <c r="A1530" s="43">
        <f>IFERROR(MATCH($C1530,'Start Here Statistics'!$M:$M,0),0)</f>
        <v>0</v>
      </c>
      <c r="B1530" s="43" t="s">
        <v>360</v>
      </c>
      <c r="C1530" s="43" t="s">
        <v>299</v>
      </c>
      <c r="D1530" s="43" t="s">
        <v>2078</v>
      </c>
      <c r="E1530" s="43">
        <f t="shared" si="46"/>
        <v>0</v>
      </c>
      <c r="G1530" s="89" t="str">
        <v/>
      </c>
      <c r="H1530" s="90" t="str" cm="1">
        <f t="array" ref="H1530">IFERROR(_xlfn._xlws.FILTER(Cnty_States_Rgns[chapter],(Cnty_States_Rgns[county_lon, county_st]=G1530)*(Cnty_States_Rgns[region]=DR_Region)),"")</f>
        <v/>
      </c>
      <c r="J1530">
        <v>1528</v>
      </c>
      <c r="K1530" t="str">
        <f t="shared" si="47"/>
        <v/>
      </c>
    </row>
    <row r="1531" spans="1:11" ht="16" hidden="1" x14ac:dyDescent="0.2">
      <c r="A1531" s="43">
        <f>IFERROR(MATCH($C1531,'Start Here Statistics'!$M:$M,0),0)</f>
        <v>0</v>
      </c>
      <c r="B1531" s="43" t="s">
        <v>1182</v>
      </c>
      <c r="C1531" s="43" t="s">
        <v>300</v>
      </c>
      <c r="D1531" s="43" t="s">
        <v>2079</v>
      </c>
      <c r="E1531" s="43">
        <f t="shared" si="46"/>
        <v>0</v>
      </c>
      <c r="G1531" s="89" t="str">
        <v/>
      </c>
      <c r="H1531" s="90" t="str" cm="1">
        <f t="array" ref="H1531">IFERROR(_xlfn._xlws.FILTER(Cnty_States_Rgns[chapter],(Cnty_States_Rgns[county_lon, county_st]=G1531)*(Cnty_States_Rgns[region]=DR_Region)),"")</f>
        <v/>
      </c>
      <c r="J1531">
        <v>1529</v>
      </c>
      <c r="K1531" t="str">
        <f t="shared" si="47"/>
        <v/>
      </c>
    </row>
    <row r="1532" spans="1:11" ht="16" hidden="1" x14ac:dyDescent="0.2">
      <c r="A1532" s="43">
        <f>IFERROR(MATCH($C1532,'Start Here Statistics'!$M:$M,0),0)</f>
        <v>0</v>
      </c>
      <c r="B1532" s="43" t="s">
        <v>582</v>
      </c>
      <c r="C1532" s="43" t="s">
        <v>302</v>
      </c>
      <c r="D1532" s="43" t="s">
        <v>2080</v>
      </c>
      <c r="E1532" s="43">
        <f t="shared" si="46"/>
        <v>0</v>
      </c>
      <c r="G1532" s="89" t="str">
        <v/>
      </c>
      <c r="H1532" s="90" t="str" cm="1">
        <f t="array" ref="H1532">IFERROR(_xlfn._xlws.FILTER(Cnty_States_Rgns[chapter],(Cnty_States_Rgns[county_lon, county_st]=G1532)*(Cnty_States_Rgns[region]=DR_Region)),"")</f>
        <v/>
      </c>
      <c r="J1532">
        <v>1530</v>
      </c>
      <c r="K1532" t="str">
        <f t="shared" si="47"/>
        <v/>
      </c>
    </row>
    <row r="1533" spans="1:11" ht="16" hidden="1" x14ac:dyDescent="0.2">
      <c r="A1533" s="43">
        <f>IFERROR(MATCH($C1533,'Start Here Statistics'!$M:$M,0),0)</f>
        <v>0</v>
      </c>
      <c r="B1533" s="43" t="s">
        <v>459</v>
      </c>
      <c r="C1533" s="43" t="s">
        <v>315</v>
      </c>
      <c r="D1533" s="43" t="s">
        <v>2081</v>
      </c>
      <c r="E1533" s="43">
        <f t="shared" si="46"/>
        <v>0</v>
      </c>
      <c r="G1533" s="89" t="str">
        <v/>
      </c>
      <c r="H1533" s="90" t="str" cm="1">
        <f t="array" ref="H1533">IFERROR(_xlfn._xlws.FILTER(Cnty_States_Rgns[chapter],(Cnty_States_Rgns[county_lon, county_st]=G1533)*(Cnty_States_Rgns[region]=DR_Region)),"")</f>
        <v/>
      </c>
      <c r="J1533">
        <v>1531</v>
      </c>
      <c r="K1533" t="str">
        <f t="shared" si="47"/>
        <v/>
      </c>
    </row>
    <row r="1534" spans="1:11" ht="16" hidden="1" x14ac:dyDescent="0.2">
      <c r="A1534" s="43">
        <f>IFERROR(MATCH($C1534,'Start Here Statistics'!$M:$M,0),0)</f>
        <v>0</v>
      </c>
      <c r="B1534" s="43" t="s">
        <v>352</v>
      </c>
      <c r="C1534" s="43" t="s">
        <v>308</v>
      </c>
      <c r="D1534" s="43" t="s">
        <v>2082</v>
      </c>
      <c r="E1534" s="43">
        <f t="shared" si="46"/>
        <v>0</v>
      </c>
      <c r="G1534" s="89" t="str">
        <v/>
      </c>
      <c r="H1534" s="90" t="str" cm="1">
        <f t="array" ref="H1534">IFERROR(_xlfn._xlws.FILTER(Cnty_States_Rgns[chapter],(Cnty_States_Rgns[county_lon, county_st]=G1534)*(Cnty_States_Rgns[region]=DR_Region)),"")</f>
        <v/>
      </c>
      <c r="J1534">
        <v>1532</v>
      </c>
      <c r="K1534" t="str">
        <f t="shared" si="47"/>
        <v/>
      </c>
    </row>
    <row r="1535" spans="1:11" ht="16" hidden="1" x14ac:dyDescent="0.2">
      <c r="A1535" s="43">
        <f>IFERROR(MATCH($C1535,'Start Here Statistics'!$M:$M,0),0)</f>
        <v>0</v>
      </c>
      <c r="B1535" s="43" t="s">
        <v>368</v>
      </c>
      <c r="C1535" s="43" t="s">
        <v>310</v>
      </c>
      <c r="D1535" s="43" t="s">
        <v>2083</v>
      </c>
      <c r="E1535" s="43">
        <f t="shared" si="46"/>
        <v>0</v>
      </c>
      <c r="G1535" s="89" t="str">
        <v/>
      </c>
      <c r="H1535" s="90" t="str" cm="1">
        <f t="array" ref="H1535">IFERROR(_xlfn._xlws.FILTER(Cnty_States_Rgns[chapter],(Cnty_States_Rgns[county_lon, county_st]=G1535)*(Cnty_States_Rgns[region]=DR_Region)),"")</f>
        <v/>
      </c>
      <c r="J1535">
        <v>1533</v>
      </c>
      <c r="K1535" t="str">
        <f t="shared" si="47"/>
        <v/>
      </c>
    </row>
    <row r="1536" spans="1:11" ht="16" hidden="1" x14ac:dyDescent="0.2">
      <c r="A1536" s="43">
        <f>IFERROR(MATCH($C1536,'Start Here Statistics'!$M:$M,0),0)</f>
        <v>0</v>
      </c>
      <c r="B1536" s="43" t="s">
        <v>1161</v>
      </c>
      <c r="C1536" s="43" t="s">
        <v>283</v>
      </c>
      <c r="D1536" s="43" t="s">
        <v>2084</v>
      </c>
      <c r="E1536" s="43">
        <f t="shared" si="46"/>
        <v>0</v>
      </c>
      <c r="G1536" s="89" t="str">
        <v/>
      </c>
      <c r="H1536" s="90" t="str" cm="1">
        <f t="array" ref="H1536">IFERROR(_xlfn._xlws.FILTER(Cnty_States_Rgns[chapter],(Cnty_States_Rgns[county_lon, county_st]=G1536)*(Cnty_States_Rgns[region]=DR_Region)),"")</f>
        <v/>
      </c>
      <c r="J1536">
        <v>1534</v>
      </c>
      <c r="K1536" t="str">
        <f t="shared" si="47"/>
        <v/>
      </c>
    </row>
    <row r="1537" spans="1:11" ht="16" hidden="1" x14ac:dyDescent="0.2">
      <c r="A1537" s="43">
        <f>IFERROR(MATCH($C1537,'Start Here Statistics'!$M:$M,0),0)</f>
        <v>0</v>
      </c>
      <c r="B1537" s="43" t="s">
        <v>451</v>
      </c>
      <c r="C1537" s="43" t="s">
        <v>324</v>
      </c>
      <c r="D1537" s="43" t="s">
        <v>2085</v>
      </c>
      <c r="E1537" s="43">
        <f t="shared" si="46"/>
        <v>0</v>
      </c>
      <c r="G1537" s="89" t="str">
        <v/>
      </c>
      <c r="H1537" s="90" t="str" cm="1">
        <f t="array" ref="H1537">IFERROR(_xlfn._xlws.FILTER(Cnty_States_Rgns[chapter],(Cnty_States_Rgns[county_lon, county_st]=G1537)*(Cnty_States_Rgns[region]=DR_Region)),"")</f>
        <v/>
      </c>
      <c r="J1537">
        <v>1535</v>
      </c>
      <c r="K1537" t="str">
        <f t="shared" si="47"/>
        <v/>
      </c>
    </row>
    <row r="1538" spans="1:11" ht="16" hidden="1" x14ac:dyDescent="0.2">
      <c r="A1538" s="43">
        <f>IFERROR(MATCH($C1538,'Start Here Statistics'!$M:$M,0),0)</f>
        <v>0</v>
      </c>
      <c r="B1538" s="43" t="s">
        <v>480</v>
      </c>
      <c r="C1538" s="43" t="s">
        <v>313</v>
      </c>
      <c r="D1538" s="43" t="s">
        <v>2086</v>
      </c>
      <c r="E1538" s="43">
        <f t="shared" si="46"/>
        <v>0</v>
      </c>
      <c r="G1538" s="89" t="str">
        <v/>
      </c>
      <c r="H1538" s="90" t="str" cm="1">
        <f t="array" ref="H1538">IFERROR(_xlfn._xlws.FILTER(Cnty_States_Rgns[chapter],(Cnty_States_Rgns[county_lon, county_st]=G1538)*(Cnty_States_Rgns[region]=DR_Region)),"")</f>
        <v/>
      </c>
      <c r="J1538">
        <v>1536</v>
      </c>
      <c r="K1538" t="str">
        <f t="shared" si="47"/>
        <v/>
      </c>
    </row>
    <row r="1539" spans="1:11" ht="16" hidden="1" x14ac:dyDescent="0.2">
      <c r="A1539" s="43">
        <f>IFERROR(MATCH($C1539,'Start Here Statistics'!$M:$M,0),0)</f>
        <v>0</v>
      </c>
      <c r="B1539" s="43" t="s">
        <v>402</v>
      </c>
      <c r="C1539" s="43" t="s">
        <v>275</v>
      </c>
      <c r="D1539" s="43" t="s">
        <v>2087</v>
      </c>
      <c r="E1539" s="43">
        <f t="shared" ref="E1539:E1602" si="48">SUM(E1538,$A1539&gt;0)</f>
        <v>0</v>
      </c>
      <c r="G1539" s="89" t="str">
        <v/>
      </c>
      <c r="H1539" s="90" t="str" cm="1">
        <f t="array" ref="H1539">IFERROR(_xlfn._xlws.FILTER(Cnty_States_Rgns[chapter],(Cnty_States_Rgns[county_lon, county_st]=G1539)*(Cnty_States_Rgns[region]=DR_Region)),"")</f>
        <v/>
      </c>
      <c r="J1539">
        <v>1537</v>
      </c>
      <c r="K1539" t="str">
        <f t="shared" si="47"/>
        <v/>
      </c>
    </row>
    <row r="1540" spans="1:11" ht="16" hidden="1" x14ac:dyDescent="0.2">
      <c r="A1540" s="43">
        <f>IFERROR(MATCH($C1540,'Start Here Statistics'!$M:$M,0),0)</f>
        <v>0</v>
      </c>
      <c r="B1540" s="43" t="s">
        <v>382</v>
      </c>
      <c r="C1540" s="43" t="s">
        <v>307</v>
      </c>
      <c r="D1540" s="43" t="s">
        <v>2088</v>
      </c>
      <c r="E1540" s="43">
        <f t="shared" si="48"/>
        <v>0</v>
      </c>
      <c r="G1540" s="89" t="str">
        <v/>
      </c>
      <c r="H1540" s="90" t="str" cm="1">
        <f t="array" ref="H1540">IFERROR(_xlfn._xlws.FILTER(Cnty_States_Rgns[chapter],(Cnty_States_Rgns[county_lon, county_st]=G1540)*(Cnty_States_Rgns[region]=DR_Region)),"")</f>
        <v/>
      </c>
      <c r="J1540">
        <v>1538</v>
      </c>
      <c r="K1540" t="str">
        <f t="shared" ref="K1540:K1603" si="49">IFERROR(INDEX($D:$D,MATCH($J1540,$E:$E,0)),"")</f>
        <v/>
      </c>
    </row>
    <row r="1541" spans="1:11" ht="16" hidden="1" x14ac:dyDescent="0.2">
      <c r="A1541" s="43">
        <f>IFERROR(MATCH($C1541,'Start Here Statistics'!$M:$M,0),0)</f>
        <v>0</v>
      </c>
      <c r="B1541" s="43" t="s">
        <v>624</v>
      </c>
      <c r="C1541" s="43" t="s">
        <v>317</v>
      </c>
      <c r="D1541" s="43" t="s">
        <v>2089</v>
      </c>
      <c r="E1541" s="43">
        <f t="shared" si="48"/>
        <v>0</v>
      </c>
      <c r="G1541" s="89" t="str">
        <v/>
      </c>
      <c r="H1541" s="90" t="str" cm="1">
        <f t="array" ref="H1541">IFERROR(_xlfn._xlws.FILTER(Cnty_States_Rgns[chapter],(Cnty_States_Rgns[county_lon, county_st]=G1541)*(Cnty_States_Rgns[region]=DR_Region)),"")</f>
        <v/>
      </c>
      <c r="J1541">
        <v>1539</v>
      </c>
      <c r="K1541" t="str">
        <f t="shared" si="49"/>
        <v/>
      </c>
    </row>
    <row r="1542" spans="1:11" ht="16" hidden="1" x14ac:dyDescent="0.2">
      <c r="A1542" s="43">
        <f>IFERROR(MATCH($C1542,'Start Here Statistics'!$M:$M,0),0)</f>
        <v>0</v>
      </c>
      <c r="B1542" s="43" t="s">
        <v>362</v>
      </c>
      <c r="C1542" s="43" t="s">
        <v>300</v>
      </c>
      <c r="D1542" s="43" t="s">
        <v>2090</v>
      </c>
      <c r="E1542" s="43">
        <f t="shared" si="48"/>
        <v>0</v>
      </c>
      <c r="G1542" s="89" t="str">
        <v/>
      </c>
      <c r="H1542" s="90" t="str" cm="1">
        <f t="array" ref="H1542">IFERROR(_xlfn._xlws.FILTER(Cnty_States_Rgns[chapter],(Cnty_States_Rgns[county_lon, county_st]=G1542)*(Cnty_States_Rgns[region]=DR_Region)),"")</f>
        <v/>
      </c>
      <c r="J1542">
        <v>1540</v>
      </c>
      <c r="K1542" t="str">
        <f t="shared" si="49"/>
        <v/>
      </c>
    </row>
    <row r="1543" spans="1:11" ht="16" hidden="1" x14ac:dyDescent="0.2">
      <c r="A1543" s="43">
        <f>IFERROR(MATCH($C1543,'Start Here Statistics'!$M:$M,0),0)</f>
        <v>0</v>
      </c>
      <c r="B1543" s="43" t="s">
        <v>789</v>
      </c>
      <c r="C1543" s="43" t="s">
        <v>310</v>
      </c>
      <c r="D1543" s="43" t="s">
        <v>2091</v>
      </c>
      <c r="E1543" s="43">
        <f t="shared" si="48"/>
        <v>0</v>
      </c>
      <c r="G1543" s="89" t="str">
        <v/>
      </c>
      <c r="H1543" s="90" t="str" cm="1">
        <f t="array" ref="H1543">IFERROR(_xlfn._xlws.FILTER(Cnty_States_Rgns[chapter],(Cnty_States_Rgns[county_lon, county_st]=G1543)*(Cnty_States_Rgns[region]=DR_Region)),"")</f>
        <v/>
      </c>
      <c r="J1543">
        <v>1541</v>
      </c>
      <c r="K1543" t="str">
        <f t="shared" si="49"/>
        <v/>
      </c>
    </row>
    <row r="1544" spans="1:11" ht="16" hidden="1" x14ac:dyDescent="0.2">
      <c r="A1544" s="43">
        <f>IFERROR(MATCH($C1544,'Start Here Statistics'!$M:$M,0),0)</f>
        <v>0</v>
      </c>
      <c r="B1544" s="43" t="s">
        <v>402</v>
      </c>
      <c r="C1544" s="43" t="s">
        <v>275</v>
      </c>
      <c r="D1544" s="43" t="s">
        <v>2092</v>
      </c>
      <c r="E1544" s="43">
        <f t="shared" si="48"/>
        <v>0</v>
      </c>
      <c r="G1544" s="89" t="str">
        <v/>
      </c>
      <c r="H1544" s="90" t="str" cm="1">
        <f t="array" ref="H1544">IFERROR(_xlfn._xlws.FILTER(Cnty_States_Rgns[chapter],(Cnty_States_Rgns[county_lon, county_st]=G1544)*(Cnty_States_Rgns[region]=DR_Region)),"")</f>
        <v/>
      </c>
      <c r="J1544">
        <v>1542</v>
      </c>
      <c r="K1544" t="str">
        <f t="shared" si="49"/>
        <v/>
      </c>
    </row>
    <row r="1545" spans="1:11" ht="16" hidden="1" x14ac:dyDescent="0.2">
      <c r="A1545" s="43">
        <f>IFERROR(MATCH($C1545,'Start Here Statistics'!$M:$M,0),0)</f>
        <v>0</v>
      </c>
      <c r="B1545" s="43" t="s">
        <v>376</v>
      </c>
      <c r="C1545" s="43" t="s">
        <v>329</v>
      </c>
      <c r="D1545" s="43" t="s">
        <v>2093</v>
      </c>
      <c r="E1545" s="43">
        <f t="shared" si="48"/>
        <v>0</v>
      </c>
      <c r="G1545" s="89" t="str">
        <v/>
      </c>
      <c r="H1545" s="90" t="str" cm="1">
        <f t="array" ref="H1545">IFERROR(_xlfn._xlws.FILTER(Cnty_States_Rgns[chapter],(Cnty_States_Rgns[county_lon, county_st]=G1545)*(Cnty_States_Rgns[region]=DR_Region)),"")</f>
        <v/>
      </c>
      <c r="J1545">
        <v>1543</v>
      </c>
      <c r="K1545" t="str">
        <f t="shared" si="49"/>
        <v/>
      </c>
    </row>
    <row r="1546" spans="1:11" ht="16" hidden="1" x14ac:dyDescent="0.2">
      <c r="A1546" s="43">
        <f>IFERROR(MATCH($C1546,'Start Here Statistics'!$M:$M,0),0)</f>
        <v>0</v>
      </c>
      <c r="B1546" s="43" t="s">
        <v>1097</v>
      </c>
      <c r="C1546" s="43" t="s">
        <v>276</v>
      </c>
      <c r="D1546" s="43" t="s">
        <v>2094</v>
      </c>
      <c r="E1546" s="43">
        <f t="shared" si="48"/>
        <v>0</v>
      </c>
      <c r="G1546" s="89" t="str">
        <v/>
      </c>
      <c r="H1546" s="90" t="str" cm="1">
        <f t="array" ref="H1546">IFERROR(_xlfn._xlws.FILTER(Cnty_States_Rgns[chapter],(Cnty_States_Rgns[county_lon, county_st]=G1546)*(Cnty_States_Rgns[region]=DR_Region)),"")</f>
        <v/>
      </c>
      <c r="J1546">
        <v>1544</v>
      </c>
      <c r="K1546" t="str">
        <f t="shared" si="49"/>
        <v/>
      </c>
    </row>
    <row r="1547" spans="1:11" ht="16" hidden="1" x14ac:dyDescent="0.2">
      <c r="A1547" s="43">
        <f>IFERROR(MATCH($C1547,'Start Here Statistics'!$M:$M,0),0)</f>
        <v>0</v>
      </c>
      <c r="B1547" s="43" t="s">
        <v>390</v>
      </c>
      <c r="C1547" s="43" t="s">
        <v>289</v>
      </c>
      <c r="D1547" s="43" t="s">
        <v>2095</v>
      </c>
      <c r="E1547" s="43">
        <f t="shared" si="48"/>
        <v>0</v>
      </c>
      <c r="G1547" s="89" t="str">
        <v/>
      </c>
      <c r="H1547" s="90" t="str" cm="1">
        <f t="array" ref="H1547">IFERROR(_xlfn._xlws.FILTER(Cnty_States_Rgns[chapter],(Cnty_States_Rgns[county_lon, county_st]=G1547)*(Cnty_States_Rgns[region]=DR_Region)),"")</f>
        <v/>
      </c>
      <c r="J1547">
        <v>1545</v>
      </c>
      <c r="K1547" t="str">
        <f t="shared" si="49"/>
        <v/>
      </c>
    </row>
    <row r="1548" spans="1:11" ht="16" hidden="1" x14ac:dyDescent="0.2">
      <c r="A1548" s="43">
        <f>IFERROR(MATCH($C1548,'Start Here Statistics'!$M:$M,0),0)</f>
        <v>0</v>
      </c>
      <c r="B1548" s="43" t="s">
        <v>1678</v>
      </c>
      <c r="C1548" s="43" t="s">
        <v>299</v>
      </c>
      <c r="D1548" s="43" t="s">
        <v>2096</v>
      </c>
      <c r="E1548" s="43">
        <f t="shared" si="48"/>
        <v>0</v>
      </c>
      <c r="G1548" s="89" t="str">
        <v/>
      </c>
      <c r="H1548" s="90" t="str" cm="1">
        <f t="array" ref="H1548">IFERROR(_xlfn._xlws.FILTER(Cnty_States_Rgns[chapter],(Cnty_States_Rgns[county_lon, county_st]=G1548)*(Cnty_States_Rgns[region]=DR_Region)),"")</f>
        <v/>
      </c>
      <c r="J1548">
        <v>1546</v>
      </c>
      <c r="K1548" t="str">
        <f t="shared" si="49"/>
        <v/>
      </c>
    </row>
    <row r="1549" spans="1:11" ht="16" hidden="1" x14ac:dyDescent="0.2">
      <c r="A1549" s="43">
        <f>IFERROR(MATCH($C1549,'Start Here Statistics'!$M:$M,0),0)</f>
        <v>0</v>
      </c>
      <c r="B1549" s="43" t="s">
        <v>507</v>
      </c>
      <c r="C1549" s="43" t="s">
        <v>282</v>
      </c>
      <c r="D1549" s="43" t="s">
        <v>2097</v>
      </c>
      <c r="E1549" s="43">
        <f t="shared" si="48"/>
        <v>0</v>
      </c>
      <c r="G1549" s="89" t="str">
        <v/>
      </c>
      <c r="H1549" s="90" t="str" cm="1">
        <f t="array" ref="H1549">IFERROR(_xlfn._xlws.FILTER(Cnty_States_Rgns[chapter],(Cnty_States_Rgns[county_lon, county_st]=G1549)*(Cnty_States_Rgns[region]=DR_Region)),"")</f>
        <v/>
      </c>
      <c r="J1549">
        <v>1547</v>
      </c>
      <c r="K1549" t="str">
        <f t="shared" si="49"/>
        <v/>
      </c>
    </row>
    <row r="1550" spans="1:11" ht="16" hidden="1" x14ac:dyDescent="0.2">
      <c r="A1550" s="43">
        <f>IFERROR(MATCH($C1550,'Start Here Statistics'!$M:$M,0),0)</f>
        <v>0</v>
      </c>
      <c r="B1550" s="43" t="s">
        <v>530</v>
      </c>
      <c r="C1550" s="43" t="s">
        <v>304</v>
      </c>
      <c r="D1550" s="43" t="s">
        <v>2098</v>
      </c>
      <c r="E1550" s="43">
        <f t="shared" si="48"/>
        <v>0</v>
      </c>
      <c r="G1550" s="89" t="str">
        <v/>
      </c>
      <c r="H1550" s="90" t="str" cm="1">
        <f t="array" ref="H1550">IFERROR(_xlfn._xlws.FILTER(Cnty_States_Rgns[chapter],(Cnty_States_Rgns[county_lon, county_st]=G1550)*(Cnty_States_Rgns[region]=DR_Region)),"")</f>
        <v/>
      </c>
      <c r="J1550">
        <v>1548</v>
      </c>
      <c r="K1550" t="str">
        <f t="shared" si="49"/>
        <v/>
      </c>
    </row>
    <row r="1551" spans="1:11" ht="16" hidden="1" x14ac:dyDescent="0.2">
      <c r="A1551" s="43">
        <f>IFERROR(MATCH($C1551,'Start Here Statistics'!$M:$M,0),0)</f>
        <v>0</v>
      </c>
      <c r="B1551" s="43" t="s">
        <v>428</v>
      </c>
      <c r="C1551" s="43" t="s">
        <v>301</v>
      </c>
      <c r="D1551" s="43" t="s">
        <v>2099</v>
      </c>
      <c r="E1551" s="43">
        <f t="shared" si="48"/>
        <v>0</v>
      </c>
      <c r="G1551" s="89" t="str">
        <v/>
      </c>
      <c r="H1551" s="90" t="str" cm="1">
        <f t="array" ref="H1551">IFERROR(_xlfn._xlws.FILTER(Cnty_States_Rgns[chapter],(Cnty_States_Rgns[county_lon, county_st]=G1551)*(Cnty_States_Rgns[region]=DR_Region)),"")</f>
        <v/>
      </c>
      <c r="J1551">
        <v>1549</v>
      </c>
      <c r="K1551" t="str">
        <f t="shared" si="49"/>
        <v/>
      </c>
    </row>
    <row r="1552" spans="1:11" ht="16" hidden="1" x14ac:dyDescent="0.2">
      <c r="A1552" s="43">
        <f>IFERROR(MATCH($C1552,'Start Here Statistics'!$M:$M,0),0)</f>
        <v>0</v>
      </c>
      <c r="B1552" s="43" t="s">
        <v>634</v>
      </c>
      <c r="C1552" s="43" t="s">
        <v>307</v>
      </c>
      <c r="D1552" s="43" t="s">
        <v>2100</v>
      </c>
      <c r="E1552" s="43">
        <f t="shared" si="48"/>
        <v>0</v>
      </c>
      <c r="G1552" s="89" t="str">
        <v/>
      </c>
      <c r="H1552" s="90" t="str" cm="1">
        <f t="array" ref="H1552">IFERROR(_xlfn._xlws.FILTER(Cnty_States_Rgns[chapter],(Cnty_States_Rgns[county_lon, county_st]=G1552)*(Cnty_States_Rgns[region]=DR_Region)),"")</f>
        <v/>
      </c>
      <c r="J1552">
        <v>1550</v>
      </c>
      <c r="K1552" t="str">
        <f t="shared" si="49"/>
        <v/>
      </c>
    </row>
    <row r="1553" spans="1:11" ht="16" hidden="1" x14ac:dyDescent="0.2">
      <c r="A1553" s="43">
        <f>IFERROR(MATCH($C1553,'Start Here Statistics'!$M:$M,0),0)</f>
        <v>0</v>
      </c>
      <c r="B1553" s="43" t="s">
        <v>732</v>
      </c>
      <c r="C1553" s="43" t="s">
        <v>297</v>
      </c>
      <c r="D1553" s="43" t="s">
        <v>2101</v>
      </c>
      <c r="E1553" s="43">
        <f t="shared" si="48"/>
        <v>0</v>
      </c>
      <c r="G1553" s="89" t="str">
        <v/>
      </c>
      <c r="H1553" s="90" t="str" cm="1">
        <f t="array" ref="H1553">IFERROR(_xlfn._xlws.FILTER(Cnty_States_Rgns[chapter],(Cnty_States_Rgns[county_lon, county_st]=G1553)*(Cnty_States_Rgns[region]=DR_Region)),"")</f>
        <v/>
      </c>
      <c r="J1553">
        <v>1551</v>
      </c>
      <c r="K1553" t="str">
        <f t="shared" si="49"/>
        <v/>
      </c>
    </row>
    <row r="1554" spans="1:11" ht="16" hidden="1" x14ac:dyDescent="0.2">
      <c r="A1554" s="43">
        <f>IFERROR(MATCH($C1554,'Start Here Statistics'!$M:$M,0),0)</f>
        <v>0</v>
      </c>
      <c r="B1554" s="43" t="s">
        <v>571</v>
      </c>
      <c r="C1554" s="43" t="s">
        <v>308</v>
      </c>
      <c r="D1554" s="43" t="s">
        <v>2102</v>
      </c>
      <c r="E1554" s="43">
        <f t="shared" si="48"/>
        <v>0</v>
      </c>
      <c r="G1554" s="89" t="str">
        <v/>
      </c>
      <c r="H1554" s="90" t="str" cm="1">
        <f t="array" ref="H1554">IFERROR(_xlfn._xlws.FILTER(Cnty_States_Rgns[chapter],(Cnty_States_Rgns[county_lon, county_st]=G1554)*(Cnty_States_Rgns[region]=DR_Region)),"")</f>
        <v/>
      </c>
      <c r="J1554">
        <v>1552</v>
      </c>
      <c r="K1554" t="str">
        <f t="shared" si="49"/>
        <v/>
      </c>
    </row>
    <row r="1555" spans="1:11" ht="16" hidden="1" x14ac:dyDescent="0.2">
      <c r="A1555" s="43">
        <f>IFERROR(MATCH($C1555,'Start Here Statistics'!$M:$M,0),0)</f>
        <v>0</v>
      </c>
      <c r="B1555" s="43" t="s">
        <v>485</v>
      </c>
      <c r="C1555" s="43" t="s">
        <v>308</v>
      </c>
      <c r="D1555" s="43" t="s">
        <v>2103</v>
      </c>
      <c r="E1555" s="43">
        <f t="shared" si="48"/>
        <v>0</v>
      </c>
      <c r="G1555" s="89" t="str">
        <v/>
      </c>
      <c r="H1555" s="90" t="str" cm="1">
        <f t="array" ref="H1555">IFERROR(_xlfn._xlws.FILTER(Cnty_States_Rgns[chapter],(Cnty_States_Rgns[county_lon, county_st]=G1555)*(Cnty_States_Rgns[region]=DR_Region)),"")</f>
        <v/>
      </c>
      <c r="J1555">
        <v>1553</v>
      </c>
      <c r="K1555" t="str">
        <f t="shared" si="49"/>
        <v/>
      </c>
    </row>
    <row r="1556" spans="1:11" ht="16" hidden="1" x14ac:dyDescent="0.2">
      <c r="A1556" s="43">
        <f>IFERROR(MATCH($C1556,'Start Here Statistics'!$M:$M,0),0)</f>
        <v>0</v>
      </c>
      <c r="B1556" s="43" t="s">
        <v>1124</v>
      </c>
      <c r="C1556" s="43" t="s">
        <v>312</v>
      </c>
      <c r="D1556" s="43" t="s">
        <v>2104</v>
      </c>
      <c r="E1556" s="43">
        <f t="shared" si="48"/>
        <v>0</v>
      </c>
      <c r="G1556" s="89" t="str">
        <v/>
      </c>
      <c r="H1556" s="90" t="str" cm="1">
        <f t="array" ref="H1556">IFERROR(_xlfn._xlws.FILTER(Cnty_States_Rgns[chapter],(Cnty_States_Rgns[county_lon, county_st]=G1556)*(Cnty_States_Rgns[region]=DR_Region)),"")</f>
        <v/>
      </c>
      <c r="J1556">
        <v>1554</v>
      </c>
      <c r="K1556" t="str">
        <f t="shared" si="49"/>
        <v/>
      </c>
    </row>
    <row r="1557" spans="1:11" ht="16" hidden="1" x14ac:dyDescent="0.2">
      <c r="A1557" s="43">
        <f>IFERROR(MATCH($C1557,'Start Here Statistics'!$M:$M,0),0)</f>
        <v>0</v>
      </c>
      <c r="B1557" s="43" t="s">
        <v>455</v>
      </c>
      <c r="C1557" s="43" t="s">
        <v>308</v>
      </c>
      <c r="D1557" s="43" t="s">
        <v>2105</v>
      </c>
      <c r="E1557" s="43">
        <f t="shared" si="48"/>
        <v>0</v>
      </c>
      <c r="G1557" s="89" t="str">
        <v/>
      </c>
      <c r="H1557" s="90" t="str" cm="1">
        <f t="array" ref="H1557">IFERROR(_xlfn._xlws.FILTER(Cnty_States_Rgns[chapter],(Cnty_States_Rgns[county_lon, county_st]=G1557)*(Cnty_States_Rgns[region]=DR_Region)),"")</f>
        <v/>
      </c>
      <c r="J1557">
        <v>1555</v>
      </c>
      <c r="K1557" t="str">
        <f t="shared" si="49"/>
        <v/>
      </c>
    </row>
    <row r="1558" spans="1:11" ht="16" x14ac:dyDescent="0.2">
      <c r="A1558" s="43">
        <f>IFERROR(MATCH($C1558,'Start Here Statistics'!$M:$M,0),0)</f>
        <v>0</v>
      </c>
      <c r="B1558" s="43" t="s">
        <v>400</v>
      </c>
      <c r="C1558" s="43" t="s">
        <v>271</v>
      </c>
      <c r="D1558" s="43" t="s">
        <v>2106</v>
      </c>
      <c r="E1558" s="43">
        <f t="shared" si="48"/>
        <v>0</v>
      </c>
      <c r="G1558" s="89" t="str">
        <v/>
      </c>
      <c r="H1558" s="90" t="str" cm="1">
        <f t="array" ref="H1558">IFERROR(_xlfn._xlws.FILTER(Cnty_States_Rgns[chapter],(Cnty_States_Rgns[county_lon, county_st]=G1558)*(Cnty_States_Rgns[region]=DR_Region)),"")</f>
        <v/>
      </c>
      <c r="J1558">
        <v>1556</v>
      </c>
      <c r="K1558" t="str">
        <f t="shared" si="49"/>
        <v/>
      </c>
    </row>
    <row r="1559" spans="1:11" ht="16" hidden="1" x14ac:dyDescent="0.2">
      <c r="A1559" s="43">
        <f>IFERROR(MATCH($C1559,'Start Here Statistics'!$M:$M,0),0)</f>
        <v>0</v>
      </c>
      <c r="B1559" s="43" t="s">
        <v>414</v>
      </c>
      <c r="C1559" s="43" t="s">
        <v>310</v>
      </c>
      <c r="D1559" s="43" t="s">
        <v>2107</v>
      </c>
      <c r="E1559" s="43">
        <f t="shared" si="48"/>
        <v>0</v>
      </c>
      <c r="G1559" s="89" t="str">
        <v/>
      </c>
      <c r="H1559" s="90" t="str" cm="1">
        <f t="array" ref="H1559">IFERROR(_xlfn._xlws.FILTER(Cnty_States_Rgns[chapter],(Cnty_States_Rgns[county_lon, county_st]=G1559)*(Cnty_States_Rgns[region]=DR_Region)),"")</f>
        <v/>
      </c>
      <c r="J1559">
        <v>1557</v>
      </c>
      <c r="K1559" t="str">
        <f t="shared" si="49"/>
        <v/>
      </c>
    </row>
    <row r="1560" spans="1:11" ht="16" hidden="1" x14ac:dyDescent="0.2">
      <c r="A1560" s="43">
        <f>IFERROR(MATCH($C1560,'Start Here Statistics'!$M:$M,0),0)</f>
        <v>0</v>
      </c>
      <c r="B1560" s="43" t="s">
        <v>341</v>
      </c>
      <c r="C1560" s="43" t="s">
        <v>304</v>
      </c>
      <c r="D1560" s="43" t="s">
        <v>2108</v>
      </c>
      <c r="E1560" s="43">
        <f t="shared" si="48"/>
        <v>0</v>
      </c>
      <c r="G1560" s="89" t="str">
        <v/>
      </c>
      <c r="H1560" s="90" t="str" cm="1">
        <f t="array" ref="H1560">IFERROR(_xlfn._xlws.FILTER(Cnty_States_Rgns[chapter],(Cnty_States_Rgns[county_lon, county_st]=G1560)*(Cnty_States_Rgns[region]=DR_Region)),"")</f>
        <v/>
      </c>
      <c r="J1560">
        <v>1558</v>
      </c>
      <c r="K1560" t="str">
        <f t="shared" si="49"/>
        <v/>
      </c>
    </row>
    <row r="1561" spans="1:11" ht="16" hidden="1" x14ac:dyDescent="0.2">
      <c r="A1561" s="43">
        <f>IFERROR(MATCH($C1561,'Start Here Statistics'!$M:$M,0),0)</f>
        <v>0</v>
      </c>
      <c r="B1561" s="43" t="s">
        <v>505</v>
      </c>
      <c r="C1561" s="43" t="s">
        <v>304</v>
      </c>
      <c r="D1561" s="43" t="s">
        <v>2109</v>
      </c>
      <c r="E1561" s="43">
        <f t="shared" si="48"/>
        <v>0</v>
      </c>
      <c r="G1561" s="89" t="str">
        <v/>
      </c>
      <c r="H1561" s="90" t="str" cm="1">
        <f t="array" ref="H1561">IFERROR(_xlfn._xlws.FILTER(Cnty_States_Rgns[chapter],(Cnty_States_Rgns[county_lon, county_st]=G1561)*(Cnty_States_Rgns[region]=DR_Region)),"")</f>
        <v/>
      </c>
      <c r="J1561">
        <v>1559</v>
      </c>
      <c r="K1561" t="str">
        <f t="shared" si="49"/>
        <v/>
      </c>
    </row>
    <row r="1562" spans="1:11" ht="16" hidden="1" x14ac:dyDescent="0.2">
      <c r="A1562" s="43">
        <f>IFERROR(MATCH($C1562,'Start Here Statistics'!$M:$M,0),0)</f>
        <v>0</v>
      </c>
      <c r="B1562" s="43" t="s">
        <v>632</v>
      </c>
      <c r="C1562" s="43" t="s">
        <v>300</v>
      </c>
      <c r="D1562" s="43" t="s">
        <v>2110</v>
      </c>
      <c r="E1562" s="43">
        <f t="shared" si="48"/>
        <v>0</v>
      </c>
      <c r="G1562" s="89" t="str">
        <v/>
      </c>
      <c r="H1562" s="90" t="str" cm="1">
        <f t="array" ref="H1562">IFERROR(_xlfn._xlws.FILTER(Cnty_States_Rgns[chapter],(Cnty_States_Rgns[county_lon, county_st]=G1562)*(Cnty_States_Rgns[region]=DR_Region)),"")</f>
        <v/>
      </c>
      <c r="J1562">
        <v>1560</v>
      </c>
      <c r="K1562" t="str">
        <f t="shared" si="49"/>
        <v/>
      </c>
    </row>
    <row r="1563" spans="1:11" ht="16" hidden="1" x14ac:dyDescent="0.2">
      <c r="A1563" s="43">
        <f>IFERROR(MATCH($C1563,'Start Here Statistics'!$M:$M,0),0)</f>
        <v>0</v>
      </c>
      <c r="B1563" s="43" t="s">
        <v>402</v>
      </c>
      <c r="C1563" s="43" t="s">
        <v>275</v>
      </c>
      <c r="D1563" s="43" t="s">
        <v>2111</v>
      </c>
      <c r="E1563" s="43">
        <f t="shared" si="48"/>
        <v>0</v>
      </c>
      <c r="G1563" s="89" t="str">
        <v/>
      </c>
      <c r="H1563" s="90" t="str" cm="1">
        <f t="array" ref="H1563">IFERROR(_xlfn._xlws.FILTER(Cnty_States_Rgns[chapter],(Cnty_States_Rgns[county_lon, county_st]=G1563)*(Cnty_States_Rgns[region]=DR_Region)),"")</f>
        <v/>
      </c>
      <c r="J1563">
        <v>1561</v>
      </c>
      <c r="K1563" t="str">
        <f t="shared" si="49"/>
        <v/>
      </c>
    </row>
    <row r="1564" spans="1:11" ht="16" hidden="1" x14ac:dyDescent="0.2">
      <c r="A1564" s="43">
        <f>IFERROR(MATCH($C1564,'Start Here Statistics'!$M:$M,0),0)</f>
        <v>0</v>
      </c>
      <c r="B1564" s="43" t="s">
        <v>819</v>
      </c>
      <c r="C1564" s="43" t="s">
        <v>279</v>
      </c>
      <c r="D1564" s="43" t="s">
        <v>2112</v>
      </c>
      <c r="E1564" s="43">
        <f t="shared" si="48"/>
        <v>0</v>
      </c>
      <c r="G1564" s="89" t="str">
        <v/>
      </c>
      <c r="H1564" s="90" t="str" cm="1">
        <f t="array" ref="H1564">IFERROR(_xlfn._xlws.FILTER(Cnty_States_Rgns[chapter],(Cnty_States_Rgns[county_lon, county_st]=G1564)*(Cnty_States_Rgns[region]=DR_Region)),"")</f>
        <v/>
      </c>
      <c r="J1564">
        <v>1562</v>
      </c>
      <c r="K1564" t="str">
        <f t="shared" si="49"/>
        <v/>
      </c>
    </row>
    <row r="1565" spans="1:11" ht="16" hidden="1" x14ac:dyDescent="0.2">
      <c r="A1565" s="43">
        <f>IFERROR(MATCH($C1565,'Start Here Statistics'!$M:$M,0),0)</f>
        <v>0</v>
      </c>
      <c r="B1565" s="43" t="s">
        <v>532</v>
      </c>
      <c r="C1565" s="43" t="s">
        <v>289</v>
      </c>
      <c r="D1565" s="43" t="s">
        <v>2113</v>
      </c>
      <c r="E1565" s="43">
        <f t="shared" si="48"/>
        <v>0</v>
      </c>
      <c r="G1565" s="89" t="str">
        <v/>
      </c>
      <c r="H1565" s="90" t="str" cm="1">
        <f t="array" ref="H1565">IFERROR(_xlfn._xlws.FILTER(Cnty_States_Rgns[chapter],(Cnty_States_Rgns[county_lon, county_st]=G1565)*(Cnty_States_Rgns[region]=DR_Region)),"")</f>
        <v/>
      </c>
      <c r="J1565">
        <v>1563</v>
      </c>
      <c r="K1565" t="str">
        <f t="shared" si="49"/>
        <v/>
      </c>
    </row>
    <row r="1566" spans="1:11" ht="16" hidden="1" x14ac:dyDescent="0.2">
      <c r="A1566" s="43">
        <f>IFERROR(MATCH($C1566,'Start Here Statistics'!$M:$M,0),0)</f>
        <v>0</v>
      </c>
      <c r="B1566" s="43" t="s">
        <v>1019</v>
      </c>
      <c r="C1566" s="43" t="s">
        <v>288</v>
      </c>
      <c r="D1566" s="43" t="s">
        <v>2114</v>
      </c>
      <c r="E1566" s="43">
        <f t="shared" si="48"/>
        <v>0</v>
      </c>
      <c r="G1566" s="89" t="str">
        <v/>
      </c>
      <c r="H1566" s="90" t="str" cm="1">
        <f t="array" ref="H1566">IFERROR(_xlfn._xlws.FILTER(Cnty_States_Rgns[chapter],(Cnty_States_Rgns[county_lon, county_st]=G1566)*(Cnty_States_Rgns[region]=DR_Region)),"")</f>
        <v/>
      </c>
      <c r="J1566">
        <v>1564</v>
      </c>
      <c r="K1566" t="str">
        <f t="shared" si="49"/>
        <v/>
      </c>
    </row>
    <row r="1567" spans="1:11" ht="16" hidden="1" x14ac:dyDescent="0.2">
      <c r="A1567" s="43">
        <f>IFERROR(MATCH($C1567,'Start Here Statistics'!$M:$M,0),0)</f>
        <v>0</v>
      </c>
      <c r="B1567" s="43" t="s">
        <v>1148</v>
      </c>
      <c r="C1567" s="43" t="s">
        <v>299</v>
      </c>
      <c r="D1567" s="43" t="s">
        <v>2115</v>
      </c>
      <c r="E1567" s="43">
        <f t="shared" si="48"/>
        <v>0</v>
      </c>
      <c r="G1567" s="89" t="str">
        <v/>
      </c>
      <c r="H1567" s="90" t="str" cm="1">
        <f t="array" ref="H1567">IFERROR(_xlfn._xlws.FILTER(Cnty_States_Rgns[chapter],(Cnty_States_Rgns[county_lon, county_st]=G1567)*(Cnty_States_Rgns[region]=DR_Region)),"")</f>
        <v/>
      </c>
      <c r="J1567">
        <v>1565</v>
      </c>
      <c r="K1567" t="str">
        <f t="shared" si="49"/>
        <v/>
      </c>
    </row>
    <row r="1568" spans="1:11" ht="16" hidden="1" x14ac:dyDescent="0.2">
      <c r="A1568" s="43">
        <f>IFERROR(MATCH($C1568,'Start Here Statistics'!$M:$M,0),0)</f>
        <v>0</v>
      </c>
      <c r="B1568" s="43" t="s">
        <v>632</v>
      </c>
      <c r="C1568" s="43" t="s">
        <v>300</v>
      </c>
      <c r="D1568" s="43" t="s">
        <v>2116</v>
      </c>
      <c r="E1568" s="43">
        <f t="shared" si="48"/>
        <v>0</v>
      </c>
      <c r="G1568" s="89" t="str">
        <v/>
      </c>
      <c r="H1568" s="90" t="str" cm="1">
        <f t="array" ref="H1568">IFERROR(_xlfn._xlws.FILTER(Cnty_States_Rgns[chapter],(Cnty_States_Rgns[county_lon, county_st]=G1568)*(Cnty_States_Rgns[region]=DR_Region)),"")</f>
        <v/>
      </c>
      <c r="J1568">
        <v>1566</v>
      </c>
      <c r="K1568" t="str">
        <f t="shared" si="49"/>
        <v/>
      </c>
    </row>
    <row r="1569" spans="1:11" ht="16" hidden="1" x14ac:dyDescent="0.2">
      <c r="A1569" s="43">
        <f>IFERROR(MATCH($C1569,'Start Here Statistics'!$M:$M,0),0)</f>
        <v>0</v>
      </c>
      <c r="B1569" s="43" t="s">
        <v>569</v>
      </c>
      <c r="C1569" s="43" t="s">
        <v>306</v>
      </c>
      <c r="D1569" s="43" t="s">
        <v>2117</v>
      </c>
      <c r="E1569" s="43">
        <f t="shared" si="48"/>
        <v>0</v>
      </c>
      <c r="G1569" s="89" t="str">
        <v/>
      </c>
      <c r="H1569" s="90" t="str" cm="1">
        <f t="array" ref="H1569">IFERROR(_xlfn._xlws.FILTER(Cnty_States_Rgns[chapter],(Cnty_States_Rgns[county_lon, county_st]=G1569)*(Cnty_States_Rgns[region]=DR_Region)),"")</f>
        <v/>
      </c>
      <c r="J1569">
        <v>1567</v>
      </c>
      <c r="K1569" t="str">
        <f t="shared" si="49"/>
        <v/>
      </c>
    </row>
    <row r="1570" spans="1:11" ht="16" hidden="1" x14ac:dyDescent="0.2">
      <c r="A1570" s="43">
        <f>IFERROR(MATCH($C1570,'Start Here Statistics'!$M:$M,0),0)</f>
        <v>0</v>
      </c>
      <c r="B1570" s="43" t="s">
        <v>382</v>
      </c>
      <c r="C1570" s="43" t="s">
        <v>307</v>
      </c>
      <c r="D1570" s="43" t="s">
        <v>2118</v>
      </c>
      <c r="E1570" s="43">
        <f t="shared" si="48"/>
        <v>0</v>
      </c>
      <c r="G1570" s="89" t="str">
        <v/>
      </c>
      <c r="H1570" s="90" t="str" cm="1">
        <f t="array" ref="H1570">IFERROR(_xlfn._xlws.FILTER(Cnty_States_Rgns[chapter],(Cnty_States_Rgns[county_lon, county_st]=G1570)*(Cnty_States_Rgns[region]=DR_Region)),"")</f>
        <v/>
      </c>
      <c r="J1570">
        <v>1568</v>
      </c>
      <c r="K1570" t="str">
        <f t="shared" si="49"/>
        <v/>
      </c>
    </row>
    <row r="1571" spans="1:11" ht="16" hidden="1" x14ac:dyDescent="0.2">
      <c r="A1571" s="43">
        <f>IFERROR(MATCH($C1571,'Start Here Statistics'!$M:$M,0),0)</f>
        <v>0</v>
      </c>
      <c r="B1571" s="43" t="s">
        <v>604</v>
      </c>
      <c r="C1571" s="43" t="s">
        <v>298</v>
      </c>
      <c r="D1571" s="43" t="s">
        <v>2119</v>
      </c>
      <c r="E1571" s="43">
        <f t="shared" si="48"/>
        <v>0</v>
      </c>
      <c r="G1571" s="89" t="str">
        <v/>
      </c>
      <c r="H1571" s="90" t="str" cm="1">
        <f t="array" ref="H1571">IFERROR(_xlfn._xlws.FILTER(Cnty_States_Rgns[chapter],(Cnty_States_Rgns[county_lon, county_st]=G1571)*(Cnty_States_Rgns[region]=DR_Region)),"")</f>
        <v/>
      </c>
      <c r="J1571">
        <v>1569</v>
      </c>
      <c r="K1571" t="str">
        <f t="shared" si="49"/>
        <v/>
      </c>
    </row>
    <row r="1572" spans="1:11" ht="16" hidden="1" x14ac:dyDescent="0.2">
      <c r="A1572" s="43">
        <f>IFERROR(MATCH($C1572,'Start Here Statistics'!$M:$M,0),0)</f>
        <v>0</v>
      </c>
      <c r="B1572" s="43" t="s">
        <v>502</v>
      </c>
      <c r="C1572" s="43" t="s">
        <v>316</v>
      </c>
      <c r="D1572" s="43" t="s">
        <v>2120</v>
      </c>
      <c r="E1572" s="43">
        <f t="shared" si="48"/>
        <v>0</v>
      </c>
      <c r="G1572" s="89" t="str">
        <v/>
      </c>
      <c r="H1572" s="90" t="str" cm="1">
        <f t="array" ref="H1572">IFERROR(_xlfn._xlws.FILTER(Cnty_States_Rgns[chapter],(Cnty_States_Rgns[county_lon, county_st]=G1572)*(Cnty_States_Rgns[region]=DR_Region)),"")</f>
        <v/>
      </c>
      <c r="J1572">
        <v>1570</v>
      </c>
      <c r="K1572" t="str">
        <f t="shared" si="49"/>
        <v/>
      </c>
    </row>
    <row r="1573" spans="1:11" ht="16" hidden="1" x14ac:dyDescent="0.2">
      <c r="A1573" s="43">
        <f>IFERROR(MATCH($C1573,'Start Here Statistics'!$M:$M,0),0)</f>
        <v>0</v>
      </c>
      <c r="B1573" s="43" t="s">
        <v>638</v>
      </c>
      <c r="C1573" s="43" t="s">
        <v>280</v>
      </c>
      <c r="D1573" s="43" t="s">
        <v>2121</v>
      </c>
      <c r="E1573" s="43">
        <f t="shared" si="48"/>
        <v>0</v>
      </c>
      <c r="G1573" s="89" t="str">
        <v/>
      </c>
      <c r="H1573" s="90" t="str" cm="1">
        <f t="array" ref="H1573">IFERROR(_xlfn._xlws.FILTER(Cnty_States_Rgns[chapter],(Cnty_States_Rgns[county_lon, county_st]=G1573)*(Cnty_States_Rgns[region]=DR_Region)),"")</f>
        <v/>
      </c>
      <c r="J1573">
        <v>1571</v>
      </c>
      <c r="K1573" t="str">
        <f t="shared" si="49"/>
        <v/>
      </c>
    </row>
    <row r="1574" spans="1:11" ht="16" hidden="1" x14ac:dyDescent="0.2">
      <c r="A1574" s="43">
        <f>IFERROR(MATCH($C1574,'Start Here Statistics'!$M:$M,0),0)</f>
        <v>0</v>
      </c>
      <c r="B1574" s="43" t="s">
        <v>592</v>
      </c>
      <c r="C1574" s="43" t="s">
        <v>307</v>
      </c>
      <c r="D1574" s="43" t="s">
        <v>2122</v>
      </c>
      <c r="E1574" s="43">
        <f t="shared" si="48"/>
        <v>0</v>
      </c>
      <c r="G1574" s="89" t="str">
        <v/>
      </c>
      <c r="H1574" s="90" t="str" cm="1">
        <f t="array" ref="H1574">IFERROR(_xlfn._xlws.FILTER(Cnty_States_Rgns[chapter],(Cnty_States_Rgns[county_lon, county_st]=G1574)*(Cnty_States_Rgns[region]=DR_Region)),"")</f>
        <v/>
      </c>
      <c r="J1574">
        <v>1572</v>
      </c>
      <c r="K1574" t="str">
        <f t="shared" si="49"/>
        <v/>
      </c>
    </row>
    <row r="1575" spans="1:11" ht="16" hidden="1" x14ac:dyDescent="0.2">
      <c r="A1575" s="43">
        <f>IFERROR(MATCH($C1575,'Start Here Statistics'!$M:$M,0),0)</f>
        <v>0</v>
      </c>
      <c r="B1575" s="43" t="s">
        <v>1194</v>
      </c>
      <c r="C1575" s="43" t="s">
        <v>324</v>
      </c>
      <c r="D1575" s="43" t="s">
        <v>2123</v>
      </c>
      <c r="E1575" s="43">
        <f t="shared" si="48"/>
        <v>0</v>
      </c>
      <c r="G1575" s="89" t="str">
        <v/>
      </c>
      <c r="H1575" s="90" t="str" cm="1">
        <f t="array" ref="H1575">IFERROR(_xlfn._xlws.FILTER(Cnty_States_Rgns[chapter],(Cnty_States_Rgns[county_lon, county_st]=G1575)*(Cnty_States_Rgns[region]=DR_Region)),"")</f>
        <v/>
      </c>
      <c r="J1575">
        <v>1573</v>
      </c>
      <c r="K1575" t="str">
        <f t="shared" si="49"/>
        <v/>
      </c>
    </row>
    <row r="1576" spans="1:11" ht="16" hidden="1" x14ac:dyDescent="0.2">
      <c r="A1576" s="43">
        <f>IFERROR(MATCH($C1576,'Start Here Statistics'!$M:$M,0),0)</f>
        <v>0</v>
      </c>
      <c r="B1576" s="43" t="s">
        <v>382</v>
      </c>
      <c r="C1576" s="43" t="s">
        <v>307</v>
      </c>
      <c r="D1576" s="43" t="s">
        <v>2124</v>
      </c>
      <c r="E1576" s="43">
        <f t="shared" si="48"/>
        <v>0</v>
      </c>
      <c r="G1576" s="89" t="str">
        <v/>
      </c>
      <c r="H1576" s="90" t="str" cm="1">
        <f t="array" ref="H1576">IFERROR(_xlfn._xlws.FILTER(Cnty_States_Rgns[chapter],(Cnty_States_Rgns[county_lon, county_st]=G1576)*(Cnty_States_Rgns[region]=DR_Region)),"")</f>
        <v/>
      </c>
      <c r="J1576">
        <v>1574</v>
      </c>
      <c r="K1576" t="str">
        <f t="shared" si="49"/>
        <v/>
      </c>
    </row>
    <row r="1577" spans="1:11" ht="16" x14ac:dyDescent="0.2">
      <c r="A1577" s="43">
        <f>IFERROR(MATCH($C1577,'Start Here Statistics'!$M:$M,0),0)</f>
        <v>0</v>
      </c>
      <c r="B1577" s="43" t="s">
        <v>660</v>
      </c>
      <c r="C1577" s="43" t="s">
        <v>271</v>
      </c>
      <c r="D1577" s="43" t="s">
        <v>2125</v>
      </c>
      <c r="E1577" s="43">
        <f t="shared" si="48"/>
        <v>0</v>
      </c>
      <c r="G1577" s="89" t="str">
        <v/>
      </c>
      <c r="H1577" s="90" t="str" cm="1">
        <f t="array" ref="H1577">IFERROR(_xlfn._xlws.FILTER(Cnty_States_Rgns[chapter],(Cnty_States_Rgns[county_lon, county_st]=G1577)*(Cnty_States_Rgns[region]=DR_Region)),"")</f>
        <v/>
      </c>
      <c r="J1577">
        <v>1575</v>
      </c>
      <c r="K1577" t="str">
        <f t="shared" si="49"/>
        <v/>
      </c>
    </row>
    <row r="1578" spans="1:11" ht="16" hidden="1" x14ac:dyDescent="0.2">
      <c r="A1578" s="43">
        <f>IFERROR(MATCH($C1578,'Start Here Statistics'!$M:$M,0),0)</f>
        <v>0</v>
      </c>
      <c r="B1578" s="43" t="s">
        <v>662</v>
      </c>
      <c r="C1578" s="43" t="s">
        <v>294</v>
      </c>
      <c r="D1578" s="43" t="s">
        <v>2126</v>
      </c>
      <c r="E1578" s="43">
        <f t="shared" si="48"/>
        <v>0</v>
      </c>
      <c r="G1578" s="89" t="str">
        <v/>
      </c>
      <c r="H1578" s="90" t="str" cm="1">
        <f t="array" ref="H1578">IFERROR(_xlfn._xlws.FILTER(Cnty_States_Rgns[chapter],(Cnty_States_Rgns[county_lon, county_st]=G1578)*(Cnty_States_Rgns[region]=DR_Region)),"")</f>
        <v/>
      </c>
      <c r="J1578">
        <v>1576</v>
      </c>
      <c r="K1578" t="str">
        <f t="shared" si="49"/>
        <v/>
      </c>
    </row>
    <row r="1579" spans="1:11" ht="16" x14ac:dyDescent="0.2">
      <c r="A1579" s="43">
        <f>IFERROR(MATCH($C1579,'Start Here Statistics'!$M:$M,0),0)</f>
        <v>0</v>
      </c>
      <c r="B1579" s="43" t="s">
        <v>517</v>
      </c>
      <c r="C1579" s="43" t="s">
        <v>271</v>
      </c>
      <c r="D1579" s="43" t="s">
        <v>2127</v>
      </c>
      <c r="E1579" s="43">
        <f t="shared" si="48"/>
        <v>0</v>
      </c>
      <c r="G1579" s="89" t="str">
        <v/>
      </c>
      <c r="H1579" s="90" t="str" cm="1">
        <f t="array" ref="H1579">IFERROR(_xlfn._xlws.FILTER(Cnty_States_Rgns[chapter],(Cnty_States_Rgns[county_lon, county_st]=G1579)*(Cnty_States_Rgns[region]=DR_Region)),"")</f>
        <v/>
      </c>
      <c r="J1579">
        <v>1577</v>
      </c>
      <c r="K1579" t="str">
        <f t="shared" si="49"/>
        <v/>
      </c>
    </row>
    <row r="1580" spans="1:11" ht="16" hidden="1" x14ac:dyDescent="0.2">
      <c r="A1580" s="43">
        <f>IFERROR(MATCH($C1580,'Start Here Statistics'!$M:$M,0),0)</f>
        <v>0</v>
      </c>
      <c r="B1580" s="43" t="s">
        <v>720</v>
      </c>
      <c r="C1580" s="43" t="s">
        <v>313</v>
      </c>
      <c r="D1580" s="43" t="s">
        <v>2128</v>
      </c>
      <c r="E1580" s="43">
        <f t="shared" si="48"/>
        <v>0</v>
      </c>
      <c r="G1580" s="89" t="str">
        <v/>
      </c>
      <c r="H1580" s="90" t="str" cm="1">
        <f t="array" ref="H1580">IFERROR(_xlfn._xlws.FILTER(Cnty_States_Rgns[chapter],(Cnty_States_Rgns[county_lon, county_st]=G1580)*(Cnty_States_Rgns[region]=DR_Region)),"")</f>
        <v/>
      </c>
      <c r="J1580">
        <v>1578</v>
      </c>
      <c r="K1580" t="str">
        <f t="shared" si="49"/>
        <v/>
      </c>
    </row>
    <row r="1581" spans="1:11" ht="16" hidden="1" x14ac:dyDescent="0.2">
      <c r="A1581" s="43">
        <f>IFERROR(MATCH($C1581,'Start Here Statistics'!$M:$M,0),0)</f>
        <v>0</v>
      </c>
      <c r="B1581" s="43" t="s">
        <v>535</v>
      </c>
      <c r="C1581" s="43" t="s">
        <v>313</v>
      </c>
      <c r="D1581" s="43" t="s">
        <v>2129</v>
      </c>
      <c r="E1581" s="43">
        <f t="shared" si="48"/>
        <v>0</v>
      </c>
      <c r="G1581" s="89" t="str">
        <v/>
      </c>
      <c r="H1581" s="90" t="str" cm="1">
        <f t="array" ref="H1581">IFERROR(_xlfn._xlws.FILTER(Cnty_States_Rgns[chapter],(Cnty_States_Rgns[county_lon, county_st]=G1581)*(Cnty_States_Rgns[region]=DR_Region)),"")</f>
        <v/>
      </c>
      <c r="J1581">
        <v>1579</v>
      </c>
      <c r="K1581" t="str">
        <f t="shared" si="49"/>
        <v/>
      </c>
    </row>
    <row r="1582" spans="1:11" ht="16" hidden="1" x14ac:dyDescent="0.2">
      <c r="A1582" s="43">
        <f>IFERROR(MATCH($C1582,'Start Here Statistics'!$M:$M,0),0)</f>
        <v>0</v>
      </c>
      <c r="B1582" s="43" t="s">
        <v>378</v>
      </c>
      <c r="C1582" s="43" t="s">
        <v>315</v>
      </c>
      <c r="D1582" s="43" t="s">
        <v>2130</v>
      </c>
      <c r="E1582" s="43">
        <f t="shared" si="48"/>
        <v>0</v>
      </c>
      <c r="G1582" s="89" t="str">
        <v/>
      </c>
      <c r="H1582" s="90" t="str" cm="1">
        <f t="array" ref="H1582">IFERROR(_xlfn._xlws.FILTER(Cnty_States_Rgns[chapter],(Cnty_States_Rgns[county_lon, county_st]=G1582)*(Cnty_States_Rgns[region]=DR_Region)),"")</f>
        <v/>
      </c>
      <c r="J1582">
        <v>1580</v>
      </c>
      <c r="K1582" t="str">
        <f t="shared" si="49"/>
        <v/>
      </c>
    </row>
    <row r="1583" spans="1:11" ht="16" hidden="1" x14ac:dyDescent="0.2">
      <c r="A1583" s="43">
        <f>IFERROR(MATCH($C1583,'Start Here Statistics'!$M:$M,0),0)</f>
        <v>0</v>
      </c>
      <c r="B1583" s="43" t="s">
        <v>561</v>
      </c>
      <c r="C1583" s="43" t="s">
        <v>307</v>
      </c>
      <c r="D1583" s="43" t="s">
        <v>2131</v>
      </c>
      <c r="E1583" s="43">
        <f t="shared" si="48"/>
        <v>0</v>
      </c>
      <c r="G1583" s="89" t="str">
        <v/>
      </c>
      <c r="H1583" s="90" t="str" cm="1">
        <f t="array" ref="H1583">IFERROR(_xlfn._xlws.FILTER(Cnty_States_Rgns[chapter],(Cnty_States_Rgns[county_lon, county_st]=G1583)*(Cnty_States_Rgns[region]=DR_Region)),"")</f>
        <v/>
      </c>
      <c r="J1583">
        <v>1581</v>
      </c>
      <c r="K1583" t="str">
        <f t="shared" si="49"/>
        <v/>
      </c>
    </row>
    <row r="1584" spans="1:11" ht="16" hidden="1" x14ac:dyDescent="0.2">
      <c r="A1584" s="43">
        <f>IFERROR(MATCH($C1584,'Start Here Statistics'!$M:$M,0),0)</f>
        <v>0</v>
      </c>
      <c r="B1584" s="43" t="s">
        <v>618</v>
      </c>
      <c r="C1584" s="43" t="s">
        <v>282</v>
      </c>
      <c r="D1584" s="43" t="s">
        <v>2132</v>
      </c>
      <c r="E1584" s="43">
        <f t="shared" si="48"/>
        <v>0</v>
      </c>
      <c r="G1584" s="89" t="str">
        <v/>
      </c>
      <c r="H1584" s="90" t="str" cm="1">
        <f t="array" ref="H1584">IFERROR(_xlfn._xlws.FILTER(Cnty_States_Rgns[chapter],(Cnty_States_Rgns[county_lon, county_st]=G1584)*(Cnty_States_Rgns[region]=DR_Region)),"")</f>
        <v/>
      </c>
      <c r="J1584">
        <v>1582</v>
      </c>
      <c r="K1584" t="str">
        <f t="shared" si="49"/>
        <v/>
      </c>
    </row>
    <row r="1585" spans="1:11" ht="16" hidden="1" x14ac:dyDescent="0.2">
      <c r="A1585" s="43">
        <f>IFERROR(MATCH($C1585,'Start Here Statistics'!$M:$M,0),0)</f>
        <v>0</v>
      </c>
      <c r="B1585" s="43" t="s">
        <v>815</v>
      </c>
      <c r="C1585" s="43" t="s">
        <v>310</v>
      </c>
      <c r="D1585" s="43" t="s">
        <v>2133</v>
      </c>
      <c r="E1585" s="43">
        <f t="shared" si="48"/>
        <v>0</v>
      </c>
      <c r="G1585" s="89" t="str">
        <v/>
      </c>
      <c r="H1585" s="90" t="str" cm="1">
        <f t="array" ref="H1585">IFERROR(_xlfn._xlws.FILTER(Cnty_States_Rgns[chapter],(Cnty_States_Rgns[county_lon, county_st]=G1585)*(Cnty_States_Rgns[region]=DR_Region)),"")</f>
        <v/>
      </c>
      <c r="J1585">
        <v>1583</v>
      </c>
      <c r="K1585" t="str">
        <f t="shared" si="49"/>
        <v/>
      </c>
    </row>
    <row r="1586" spans="1:11" ht="16" hidden="1" x14ac:dyDescent="0.2">
      <c r="A1586" s="43">
        <f>IFERROR(MATCH($C1586,'Start Here Statistics'!$M:$M,0),0)</f>
        <v>0</v>
      </c>
      <c r="B1586" s="43" t="s">
        <v>372</v>
      </c>
      <c r="C1586" s="43" t="s">
        <v>297</v>
      </c>
      <c r="D1586" s="43" t="s">
        <v>2134</v>
      </c>
      <c r="E1586" s="43">
        <f t="shared" si="48"/>
        <v>0</v>
      </c>
      <c r="G1586" s="89" t="str">
        <v/>
      </c>
      <c r="H1586" s="90" t="str" cm="1">
        <f t="array" ref="H1586">IFERROR(_xlfn._xlws.FILTER(Cnty_States_Rgns[chapter],(Cnty_States_Rgns[county_lon, county_st]=G1586)*(Cnty_States_Rgns[region]=DR_Region)),"")</f>
        <v/>
      </c>
      <c r="J1586">
        <v>1584</v>
      </c>
      <c r="K1586" t="str">
        <f t="shared" si="49"/>
        <v/>
      </c>
    </row>
    <row r="1587" spans="1:11" ht="16" hidden="1" x14ac:dyDescent="0.2">
      <c r="A1587" s="43">
        <f>IFERROR(MATCH($C1587,'Start Here Statistics'!$M:$M,0),0)</f>
        <v>0</v>
      </c>
      <c r="B1587" s="43" t="s">
        <v>981</v>
      </c>
      <c r="C1587" s="43" t="s">
        <v>295</v>
      </c>
      <c r="D1587" s="43" t="s">
        <v>2135</v>
      </c>
      <c r="E1587" s="43">
        <f t="shared" si="48"/>
        <v>0</v>
      </c>
      <c r="G1587" s="89" t="str">
        <v/>
      </c>
      <c r="H1587" s="90" t="str" cm="1">
        <f t="array" ref="H1587">IFERROR(_xlfn._xlws.FILTER(Cnty_States_Rgns[chapter],(Cnty_States_Rgns[county_lon, county_st]=G1587)*(Cnty_States_Rgns[region]=DR_Region)),"")</f>
        <v/>
      </c>
      <c r="J1587">
        <v>1585</v>
      </c>
      <c r="K1587" t="str">
        <f t="shared" si="49"/>
        <v/>
      </c>
    </row>
    <row r="1588" spans="1:11" ht="16" hidden="1" x14ac:dyDescent="0.2">
      <c r="A1588" s="43">
        <f>IFERROR(MATCH($C1588,'Start Here Statistics'!$M:$M,0),0)</f>
        <v>0</v>
      </c>
      <c r="B1588" s="43" t="s">
        <v>885</v>
      </c>
      <c r="C1588" s="43" t="s">
        <v>327</v>
      </c>
      <c r="D1588" s="43" t="s">
        <v>2136</v>
      </c>
      <c r="E1588" s="43">
        <f t="shared" si="48"/>
        <v>0</v>
      </c>
      <c r="G1588" s="89" t="str">
        <v/>
      </c>
      <c r="H1588" s="90" t="str" cm="1">
        <f t="array" ref="H1588">IFERROR(_xlfn._xlws.FILTER(Cnty_States_Rgns[chapter],(Cnty_States_Rgns[county_lon, county_st]=G1588)*(Cnty_States_Rgns[region]=DR_Region)),"")</f>
        <v/>
      </c>
      <c r="J1588">
        <v>1586</v>
      </c>
      <c r="K1588" t="str">
        <f t="shared" si="49"/>
        <v/>
      </c>
    </row>
    <row r="1589" spans="1:11" ht="16" hidden="1" x14ac:dyDescent="0.2">
      <c r="A1589" s="43">
        <f>IFERROR(MATCH($C1589,'Start Here Statistics'!$M:$M,0),0)</f>
        <v>0</v>
      </c>
      <c r="B1589" s="43" t="s">
        <v>900</v>
      </c>
      <c r="C1589" s="43" t="s">
        <v>326</v>
      </c>
      <c r="D1589" s="43" t="s">
        <v>2137</v>
      </c>
      <c r="E1589" s="43">
        <f t="shared" si="48"/>
        <v>0</v>
      </c>
      <c r="G1589" s="89" t="str">
        <v/>
      </c>
      <c r="H1589" s="90" t="str" cm="1">
        <f t="array" ref="H1589">IFERROR(_xlfn._xlws.FILTER(Cnty_States_Rgns[chapter],(Cnty_States_Rgns[county_lon, county_st]=G1589)*(Cnty_States_Rgns[region]=DR_Region)),"")</f>
        <v/>
      </c>
      <c r="J1589">
        <v>1587</v>
      </c>
      <c r="K1589" t="str">
        <f t="shared" si="49"/>
        <v/>
      </c>
    </row>
    <row r="1590" spans="1:11" ht="16" hidden="1" x14ac:dyDescent="0.2">
      <c r="A1590" s="43">
        <f>IFERROR(MATCH($C1590,'Start Here Statistics'!$M:$M,0),0)</f>
        <v>0</v>
      </c>
      <c r="B1590" s="43" t="s">
        <v>446</v>
      </c>
      <c r="C1590" s="43" t="s">
        <v>301</v>
      </c>
      <c r="D1590" s="43" t="s">
        <v>2138</v>
      </c>
      <c r="E1590" s="43">
        <f t="shared" si="48"/>
        <v>0</v>
      </c>
      <c r="G1590" s="89" t="str">
        <v/>
      </c>
      <c r="H1590" s="90" t="str" cm="1">
        <f t="array" ref="H1590">IFERROR(_xlfn._xlws.FILTER(Cnty_States_Rgns[chapter],(Cnty_States_Rgns[county_lon, county_st]=G1590)*(Cnty_States_Rgns[region]=DR_Region)),"")</f>
        <v/>
      </c>
      <c r="J1590">
        <v>1588</v>
      </c>
      <c r="K1590" t="str">
        <f t="shared" si="49"/>
        <v/>
      </c>
    </row>
    <row r="1591" spans="1:11" ht="16" hidden="1" x14ac:dyDescent="0.2">
      <c r="A1591" s="43">
        <f>IFERROR(MATCH($C1591,'Start Here Statistics'!$M:$M,0),0)</f>
        <v>0</v>
      </c>
      <c r="B1591" s="43" t="s">
        <v>638</v>
      </c>
      <c r="C1591" s="43" t="s">
        <v>280</v>
      </c>
      <c r="D1591" s="43" t="s">
        <v>2139</v>
      </c>
      <c r="E1591" s="43">
        <f t="shared" si="48"/>
        <v>0</v>
      </c>
      <c r="G1591" s="89" t="str">
        <v/>
      </c>
      <c r="H1591" s="90" t="str" cm="1">
        <f t="array" ref="H1591">IFERROR(_xlfn._xlws.FILTER(Cnty_States_Rgns[chapter],(Cnty_States_Rgns[county_lon, county_st]=G1591)*(Cnty_States_Rgns[region]=DR_Region)),"")</f>
        <v/>
      </c>
      <c r="J1591">
        <v>1589</v>
      </c>
      <c r="K1591" t="str">
        <f t="shared" si="49"/>
        <v/>
      </c>
    </row>
    <row r="1592" spans="1:11" ht="16" hidden="1" x14ac:dyDescent="0.2">
      <c r="A1592" s="43">
        <f>IFERROR(MATCH($C1592,'Start Here Statistics'!$M:$M,0),0)</f>
        <v>0</v>
      </c>
      <c r="B1592" s="43" t="s">
        <v>1471</v>
      </c>
      <c r="C1592" s="43" t="s">
        <v>329</v>
      </c>
      <c r="D1592" s="43" t="s">
        <v>2140</v>
      </c>
      <c r="E1592" s="43">
        <f t="shared" si="48"/>
        <v>0</v>
      </c>
      <c r="G1592" s="89" t="str">
        <v/>
      </c>
      <c r="H1592" s="90" t="str" cm="1">
        <f t="array" ref="H1592">IFERROR(_xlfn._xlws.FILTER(Cnty_States_Rgns[chapter],(Cnty_States_Rgns[county_lon, county_st]=G1592)*(Cnty_States_Rgns[region]=DR_Region)),"")</f>
        <v/>
      </c>
      <c r="J1592">
        <v>1590</v>
      </c>
      <c r="K1592" t="str">
        <f t="shared" si="49"/>
        <v/>
      </c>
    </row>
    <row r="1593" spans="1:11" ht="16" hidden="1" x14ac:dyDescent="0.2">
      <c r="A1593" s="43">
        <f>IFERROR(MATCH($C1593,'Start Here Statistics'!$M:$M,0),0)</f>
        <v>0</v>
      </c>
      <c r="B1593" s="43" t="s">
        <v>512</v>
      </c>
      <c r="C1593" s="43" t="s">
        <v>294</v>
      </c>
      <c r="D1593" s="43" t="s">
        <v>2141</v>
      </c>
      <c r="E1593" s="43">
        <f t="shared" si="48"/>
        <v>0</v>
      </c>
      <c r="G1593" s="89" t="str">
        <v/>
      </c>
      <c r="H1593" s="90" t="str" cm="1">
        <f t="array" ref="H1593">IFERROR(_xlfn._xlws.FILTER(Cnty_States_Rgns[chapter],(Cnty_States_Rgns[county_lon, county_st]=G1593)*(Cnty_States_Rgns[region]=DR_Region)),"")</f>
        <v/>
      </c>
      <c r="J1593">
        <v>1591</v>
      </c>
      <c r="K1593" t="str">
        <f t="shared" si="49"/>
        <v/>
      </c>
    </row>
    <row r="1594" spans="1:11" ht="16" hidden="1" x14ac:dyDescent="0.2">
      <c r="A1594" s="43">
        <f>IFERROR(MATCH($C1594,'Start Here Statistics'!$M:$M,0),0)</f>
        <v>0</v>
      </c>
      <c r="B1594" s="43" t="s">
        <v>483</v>
      </c>
      <c r="C1594" s="43" t="s">
        <v>306</v>
      </c>
      <c r="D1594" s="43" t="s">
        <v>2142</v>
      </c>
      <c r="E1594" s="43">
        <f t="shared" si="48"/>
        <v>0</v>
      </c>
      <c r="G1594" s="89" t="str">
        <v/>
      </c>
      <c r="H1594" s="90" t="str" cm="1">
        <f t="array" ref="H1594">IFERROR(_xlfn._xlws.FILTER(Cnty_States_Rgns[chapter],(Cnty_States_Rgns[county_lon, county_st]=G1594)*(Cnty_States_Rgns[region]=DR_Region)),"")</f>
        <v/>
      </c>
      <c r="J1594">
        <v>1592</v>
      </c>
      <c r="K1594" t="str">
        <f t="shared" si="49"/>
        <v/>
      </c>
    </row>
    <row r="1595" spans="1:11" ht="16" hidden="1" x14ac:dyDescent="0.2">
      <c r="A1595" s="43">
        <f>IFERROR(MATCH($C1595,'Start Here Statistics'!$M:$M,0),0)</f>
        <v>0</v>
      </c>
      <c r="B1595" s="43" t="s">
        <v>632</v>
      </c>
      <c r="C1595" s="43" t="s">
        <v>300</v>
      </c>
      <c r="D1595" s="43" t="s">
        <v>2143</v>
      </c>
      <c r="E1595" s="43">
        <f t="shared" si="48"/>
        <v>0</v>
      </c>
      <c r="G1595" s="89" t="str">
        <v/>
      </c>
      <c r="H1595" s="90" t="str" cm="1">
        <f t="array" ref="H1595">IFERROR(_xlfn._xlws.FILTER(Cnty_States_Rgns[chapter],(Cnty_States_Rgns[county_lon, county_st]=G1595)*(Cnty_States_Rgns[region]=DR_Region)),"")</f>
        <v/>
      </c>
      <c r="J1595">
        <v>1593</v>
      </c>
      <c r="K1595" t="str">
        <f t="shared" si="49"/>
        <v/>
      </c>
    </row>
    <row r="1596" spans="1:11" ht="16" hidden="1" x14ac:dyDescent="0.2">
      <c r="A1596" s="43">
        <f>IFERROR(MATCH($C1596,'Start Here Statistics'!$M:$M,0),0)</f>
        <v>0</v>
      </c>
      <c r="B1596" s="43" t="s">
        <v>394</v>
      </c>
      <c r="C1596" s="43" t="s">
        <v>289</v>
      </c>
      <c r="D1596" s="43" t="s">
        <v>2144</v>
      </c>
      <c r="E1596" s="43">
        <f t="shared" si="48"/>
        <v>0</v>
      </c>
      <c r="G1596" s="89" t="str">
        <v/>
      </c>
      <c r="H1596" s="90" t="str" cm="1">
        <f t="array" ref="H1596">IFERROR(_xlfn._xlws.FILTER(Cnty_States_Rgns[chapter],(Cnty_States_Rgns[county_lon, county_st]=G1596)*(Cnty_States_Rgns[region]=DR_Region)),"")</f>
        <v/>
      </c>
      <c r="J1596">
        <v>1594</v>
      </c>
      <c r="K1596" t="str">
        <f t="shared" si="49"/>
        <v/>
      </c>
    </row>
    <row r="1597" spans="1:11" ht="16" hidden="1" x14ac:dyDescent="0.2">
      <c r="A1597" s="43">
        <f>IFERROR(MATCH($C1597,'Start Here Statistics'!$M:$M,0),0)</f>
        <v>0</v>
      </c>
      <c r="B1597" s="43" t="s">
        <v>994</v>
      </c>
      <c r="C1597" s="43" t="s">
        <v>289</v>
      </c>
      <c r="D1597" s="43" t="s">
        <v>2145</v>
      </c>
      <c r="E1597" s="43">
        <f t="shared" si="48"/>
        <v>0</v>
      </c>
      <c r="G1597" s="89" t="str">
        <v/>
      </c>
      <c r="H1597" s="90" t="str" cm="1">
        <f t="array" ref="H1597">IFERROR(_xlfn._xlws.FILTER(Cnty_States_Rgns[chapter],(Cnty_States_Rgns[county_lon, county_st]=G1597)*(Cnty_States_Rgns[region]=DR_Region)),"")</f>
        <v/>
      </c>
      <c r="J1597">
        <v>1595</v>
      </c>
      <c r="K1597" t="str">
        <f t="shared" si="49"/>
        <v/>
      </c>
    </row>
    <row r="1598" spans="1:11" ht="16" hidden="1" x14ac:dyDescent="0.2">
      <c r="A1598" s="43">
        <f>IFERROR(MATCH($C1598,'Start Here Statistics'!$M:$M,0),0)</f>
        <v>0</v>
      </c>
      <c r="B1598" s="43" t="s">
        <v>350</v>
      </c>
      <c r="C1598" s="43" t="s">
        <v>302</v>
      </c>
      <c r="D1598" s="43" t="s">
        <v>2146</v>
      </c>
      <c r="E1598" s="43">
        <f t="shared" si="48"/>
        <v>0</v>
      </c>
      <c r="G1598" s="89" t="str">
        <v/>
      </c>
      <c r="H1598" s="90" t="str" cm="1">
        <f t="array" ref="H1598">IFERROR(_xlfn._xlws.FILTER(Cnty_States_Rgns[chapter],(Cnty_States_Rgns[county_lon, county_st]=G1598)*(Cnty_States_Rgns[region]=DR_Region)),"")</f>
        <v/>
      </c>
      <c r="J1598">
        <v>1596</v>
      </c>
      <c r="K1598" t="str">
        <f t="shared" si="49"/>
        <v/>
      </c>
    </row>
    <row r="1599" spans="1:11" ht="16" hidden="1" x14ac:dyDescent="0.2">
      <c r="A1599" s="43">
        <f>IFERROR(MATCH($C1599,'Start Here Statistics'!$M:$M,0),0)</f>
        <v>0</v>
      </c>
      <c r="B1599" s="43" t="s">
        <v>532</v>
      </c>
      <c r="C1599" s="43" t="s">
        <v>289</v>
      </c>
      <c r="D1599" s="43" t="s">
        <v>2147</v>
      </c>
      <c r="E1599" s="43">
        <f t="shared" si="48"/>
        <v>0</v>
      </c>
      <c r="G1599" s="89" t="str">
        <v/>
      </c>
      <c r="H1599" s="90" t="str" cm="1">
        <f t="array" ref="H1599">IFERROR(_xlfn._xlws.FILTER(Cnty_States_Rgns[chapter],(Cnty_States_Rgns[county_lon, county_st]=G1599)*(Cnty_States_Rgns[region]=DR_Region)),"")</f>
        <v/>
      </c>
      <c r="J1599">
        <v>1597</v>
      </c>
      <c r="K1599" t="str">
        <f t="shared" si="49"/>
        <v/>
      </c>
    </row>
    <row r="1600" spans="1:11" ht="16" hidden="1" x14ac:dyDescent="0.2">
      <c r="A1600" s="43">
        <f>IFERROR(MATCH($C1600,'Start Here Statistics'!$M:$M,0),0)</f>
        <v>0</v>
      </c>
      <c r="B1600" s="43" t="s">
        <v>819</v>
      </c>
      <c r="C1600" s="43" t="s">
        <v>279</v>
      </c>
      <c r="D1600" s="43" t="s">
        <v>2148</v>
      </c>
      <c r="E1600" s="43">
        <f t="shared" si="48"/>
        <v>0</v>
      </c>
      <c r="G1600" s="89" t="str">
        <v/>
      </c>
      <c r="H1600" s="90" t="str" cm="1">
        <f t="array" ref="H1600">IFERROR(_xlfn._xlws.FILTER(Cnty_States_Rgns[chapter],(Cnty_States_Rgns[county_lon, county_st]=G1600)*(Cnty_States_Rgns[region]=DR_Region)),"")</f>
        <v/>
      </c>
      <c r="J1600">
        <v>1598</v>
      </c>
      <c r="K1600" t="str">
        <f t="shared" si="49"/>
        <v/>
      </c>
    </row>
    <row r="1601" spans="1:11" ht="16" hidden="1" x14ac:dyDescent="0.2">
      <c r="A1601" s="43">
        <f>IFERROR(MATCH($C1601,'Start Here Statistics'!$M:$M,0),0)</f>
        <v>0</v>
      </c>
      <c r="B1601" s="43" t="s">
        <v>346</v>
      </c>
      <c r="C1601" s="43" t="s">
        <v>298</v>
      </c>
      <c r="D1601" s="43" t="s">
        <v>2149</v>
      </c>
      <c r="E1601" s="43">
        <f t="shared" si="48"/>
        <v>0</v>
      </c>
      <c r="G1601" s="89" t="str">
        <v/>
      </c>
      <c r="H1601" s="90" t="str" cm="1">
        <f t="array" ref="H1601">IFERROR(_xlfn._xlws.FILTER(Cnty_States_Rgns[chapter],(Cnty_States_Rgns[county_lon, county_st]=G1601)*(Cnty_States_Rgns[region]=DR_Region)),"")</f>
        <v/>
      </c>
      <c r="J1601">
        <v>1599</v>
      </c>
      <c r="K1601" t="str">
        <f t="shared" si="49"/>
        <v/>
      </c>
    </row>
    <row r="1602" spans="1:11" ht="16" hidden="1" x14ac:dyDescent="0.2">
      <c r="A1602" s="43">
        <f>IFERROR(MATCH($C1602,'Start Here Statistics'!$M:$M,0),0)</f>
        <v>0</v>
      </c>
      <c r="B1602" s="43" t="s">
        <v>354</v>
      </c>
      <c r="C1602" s="43" t="s">
        <v>301</v>
      </c>
      <c r="D1602" s="43" t="s">
        <v>2150</v>
      </c>
      <c r="E1602" s="43">
        <f t="shared" si="48"/>
        <v>0</v>
      </c>
      <c r="G1602" s="89" t="str">
        <v/>
      </c>
      <c r="H1602" s="90" t="str" cm="1">
        <f t="array" ref="H1602">IFERROR(_xlfn._xlws.FILTER(Cnty_States_Rgns[chapter],(Cnty_States_Rgns[county_lon, county_st]=G1602)*(Cnty_States_Rgns[region]=DR_Region)),"")</f>
        <v/>
      </c>
      <c r="J1602">
        <v>1600</v>
      </c>
      <c r="K1602" t="str">
        <f t="shared" si="49"/>
        <v/>
      </c>
    </row>
    <row r="1603" spans="1:11" ht="16" x14ac:dyDescent="0.2">
      <c r="A1603" s="43">
        <f>IFERROR(MATCH($C1603,'Start Here Statistics'!$M:$M,0),0)</f>
        <v>0</v>
      </c>
      <c r="B1603" s="43" t="s">
        <v>973</v>
      </c>
      <c r="C1603" s="43" t="s">
        <v>271</v>
      </c>
      <c r="D1603" s="43" t="s">
        <v>2151</v>
      </c>
      <c r="E1603" s="43">
        <f t="shared" ref="E1603:E1666" si="50">SUM(E1602,$A1603&gt;0)</f>
        <v>0</v>
      </c>
      <c r="G1603" s="89" t="str">
        <v/>
      </c>
      <c r="H1603" s="90" t="str" cm="1">
        <f t="array" ref="H1603">IFERROR(_xlfn._xlws.FILTER(Cnty_States_Rgns[chapter],(Cnty_States_Rgns[county_lon, county_st]=G1603)*(Cnty_States_Rgns[region]=DR_Region)),"")</f>
        <v/>
      </c>
      <c r="J1603">
        <v>1601</v>
      </c>
      <c r="K1603" t="str">
        <f t="shared" si="49"/>
        <v/>
      </c>
    </row>
    <row r="1604" spans="1:11" ht="16" x14ac:dyDescent="0.2">
      <c r="A1604" s="43">
        <f>IFERROR(MATCH($C1604,'Start Here Statistics'!$M:$M,0),0)</f>
        <v>0</v>
      </c>
      <c r="B1604" s="43" t="s">
        <v>517</v>
      </c>
      <c r="C1604" s="43" t="s">
        <v>271</v>
      </c>
      <c r="D1604" s="43" t="s">
        <v>2152</v>
      </c>
      <c r="E1604" s="43">
        <f t="shared" si="50"/>
        <v>0</v>
      </c>
      <c r="G1604" s="89" t="str">
        <v/>
      </c>
      <c r="H1604" s="90" t="str" cm="1">
        <f t="array" ref="H1604">IFERROR(_xlfn._xlws.FILTER(Cnty_States_Rgns[chapter],(Cnty_States_Rgns[county_lon, county_st]=G1604)*(Cnty_States_Rgns[region]=DR_Region)),"")</f>
        <v/>
      </c>
      <c r="J1604">
        <v>1602</v>
      </c>
      <c r="K1604" t="str">
        <f t="shared" ref="K1604:K1667" si="51">IFERROR(INDEX($D:$D,MATCH($J1604,$E:$E,0)),"")</f>
        <v/>
      </c>
    </row>
    <row r="1605" spans="1:11" ht="16" hidden="1" x14ac:dyDescent="0.2">
      <c r="A1605" s="43">
        <f>IFERROR(MATCH($C1605,'Start Here Statistics'!$M:$M,0),0)</f>
        <v>0</v>
      </c>
      <c r="B1605" s="43" t="s">
        <v>1194</v>
      </c>
      <c r="C1605" s="43" t="s">
        <v>324</v>
      </c>
      <c r="D1605" s="43" t="s">
        <v>2153</v>
      </c>
      <c r="E1605" s="43">
        <f t="shared" si="50"/>
        <v>0</v>
      </c>
      <c r="G1605" s="89" t="str">
        <v/>
      </c>
      <c r="H1605" s="90" t="str" cm="1">
        <f t="array" ref="H1605">IFERROR(_xlfn._xlws.FILTER(Cnty_States_Rgns[chapter],(Cnty_States_Rgns[county_lon, county_st]=G1605)*(Cnty_States_Rgns[region]=DR_Region)),"")</f>
        <v/>
      </c>
      <c r="J1605">
        <v>1603</v>
      </c>
      <c r="K1605" t="str">
        <f t="shared" si="51"/>
        <v/>
      </c>
    </row>
    <row r="1606" spans="1:11" ht="16" hidden="1" x14ac:dyDescent="0.2">
      <c r="A1606" s="43">
        <f>IFERROR(MATCH($C1606,'Start Here Statistics'!$M:$M,0),0)</f>
        <v>0</v>
      </c>
      <c r="B1606" s="43" t="s">
        <v>718</v>
      </c>
      <c r="C1606" s="43" t="s">
        <v>302</v>
      </c>
      <c r="D1606" s="43" t="s">
        <v>2154</v>
      </c>
      <c r="E1606" s="43">
        <f t="shared" si="50"/>
        <v>0</v>
      </c>
      <c r="G1606" s="89" t="str">
        <v/>
      </c>
      <c r="H1606" s="90" t="str" cm="1">
        <f t="array" ref="H1606">IFERROR(_xlfn._xlws.FILTER(Cnty_States_Rgns[chapter],(Cnty_States_Rgns[county_lon, county_st]=G1606)*(Cnty_States_Rgns[region]=DR_Region)),"")</f>
        <v/>
      </c>
      <c r="J1606">
        <v>1604</v>
      </c>
      <c r="K1606" t="str">
        <f t="shared" si="51"/>
        <v/>
      </c>
    </row>
    <row r="1607" spans="1:11" ht="16" hidden="1" x14ac:dyDescent="0.2">
      <c r="A1607" s="43">
        <f>IFERROR(MATCH($C1607,'Start Here Statistics'!$M:$M,0),0)</f>
        <v>0</v>
      </c>
      <c r="B1607" s="43" t="s">
        <v>512</v>
      </c>
      <c r="C1607" s="43" t="s">
        <v>294</v>
      </c>
      <c r="D1607" s="43" t="s">
        <v>2155</v>
      </c>
      <c r="E1607" s="43">
        <f t="shared" si="50"/>
        <v>0</v>
      </c>
      <c r="G1607" s="89" t="str">
        <v/>
      </c>
      <c r="H1607" s="90" t="str" cm="1">
        <f t="array" ref="H1607">IFERROR(_xlfn._xlws.FILTER(Cnty_States_Rgns[chapter],(Cnty_States_Rgns[county_lon, county_st]=G1607)*(Cnty_States_Rgns[region]=DR_Region)),"")</f>
        <v/>
      </c>
      <c r="J1607">
        <v>1605</v>
      </c>
      <c r="K1607" t="str">
        <f t="shared" si="51"/>
        <v/>
      </c>
    </row>
    <row r="1608" spans="1:11" ht="16" hidden="1" x14ac:dyDescent="0.2">
      <c r="A1608" s="43">
        <f>IFERROR(MATCH($C1608,'Start Here Statistics'!$M:$M,0),0)</f>
        <v>0</v>
      </c>
      <c r="B1608" s="43" t="s">
        <v>336</v>
      </c>
      <c r="C1608" s="43" t="s">
        <v>320</v>
      </c>
      <c r="D1608" s="43" t="s">
        <v>2156</v>
      </c>
      <c r="E1608" s="43">
        <f t="shared" si="50"/>
        <v>0</v>
      </c>
      <c r="G1608" s="89" t="str">
        <v/>
      </c>
      <c r="H1608" s="90" t="str" cm="1">
        <f t="array" ref="H1608">IFERROR(_xlfn._xlws.FILTER(Cnty_States_Rgns[chapter],(Cnty_States_Rgns[county_lon, county_st]=G1608)*(Cnty_States_Rgns[region]=DR_Region)),"")</f>
        <v/>
      </c>
      <c r="J1608">
        <v>1606</v>
      </c>
      <c r="K1608" t="str">
        <f t="shared" si="51"/>
        <v/>
      </c>
    </row>
    <row r="1609" spans="1:11" ht="16" hidden="1" x14ac:dyDescent="0.2">
      <c r="A1609" s="43">
        <f>IFERROR(MATCH($C1609,'Start Here Statistics'!$M:$M,0),0)</f>
        <v>0</v>
      </c>
      <c r="B1609" s="43" t="s">
        <v>477</v>
      </c>
      <c r="C1609" s="43" t="s">
        <v>325</v>
      </c>
      <c r="D1609" s="43" t="s">
        <v>2157</v>
      </c>
      <c r="E1609" s="43">
        <f t="shared" si="50"/>
        <v>0</v>
      </c>
      <c r="G1609" s="89" t="str">
        <v/>
      </c>
      <c r="H1609" s="90" t="str" cm="1">
        <f t="array" ref="H1609">IFERROR(_xlfn._xlws.FILTER(Cnty_States_Rgns[chapter],(Cnty_States_Rgns[county_lon, county_st]=G1609)*(Cnty_States_Rgns[region]=DR_Region)),"")</f>
        <v/>
      </c>
      <c r="J1609">
        <v>1607</v>
      </c>
      <c r="K1609" t="str">
        <f t="shared" si="51"/>
        <v/>
      </c>
    </row>
    <row r="1610" spans="1:11" ht="16" x14ac:dyDescent="0.2">
      <c r="A1610" s="43">
        <f>IFERROR(MATCH($C1610,'Start Here Statistics'!$M:$M,0),0)</f>
        <v>0</v>
      </c>
      <c r="B1610" s="43" t="s">
        <v>973</v>
      </c>
      <c r="C1610" s="43" t="s">
        <v>271</v>
      </c>
      <c r="D1610" s="43" t="s">
        <v>2158</v>
      </c>
      <c r="E1610" s="43">
        <f t="shared" si="50"/>
        <v>0</v>
      </c>
      <c r="G1610" s="89" t="str">
        <v/>
      </c>
      <c r="H1610" s="90" t="str" cm="1">
        <f t="array" ref="H1610">IFERROR(_xlfn._xlws.FILTER(Cnty_States_Rgns[chapter],(Cnty_States_Rgns[county_lon, county_st]=G1610)*(Cnty_States_Rgns[region]=DR_Region)),"")</f>
        <v/>
      </c>
      <c r="J1610">
        <v>1608</v>
      </c>
      <c r="K1610" t="str">
        <f t="shared" si="51"/>
        <v/>
      </c>
    </row>
    <row r="1611" spans="1:11" ht="16" hidden="1" x14ac:dyDescent="0.2">
      <c r="A1611" s="43">
        <f>IFERROR(MATCH($C1611,'Start Here Statistics'!$M:$M,0),0)</f>
        <v>0</v>
      </c>
      <c r="B1611" s="43" t="s">
        <v>405</v>
      </c>
      <c r="C1611" s="43" t="s">
        <v>308</v>
      </c>
      <c r="D1611" s="43" t="s">
        <v>2159</v>
      </c>
      <c r="E1611" s="43">
        <f t="shared" si="50"/>
        <v>0</v>
      </c>
      <c r="G1611" s="89" t="str">
        <v/>
      </c>
      <c r="H1611" s="90" t="str" cm="1">
        <f t="array" ref="H1611">IFERROR(_xlfn._xlws.FILTER(Cnty_States_Rgns[chapter],(Cnty_States_Rgns[county_lon, county_st]=G1611)*(Cnty_States_Rgns[region]=DR_Region)),"")</f>
        <v/>
      </c>
      <c r="J1611">
        <v>1609</v>
      </c>
      <c r="K1611" t="str">
        <f t="shared" si="51"/>
        <v/>
      </c>
    </row>
    <row r="1612" spans="1:11" ht="16" hidden="1" x14ac:dyDescent="0.2">
      <c r="A1612" s="43">
        <f>IFERROR(MATCH($C1612,'Start Here Statistics'!$M:$M,0),0)</f>
        <v>0</v>
      </c>
      <c r="B1612" s="43" t="s">
        <v>1182</v>
      </c>
      <c r="C1612" s="43" t="s">
        <v>300</v>
      </c>
      <c r="D1612" s="43" t="s">
        <v>2160</v>
      </c>
      <c r="E1612" s="43">
        <f t="shared" si="50"/>
        <v>0</v>
      </c>
      <c r="G1612" s="89" t="str">
        <v/>
      </c>
      <c r="H1612" s="90" t="str" cm="1">
        <f t="array" ref="H1612">IFERROR(_xlfn._xlws.FILTER(Cnty_States_Rgns[chapter],(Cnty_States_Rgns[county_lon, county_st]=G1612)*(Cnty_States_Rgns[region]=DR_Region)),"")</f>
        <v/>
      </c>
      <c r="J1612">
        <v>1610</v>
      </c>
      <c r="K1612" t="str">
        <f t="shared" si="51"/>
        <v/>
      </c>
    </row>
    <row r="1613" spans="1:11" ht="16" hidden="1" x14ac:dyDescent="0.2">
      <c r="A1613" s="43">
        <f>IFERROR(MATCH($C1613,'Start Here Statistics'!$M:$M,0),0)</f>
        <v>0</v>
      </c>
      <c r="B1613" s="43" t="s">
        <v>573</v>
      </c>
      <c r="C1613" s="43" t="s">
        <v>300</v>
      </c>
      <c r="D1613" s="43" t="s">
        <v>2161</v>
      </c>
      <c r="E1613" s="43">
        <f t="shared" si="50"/>
        <v>0</v>
      </c>
      <c r="G1613" s="89" t="str">
        <v/>
      </c>
      <c r="H1613" s="90" t="str" cm="1">
        <f t="array" ref="H1613">IFERROR(_xlfn._xlws.FILTER(Cnty_States_Rgns[chapter],(Cnty_States_Rgns[county_lon, county_st]=G1613)*(Cnty_States_Rgns[region]=DR_Region)),"")</f>
        <v/>
      </c>
      <c r="J1613">
        <v>1611</v>
      </c>
      <c r="K1613" t="str">
        <f t="shared" si="51"/>
        <v/>
      </c>
    </row>
    <row r="1614" spans="1:11" ht="16" hidden="1" x14ac:dyDescent="0.2">
      <c r="A1614" s="43">
        <f>IFERROR(MATCH($C1614,'Start Here Statistics'!$M:$M,0),0)</f>
        <v>0</v>
      </c>
      <c r="B1614" s="43" t="s">
        <v>726</v>
      </c>
      <c r="C1614" s="43" t="s">
        <v>285</v>
      </c>
      <c r="D1614" s="43" t="s">
        <v>2162</v>
      </c>
      <c r="E1614" s="43">
        <f t="shared" si="50"/>
        <v>0</v>
      </c>
      <c r="G1614" s="89" t="str">
        <v/>
      </c>
      <c r="H1614" s="90" t="str" cm="1">
        <f t="array" ref="H1614">IFERROR(_xlfn._xlws.FILTER(Cnty_States_Rgns[chapter],(Cnty_States_Rgns[county_lon, county_st]=G1614)*(Cnty_States_Rgns[region]=DR_Region)),"")</f>
        <v/>
      </c>
      <c r="J1614">
        <v>1612</v>
      </c>
      <c r="K1614" t="str">
        <f t="shared" si="51"/>
        <v/>
      </c>
    </row>
    <row r="1615" spans="1:11" ht="16" hidden="1" x14ac:dyDescent="0.2">
      <c r="A1615" s="43">
        <f>IFERROR(MATCH($C1615,'Start Here Statistics'!$M:$M,0),0)</f>
        <v>0</v>
      </c>
      <c r="B1615" s="43" t="s">
        <v>571</v>
      </c>
      <c r="C1615" s="43" t="s">
        <v>308</v>
      </c>
      <c r="D1615" s="43" t="s">
        <v>2163</v>
      </c>
      <c r="E1615" s="43">
        <f t="shared" si="50"/>
        <v>0</v>
      </c>
      <c r="G1615" s="89" t="str">
        <v/>
      </c>
      <c r="H1615" s="90" t="str" cm="1">
        <f t="array" ref="H1615">IFERROR(_xlfn._xlws.FILTER(Cnty_States_Rgns[chapter],(Cnty_States_Rgns[county_lon, county_st]=G1615)*(Cnty_States_Rgns[region]=DR_Region)),"")</f>
        <v/>
      </c>
      <c r="J1615">
        <v>1613</v>
      </c>
      <c r="K1615" t="str">
        <f t="shared" si="51"/>
        <v/>
      </c>
    </row>
    <row r="1616" spans="1:11" ht="16" x14ac:dyDescent="0.2">
      <c r="A1616" s="43">
        <f>IFERROR(MATCH($C1616,'Start Here Statistics'!$M:$M,0),0)</f>
        <v>0</v>
      </c>
      <c r="B1616" s="43" t="s">
        <v>364</v>
      </c>
      <c r="C1616" s="43" t="s">
        <v>271</v>
      </c>
      <c r="D1616" s="43" t="s">
        <v>2164</v>
      </c>
      <c r="E1616" s="43">
        <f t="shared" si="50"/>
        <v>0</v>
      </c>
      <c r="G1616" s="89" t="str">
        <v/>
      </c>
      <c r="H1616" s="90" t="str" cm="1">
        <f t="array" ref="H1616">IFERROR(_xlfn._xlws.FILTER(Cnty_States_Rgns[chapter],(Cnty_States_Rgns[county_lon, county_st]=G1616)*(Cnty_States_Rgns[region]=DR_Region)),"")</f>
        <v/>
      </c>
      <c r="J1616">
        <v>1614</v>
      </c>
      <c r="K1616" t="str">
        <f t="shared" si="51"/>
        <v/>
      </c>
    </row>
    <row r="1617" spans="1:11" ht="16" hidden="1" x14ac:dyDescent="0.2">
      <c r="A1617" s="43">
        <f>IFERROR(MATCH($C1617,'Start Here Statistics'!$M:$M,0),0)</f>
        <v>0</v>
      </c>
      <c r="B1617" s="43" t="s">
        <v>726</v>
      </c>
      <c r="C1617" s="43" t="s">
        <v>285</v>
      </c>
      <c r="D1617" s="43" t="s">
        <v>2165</v>
      </c>
      <c r="E1617" s="43">
        <f t="shared" si="50"/>
        <v>0</v>
      </c>
      <c r="G1617" s="89" t="str">
        <v/>
      </c>
      <c r="H1617" s="90" t="str" cm="1">
        <f t="array" ref="H1617">IFERROR(_xlfn._xlws.FILTER(Cnty_States_Rgns[chapter],(Cnty_States_Rgns[county_lon, county_st]=G1617)*(Cnty_States_Rgns[region]=DR_Region)),"")</f>
        <v/>
      </c>
      <c r="J1617">
        <v>1615</v>
      </c>
      <c r="K1617" t="str">
        <f t="shared" si="51"/>
        <v/>
      </c>
    </row>
    <row r="1618" spans="1:11" ht="16" hidden="1" x14ac:dyDescent="0.2">
      <c r="A1618" s="43">
        <f>IFERROR(MATCH($C1618,'Start Here Statistics'!$M:$M,0),0)</f>
        <v>0</v>
      </c>
      <c r="B1618" s="43" t="s">
        <v>425</v>
      </c>
      <c r="C1618" s="43" t="s">
        <v>297</v>
      </c>
      <c r="D1618" s="43" t="s">
        <v>2166</v>
      </c>
      <c r="E1618" s="43">
        <f t="shared" si="50"/>
        <v>0</v>
      </c>
      <c r="G1618" s="89" t="str">
        <v/>
      </c>
      <c r="H1618" s="90" t="str" cm="1">
        <f t="array" ref="H1618">IFERROR(_xlfn._xlws.FILTER(Cnty_States_Rgns[chapter],(Cnty_States_Rgns[county_lon, county_st]=G1618)*(Cnty_States_Rgns[region]=DR_Region)),"")</f>
        <v/>
      </c>
      <c r="J1618">
        <v>1616</v>
      </c>
      <c r="K1618" t="str">
        <f t="shared" si="51"/>
        <v/>
      </c>
    </row>
    <row r="1619" spans="1:11" ht="16" hidden="1" x14ac:dyDescent="0.2">
      <c r="A1619" s="43">
        <f>IFERROR(MATCH($C1619,'Start Here Statistics'!$M:$M,0),0)</f>
        <v>0</v>
      </c>
      <c r="B1619" s="43" t="s">
        <v>523</v>
      </c>
      <c r="C1619" s="43" t="s">
        <v>307</v>
      </c>
      <c r="D1619" s="43" t="s">
        <v>2167</v>
      </c>
      <c r="E1619" s="43">
        <f t="shared" si="50"/>
        <v>0</v>
      </c>
      <c r="G1619" s="89" t="str">
        <v/>
      </c>
      <c r="H1619" s="90" t="str" cm="1">
        <f t="array" ref="H1619">IFERROR(_xlfn._xlws.FILTER(Cnty_States_Rgns[chapter],(Cnty_States_Rgns[county_lon, county_st]=G1619)*(Cnty_States_Rgns[region]=DR_Region)),"")</f>
        <v/>
      </c>
      <c r="J1619">
        <v>1617</v>
      </c>
      <c r="K1619" t="str">
        <f t="shared" si="51"/>
        <v/>
      </c>
    </row>
    <row r="1620" spans="1:11" ht="16" hidden="1" x14ac:dyDescent="0.2">
      <c r="A1620" s="43">
        <f>IFERROR(MATCH($C1620,'Start Here Statistics'!$M:$M,0),0)</f>
        <v>0</v>
      </c>
      <c r="B1620" s="43" t="s">
        <v>1314</v>
      </c>
      <c r="C1620" s="43" t="s">
        <v>324</v>
      </c>
      <c r="D1620" s="43" t="s">
        <v>2168</v>
      </c>
      <c r="E1620" s="43">
        <f t="shared" si="50"/>
        <v>0</v>
      </c>
      <c r="G1620" s="89" t="str">
        <v/>
      </c>
      <c r="H1620" s="90" t="str" cm="1">
        <f t="array" ref="H1620">IFERROR(_xlfn._xlws.FILTER(Cnty_States_Rgns[chapter],(Cnty_States_Rgns[county_lon, county_st]=G1620)*(Cnty_States_Rgns[region]=DR_Region)),"")</f>
        <v/>
      </c>
      <c r="J1620">
        <v>1618</v>
      </c>
      <c r="K1620" t="str">
        <f t="shared" si="51"/>
        <v/>
      </c>
    </row>
    <row r="1621" spans="1:11" ht="16" hidden="1" x14ac:dyDescent="0.2">
      <c r="A1621" s="43">
        <f>IFERROR(MATCH($C1621,'Start Here Statistics'!$M:$M,0),0)</f>
        <v>0</v>
      </c>
      <c r="B1621" s="43" t="s">
        <v>354</v>
      </c>
      <c r="C1621" s="43" t="s">
        <v>301</v>
      </c>
      <c r="D1621" s="43" t="s">
        <v>2169</v>
      </c>
      <c r="E1621" s="43">
        <f t="shared" si="50"/>
        <v>0</v>
      </c>
      <c r="G1621" s="89" t="str">
        <v/>
      </c>
      <c r="H1621" s="90" t="str" cm="1">
        <f t="array" ref="H1621">IFERROR(_xlfn._xlws.FILTER(Cnty_States_Rgns[chapter],(Cnty_States_Rgns[county_lon, county_st]=G1621)*(Cnty_States_Rgns[region]=DR_Region)),"")</f>
        <v/>
      </c>
      <c r="J1621">
        <v>1619</v>
      </c>
      <c r="K1621" t="str">
        <f t="shared" si="51"/>
        <v/>
      </c>
    </row>
    <row r="1622" spans="1:11" ht="16" hidden="1" x14ac:dyDescent="0.2">
      <c r="A1622" s="43">
        <f>IFERROR(MATCH($C1622,'Start Here Statistics'!$M:$M,0),0)</f>
        <v>0</v>
      </c>
      <c r="B1622" s="43" t="s">
        <v>1326</v>
      </c>
      <c r="C1622" s="43" t="s">
        <v>307</v>
      </c>
      <c r="D1622" s="43" t="s">
        <v>2170</v>
      </c>
      <c r="E1622" s="43">
        <f t="shared" si="50"/>
        <v>0</v>
      </c>
      <c r="G1622" s="89" t="str">
        <v/>
      </c>
      <c r="H1622" s="90" t="str" cm="1">
        <f t="array" ref="H1622">IFERROR(_xlfn._xlws.FILTER(Cnty_States_Rgns[chapter],(Cnty_States_Rgns[county_lon, county_st]=G1622)*(Cnty_States_Rgns[region]=DR_Region)),"")</f>
        <v/>
      </c>
      <c r="J1622">
        <v>1620</v>
      </c>
      <c r="K1622" t="str">
        <f t="shared" si="51"/>
        <v/>
      </c>
    </row>
    <row r="1623" spans="1:11" ht="16" hidden="1" x14ac:dyDescent="0.2">
      <c r="A1623" s="43">
        <f>IFERROR(MATCH($C1623,'Start Here Statistics'!$M:$M,0),0)</f>
        <v>0</v>
      </c>
      <c r="B1623" s="43" t="s">
        <v>653</v>
      </c>
      <c r="C1623" s="43" t="s">
        <v>276</v>
      </c>
      <c r="D1623" s="43" t="s">
        <v>2171</v>
      </c>
      <c r="E1623" s="43">
        <f t="shared" si="50"/>
        <v>0</v>
      </c>
      <c r="G1623" s="89" t="str">
        <v/>
      </c>
      <c r="H1623" s="90" t="str" cm="1">
        <f t="array" ref="H1623">IFERROR(_xlfn._xlws.FILTER(Cnty_States_Rgns[chapter],(Cnty_States_Rgns[county_lon, county_st]=G1623)*(Cnty_States_Rgns[region]=DR_Region)),"")</f>
        <v/>
      </c>
      <c r="J1623">
        <v>1621</v>
      </c>
      <c r="K1623" t="str">
        <f t="shared" si="51"/>
        <v/>
      </c>
    </row>
    <row r="1624" spans="1:11" ht="16" x14ac:dyDescent="0.2">
      <c r="A1624" s="43">
        <f>IFERROR(MATCH($C1624,'Start Here Statistics'!$M:$M,0),0)</f>
        <v>0</v>
      </c>
      <c r="B1624" s="43" t="s">
        <v>517</v>
      </c>
      <c r="C1624" s="43" t="s">
        <v>271</v>
      </c>
      <c r="D1624" s="43" t="s">
        <v>2172</v>
      </c>
      <c r="E1624" s="43">
        <f t="shared" si="50"/>
        <v>0</v>
      </c>
      <c r="G1624" s="89" t="str">
        <v/>
      </c>
      <c r="H1624" s="90" t="str" cm="1">
        <f t="array" ref="H1624">IFERROR(_xlfn._xlws.FILTER(Cnty_States_Rgns[chapter],(Cnty_States_Rgns[county_lon, county_st]=G1624)*(Cnty_States_Rgns[region]=DR_Region)),"")</f>
        <v/>
      </c>
      <c r="J1624">
        <v>1622</v>
      </c>
      <c r="K1624" t="str">
        <f t="shared" si="51"/>
        <v/>
      </c>
    </row>
    <row r="1625" spans="1:11" ht="16" hidden="1" x14ac:dyDescent="0.2">
      <c r="A1625" s="43">
        <f>IFERROR(MATCH($C1625,'Start Here Statistics'!$M:$M,0),0)</f>
        <v>0</v>
      </c>
      <c r="B1625" s="43" t="s">
        <v>455</v>
      </c>
      <c r="C1625" s="43" t="s">
        <v>308</v>
      </c>
      <c r="D1625" s="43" t="s">
        <v>2173</v>
      </c>
      <c r="E1625" s="43">
        <f t="shared" si="50"/>
        <v>0</v>
      </c>
      <c r="G1625" s="89" t="str">
        <v/>
      </c>
      <c r="H1625" s="90" t="str" cm="1">
        <f t="array" ref="H1625">IFERROR(_xlfn._xlws.FILTER(Cnty_States_Rgns[chapter],(Cnty_States_Rgns[county_lon, county_st]=G1625)*(Cnty_States_Rgns[region]=DR_Region)),"")</f>
        <v/>
      </c>
      <c r="J1625">
        <v>1623</v>
      </c>
      <c r="K1625" t="str">
        <f t="shared" si="51"/>
        <v/>
      </c>
    </row>
    <row r="1626" spans="1:11" ht="16" hidden="1" x14ac:dyDescent="0.2">
      <c r="A1626" s="43">
        <f>IFERROR(MATCH($C1626,'Start Here Statistics'!$M:$M,0),0)</f>
        <v>0</v>
      </c>
      <c r="B1626" s="43" t="s">
        <v>372</v>
      </c>
      <c r="C1626" s="43" t="s">
        <v>297</v>
      </c>
      <c r="D1626" s="43" t="s">
        <v>2174</v>
      </c>
      <c r="E1626" s="43">
        <f t="shared" si="50"/>
        <v>0</v>
      </c>
      <c r="G1626" s="89" t="str">
        <v/>
      </c>
      <c r="H1626" s="90" t="str" cm="1">
        <f t="array" ref="H1626">IFERROR(_xlfn._xlws.FILTER(Cnty_States_Rgns[chapter],(Cnty_States_Rgns[county_lon, county_st]=G1626)*(Cnty_States_Rgns[region]=DR_Region)),"")</f>
        <v/>
      </c>
      <c r="J1626">
        <v>1624</v>
      </c>
      <c r="K1626" t="str">
        <f t="shared" si="51"/>
        <v/>
      </c>
    </row>
    <row r="1627" spans="1:11" ht="16" x14ac:dyDescent="0.2">
      <c r="A1627" s="43">
        <f>IFERROR(MATCH($C1627,'Start Here Statistics'!$M:$M,0),0)</f>
        <v>0</v>
      </c>
      <c r="B1627" s="43" t="s">
        <v>527</v>
      </c>
      <c r="C1627" s="43" t="s">
        <v>271</v>
      </c>
      <c r="D1627" s="43" t="s">
        <v>2175</v>
      </c>
      <c r="E1627" s="43">
        <f t="shared" si="50"/>
        <v>0</v>
      </c>
      <c r="G1627" s="89" t="str">
        <v/>
      </c>
      <c r="H1627" s="90" t="str" cm="1">
        <f t="array" ref="H1627">IFERROR(_xlfn._xlws.FILTER(Cnty_States_Rgns[chapter],(Cnty_States_Rgns[county_lon, county_st]=G1627)*(Cnty_States_Rgns[region]=DR_Region)),"")</f>
        <v/>
      </c>
      <c r="J1627">
        <v>1625</v>
      </c>
      <c r="K1627" t="str">
        <f t="shared" si="51"/>
        <v/>
      </c>
    </row>
    <row r="1628" spans="1:11" ht="16" hidden="1" x14ac:dyDescent="0.2">
      <c r="A1628" s="43">
        <f>IFERROR(MATCH($C1628,'Start Here Statistics'!$M:$M,0),0)</f>
        <v>0</v>
      </c>
      <c r="B1628" s="43" t="s">
        <v>405</v>
      </c>
      <c r="C1628" s="43" t="s">
        <v>308</v>
      </c>
      <c r="D1628" s="43" t="s">
        <v>2176</v>
      </c>
      <c r="E1628" s="43">
        <f t="shared" si="50"/>
        <v>0</v>
      </c>
      <c r="G1628" s="89" t="str">
        <v/>
      </c>
      <c r="H1628" s="90" t="str" cm="1">
        <f t="array" ref="H1628">IFERROR(_xlfn._xlws.FILTER(Cnty_States_Rgns[chapter],(Cnty_States_Rgns[county_lon, county_st]=G1628)*(Cnty_States_Rgns[region]=DR_Region)),"")</f>
        <v/>
      </c>
      <c r="J1628">
        <v>1626</v>
      </c>
      <c r="K1628" t="str">
        <f t="shared" si="51"/>
        <v/>
      </c>
    </row>
    <row r="1629" spans="1:11" ht="16" hidden="1" x14ac:dyDescent="0.2">
      <c r="A1629" s="43">
        <f>IFERROR(MATCH($C1629,'Start Here Statistics'!$M:$M,0),0)</f>
        <v>0</v>
      </c>
      <c r="B1629" s="43" t="s">
        <v>1115</v>
      </c>
      <c r="C1629" s="43" t="s">
        <v>321</v>
      </c>
      <c r="D1629" s="43" t="s">
        <v>2177</v>
      </c>
      <c r="E1629" s="43">
        <f t="shared" si="50"/>
        <v>0</v>
      </c>
      <c r="G1629" s="89" t="str">
        <v/>
      </c>
      <c r="H1629" s="90" t="str" cm="1">
        <f t="array" ref="H1629">IFERROR(_xlfn._xlws.FILTER(Cnty_States_Rgns[chapter],(Cnty_States_Rgns[county_lon, county_st]=G1629)*(Cnty_States_Rgns[region]=DR_Region)),"")</f>
        <v/>
      </c>
      <c r="J1629">
        <v>1627</v>
      </c>
      <c r="K1629" t="str">
        <f t="shared" si="51"/>
        <v/>
      </c>
    </row>
    <row r="1630" spans="1:11" ht="16" hidden="1" x14ac:dyDescent="0.2">
      <c r="A1630" s="43">
        <f>IFERROR(MATCH($C1630,'Start Here Statistics'!$M:$M,0),0)</f>
        <v>0</v>
      </c>
      <c r="B1630" s="43" t="s">
        <v>538</v>
      </c>
      <c r="C1630" s="43" t="s">
        <v>294</v>
      </c>
      <c r="D1630" s="43" t="s">
        <v>2178</v>
      </c>
      <c r="E1630" s="43">
        <f t="shared" si="50"/>
        <v>0</v>
      </c>
      <c r="G1630" s="89" t="str">
        <v/>
      </c>
      <c r="H1630" s="90" t="str" cm="1">
        <f t="array" ref="H1630">IFERROR(_xlfn._xlws.FILTER(Cnty_States_Rgns[chapter],(Cnty_States_Rgns[county_lon, county_st]=G1630)*(Cnty_States_Rgns[region]=DR_Region)),"")</f>
        <v/>
      </c>
      <c r="J1630">
        <v>1628</v>
      </c>
      <c r="K1630" t="str">
        <f t="shared" si="51"/>
        <v/>
      </c>
    </row>
    <row r="1631" spans="1:11" ht="16" hidden="1" x14ac:dyDescent="0.2">
      <c r="A1631" s="43">
        <f>IFERROR(MATCH($C1631,'Start Here Statistics'!$M:$M,0),0)</f>
        <v>0</v>
      </c>
      <c r="B1631" s="43" t="s">
        <v>360</v>
      </c>
      <c r="C1631" s="43" t="s">
        <v>299</v>
      </c>
      <c r="D1631" s="43" t="s">
        <v>2179</v>
      </c>
      <c r="E1631" s="43">
        <f t="shared" si="50"/>
        <v>0</v>
      </c>
      <c r="G1631" s="89" t="str">
        <v/>
      </c>
      <c r="H1631" s="90" t="str" cm="1">
        <f t="array" ref="H1631">IFERROR(_xlfn._xlws.FILTER(Cnty_States_Rgns[chapter],(Cnty_States_Rgns[county_lon, county_st]=G1631)*(Cnty_States_Rgns[region]=DR_Region)),"")</f>
        <v/>
      </c>
      <c r="J1631">
        <v>1629</v>
      </c>
      <c r="K1631" t="str">
        <f t="shared" si="51"/>
        <v/>
      </c>
    </row>
    <row r="1632" spans="1:11" ht="16" hidden="1" x14ac:dyDescent="0.2">
      <c r="A1632" s="43">
        <f>IFERROR(MATCH($C1632,'Start Here Statistics'!$M:$M,0),0)</f>
        <v>0</v>
      </c>
      <c r="B1632" s="43" t="s">
        <v>700</v>
      </c>
      <c r="C1632" s="43" t="s">
        <v>299</v>
      </c>
      <c r="D1632" s="43" t="s">
        <v>2180</v>
      </c>
      <c r="E1632" s="43">
        <f t="shared" si="50"/>
        <v>0</v>
      </c>
      <c r="G1632" s="89" t="str">
        <v/>
      </c>
      <c r="H1632" s="90" t="str" cm="1">
        <f t="array" ref="H1632">IFERROR(_xlfn._xlws.FILTER(Cnty_States_Rgns[chapter],(Cnty_States_Rgns[county_lon, county_st]=G1632)*(Cnty_States_Rgns[region]=DR_Region)),"")</f>
        <v/>
      </c>
      <c r="J1632">
        <v>1630</v>
      </c>
      <c r="K1632" t="str">
        <f t="shared" si="51"/>
        <v/>
      </c>
    </row>
    <row r="1633" spans="1:11" ht="16" hidden="1" x14ac:dyDescent="0.2">
      <c r="A1633" s="43">
        <f>IFERROR(MATCH($C1633,'Start Here Statistics'!$M:$M,0),0)</f>
        <v>0</v>
      </c>
      <c r="B1633" s="43" t="s">
        <v>582</v>
      </c>
      <c r="C1633" s="43" t="s">
        <v>302</v>
      </c>
      <c r="D1633" s="43" t="s">
        <v>2181</v>
      </c>
      <c r="E1633" s="43">
        <f t="shared" si="50"/>
        <v>0</v>
      </c>
      <c r="G1633" s="89" t="str">
        <v/>
      </c>
      <c r="H1633" s="90" t="str" cm="1">
        <f t="array" ref="H1633">IFERROR(_xlfn._xlws.FILTER(Cnty_States_Rgns[chapter],(Cnty_States_Rgns[county_lon, county_st]=G1633)*(Cnty_States_Rgns[region]=DR_Region)),"")</f>
        <v/>
      </c>
      <c r="J1633">
        <v>1631</v>
      </c>
      <c r="K1633" t="str">
        <f t="shared" si="51"/>
        <v/>
      </c>
    </row>
    <row r="1634" spans="1:11" ht="16" x14ac:dyDescent="0.2">
      <c r="A1634" s="43">
        <f>IFERROR(MATCH($C1634,'Start Here Statistics'!$M:$M,0),0)</f>
        <v>0</v>
      </c>
      <c r="B1634" s="43" t="s">
        <v>400</v>
      </c>
      <c r="C1634" s="43" t="s">
        <v>271</v>
      </c>
      <c r="D1634" s="43" t="s">
        <v>2182</v>
      </c>
      <c r="E1634" s="43">
        <f t="shared" si="50"/>
        <v>0</v>
      </c>
      <c r="G1634" s="89" t="str">
        <v/>
      </c>
      <c r="H1634" s="90" t="str" cm="1">
        <f t="array" ref="H1634">IFERROR(_xlfn._xlws.FILTER(Cnty_States_Rgns[chapter],(Cnty_States_Rgns[county_lon, county_st]=G1634)*(Cnty_States_Rgns[region]=DR_Region)),"")</f>
        <v/>
      </c>
      <c r="J1634">
        <v>1632</v>
      </c>
      <c r="K1634" t="str">
        <f t="shared" si="51"/>
        <v/>
      </c>
    </row>
    <row r="1635" spans="1:11" ht="16" hidden="1" x14ac:dyDescent="0.2">
      <c r="A1635" s="43">
        <f>IFERROR(MATCH($C1635,'Start Here Statistics'!$M:$M,0),0)</f>
        <v>0</v>
      </c>
      <c r="B1635" s="43" t="s">
        <v>673</v>
      </c>
      <c r="C1635" s="43" t="s">
        <v>293</v>
      </c>
      <c r="D1635" s="43" t="s">
        <v>2183</v>
      </c>
      <c r="E1635" s="43">
        <f t="shared" si="50"/>
        <v>0</v>
      </c>
      <c r="G1635" s="89" t="str">
        <v/>
      </c>
      <c r="H1635" s="90" t="str" cm="1">
        <f t="array" ref="H1635">IFERROR(_xlfn._xlws.FILTER(Cnty_States_Rgns[chapter],(Cnty_States_Rgns[county_lon, county_st]=G1635)*(Cnty_States_Rgns[region]=DR_Region)),"")</f>
        <v/>
      </c>
      <c r="J1635">
        <v>1633</v>
      </c>
      <c r="K1635" t="str">
        <f t="shared" si="51"/>
        <v/>
      </c>
    </row>
    <row r="1636" spans="1:11" ht="16" hidden="1" x14ac:dyDescent="0.2">
      <c r="A1636" s="43">
        <f>IFERROR(MATCH($C1636,'Start Here Statistics'!$M:$M,0),0)</f>
        <v>0</v>
      </c>
      <c r="B1636" s="43" t="s">
        <v>380</v>
      </c>
      <c r="C1636" s="43" t="s">
        <v>320</v>
      </c>
      <c r="D1636" s="43" t="s">
        <v>2184</v>
      </c>
      <c r="E1636" s="43">
        <f t="shared" si="50"/>
        <v>0</v>
      </c>
      <c r="G1636" s="89" t="str">
        <v/>
      </c>
      <c r="H1636" s="90" t="str" cm="1">
        <f t="array" ref="H1636">IFERROR(_xlfn._xlws.FILTER(Cnty_States_Rgns[chapter],(Cnty_States_Rgns[county_lon, county_st]=G1636)*(Cnty_States_Rgns[region]=DR_Region)),"")</f>
        <v/>
      </c>
      <c r="J1636">
        <v>1634</v>
      </c>
      <c r="K1636" t="str">
        <f t="shared" si="51"/>
        <v/>
      </c>
    </row>
    <row r="1637" spans="1:11" ht="16" hidden="1" x14ac:dyDescent="0.2">
      <c r="A1637" s="43">
        <f>IFERROR(MATCH($C1637,'Start Here Statistics'!$M:$M,0),0)</f>
        <v>0</v>
      </c>
      <c r="B1637" s="43" t="s">
        <v>579</v>
      </c>
      <c r="C1637" s="43" t="s">
        <v>282</v>
      </c>
      <c r="D1637" s="43" t="s">
        <v>2185</v>
      </c>
      <c r="E1637" s="43">
        <f t="shared" si="50"/>
        <v>0</v>
      </c>
      <c r="G1637" s="89" t="str">
        <v/>
      </c>
      <c r="H1637" s="90" t="str" cm="1">
        <f t="array" ref="H1637">IFERROR(_xlfn._xlws.FILTER(Cnty_States_Rgns[chapter],(Cnty_States_Rgns[county_lon, county_st]=G1637)*(Cnty_States_Rgns[region]=DR_Region)),"")</f>
        <v/>
      </c>
      <c r="J1637">
        <v>1635</v>
      </c>
      <c r="K1637" t="str">
        <f t="shared" si="51"/>
        <v/>
      </c>
    </row>
    <row r="1638" spans="1:11" ht="16" hidden="1" x14ac:dyDescent="0.2">
      <c r="A1638" s="43">
        <f>IFERROR(MATCH($C1638,'Start Here Statistics'!$M:$M,0),0)</f>
        <v>0</v>
      </c>
      <c r="B1638" s="43" t="s">
        <v>423</v>
      </c>
      <c r="C1638" s="43" t="s">
        <v>327</v>
      </c>
      <c r="D1638" s="43" t="s">
        <v>2186</v>
      </c>
      <c r="E1638" s="43">
        <f t="shared" si="50"/>
        <v>0</v>
      </c>
      <c r="G1638" s="89" t="str">
        <v/>
      </c>
      <c r="H1638" s="90" t="str" cm="1">
        <f t="array" ref="H1638">IFERROR(_xlfn._xlws.FILTER(Cnty_States_Rgns[chapter],(Cnty_States_Rgns[county_lon, county_st]=G1638)*(Cnty_States_Rgns[region]=DR_Region)),"")</f>
        <v/>
      </c>
      <c r="J1638">
        <v>1636</v>
      </c>
      <c r="K1638" t="str">
        <f t="shared" si="51"/>
        <v/>
      </c>
    </row>
    <row r="1639" spans="1:11" ht="16" hidden="1" x14ac:dyDescent="0.2">
      <c r="A1639" s="43">
        <f>IFERROR(MATCH($C1639,'Start Here Statistics'!$M:$M,0),0)</f>
        <v>0</v>
      </c>
      <c r="B1639" s="43" t="s">
        <v>398</v>
      </c>
      <c r="C1639" s="43" t="s">
        <v>306</v>
      </c>
      <c r="D1639" s="43" t="s">
        <v>2187</v>
      </c>
      <c r="E1639" s="43">
        <f t="shared" si="50"/>
        <v>0</v>
      </c>
      <c r="G1639" s="89" t="str">
        <v/>
      </c>
      <c r="H1639" s="90" t="str" cm="1">
        <f t="array" ref="H1639">IFERROR(_xlfn._xlws.FILTER(Cnty_States_Rgns[chapter],(Cnty_States_Rgns[county_lon, county_st]=G1639)*(Cnty_States_Rgns[region]=DR_Region)),"")</f>
        <v/>
      </c>
      <c r="J1639">
        <v>1637</v>
      </c>
      <c r="K1639" t="str">
        <f t="shared" si="51"/>
        <v/>
      </c>
    </row>
    <row r="1640" spans="1:11" ht="16" x14ac:dyDescent="0.2">
      <c r="A1640" s="43">
        <f>IFERROR(MATCH($C1640,'Start Here Statistics'!$M:$M,0),0)</f>
        <v>0</v>
      </c>
      <c r="B1640" s="43" t="s">
        <v>400</v>
      </c>
      <c r="C1640" s="43" t="s">
        <v>271</v>
      </c>
      <c r="D1640" s="43" t="s">
        <v>2188</v>
      </c>
      <c r="E1640" s="43">
        <f t="shared" si="50"/>
        <v>0</v>
      </c>
      <c r="G1640" s="89" t="str">
        <v/>
      </c>
      <c r="H1640" s="90" t="str" cm="1">
        <f t="array" ref="H1640">IFERROR(_xlfn._xlws.FILTER(Cnty_States_Rgns[chapter],(Cnty_States_Rgns[county_lon, county_st]=G1640)*(Cnty_States_Rgns[region]=DR_Region)),"")</f>
        <v/>
      </c>
      <c r="J1640">
        <v>1638</v>
      </c>
      <c r="K1640" t="str">
        <f t="shared" si="51"/>
        <v/>
      </c>
    </row>
    <row r="1641" spans="1:11" ht="16" hidden="1" x14ac:dyDescent="0.2">
      <c r="A1641" s="43">
        <f>IFERROR(MATCH($C1641,'Start Here Statistics'!$M:$M,0),0)</f>
        <v>0</v>
      </c>
      <c r="B1641" s="43" t="s">
        <v>649</v>
      </c>
      <c r="C1641" s="43" t="s">
        <v>297</v>
      </c>
      <c r="D1641" s="43" t="s">
        <v>2189</v>
      </c>
      <c r="E1641" s="43">
        <f t="shared" si="50"/>
        <v>0</v>
      </c>
      <c r="G1641" s="89" t="str">
        <v/>
      </c>
      <c r="H1641" s="90" t="str" cm="1">
        <f t="array" ref="H1641">IFERROR(_xlfn._xlws.FILTER(Cnty_States_Rgns[chapter],(Cnty_States_Rgns[county_lon, county_st]=G1641)*(Cnty_States_Rgns[region]=DR_Region)),"")</f>
        <v/>
      </c>
      <c r="J1641">
        <v>1639</v>
      </c>
      <c r="K1641" t="str">
        <f t="shared" si="51"/>
        <v/>
      </c>
    </row>
    <row r="1642" spans="1:11" ht="16" hidden="1" x14ac:dyDescent="0.2">
      <c r="A1642" s="43">
        <f>IFERROR(MATCH($C1642,'Start Here Statistics'!$M:$M,0),0)</f>
        <v>0</v>
      </c>
      <c r="B1642" s="43" t="s">
        <v>346</v>
      </c>
      <c r="C1642" s="43" t="s">
        <v>298</v>
      </c>
      <c r="D1642" s="43" t="s">
        <v>2190</v>
      </c>
      <c r="E1642" s="43">
        <f t="shared" si="50"/>
        <v>0</v>
      </c>
      <c r="G1642" s="89" t="str">
        <v/>
      </c>
      <c r="H1642" s="90" t="str" cm="1">
        <f t="array" ref="H1642">IFERROR(_xlfn._xlws.FILTER(Cnty_States_Rgns[chapter],(Cnty_States_Rgns[county_lon, county_st]=G1642)*(Cnty_States_Rgns[region]=DR_Region)),"")</f>
        <v/>
      </c>
      <c r="J1642">
        <v>1640</v>
      </c>
      <c r="K1642" t="str">
        <f t="shared" si="51"/>
        <v/>
      </c>
    </row>
    <row r="1643" spans="1:11" ht="16" hidden="1" x14ac:dyDescent="0.2">
      <c r="A1643" s="43">
        <f>IFERROR(MATCH($C1643,'Start Here Statistics'!$M:$M,0),0)</f>
        <v>0</v>
      </c>
      <c r="B1643" s="43" t="s">
        <v>2191</v>
      </c>
      <c r="C1643" s="43" t="s">
        <v>306</v>
      </c>
      <c r="D1643" s="43" t="s">
        <v>2192</v>
      </c>
      <c r="E1643" s="43">
        <f t="shared" si="50"/>
        <v>0</v>
      </c>
      <c r="G1643" s="89" t="str">
        <v/>
      </c>
      <c r="H1643" s="90" t="str" cm="1">
        <f t="array" ref="H1643">IFERROR(_xlfn._xlws.FILTER(Cnty_States_Rgns[chapter],(Cnty_States_Rgns[county_lon, county_st]=G1643)*(Cnty_States_Rgns[region]=DR_Region)),"")</f>
        <v/>
      </c>
      <c r="J1643">
        <v>1641</v>
      </c>
      <c r="K1643" t="str">
        <f t="shared" si="51"/>
        <v/>
      </c>
    </row>
    <row r="1644" spans="1:11" ht="16" hidden="1" x14ac:dyDescent="0.2">
      <c r="A1644" s="43">
        <f>IFERROR(MATCH($C1644,'Start Here Statistics'!$M:$M,0),0)</f>
        <v>0</v>
      </c>
      <c r="B1644" s="43" t="s">
        <v>777</v>
      </c>
      <c r="C1644" s="43" t="s">
        <v>293</v>
      </c>
      <c r="D1644" s="43" t="s">
        <v>2193</v>
      </c>
      <c r="E1644" s="43">
        <f t="shared" si="50"/>
        <v>0</v>
      </c>
      <c r="G1644" s="89" t="str">
        <v/>
      </c>
      <c r="H1644" s="90" t="str" cm="1">
        <f t="array" ref="H1644">IFERROR(_xlfn._xlws.FILTER(Cnty_States_Rgns[chapter],(Cnty_States_Rgns[county_lon, county_st]=G1644)*(Cnty_States_Rgns[region]=DR_Region)),"")</f>
        <v/>
      </c>
      <c r="J1644">
        <v>1642</v>
      </c>
      <c r="K1644" t="str">
        <f t="shared" si="51"/>
        <v/>
      </c>
    </row>
    <row r="1645" spans="1:11" ht="16" hidden="1" x14ac:dyDescent="0.2">
      <c r="A1645" s="43">
        <f>IFERROR(MATCH($C1645,'Start Here Statistics'!$M:$M,0),0)</f>
        <v>0</v>
      </c>
      <c r="B1645" s="43" t="s">
        <v>1124</v>
      </c>
      <c r="C1645" s="43" t="s">
        <v>312</v>
      </c>
      <c r="D1645" s="43" t="s">
        <v>2194</v>
      </c>
      <c r="E1645" s="43">
        <f t="shared" si="50"/>
        <v>0</v>
      </c>
      <c r="G1645" s="89" t="str">
        <v/>
      </c>
      <c r="H1645" s="90" t="str" cm="1">
        <f t="array" ref="H1645">IFERROR(_xlfn._xlws.FILTER(Cnty_States_Rgns[chapter],(Cnty_States_Rgns[county_lon, county_st]=G1645)*(Cnty_States_Rgns[region]=DR_Region)),"")</f>
        <v/>
      </c>
      <c r="J1645">
        <v>1643</v>
      </c>
      <c r="K1645" t="str">
        <f t="shared" si="51"/>
        <v/>
      </c>
    </row>
    <row r="1646" spans="1:11" ht="16" hidden="1" x14ac:dyDescent="0.2">
      <c r="A1646" s="43">
        <f>IFERROR(MATCH($C1646,'Start Here Statistics'!$M:$M,0),0)</f>
        <v>0</v>
      </c>
      <c r="B1646" s="43" t="s">
        <v>618</v>
      </c>
      <c r="C1646" s="43" t="s">
        <v>282</v>
      </c>
      <c r="D1646" s="43" t="s">
        <v>2195</v>
      </c>
      <c r="E1646" s="43">
        <f t="shared" si="50"/>
        <v>0</v>
      </c>
      <c r="G1646" s="89" t="str">
        <v/>
      </c>
      <c r="H1646" s="90" t="str" cm="1">
        <f t="array" ref="H1646">IFERROR(_xlfn._xlws.FILTER(Cnty_States_Rgns[chapter],(Cnty_States_Rgns[county_lon, county_st]=G1646)*(Cnty_States_Rgns[region]=DR_Region)),"")</f>
        <v/>
      </c>
      <c r="J1646">
        <v>1644</v>
      </c>
      <c r="K1646" t="str">
        <f t="shared" si="51"/>
        <v/>
      </c>
    </row>
    <row r="1647" spans="1:11" ht="16" hidden="1" x14ac:dyDescent="0.2">
      <c r="A1647" s="43">
        <f>IFERROR(MATCH($C1647,'Start Here Statistics'!$M:$M,0),0)</f>
        <v>0</v>
      </c>
      <c r="B1647" s="43" t="s">
        <v>582</v>
      </c>
      <c r="C1647" s="43" t="s">
        <v>302</v>
      </c>
      <c r="D1647" s="43" t="s">
        <v>2196</v>
      </c>
      <c r="E1647" s="43">
        <f t="shared" si="50"/>
        <v>0</v>
      </c>
      <c r="G1647" s="89" t="str">
        <v/>
      </c>
      <c r="H1647" s="90" t="str" cm="1">
        <f t="array" ref="H1647">IFERROR(_xlfn._xlws.FILTER(Cnty_States_Rgns[chapter],(Cnty_States_Rgns[county_lon, county_st]=G1647)*(Cnty_States_Rgns[region]=DR_Region)),"")</f>
        <v/>
      </c>
      <c r="J1647">
        <v>1645</v>
      </c>
      <c r="K1647" t="str">
        <f t="shared" si="51"/>
        <v/>
      </c>
    </row>
    <row r="1648" spans="1:11" ht="16" hidden="1" x14ac:dyDescent="0.2">
      <c r="A1648" s="43">
        <f>IFERROR(MATCH($C1648,'Start Here Statistics'!$M:$M,0),0)</f>
        <v>0</v>
      </c>
      <c r="B1648" s="43" t="s">
        <v>582</v>
      </c>
      <c r="C1648" s="43" t="s">
        <v>302</v>
      </c>
      <c r="D1648" s="43" t="s">
        <v>2197</v>
      </c>
      <c r="E1648" s="43">
        <f t="shared" si="50"/>
        <v>0</v>
      </c>
      <c r="G1648" s="89" t="str">
        <v/>
      </c>
      <c r="H1648" s="90" t="str" cm="1">
        <f t="array" ref="H1648">IFERROR(_xlfn._xlws.FILTER(Cnty_States_Rgns[chapter],(Cnty_States_Rgns[county_lon, county_st]=G1648)*(Cnty_States_Rgns[region]=DR_Region)),"")</f>
        <v/>
      </c>
      <c r="J1648">
        <v>1646</v>
      </c>
      <c r="K1648" t="str">
        <f t="shared" si="51"/>
        <v/>
      </c>
    </row>
    <row r="1649" spans="1:11" ht="16" hidden="1" x14ac:dyDescent="0.2">
      <c r="A1649" s="43">
        <f>IFERROR(MATCH($C1649,'Start Here Statistics'!$M:$M,0),0)</f>
        <v>0</v>
      </c>
      <c r="B1649" s="43" t="s">
        <v>384</v>
      </c>
      <c r="C1649" s="43" t="s">
        <v>312</v>
      </c>
      <c r="D1649" s="43" t="s">
        <v>2198</v>
      </c>
      <c r="E1649" s="43">
        <f t="shared" si="50"/>
        <v>0</v>
      </c>
      <c r="G1649" s="89" t="str">
        <v/>
      </c>
      <c r="H1649" s="90" t="str" cm="1">
        <f t="array" ref="H1649">IFERROR(_xlfn._xlws.FILTER(Cnty_States_Rgns[chapter],(Cnty_States_Rgns[county_lon, county_st]=G1649)*(Cnty_States_Rgns[region]=DR_Region)),"")</f>
        <v/>
      </c>
      <c r="J1649">
        <v>1647</v>
      </c>
      <c r="K1649" t="str">
        <f t="shared" si="51"/>
        <v/>
      </c>
    </row>
    <row r="1650" spans="1:11" ht="16" hidden="1" x14ac:dyDescent="0.2">
      <c r="A1650" s="43">
        <f>IFERROR(MATCH($C1650,'Start Here Statistics'!$M:$M,0),0)</f>
        <v>0</v>
      </c>
      <c r="B1650" s="43" t="s">
        <v>604</v>
      </c>
      <c r="C1650" s="43" t="s">
        <v>298</v>
      </c>
      <c r="D1650" s="43" t="s">
        <v>2199</v>
      </c>
      <c r="E1650" s="43">
        <f t="shared" si="50"/>
        <v>0</v>
      </c>
      <c r="G1650" s="89" t="str">
        <v/>
      </c>
      <c r="H1650" s="90" t="str" cm="1">
        <f t="array" ref="H1650">IFERROR(_xlfn._xlws.FILTER(Cnty_States_Rgns[chapter],(Cnty_States_Rgns[county_lon, county_st]=G1650)*(Cnty_States_Rgns[region]=DR_Region)),"")</f>
        <v/>
      </c>
      <c r="J1650">
        <v>1648</v>
      </c>
      <c r="K1650" t="str">
        <f t="shared" si="51"/>
        <v/>
      </c>
    </row>
    <row r="1651" spans="1:11" ht="16" hidden="1" x14ac:dyDescent="0.2">
      <c r="A1651" s="43">
        <f>IFERROR(MATCH($C1651,'Start Here Statistics'!$M:$M,0),0)</f>
        <v>0</v>
      </c>
      <c r="B1651" s="43" t="s">
        <v>346</v>
      </c>
      <c r="C1651" s="43" t="s">
        <v>298</v>
      </c>
      <c r="D1651" s="43" t="s">
        <v>2200</v>
      </c>
      <c r="E1651" s="43">
        <f t="shared" si="50"/>
        <v>0</v>
      </c>
      <c r="G1651" s="89" t="str">
        <v/>
      </c>
      <c r="H1651" s="90" t="str" cm="1">
        <f t="array" ref="H1651">IFERROR(_xlfn._xlws.FILTER(Cnty_States_Rgns[chapter],(Cnty_States_Rgns[county_lon, county_st]=G1651)*(Cnty_States_Rgns[region]=DR_Region)),"")</f>
        <v/>
      </c>
      <c r="J1651">
        <v>1649</v>
      </c>
      <c r="K1651" t="str">
        <f t="shared" si="51"/>
        <v/>
      </c>
    </row>
    <row r="1652" spans="1:11" ht="16" hidden="1" x14ac:dyDescent="0.2">
      <c r="A1652" s="43">
        <f>IFERROR(MATCH($C1652,'Start Here Statistics'!$M:$M,0),0)</f>
        <v>0</v>
      </c>
      <c r="B1652" s="43" t="s">
        <v>582</v>
      </c>
      <c r="C1652" s="43" t="s">
        <v>302</v>
      </c>
      <c r="D1652" s="43" t="s">
        <v>2201</v>
      </c>
      <c r="E1652" s="43">
        <f t="shared" si="50"/>
        <v>0</v>
      </c>
      <c r="G1652" s="89" t="str">
        <v/>
      </c>
      <c r="H1652" s="90" t="str" cm="1">
        <f t="array" ref="H1652">IFERROR(_xlfn._xlws.FILTER(Cnty_States_Rgns[chapter],(Cnty_States_Rgns[county_lon, county_st]=G1652)*(Cnty_States_Rgns[region]=DR_Region)),"")</f>
        <v/>
      </c>
      <c r="J1652">
        <v>1650</v>
      </c>
      <c r="K1652" t="str">
        <f t="shared" si="51"/>
        <v/>
      </c>
    </row>
    <row r="1653" spans="1:11" ht="16" hidden="1" x14ac:dyDescent="0.2">
      <c r="A1653" s="43">
        <f>IFERROR(MATCH($C1653,'Start Here Statistics'!$M:$M,0),0)</f>
        <v>0</v>
      </c>
      <c r="B1653" s="43" t="s">
        <v>360</v>
      </c>
      <c r="C1653" s="43" t="s">
        <v>299</v>
      </c>
      <c r="D1653" s="43" t="s">
        <v>2202</v>
      </c>
      <c r="E1653" s="43">
        <f t="shared" si="50"/>
        <v>0</v>
      </c>
      <c r="G1653" s="89" t="str">
        <v/>
      </c>
      <c r="H1653" s="90" t="str" cm="1">
        <f t="array" ref="H1653">IFERROR(_xlfn._xlws.FILTER(Cnty_States_Rgns[chapter],(Cnty_States_Rgns[county_lon, county_st]=G1653)*(Cnty_States_Rgns[region]=DR_Region)),"")</f>
        <v/>
      </c>
      <c r="J1653">
        <v>1651</v>
      </c>
      <c r="K1653" t="str">
        <f t="shared" si="51"/>
        <v/>
      </c>
    </row>
    <row r="1654" spans="1:11" ht="16" hidden="1" x14ac:dyDescent="0.2">
      <c r="A1654" s="43">
        <f>IFERROR(MATCH($C1654,'Start Here Statistics'!$M:$M,0),0)</f>
        <v>0</v>
      </c>
      <c r="B1654" s="43" t="s">
        <v>1802</v>
      </c>
      <c r="C1654" s="43" t="s">
        <v>292</v>
      </c>
      <c r="D1654" s="43" t="s">
        <v>2203</v>
      </c>
      <c r="E1654" s="43">
        <f t="shared" si="50"/>
        <v>0</v>
      </c>
      <c r="G1654" s="89" t="str">
        <v/>
      </c>
      <c r="H1654" s="90" t="str" cm="1">
        <f t="array" ref="H1654">IFERROR(_xlfn._xlws.FILTER(Cnty_States_Rgns[chapter],(Cnty_States_Rgns[county_lon, county_st]=G1654)*(Cnty_States_Rgns[region]=DR_Region)),"")</f>
        <v/>
      </c>
      <c r="J1654">
        <v>1652</v>
      </c>
      <c r="K1654" t="str">
        <f t="shared" si="51"/>
        <v/>
      </c>
    </row>
    <row r="1655" spans="1:11" ht="16" hidden="1" x14ac:dyDescent="0.2">
      <c r="A1655" s="43">
        <f>IFERROR(MATCH($C1655,'Start Here Statistics'!$M:$M,0),0)</f>
        <v>0</v>
      </c>
      <c r="B1655" s="43" t="s">
        <v>1314</v>
      </c>
      <c r="C1655" s="43" t="s">
        <v>324</v>
      </c>
      <c r="D1655" s="43" t="s">
        <v>2204</v>
      </c>
      <c r="E1655" s="43">
        <f t="shared" si="50"/>
        <v>0</v>
      </c>
      <c r="G1655" s="89" t="str">
        <v/>
      </c>
      <c r="H1655" s="90" t="str" cm="1">
        <f t="array" ref="H1655">IFERROR(_xlfn._xlws.FILTER(Cnty_States_Rgns[chapter],(Cnty_States_Rgns[county_lon, county_st]=G1655)*(Cnty_States_Rgns[region]=DR_Region)),"")</f>
        <v/>
      </c>
      <c r="J1655">
        <v>1653</v>
      </c>
      <c r="K1655" t="str">
        <f t="shared" si="51"/>
        <v/>
      </c>
    </row>
    <row r="1656" spans="1:11" ht="16" hidden="1" x14ac:dyDescent="0.2">
      <c r="A1656" s="43">
        <f>IFERROR(MATCH($C1656,'Start Here Statistics'!$M:$M,0),0)</f>
        <v>0</v>
      </c>
      <c r="B1656" s="43" t="s">
        <v>1026</v>
      </c>
      <c r="C1656" s="43" t="s">
        <v>317</v>
      </c>
      <c r="D1656" s="43" t="s">
        <v>2205</v>
      </c>
      <c r="E1656" s="43">
        <f t="shared" si="50"/>
        <v>0</v>
      </c>
      <c r="G1656" s="89" t="str">
        <v/>
      </c>
      <c r="H1656" s="90" t="str" cm="1">
        <f t="array" ref="H1656">IFERROR(_xlfn._xlws.FILTER(Cnty_States_Rgns[chapter],(Cnty_States_Rgns[county_lon, county_st]=G1656)*(Cnty_States_Rgns[region]=DR_Region)),"")</f>
        <v/>
      </c>
      <c r="J1656">
        <v>1654</v>
      </c>
      <c r="K1656" t="str">
        <f t="shared" si="51"/>
        <v/>
      </c>
    </row>
    <row r="1657" spans="1:11" ht="16" hidden="1" x14ac:dyDescent="0.2">
      <c r="A1657" s="43">
        <f>IFERROR(MATCH($C1657,'Start Here Statistics'!$M:$M,0),0)</f>
        <v>0</v>
      </c>
      <c r="B1657" s="43" t="s">
        <v>418</v>
      </c>
      <c r="C1657" s="43" t="s">
        <v>285</v>
      </c>
      <c r="D1657" s="43" t="s">
        <v>2206</v>
      </c>
      <c r="E1657" s="43">
        <f t="shared" si="50"/>
        <v>0</v>
      </c>
      <c r="G1657" s="89" t="str">
        <v/>
      </c>
      <c r="H1657" s="90" t="str" cm="1">
        <f t="array" ref="H1657">IFERROR(_xlfn._xlws.FILTER(Cnty_States_Rgns[chapter],(Cnty_States_Rgns[county_lon, county_st]=G1657)*(Cnty_States_Rgns[region]=DR_Region)),"")</f>
        <v/>
      </c>
      <c r="J1657">
        <v>1655</v>
      </c>
      <c r="K1657" t="str">
        <f t="shared" si="51"/>
        <v/>
      </c>
    </row>
    <row r="1658" spans="1:11" ht="16" hidden="1" x14ac:dyDescent="0.2">
      <c r="A1658" s="43">
        <f>IFERROR(MATCH($C1658,'Start Here Statistics'!$M:$M,0),0)</f>
        <v>0</v>
      </c>
      <c r="B1658" s="43" t="s">
        <v>423</v>
      </c>
      <c r="C1658" s="43" t="s">
        <v>327</v>
      </c>
      <c r="D1658" s="43" t="s">
        <v>2207</v>
      </c>
      <c r="E1658" s="43">
        <f t="shared" si="50"/>
        <v>0</v>
      </c>
      <c r="G1658" s="89" t="str">
        <v/>
      </c>
      <c r="H1658" s="90" t="str" cm="1">
        <f t="array" ref="H1658">IFERROR(_xlfn._xlws.FILTER(Cnty_States_Rgns[chapter],(Cnty_States_Rgns[county_lon, county_st]=G1658)*(Cnty_States_Rgns[region]=DR_Region)),"")</f>
        <v/>
      </c>
      <c r="J1658">
        <v>1656</v>
      </c>
      <c r="K1658" t="str">
        <f t="shared" si="51"/>
        <v/>
      </c>
    </row>
    <row r="1659" spans="1:11" ht="16" hidden="1" x14ac:dyDescent="0.2">
      <c r="A1659" s="43">
        <f>IFERROR(MATCH($C1659,'Start Here Statistics'!$M:$M,0),0)</f>
        <v>0</v>
      </c>
      <c r="B1659" s="43" t="s">
        <v>380</v>
      </c>
      <c r="C1659" s="43" t="s">
        <v>320</v>
      </c>
      <c r="D1659" s="43" t="s">
        <v>2208</v>
      </c>
      <c r="E1659" s="43">
        <f t="shared" si="50"/>
        <v>0</v>
      </c>
      <c r="G1659" s="89" t="str">
        <v/>
      </c>
      <c r="H1659" s="90" t="str" cm="1">
        <f t="array" ref="H1659">IFERROR(_xlfn._xlws.FILTER(Cnty_States_Rgns[chapter],(Cnty_States_Rgns[county_lon, county_st]=G1659)*(Cnty_States_Rgns[region]=DR_Region)),"")</f>
        <v/>
      </c>
      <c r="J1659">
        <v>1657</v>
      </c>
      <c r="K1659" t="str">
        <f t="shared" si="51"/>
        <v/>
      </c>
    </row>
    <row r="1660" spans="1:11" ht="16" hidden="1" x14ac:dyDescent="0.2">
      <c r="A1660" s="43">
        <f>IFERROR(MATCH($C1660,'Start Here Statistics'!$M:$M,0),0)</f>
        <v>0</v>
      </c>
      <c r="B1660" s="43" t="s">
        <v>1124</v>
      </c>
      <c r="C1660" s="43" t="s">
        <v>312</v>
      </c>
      <c r="D1660" s="43" t="s">
        <v>2209</v>
      </c>
      <c r="E1660" s="43">
        <f t="shared" si="50"/>
        <v>0</v>
      </c>
      <c r="G1660" s="89" t="str">
        <v/>
      </c>
      <c r="H1660" s="90" t="str" cm="1">
        <f t="array" ref="H1660">IFERROR(_xlfn._xlws.FILTER(Cnty_States_Rgns[chapter],(Cnty_States_Rgns[county_lon, county_st]=G1660)*(Cnty_States_Rgns[region]=DR_Region)),"")</f>
        <v/>
      </c>
      <c r="J1660">
        <v>1658</v>
      </c>
      <c r="K1660" t="str">
        <f t="shared" si="51"/>
        <v/>
      </c>
    </row>
    <row r="1661" spans="1:11" ht="16" hidden="1" x14ac:dyDescent="0.2">
      <c r="A1661" s="43">
        <f>IFERROR(MATCH($C1661,'Start Here Statistics'!$M:$M,0),0)</f>
        <v>0</v>
      </c>
      <c r="B1661" s="43" t="s">
        <v>474</v>
      </c>
      <c r="C1661" s="43" t="s">
        <v>294</v>
      </c>
      <c r="D1661" s="43" t="s">
        <v>2210</v>
      </c>
      <c r="E1661" s="43">
        <f t="shared" si="50"/>
        <v>0</v>
      </c>
      <c r="G1661" s="89" t="str">
        <v/>
      </c>
      <c r="H1661" s="90" t="str" cm="1">
        <f t="array" ref="H1661">IFERROR(_xlfn._xlws.FILTER(Cnty_States_Rgns[chapter],(Cnty_States_Rgns[county_lon, county_st]=G1661)*(Cnty_States_Rgns[region]=DR_Region)),"")</f>
        <v/>
      </c>
      <c r="J1661">
        <v>1659</v>
      </c>
      <c r="K1661" t="str">
        <f t="shared" si="51"/>
        <v/>
      </c>
    </row>
    <row r="1662" spans="1:11" ht="16" hidden="1" x14ac:dyDescent="0.2">
      <c r="A1662" s="43">
        <f>IFERROR(MATCH($C1662,'Start Here Statistics'!$M:$M,0),0)</f>
        <v>0</v>
      </c>
      <c r="B1662" s="43" t="s">
        <v>604</v>
      </c>
      <c r="C1662" s="43" t="s">
        <v>298</v>
      </c>
      <c r="D1662" s="43" t="s">
        <v>2211</v>
      </c>
      <c r="E1662" s="43">
        <f t="shared" si="50"/>
        <v>0</v>
      </c>
      <c r="G1662" s="89" t="str">
        <v/>
      </c>
      <c r="H1662" s="90" t="str" cm="1">
        <f t="array" ref="H1662">IFERROR(_xlfn._xlws.FILTER(Cnty_States_Rgns[chapter],(Cnty_States_Rgns[county_lon, county_st]=G1662)*(Cnty_States_Rgns[region]=DR_Region)),"")</f>
        <v/>
      </c>
      <c r="J1662">
        <v>1660</v>
      </c>
      <c r="K1662" t="str">
        <f t="shared" si="51"/>
        <v/>
      </c>
    </row>
    <row r="1663" spans="1:11" ht="16" hidden="1" x14ac:dyDescent="0.2">
      <c r="A1663" s="43">
        <f>IFERROR(MATCH($C1663,'Start Here Statistics'!$M:$M,0),0)</f>
        <v>0</v>
      </c>
      <c r="B1663" s="43" t="s">
        <v>461</v>
      </c>
      <c r="C1663" s="43" t="s">
        <v>325</v>
      </c>
      <c r="D1663" s="43" t="s">
        <v>2212</v>
      </c>
      <c r="E1663" s="43">
        <f t="shared" si="50"/>
        <v>0</v>
      </c>
      <c r="G1663" s="89" t="str">
        <v/>
      </c>
      <c r="H1663" s="90" t="str" cm="1">
        <f t="array" ref="H1663">IFERROR(_xlfn._xlws.FILTER(Cnty_States_Rgns[chapter],(Cnty_States_Rgns[county_lon, county_st]=G1663)*(Cnty_States_Rgns[region]=DR_Region)),"")</f>
        <v/>
      </c>
      <c r="J1663">
        <v>1661</v>
      </c>
      <c r="K1663" t="str">
        <f t="shared" si="51"/>
        <v/>
      </c>
    </row>
    <row r="1664" spans="1:11" ht="16" hidden="1" x14ac:dyDescent="0.2">
      <c r="A1664" s="43">
        <f>IFERROR(MATCH($C1664,'Start Here Statistics'!$M:$M,0),0)</f>
        <v>0</v>
      </c>
      <c r="B1664" s="43" t="s">
        <v>1161</v>
      </c>
      <c r="C1664" s="43" t="s">
        <v>283</v>
      </c>
      <c r="D1664" s="43" t="s">
        <v>2213</v>
      </c>
      <c r="E1664" s="43">
        <f t="shared" si="50"/>
        <v>0</v>
      </c>
      <c r="G1664" s="89" t="str">
        <v/>
      </c>
      <c r="H1664" s="90" t="str" cm="1">
        <f t="array" ref="H1664">IFERROR(_xlfn._xlws.FILTER(Cnty_States_Rgns[chapter],(Cnty_States_Rgns[county_lon, county_st]=G1664)*(Cnty_States_Rgns[region]=DR_Region)),"")</f>
        <v/>
      </c>
      <c r="J1664">
        <v>1662</v>
      </c>
      <c r="K1664" t="str">
        <f t="shared" si="51"/>
        <v/>
      </c>
    </row>
    <row r="1665" spans="1:11" ht="16" x14ac:dyDescent="0.2">
      <c r="A1665" s="43">
        <f>IFERROR(MATCH($C1665,'Start Here Statistics'!$M:$M,0),0)</f>
        <v>0</v>
      </c>
      <c r="B1665" s="43" t="s">
        <v>973</v>
      </c>
      <c r="C1665" s="43" t="s">
        <v>271</v>
      </c>
      <c r="D1665" s="43" t="s">
        <v>2214</v>
      </c>
      <c r="E1665" s="43">
        <f t="shared" si="50"/>
        <v>0</v>
      </c>
      <c r="G1665" s="89" t="str">
        <v/>
      </c>
      <c r="H1665" s="90" t="str" cm="1">
        <f t="array" ref="H1665">IFERROR(_xlfn._xlws.FILTER(Cnty_States_Rgns[chapter],(Cnty_States_Rgns[county_lon, county_st]=G1665)*(Cnty_States_Rgns[region]=DR_Region)),"")</f>
        <v/>
      </c>
      <c r="J1665">
        <v>1663</v>
      </c>
      <c r="K1665" t="str">
        <f t="shared" si="51"/>
        <v/>
      </c>
    </row>
    <row r="1666" spans="1:11" ht="16" hidden="1" x14ac:dyDescent="0.2">
      <c r="A1666" s="43">
        <f>IFERROR(MATCH($C1666,'Start Here Statistics'!$M:$M,0),0)</f>
        <v>0</v>
      </c>
      <c r="B1666" s="43" t="s">
        <v>618</v>
      </c>
      <c r="C1666" s="43" t="s">
        <v>282</v>
      </c>
      <c r="D1666" s="43" t="s">
        <v>2215</v>
      </c>
      <c r="E1666" s="43">
        <f t="shared" si="50"/>
        <v>0</v>
      </c>
      <c r="G1666" s="89" t="str">
        <v/>
      </c>
      <c r="H1666" s="90" t="str" cm="1">
        <f t="array" ref="H1666">IFERROR(_xlfn._xlws.FILTER(Cnty_States_Rgns[chapter],(Cnty_States_Rgns[county_lon, county_st]=G1666)*(Cnty_States_Rgns[region]=DR_Region)),"")</f>
        <v/>
      </c>
      <c r="J1666">
        <v>1664</v>
      </c>
      <c r="K1666" t="str">
        <f t="shared" si="51"/>
        <v/>
      </c>
    </row>
    <row r="1667" spans="1:11" ht="16" hidden="1" x14ac:dyDescent="0.2">
      <c r="A1667" s="43">
        <f>IFERROR(MATCH($C1667,'Start Here Statistics'!$M:$M,0),0)</f>
        <v>0</v>
      </c>
      <c r="B1667" s="43" t="s">
        <v>485</v>
      </c>
      <c r="C1667" s="43" t="s">
        <v>308</v>
      </c>
      <c r="D1667" s="43" t="s">
        <v>2216</v>
      </c>
      <c r="E1667" s="43">
        <f t="shared" ref="E1667:E1730" si="52">SUM(E1666,$A1667&gt;0)</f>
        <v>0</v>
      </c>
      <c r="G1667" s="89" t="str">
        <v/>
      </c>
      <c r="H1667" s="90" t="str" cm="1">
        <f t="array" ref="H1667">IFERROR(_xlfn._xlws.FILTER(Cnty_States_Rgns[chapter],(Cnty_States_Rgns[county_lon, county_st]=G1667)*(Cnty_States_Rgns[region]=DR_Region)),"")</f>
        <v/>
      </c>
      <c r="J1667">
        <v>1665</v>
      </c>
      <c r="K1667" t="str">
        <f t="shared" si="51"/>
        <v/>
      </c>
    </row>
    <row r="1668" spans="1:11" ht="16" hidden="1" x14ac:dyDescent="0.2">
      <c r="A1668" s="43">
        <f>IFERROR(MATCH($C1668,'Start Here Statistics'!$M:$M,0),0)</f>
        <v>0</v>
      </c>
      <c r="B1668" s="43" t="s">
        <v>994</v>
      </c>
      <c r="C1668" s="43" t="s">
        <v>289</v>
      </c>
      <c r="D1668" s="43" t="s">
        <v>2217</v>
      </c>
      <c r="E1668" s="43">
        <f t="shared" si="52"/>
        <v>0</v>
      </c>
      <c r="G1668" s="89" t="str">
        <v/>
      </c>
      <c r="H1668" s="90" t="str" cm="1">
        <f t="array" ref="H1668">IFERROR(_xlfn._xlws.FILTER(Cnty_States_Rgns[chapter],(Cnty_States_Rgns[county_lon, county_st]=G1668)*(Cnty_States_Rgns[region]=DR_Region)),"")</f>
        <v/>
      </c>
      <c r="J1668">
        <v>1666</v>
      </c>
      <c r="K1668" t="str">
        <f t="shared" ref="K1668:K1731" si="53">IFERROR(INDEX($D:$D,MATCH($J1668,$E:$E,0)),"")</f>
        <v/>
      </c>
    </row>
    <row r="1669" spans="1:11" ht="16" hidden="1" x14ac:dyDescent="0.2">
      <c r="A1669" s="43">
        <f>IFERROR(MATCH($C1669,'Start Here Statistics'!$M:$M,0),0)</f>
        <v>0</v>
      </c>
      <c r="B1669" s="43" t="s">
        <v>543</v>
      </c>
      <c r="C1669" s="43" t="s">
        <v>294</v>
      </c>
      <c r="D1669" s="43" t="s">
        <v>2218</v>
      </c>
      <c r="E1669" s="43">
        <f t="shared" si="52"/>
        <v>0</v>
      </c>
      <c r="G1669" s="89" t="str">
        <v/>
      </c>
      <c r="H1669" s="90" t="str" cm="1">
        <f t="array" ref="H1669">IFERROR(_xlfn._xlws.FILTER(Cnty_States_Rgns[chapter],(Cnty_States_Rgns[county_lon, county_st]=G1669)*(Cnty_States_Rgns[region]=DR_Region)),"")</f>
        <v/>
      </c>
      <c r="J1669">
        <v>1667</v>
      </c>
      <c r="K1669" t="str">
        <f t="shared" si="53"/>
        <v/>
      </c>
    </row>
    <row r="1670" spans="1:11" ht="16" hidden="1" x14ac:dyDescent="0.2">
      <c r="A1670" s="43">
        <f>IFERROR(MATCH($C1670,'Start Here Statistics'!$M:$M,0),0)</f>
        <v>0</v>
      </c>
      <c r="B1670" s="43" t="s">
        <v>346</v>
      </c>
      <c r="C1670" s="43" t="s">
        <v>298</v>
      </c>
      <c r="D1670" s="43" t="s">
        <v>2219</v>
      </c>
      <c r="E1670" s="43">
        <f t="shared" si="52"/>
        <v>0</v>
      </c>
      <c r="G1670" s="89" t="str">
        <v/>
      </c>
      <c r="H1670" s="90" t="str" cm="1">
        <f t="array" ref="H1670">IFERROR(_xlfn._xlws.FILTER(Cnty_States_Rgns[chapter],(Cnty_States_Rgns[county_lon, county_st]=G1670)*(Cnty_States_Rgns[region]=DR_Region)),"")</f>
        <v/>
      </c>
      <c r="J1670">
        <v>1668</v>
      </c>
      <c r="K1670" t="str">
        <f t="shared" si="53"/>
        <v/>
      </c>
    </row>
    <row r="1671" spans="1:11" ht="16" hidden="1" x14ac:dyDescent="0.2">
      <c r="A1671" s="43">
        <f>IFERROR(MATCH($C1671,'Start Here Statistics'!$M:$M,0),0)</f>
        <v>0</v>
      </c>
      <c r="B1671" s="43" t="s">
        <v>446</v>
      </c>
      <c r="C1671" s="43" t="s">
        <v>301</v>
      </c>
      <c r="D1671" s="43" t="s">
        <v>2220</v>
      </c>
      <c r="E1671" s="43">
        <f t="shared" si="52"/>
        <v>0</v>
      </c>
      <c r="G1671" s="89" t="str">
        <v/>
      </c>
      <c r="H1671" s="90" t="str" cm="1">
        <f t="array" ref="H1671">IFERROR(_xlfn._xlws.FILTER(Cnty_States_Rgns[chapter],(Cnty_States_Rgns[county_lon, county_st]=G1671)*(Cnty_States_Rgns[region]=DR_Region)),"")</f>
        <v/>
      </c>
      <c r="J1671">
        <v>1669</v>
      </c>
      <c r="K1671" t="str">
        <f t="shared" si="53"/>
        <v/>
      </c>
    </row>
    <row r="1672" spans="1:11" ht="16" hidden="1" x14ac:dyDescent="0.2">
      <c r="A1672" s="43">
        <f>IFERROR(MATCH($C1672,'Start Here Statistics'!$M:$M,0),0)</f>
        <v>0</v>
      </c>
      <c r="B1672" s="43" t="s">
        <v>718</v>
      </c>
      <c r="C1672" s="43" t="s">
        <v>302</v>
      </c>
      <c r="D1672" s="43" t="s">
        <v>2221</v>
      </c>
      <c r="E1672" s="43">
        <f t="shared" si="52"/>
        <v>0</v>
      </c>
      <c r="G1672" s="89" t="str">
        <v/>
      </c>
      <c r="H1672" s="90" t="str" cm="1">
        <f t="array" ref="H1672">IFERROR(_xlfn._xlws.FILTER(Cnty_States_Rgns[chapter],(Cnty_States_Rgns[county_lon, county_st]=G1672)*(Cnty_States_Rgns[region]=DR_Region)),"")</f>
        <v/>
      </c>
      <c r="J1672">
        <v>1670</v>
      </c>
      <c r="K1672" t="str">
        <f t="shared" si="53"/>
        <v/>
      </c>
    </row>
    <row r="1673" spans="1:11" ht="16" hidden="1" x14ac:dyDescent="0.2">
      <c r="A1673" s="43">
        <f>IFERROR(MATCH($C1673,'Start Here Statistics'!$M:$M,0),0)</f>
        <v>0</v>
      </c>
      <c r="B1673" s="43" t="s">
        <v>459</v>
      </c>
      <c r="C1673" s="43" t="s">
        <v>315</v>
      </c>
      <c r="D1673" s="43" t="s">
        <v>2222</v>
      </c>
      <c r="E1673" s="43">
        <f t="shared" si="52"/>
        <v>0</v>
      </c>
      <c r="G1673" s="89" t="str">
        <v/>
      </c>
      <c r="H1673" s="90" t="str" cm="1">
        <f t="array" ref="H1673">IFERROR(_xlfn._xlws.FILTER(Cnty_States_Rgns[chapter],(Cnty_States_Rgns[county_lon, county_st]=G1673)*(Cnty_States_Rgns[region]=DR_Region)),"")</f>
        <v/>
      </c>
      <c r="J1673">
        <v>1671</v>
      </c>
      <c r="K1673" t="str">
        <f t="shared" si="53"/>
        <v/>
      </c>
    </row>
    <row r="1674" spans="1:11" ht="16" hidden="1" x14ac:dyDescent="0.2">
      <c r="A1674" s="43">
        <f>IFERROR(MATCH($C1674,'Start Here Statistics'!$M:$M,0),0)</f>
        <v>0</v>
      </c>
      <c r="B1674" s="43" t="s">
        <v>688</v>
      </c>
      <c r="C1674" s="43" t="s">
        <v>307</v>
      </c>
      <c r="D1674" s="43" t="s">
        <v>2223</v>
      </c>
      <c r="E1674" s="43">
        <f t="shared" si="52"/>
        <v>0</v>
      </c>
      <c r="G1674" s="89" t="str">
        <v/>
      </c>
      <c r="H1674" s="90" t="str" cm="1">
        <f t="array" ref="H1674">IFERROR(_xlfn._xlws.FILTER(Cnty_States_Rgns[chapter],(Cnty_States_Rgns[county_lon, county_st]=G1674)*(Cnty_States_Rgns[region]=DR_Region)),"")</f>
        <v/>
      </c>
      <c r="J1674">
        <v>1672</v>
      </c>
      <c r="K1674" t="str">
        <f t="shared" si="53"/>
        <v/>
      </c>
    </row>
    <row r="1675" spans="1:11" ht="16" hidden="1" x14ac:dyDescent="0.2">
      <c r="A1675" s="43">
        <f>IFERROR(MATCH($C1675,'Start Here Statistics'!$M:$M,0),0)</f>
        <v>0</v>
      </c>
      <c r="B1675" s="43" t="s">
        <v>842</v>
      </c>
      <c r="C1675" s="43" t="s">
        <v>308</v>
      </c>
      <c r="D1675" s="43" t="s">
        <v>2224</v>
      </c>
      <c r="E1675" s="43">
        <f t="shared" si="52"/>
        <v>0</v>
      </c>
      <c r="G1675" s="89" t="str">
        <v/>
      </c>
      <c r="H1675" s="90" t="str" cm="1">
        <f t="array" ref="H1675">IFERROR(_xlfn._xlws.FILTER(Cnty_States_Rgns[chapter],(Cnty_States_Rgns[county_lon, county_st]=G1675)*(Cnty_States_Rgns[region]=DR_Region)),"")</f>
        <v/>
      </c>
      <c r="J1675">
        <v>1673</v>
      </c>
      <c r="K1675" t="str">
        <f t="shared" si="53"/>
        <v/>
      </c>
    </row>
    <row r="1676" spans="1:11" ht="16" x14ac:dyDescent="0.2">
      <c r="A1676" s="43">
        <f>IFERROR(MATCH($C1676,'Start Here Statistics'!$M:$M,0),0)</f>
        <v>0</v>
      </c>
      <c r="B1676" s="43" t="s">
        <v>364</v>
      </c>
      <c r="C1676" s="43" t="s">
        <v>271</v>
      </c>
      <c r="D1676" s="43" t="s">
        <v>2225</v>
      </c>
      <c r="E1676" s="43">
        <f t="shared" si="52"/>
        <v>0</v>
      </c>
      <c r="G1676" s="89" t="str">
        <v/>
      </c>
      <c r="H1676" s="90" t="str" cm="1">
        <f t="array" ref="H1676">IFERROR(_xlfn._xlws.FILTER(Cnty_States_Rgns[chapter],(Cnty_States_Rgns[county_lon, county_st]=G1676)*(Cnty_States_Rgns[region]=DR_Region)),"")</f>
        <v/>
      </c>
      <c r="J1676">
        <v>1674</v>
      </c>
      <c r="K1676" t="str">
        <f t="shared" si="53"/>
        <v/>
      </c>
    </row>
    <row r="1677" spans="1:11" ht="16" hidden="1" x14ac:dyDescent="0.2">
      <c r="A1677" s="43">
        <f>IFERROR(MATCH($C1677,'Start Here Statistics'!$M:$M,0),0)</f>
        <v>0</v>
      </c>
      <c r="B1677" s="43" t="s">
        <v>604</v>
      </c>
      <c r="C1677" s="43" t="s">
        <v>298</v>
      </c>
      <c r="D1677" s="43" t="s">
        <v>2226</v>
      </c>
      <c r="E1677" s="43">
        <f t="shared" si="52"/>
        <v>0</v>
      </c>
      <c r="G1677" s="89" t="str">
        <v/>
      </c>
      <c r="H1677" s="90" t="str" cm="1">
        <f t="array" ref="H1677">IFERROR(_xlfn._xlws.FILTER(Cnty_States_Rgns[chapter],(Cnty_States_Rgns[county_lon, county_st]=G1677)*(Cnty_States_Rgns[region]=DR_Region)),"")</f>
        <v/>
      </c>
      <c r="J1677">
        <v>1675</v>
      </c>
      <c r="K1677" t="str">
        <f t="shared" si="53"/>
        <v/>
      </c>
    </row>
    <row r="1678" spans="1:11" ht="16" hidden="1" x14ac:dyDescent="0.2">
      <c r="A1678" s="43">
        <f>IFERROR(MATCH($C1678,'Start Here Statistics'!$M:$M,0),0)</f>
        <v>0</v>
      </c>
      <c r="B1678" s="43" t="s">
        <v>407</v>
      </c>
      <c r="C1678" s="43" t="s">
        <v>295</v>
      </c>
      <c r="D1678" s="43" t="s">
        <v>2227</v>
      </c>
      <c r="E1678" s="43">
        <f t="shared" si="52"/>
        <v>0</v>
      </c>
      <c r="G1678" s="89" t="str">
        <v/>
      </c>
      <c r="H1678" s="90" t="str" cm="1">
        <f t="array" ref="H1678">IFERROR(_xlfn._xlws.FILTER(Cnty_States_Rgns[chapter],(Cnty_States_Rgns[county_lon, county_st]=G1678)*(Cnty_States_Rgns[region]=DR_Region)),"")</f>
        <v/>
      </c>
      <c r="J1678">
        <v>1676</v>
      </c>
      <c r="K1678" t="str">
        <f t="shared" si="53"/>
        <v/>
      </c>
    </row>
    <row r="1679" spans="1:11" ht="16" hidden="1" x14ac:dyDescent="0.2">
      <c r="A1679" s="43">
        <f>IFERROR(MATCH($C1679,'Start Here Statistics'!$M:$M,0),0)</f>
        <v>0</v>
      </c>
      <c r="B1679" s="43" t="s">
        <v>368</v>
      </c>
      <c r="C1679" s="43" t="s">
        <v>310</v>
      </c>
      <c r="D1679" s="43" t="s">
        <v>2228</v>
      </c>
      <c r="E1679" s="43">
        <f t="shared" si="52"/>
        <v>0</v>
      </c>
      <c r="G1679" s="89" t="str">
        <v/>
      </c>
      <c r="H1679" s="90" t="str" cm="1">
        <f t="array" ref="H1679">IFERROR(_xlfn._xlws.FILTER(Cnty_States_Rgns[chapter],(Cnty_States_Rgns[county_lon, county_st]=G1679)*(Cnty_States_Rgns[region]=DR_Region)),"")</f>
        <v/>
      </c>
      <c r="J1679">
        <v>1677</v>
      </c>
      <c r="K1679" t="str">
        <f t="shared" si="53"/>
        <v/>
      </c>
    </row>
    <row r="1680" spans="1:11" ht="16" hidden="1" x14ac:dyDescent="0.2">
      <c r="A1680" s="43">
        <f>IFERROR(MATCH($C1680,'Start Here Statistics'!$M:$M,0),0)</f>
        <v>0</v>
      </c>
      <c r="B1680" s="43" t="s">
        <v>653</v>
      </c>
      <c r="C1680" s="43" t="s">
        <v>276</v>
      </c>
      <c r="D1680" s="43" t="s">
        <v>2229</v>
      </c>
      <c r="E1680" s="43">
        <f t="shared" si="52"/>
        <v>0</v>
      </c>
      <c r="G1680" s="89" t="str">
        <v/>
      </c>
      <c r="H1680" s="90" t="str" cm="1">
        <f t="array" ref="H1680">IFERROR(_xlfn._xlws.FILTER(Cnty_States_Rgns[chapter],(Cnty_States_Rgns[county_lon, county_st]=G1680)*(Cnty_States_Rgns[region]=DR_Region)),"")</f>
        <v/>
      </c>
      <c r="J1680">
        <v>1678</v>
      </c>
      <c r="K1680" t="str">
        <f t="shared" si="53"/>
        <v/>
      </c>
    </row>
    <row r="1681" spans="1:11" ht="16" hidden="1" x14ac:dyDescent="0.2">
      <c r="A1681" s="43">
        <f>IFERROR(MATCH($C1681,'Start Here Statistics'!$M:$M,0),0)</f>
        <v>0</v>
      </c>
      <c r="B1681" s="43" t="s">
        <v>1040</v>
      </c>
      <c r="C1681" s="43" t="s">
        <v>326</v>
      </c>
      <c r="D1681" s="43" t="s">
        <v>2230</v>
      </c>
      <c r="E1681" s="43">
        <f t="shared" si="52"/>
        <v>0</v>
      </c>
      <c r="G1681" s="89" t="str">
        <v/>
      </c>
      <c r="H1681" s="90" t="str" cm="1">
        <f t="array" ref="H1681">IFERROR(_xlfn._xlws.FILTER(Cnty_States_Rgns[chapter],(Cnty_States_Rgns[county_lon, county_st]=G1681)*(Cnty_States_Rgns[region]=DR_Region)),"")</f>
        <v/>
      </c>
      <c r="J1681">
        <v>1679</v>
      </c>
      <c r="K1681" t="str">
        <f t="shared" si="53"/>
        <v/>
      </c>
    </row>
    <row r="1682" spans="1:11" ht="16" hidden="1" x14ac:dyDescent="0.2">
      <c r="A1682" s="43">
        <f>IFERROR(MATCH($C1682,'Start Here Statistics'!$M:$M,0),0)</f>
        <v>0</v>
      </c>
      <c r="B1682" s="43" t="s">
        <v>411</v>
      </c>
      <c r="C1682" s="43" t="s">
        <v>301</v>
      </c>
      <c r="D1682" s="43" t="s">
        <v>2231</v>
      </c>
      <c r="E1682" s="43">
        <f t="shared" si="52"/>
        <v>0</v>
      </c>
      <c r="G1682" s="89" t="str">
        <v/>
      </c>
      <c r="H1682" s="90" t="str" cm="1">
        <f t="array" ref="H1682">IFERROR(_xlfn._xlws.FILTER(Cnty_States_Rgns[chapter],(Cnty_States_Rgns[county_lon, county_st]=G1682)*(Cnty_States_Rgns[region]=DR_Region)),"")</f>
        <v/>
      </c>
      <c r="J1682">
        <v>1680</v>
      </c>
      <c r="K1682" t="str">
        <f t="shared" si="53"/>
        <v/>
      </c>
    </row>
    <row r="1683" spans="1:11" ht="16" hidden="1" x14ac:dyDescent="0.2">
      <c r="A1683" s="43">
        <f>IFERROR(MATCH($C1683,'Start Here Statistics'!$M:$M,0),0)</f>
        <v>0</v>
      </c>
      <c r="B1683" s="43" t="s">
        <v>638</v>
      </c>
      <c r="C1683" s="43" t="s">
        <v>280</v>
      </c>
      <c r="D1683" s="43" t="s">
        <v>2232</v>
      </c>
      <c r="E1683" s="43">
        <f t="shared" si="52"/>
        <v>0</v>
      </c>
      <c r="G1683" s="89" t="str">
        <v/>
      </c>
      <c r="H1683" s="90" t="str" cm="1">
        <f t="array" ref="H1683">IFERROR(_xlfn._xlws.FILTER(Cnty_States_Rgns[chapter],(Cnty_States_Rgns[county_lon, county_st]=G1683)*(Cnty_States_Rgns[region]=DR_Region)),"")</f>
        <v/>
      </c>
      <c r="J1683">
        <v>1681</v>
      </c>
      <c r="K1683" t="str">
        <f t="shared" si="53"/>
        <v/>
      </c>
    </row>
    <row r="1684" spans="1:11" ht="16" hidden="1" x14ac:dyDescent="0.2">
      <c r="A1684" s="43">
        <f>IFERROR(MATCH($C1684,'Start Here Statistics'!$M:$M,0),0)</f>
        <v>0</v>
      </c>
      <c r="B1684" s="43" t="s">
        <v>592</v>
      </c>
      <c r="C1684" s="43" t="s">
        <v>307</v>
      </c>
      <c r="D1684" s="43" t="s">
        <v>2233</v>
      </c>
      <c r="E1684" s="43">
        <f t="shared" si="52"/>
        <v>0</v>
      </c>
      <c r="G1684" s="89" t="str">
        <v/>
      </c>
      <c r="H1684" s="90" t="str" cm="1">
        <f t="array" ref="H1684">IFERROR(_xlfn._xlws.FILTER(Cnty_States_Rgns[chapter],(Cnty_States_Rgns[county_lon, county_st]=G1684)*(Cnty_States_Rgns[region]=DR_Region)),"")</f>
        <v/>
      </c>
      <c r="J1684">
        <v>1682</v>
      </c>
      <c r="K1684" t="str">
        <f t="shared" si="53"/>
        <v/>
      </c>
    </row>
    <row r="1685" spans="1:11" ht="16" hidden="1" x14ac:dyDescent="0.2">
      <c r="A1685" s="43">
        <f>IFERROR(MATCH($C1685,'Start Here Statistics'!$M:$M,0),0)</f>
        <v>0</v>
      </c>
      <c r="B1685" s="43" t="s">
        <v>611</v>
      </c>
      <c r="C1685" s="43" t="s">
        <v>324</v>
      </c>
      <c r="D1685" s="43" t="s">
        <v>2234</v>
      </c>
      <c r="E1685" s="43">
        <f t="shared" si="52"/>
        <v>0</v>
      </c>
      <c r="G1685" s="89" t="str">
        <v/>
      </c>
      <c r="H1685" s="90" t="str" cm="1">
        <f t="array" ref="H1685">IFERROR(_xlfn._xlws.FILTER(Cnty_States_Rgns[chapter],(Cnty_States_Rgns[county_lon, county_st]=G1685)*(Cnty_States_Rgns[region]=DR_Region)),"")</f>
        <v/>
      </c>
      <c r="J1685">
        <v>1683</v>
      </c>
      <c r="K1685" t="str">
        <f t="shared" si="53"/>
        <v/>
      </c>
    </row>
    <row r="1686" spans="1:11" ht="16" hidden="1" x14ac:dyDescent="0.2">
      <c r="A1686" s="43">
        <f>IFERROR(MATCH($C1686,'Start Here Statistics'!$M:$M,0),0)</f>
        <v>0</v>
      </c>
      <c r="B1686" s="43" t="s">
        <v>624</v>
      </c>
      <c r="C1686" s="43" t="s">
        <v>317</v>
      </c>
      <c r="D1686" s="43" t="s">
        <v>2235</v>
      </c>
      <c r="E1686" s="43">
        <f t="shared" si="52"/>
        <v>0</v>
      </c>
      <c r="G1686" s="89" t="str">
        <v/>
      </c>
      <c r="H1686" s="90" t="str" cm="1">
        <f t="array" ref="H1686">IFERROR(_xlfn._xlws.FILTER(Cnty_States_Rgns[chapter],(Cnty_States_Rgns[county_lon, county_st]=G1686)*(Cnty_States_Rgns[region]=DR_Region)),"")</f>
        <v/>
      </c>
      <c r="J1686">
        <v>1684</v>
      </c>
      <c r="K1686" t="str">
        <f t="shared" si="53"/>
        <v/>
      </c>
    </row>
    <row r="1687" spans="1:11" ht="16" hidden="1" x14ac:dyDescent="0.2">
      <c r="A1687" s="43">
        <f>IFERROR(MATCH($C1687,'Start Here Statistics'!$M:$M,0),0)</f>
        <v>0</v>
      </c>
      <c r="B1687" s="43" t="s">
        <v>1471</v>
      </c>
      <c r="C1687" s="43" t="s">
        <v>329</v>
      </c>
      <c r="D1687" s="43" t="s">
        <v>2236</v>
      </c>
      <c r="E1687" s="43">
        <f t="shared" si="52"/>
        <v>0</v>
      </c>
      <c r="G1687" s="89" t="str">
        <v/>
      </c>
      <c r="H1687" s="90" t="str" cm="1">
        <f t="array" ref="H1687">IFERROR(_xlfn._xlws.FILTER(Cnty_States_Rgns[chapter],(Cnty_States_Rgns[county_lon, county_st]=G1687)*(Cnty_States_Rgns[region]=DR_Region)),"")</f>
        <v/>
      </c>
      <c r="J1687">
        <v>1685</v>
      </c>
      <c r="K1687" t="str">
        <f t="shared" si="53"/>
        <v/>
      </c>
    </row>
    <row r="1688" spans="1:11" ht="16" hidden="1" x14ac:dyDescent="0.2">
      <c r="A1688" s="43">
        <f>IFERROR(MATCH($C1688,'Start Here Statistics'!$M:$M,0),0)</f>
        <v>0</v>
      </c>
      <c r="B1688" s="43" t="s">
        <v>726</v>
      </c>
      <c r="C1688" s="43" t="s">
        <v>285</v>
      </c>
      <c r="D1688" s="43" t="s">
        <v>2237</v>
      </c>
      <c r="E1688" s="43">
        <f t="shared" si="52"/>
        <v>0</v>
      </c>
      <c r="G1688" s="89" t="str">
        <v/>
      </c>
      <c r="H1688" s="90" t="str" cm="1">
        <f t="array" ref="H1688">IFERROR(_xlfn._xlws.FILTER(Cnty_States_Rgns[chapter],(Cnty_States_Rgns[county_lon, county_st]=G1688)*(Cnty_States_Rgns[region]=DR_Region)),"")</f>
        <v/>
      </c>
      <c r="J1688">
        <v>1686</v>
      </c>
      <c r="K1688" t="str">
        <f t="shared" si="53"/>
        <v/>
      </c>
    </row>
    <row r="1689" spans="1:11" ht="16" hidden="1" x14ac:dyDescent="0.2">
      <c r="A1689" s="43">
        <f>IFERROR(MATCH($C1689,'Start Here Statistics'!$M:$M,0),0)</f>
        <v>0</v>
      </c>
      <c r="B1689" s="43" t="s">
        <v>724</v>
      </c>
      <c r="C1689" s="43" t="s">
        <v>326</v>
      </c>
      <c r="D1689" s="43" t="s">
        <v>2238</v>
      </c>
      <c r="E1689" s="43">
        <f t="shared" si="52"/>
        <v>0</v>
      </c>
      <c r="G1689" s="89" t="str">
        <v/>
      </c>
      <c r="H1689" s="90" t="str" cm="1">
        <f t="array" ref="H1689">IFERROR(_xlfn._xlws.FILTER(Cnty_States_Rgns[chapter],(Cnty_States_Rgns[county_lon, county_st]=G1689)*(Cnty_States_Rgns[region]=DR_Region)),"")</f>
        <v/>
      </c>
      <c r="J1689">
        <v>1687</v>
      </c>
      <c r="K1689" t="str">
        <f t="shared" si="53"/>
        <v/>
      </c>
    </row>
    <row r="1690" spans="1:11" ht="16" hidden="1" x14ac:dyDescent="0.2">
      <c r="A1690" s="43">
        <f>IFERROR(MATCH($C1690,'Start Here Statistics'!$M:$M,0),0)</f>
        <v>0</v>
      </c>
      <c r="B1690" s="43" t="s">
        <v>530</v>
      </c>
      <c r="C1690" s="43" t="s">
        <v>304</v>
      </c>
      <c r="D1690" s="43" t="s">
        <v>2239</v>
      </c>
      <c r="E1690" s="43">
        <f t="shared" si="52"/>
        <v>0</v>
      </c>
      <c r="G1690" s="89" t="str">
        <v/>
      </c>
      <c r="H1690" s="90" t="str" cm="1">
        <f t="array" ref="H1690">IFERROR(_xlfn._xlws.FILTER(Cnty_States_Rgns[chapter],(Cnty_States_Rgns[county_lon, county_st]=G1690)*(Cnty_States_Rgns[region]=DR_Region)),"")</f>
        <v/>
      </c>
      <c r="J1690">
        <v>1688</v>
      </c>
      <c r="K1690" t="str">
        <f t="shared" si="53"/>
        <v/>
      </c>
    </row>
    <row r="1691" spans="1:11" ht="16" hidden="1" x14ac:dyDescent="0.2">
      <c r="A1691" s="43">
        <f>IFERROR(MATCH($C1691,'Start Here Statistics'!$M:$M,0),0)</f>
        <v>0</v>
      </c>
      <c r="B1691" s="43" t="s">
        <v>414</v>
      </c>
      <c r="C1691" s="43" t="s">
        <v>310</v>
      </c>
      <c r="D1691" s="43" t="s">
        <v>2240</v>
      </c>
      <c r="E1691" s="43">
        <f t="shared" si="52"/>
        <v>0</v>
      </c>
      <c r="G1691" s="89" t="str">
        <v/>
      </c>
      <c r="H1691" s="90" t="str" cm="1">
        <f t="array" ref="H1691">IFERROR(_xlfn._xlws.FILTER(Cnty_States_Rgns[chapter],(Cnty_States_Rgns[county_lon, county_st]=G1691)*(Cnty_States_Rgns[region]=DR_Region)),"")</f>
        <v/>
      </c>
      <c r="J1691">
        <v>1689</v>
      </c>
      <c r="K1691" t="str">
        <f t="shared" si="53"/>
        <v/>
      </c>
    </row>
    <row r="1692" spans="1:11" ht="16" hidden="1" x14ac:dyDescent="0.2">
      <c r="A1692" s="43">
        <f>IFERROR(MATCH($C1692,'Start Here Statistics'!$M:$M,0),0)</f>
        <v>0</v>
      </c>
      <c r="B1692" s="43" t="s">
        <v>446</v>
      </c>
      <c r="C1692" s="43" t="s">
        <v>301</v>
      </c>
      <c r="D1692" s="43" t="s">
        <v>2241</v>
      </c>
      <c r="E1692" s="43">
        <f t="shared" si="52"/>
        <v>0</v>
      </c>
      <c r="G1692" s="89" t="str">
        <v/>
      </c>
      <c r="H1692" s="90" t="str" cm="1">
        <f t="array" ref="H1692">IFERROR(_xlfn._xlws.FILTER(Cnty_States_Rgns[chapter],(Cnty_States_Rgns[county_lon, county_st]=G1692)*(Cnty_States_Rgns[region]=DR_Region)),"")</f>
        <v/>
      </c>
      <c r="J1692">
        <v>1690</v>
      </c>
      <c r="K1692" t="str">
        <f t="shared" si="53"/>
        <v/>
      </c>
    </row>
    <row r="1693" spans="1:11" ht="16" hidden="1" x14ac:dyDescent="0.2">
      <c r="A1693" s="43">
        <f>IFERROR(MATCH($C1693,'Start Here Statistics'!$M:$M,0),0)</f>
        <v>0</v>
      </c>
      <c r="B1693" s="43" t="s">
        <v>352</v>
      </c>
      <c r="C1693" s="43" t="s">
        <v>308</v>
      </c>
      <c r="D1693" s="43" t="s">
        <v>2242</v>
      </c>
      <c r="E1693" s="43">
        <f t="shared" si="52"/>
        <v>0</v>
      </c>
      <c r="G1693" s="89" t="str">
        <v/>
      </c>
      <c r="H1693" s="90" t="str" cm="1">
        <f t="array" ref="H1693">IFERROR(_xlfn._xlws.FILTER(Cnty_States_Rgns[chapter],(Cnty_States_Rgns[county_lon, county_st]=G1693)*(Cnty_States_Rgns[region]=DR_Region)),"")</f>
        <v/>
      </c>
      <c r="J1693">
        <v>1691</v>
      </c>
      <c r="K1693" t="str">
        <f t="shared" si="53"/>
        <v/>
      </c>
    </row>
    <row r="1694" spans="1:11" ht="16" hidden="1" x14ac:dyDescent="0.2">
      <c r="A1694" s="43">
        <f>IFERROR(MATCH($C1694,'Start Here Statistics'!$M:$M,0),0)</f>
        <v>0</v>
      </c>
      <c r="B1694" s="43" t="s">
        <v>638</v>
      </c>
      <c r="C1694" s="43" t="s">
        <v>280</v>
      </c>
      <c r="D1694" s="43" t="s">
        <v>2243</v>
      </c>
      <c r="E1694" s="43">
        <f t="shared" si="52"/>
        <v>0</v>
      </c>
      <c r="G1694" s="89" t="str">
        <v/>
      </c>
      <c r="H1694" s="90" t="str" cm="1">
        <f t="array" ref="H1694">IFERROR(_xlfn._xlws.FILTER(Cnty_States_Rgns[chapter],(Cnty_States_Rgns[county_lon, county_st]=G1694)*(Cnty_States_Rgns[region]=DR_Region)),"")</f>
        <v/>
      </c>
      <c r="J1694">
        <v>1692</v>
      </c>
      <c r="K1694" t="str">
        <f t="shared" si="53"/>
        <v/>
      </c>
    </row>
    <row r="1695" spans="1:11" ht="16" hidden="1" x14ac:dyDescent="0.2">
      <c r="A1695" s="43">
        <f>IFERROR(MATCH($C1695,'Start Here Statistics'!$M:$M,0),0)</f>
        <v>0</v>
      </c>
      <c r="B1695" s="43" t="s">
        <v>490</v>
      </c>
      <c r="C1695" s="43" t="s">
        <v>313</v>
      </c>
      <c r="D1695" s="43" t="s">
        <v>2244</v>
      </c>
      <c r="E1695" s="43">
        <f t="shared" si="52"/>
        <v>0</v>
      </c>
      <c r="G1695" s="89" t="str">
        <v/>
      </c>
      <c r="H1695" s="90" t="str" cm="1">
        <f t="array" ref="H1695">IFERROR(_xlfn._xlws.FILTER(Cnty_States_Rgns[chapter],(Cnty_States_Rgns[county_lon, county_st]=G1695)*(Cnty_States_Rgns[region]=DR_Region)),"")</f>
        <v/>
      </c>
      <c r="J1695">
        <v>1693</v>
      </c>
      <c r="K1695" t="str">
        <f t="shared" si="53"/>
        <v/>
      </c>
    </row>
    <row r="1696" spans="1:11" ht="16" hidden="1" x14ac:dyDescent="0.2">
      <c r="A1696" s="43">
        <f>IFERROR(MATCH($C1696,'Start Here Statistics'!$M:$M,0),0)</f>
        <v>0</v>
      </c>
      <c r="B1696" s="43" t="s">
        <v>1434</v>
      </c>
      <c r="C1696" s="43" t="s">
        <v>291</v>
      </c>
      <c r="D1696" s="43" t="s">
        <v>2245</v>
      </c>
      <c r="E1696" s="43">
        <f t="shared" si="52"/>
        <v>0</v>
      </c>
      <c r="G1696" s="89" t="str">
        <v/>
      </c>
      <c r="H1696" s="90" t="str" cm="1">
        <f t="array" ref="H1696">IFERROR(_xlfn._xlws.FILTER(Cnty_States_Rgns[chapter],(Cnty_States_Rgns[county_lon, county_st]=G1696)*(Cnty_States_Rgns[region]=DR_Region)),"")</f>
        <v/>
      </c>
      <c r="J1696">
        <v>1694</v>
      </c>
      <c r="K1696" t="str">
        <f t="shared" si="53"/>
        <v/>
      </c>
    </row>
    <row r="1697" spans="1:11" ht="16" hidden="1" x14ac:dyDescent="0.2">
      <c r="A1697" s="43">
        <f>IFERROR(MATCH($C1697,'Start Here Statistics'!$M:$M,0),0)</f>
        <v>0</v>
      </c>
      <c r="B1697" s="43" t="s">
        <v>485</v>
      </c>
      <c r="C1697" s="43" t="s">
        <v>308</v>
      </c>
      <c r="D1697" s="43" t="s">
        <v>2246</v>
      </c>
      <c r="E1697" s="43">
        <f t="shared" si="52"/>
        <v>0</v>
      </c>
      <c r="G1697" s="89" t="str">
        <v/>
      </c>
      <c r="H1697" s="90" t="str" cm="1">
        <f t="array" ref="H1697">IFERROR(_xlfn._xlws.FILTER(Cnty_States_Rgns[chapter],(Cnty_States_Rgns[county_lon, county_st]=G1697)*(Cnty_States_Rgns[region]=DR_Region)),"")</f>
        <v/>
      </c>
      <c r="J1697">
        <v>1695</v>
      </c>
      <c r="K1697" t="str">
        <f t="shared" si="53"/>
        <v/>
      </c>
    </row>
    <row r="1698" spans="1:11" ht="16" hidden="1" x14ac:dyDescent="0.2">
      <c r="A1698" s="43">
        <f>IFERROR(MATCH($C1698,'Start Here Statistics'!$M:$M,0),0)</f>
        <v>0</v>
      </c>
      <c r="B1698" s="43" t="s">
        <v>477</v>
      </c>
      <c r="C1698" s="43" t="s">
        <v>325</v>
      </c>
      <c r="D1698" s="43" t="s">
        <v>2247</v>
      </c>
      <c r="E1698" s="43">
        <f t="shared" si="52"/>
        <v>0</v>
      </c>
      <c r="G1698" s="89" t="str">
        <v/>
      </c>
      <c r="H1698" s="90" t="str" cm="1">
        <f t="array" ref="H1698">IFERROR(_xlfn._xlws.FILTER(Cnty_States_Rgns[chapter],(Cnty_States_Rgns[county_lon, county_st]=G1698)*(Cnty_States_Rgns[region]=DR_Region)),"")</f>
        <v/>
      </c>
      <c r="J1698">
        <v>1696</v>
      </c>
      <c r="K1698" t="str">
        <f t="shared" si="53"/>
        <v/>
      </c>
    </row>
    <row r="1699" spans="1:11" ht="16" hidden="1" x14ac:dyDescent="0.2">
      <c r="A1699" s="43">
        <f>IFERROR(MATCH($C1699,'Start Here Statistics'!$M:$M,0),0)</f>
        <v>0</v>
      </c>
      <c r="B1699" s="43" t="s">
        <v>914</v>
      </c>
      <c r="C1699" s="43" t="s">
        <v>299</v>
      </c>
      <c r="D1699" s="43" t="s">
        <v>2248</v>
      </c>
      <c r="E1699" s="43">
        <f t="shared" si="52"/>
        <v>0</v>
      </c>
      <c r="G1699" s="89" t="str">
        <v/>
      </c>
      <c r="H1699" s="90" t="str" cm="1">
        <f t="array" ref="H1699">IFERROR(_xlfn._xlws.FILTER(Cnty_States_Rgns[chapter],(Cnty_States_Rgns[county_lon, county_st]=G1699)*(Cnty_States_Rgns[region]=DR_Region)),"")</f>
        <v/>
      </c>
      <c r="J1699">
        <v>1697</v>
      </c>
      <c r="K1699" t="str">
        <f t="shared" si="53"/>
        <v/>
      </c>
    </row>
    <row r="1700" spans="1:11" ht="16" hidden="1" x14ac:dyDescent="0.2">
      <c r="A1700" s="43">
        <f>IFERROR(MATCH($C1700,'Start Here Statistics'!$M:$M,0),0)</f>
        <v>0</v>
      </c>
      <c r="B1700" s="43" t="s">
        <v>545</v>
      </c>
      <c r="C1700" s="43" t="s">
        <v>302</v>
      </c>
      <c r="D1700" s="43" t="s">
        <v>2249</v>
      </c>
      <c r="E1700" s="43">
        <f t="shared" si="52"/>
        <v>0</v>
      </c>
      <c r="G1700" s="89" t="str">
        <v/>
      </c>
      <c r="H1700" s="90" t="str" cm="1">
        <f t="array" ref="H1700">IFERROR(_xlfn._xlws.FILTER(Cnty_States_Rgns[chapter],(Cnty_States_Rgns[county_lon, county_st]=G1700)*(Cnty_States_Rgns[region]=DR_Region)),"")</f>
        <v/>
      </c>
      <c r="J1700">
        <v>1698</v>
      </c>
      <c r="K1700" t="str">
        <f t="shared" si="53"/>
        <v/>
      </c>
    </row>
    <row r="1701" spans="1:11" ht="16" hidden="1" x14ac:dyDescent="0.2">
      <c r="A1701" s="43">
        <f>IFERROR(MATCH($C1701,'Start Here Statistics'!$M:$M,0),0)</f>
        <v>0</v>
      </c>
      <c r="B1701" s="43" t="s">
        <v>1028</v>
      </c>
      <c r="C1701" s="43" t="s">
        <v>306</v>
      </c>
      <c r="D1701" s="43" t="s">
        <v>2250</v>
      </c>
      <c r="E1701" s="43">
        <f t="shared" si="52"/>
        <v>0</v>
      </c>
      <c r="G1701" s="89" t="str">
        <v/>
      </c>
      <c r="H1701" s="90" t="str" cm="1">
        <f t="array" ref="H1701">IFERROR(_xlfn._xlws.FILTER(Cnty_States_Rgns[chapter],(Cnty_States_Rgns[county_lon, county_st]=G1701)*(Cnty_States_Rgns[region]=DR_Region)),"")</f>
        <v/>
      </c>
      <c r="J1701">
        <v>1699</v>
      </c>
      <c r="K1701" t="str">
        <f t="shared" si="53"/>
        <v/>
      </c>
    </row>
    <row r="1702" spans="1:11" ht="16" hidden="1" x14ac:dyDescent="0.2">
      <c r="A1702" s="43">
        <f>IFERROR(MATCH($C1702,'Start Here Statistics'!$M:$M,0),0)</f>
        <v>0</v>
      </c>
      <c r="B1702" s="43" t="s">
        <v>455</v>
      </c>
      <c r="C1702" s="43" t="s">
        <v>308</v>
      </c>
      <c r="D1702" s="43" t="s">
        <v>2251</v>
      </c>
      <c r="E1702" s="43">
        <f t="shared" si="52"/>
        <v>0</v>
      </c>
      <c r="G1702" s="89" t="str">
        <v/>
      </c>
      <c r="H1702" s="90" t="str" cm="1">
        <f t="array" ref="H1702">IFERROR(_xlfn._xlws.FILTER(Cnty_States_Rgns[chapter],(Cnty_States_Rgns[county_lon, county_st]=G1702)*(Cnty_States_Rgns[region]=DR_Region)),"")</f>
        <v/>
      </c>
      <c r="J1702">
        <v>1700</v>
      </c>
      <c r="K1702" t="str">
        <f t="shared" si="53"/>
        <v/>
      </c>
    </row>
    <row r="1703" spans="1:11" ht="16" hidden="1" x14ac:dyDescent="0.2">
      <c r="A1703" s="43">
        <f>IFERROR(MATCH($C1703,'Start Here Statistics'!$M:$M,0),0)</f>
        <v>0</v>
      </c>
      <c r="B1703" s="43" t="s">
        <v>420</v>
      </c>
      <c r="C1703" s="43" t="s">
        <v>328</v>
      </c>
      <c r="D1703" s="43" t="s">
        <v>2252</v>
      </c>
      <c r="E1703" s="43">
        <f t="shared" si="52"/>
        <v>0</v>
      </c>
      <c r="G1703" s="89" t="str">
        <v/>
      </c>
      <c r="H1703" s="90" t="str" cm="1">
        <f t="array" ref="H1703">IFERROR(_xlfn._xlws.FILTER(Cnty_States_Rgns[chapter],(Cnty_States_Rgns[county_lon, county_st]=G1703)*(Cnty_States_Rgns[region]=DR_Region)),"")</f>
        <v/>
      </c>
      <c r="J1703">
        <v>1701</v>
      </c>
      <c r="K1703" t="str">
        <f t="shared" si="53"/>
        <v/>
      </c>
    </row>
    <row r="1704" spans="1:11" ht="16" hidden="1" x14ac:dyDescent="0.2">
      <c r="A1704" s="43">
        <f>IFERROR(MATCH($C1704,'Start Here Statistics'!$M:$M,0),0)</f>
        <v>0</v>
      </c>
      <c r="B1704" s="43" t="s">
        <v>341</v>
      </c>
      <c r="C1704" s="43" t="s">
        <v>304</v>
      </c>
      <c r="D1704" s="43" t="s">
        <v>2253</v>
      </c>
      <c r="E1704" s="43">
        <f t="shared" si="52"/>
        <v>0</v>
      </c>
      <c r="G1704" s="89" t="str">
        <v/>
      </c>
      <c r="H1704" s="90" t="str" cm="1">
        <f t="array" ref="H1704">IFERROR(_xlfn._xlws.FILTER(Cnty_States_Rgns[chapter],(Cnty_States_Rgns[county_lon, county_st]=G1704)*(Cnty_States_Rgns[region]=DR_Region)),"")</f>
        <v/>
      </c>
      <c r="J1704">
        <v>1702</v>
      </c>
      <c r="K1704" t="str">
        <f t="shared" si="53"/>
        <v/>
      </c>
    </row>
    <row r="1705" spans="1:11" ht="16" hidden="1" x14ac:dyDescent="0.2">
      <c r="A1705" s="43">
        <f>IFERROR(MATCH($C1705,'Start Here Statistics'!$M:$M,0),0)</f>
        <v>0</v>
      </c>
      <c r="B1705" s="43" t="s">
        <v>579</v>
      </c>
      <c r="C1705" s="43" t="s">
        <v>282</v>
      </c>
      <c r="D1705" s="43" t="s">
        <v>2254</v>
      </c>
      <c r="E1705" s="43">
        <f t="shared" si="52"/>
        <v>0</v>
      </c>
      <c r="G1705" s="89" t="str">
        <v/>
      </c>
      <c r="H1705" s="90" t="str" cm="1">
        <f t="array" ref="H1705">IFERROR(_xlfn._xlws.FILTER(Cnty_States_Rgns[chapter],(Cnty_States_Rgns[county_lon, county_st]=G1705)*(Cnty_States_Rgns[region]=DR_Region)),"")</f>
        <v/>
      </c>
      <c r="J1705">
        <v>1703</v>
      </c>
      <c r="K1705" t="str">
        <f t="shared" si="53"/>
        <v/>
      </c>
    </row>
    <row r="1706" spans="1:11" ht="16" hidden="1" x14ac:dyDescent="0.2">
      <c r="A1706" s="43">
        <f>IFERROR(MATCH($C1706,'Start Here Statistics'!$M:$M,0),0)</f>
        <v>0</v>
      </c>
      <c r="B1706" s="43" t="s">
        <v>585</v>
      </c>
      <c r="C1706" s="43" t="s">
        <v>308</v>
      </c>
      <c r="D1706" s="43" t="s">
        <v>2255</v>
      </c>
      <c r="E1706" s="43">
        <f t="shared" si="52"/>
        <v>0</v>
      </c>
      <c r="G1706" s="89" t="str">
        <v/>
      </c>
      <c r="H1706" s="90" t="str" cm="1">
        <f t="array" ref="H1706">IFERROR(_xlfn._xlws.FILTER(Cnty_States_Rgns[chapter],(Cnty_States_Rgns[county_lon, county_st]=G1706)*(Cnty_States_Rgns[region]=DR_Region)),"")</f>
        <v/>
      </c>
      <c r="J1706">
        <v>1704</v>
      </c>
      <c r="K1706" t="str">
        <f t="shared" si="53"/>
        <v/>
      </c>
    </row>
    <row r="1707" spans="1:11" ht="16" hidden="1" x14ac:dyDescent="0.2">
      <c r="A1707" s="43">
        <f>IFERROR(MATCH($C1707,'Start Here Statistics'!$M:$M,0),0)</f>
        <v>0</v>
      </c>
      <c r="B1707" s="43" t="s">
        <v>994</v>
      </c>
      <c r="C1707" s="43" t="s">
        <v>289</v>
      </c>
      <c r="D1707" s="43" t="s">
        <v>2256</v>
      </c>
      <c r="E1707" s="43">
        <f t="shared" si="52"/>
        <v>0</v>
      </c>
      <c r="G1707" s="89" t="str">
        <v/>
      </c>
      <c r="H1707" s="90" t="str" cm="1">
        <f t="array" ref="H1707">IFERROR(_xlfn._xlws.FILTER(Cnty_States_Rgns[chapter],(Cnty_States_Rgns[county_lon, county_st]=G1707)*(Cnty_States_Rgns[region]=DR_Region)),"")</f>
        <v/>
      </c>
      <c r="J1707">
        <v>1705</v>
      </c>
      <c r="K1707" t="str">
        <f t="shared" si="53"/>
        <v/>
      </c>
    </row>
    <row r="1708" spans="1:11" ht="16" hidden="1" x14ac:dyDescent="0.2">
      <c r="A1708" s="43">
        <f>IFERROR(MATCH($C1708,'Start Here Statistics'!$M:$M,0),0)</f>
        <v>0</v>
      </c>
      <c r="B1708" s="43" t="s">
        <v>914</v>
      </c>
      <c r="C1708" s="43" t="s">
        <v>299</v>
      </c>
      <c r="D1708" s="43" t="s">
        <v>2257</v>
      </c>
      <c r="E1708" s="43">
        <f t="shared" si="52"/>
        <v>0</v>
      </c>
      <c r="G1708" s="89" t="str">
        <v/>
      </c>
      <c r="H1708" s="90" t="str" cm="1">
        <f t="array" ref="H1708">IFERROR(_xlfn._xlws.FILTER(Cnty_States_Rgns[chapter],(Cnty_States_Rgns[county_lon, county_st]=G1708)*(Cnty_States_Rgns[region]=DR_Region)),"")</f>
        <v/>
      </c>
      <c r="J1708">
        <v>1706</v>
      </c>
      <c r="K1708" t="str">
        <f t="shared" si="53"/>
        <v/>
      </c>
    </row>
    <row r="1709" spans="1:11" ht="16" hidden="1" x14ac:dyDescent="0.2">
      <c r="A1709" s="43">
        <f>IFERROR(MATCH($C1709,'Start Here Statistics'!$M:$M,0),0)</f>
        <v>0</v>
      </c>
      <c r="B1709" s="43" t="s">
        <v>446</v>
      </c>
      <c r="C1709" s="43" t="s">
        <v>301</v>
      </c>
      <c r="D1709" s="43" t="s">
        <v>2258</v>
      </c>
      <c r="E1709" s="43">
        <f t="shared" si="52"/>
        <v>0</v>
      </c>
      <c r="G1709" s="89" t="str">
        <v/>
      </c>
      <c r="H1709" s="90" t="str" cm="1">
        <f t="array" ref="H1709">IFERROR(_xlfn._xlws.FILTER(Cnty_States_Rgns[chapter],(Cnty_States_Rgns[county_lon, county_st]=G1709)*(Cnty_States_Rgns[region]=DR_Region)),"")</f>
        <v/>
      </c>
      <c r="J1709">
        <v>1707</v>
      </c>
      <c r="K1709" t="str">
        <f t="shared" si="53"/>
        <v/>
      </c>
    </row>
    <row r="1710" spans="1:11" ht="16" hidden="1" x14ac:dyDescent="0.2">
      <c r="A1710" s="43">
        <f>IFERROR(MATCH($C1710,'Start Here Statistics'!$M:$M,0),0)</f>
        <v>0</v>
      </c>
      <c r="B1710" s="43" t="s">
        <v>350</v>
      </c>
      <c r="C1710" s="43" t="s">
        <v>302</v>
      </c>
      <c r="D1710" s="43" t="s">
        <v>2259</v>
      </c>
      <c r="E1710" s="43">
        <f t="shared" si="52"/>
        <v>0</v>
      </c>
      <c r="G1710" s="89" t="str">
        <v/>
      </c>
      <c r="H1710" s="90" t="str" cm="1">
        <f t="array" ref="H1710">IFERROR(_xlfn._xlws.FILTER(Cnty_States_Rgns[chapter],(Cnty_States_Rgns[county_lon, county_st]=G1710)*(Cnty_States_Rgns[region]=DR_Region)),"")</f>
        <v/>
      </c>
      <c r="J1710">
        <v>1708</v>
      </c>
      <c r="K1710" t="str">
        <f t="shared" si="53"/>
        <v/>
      </c>
    </row>
    <row r="1711" spans="1:11" ht="16" hidden="1" x14ac:dyDescent="0.2">
      <c r="A1711" s="43">
        <f>IFERROR(MATCH($C1711,'Start Here Statistics'!$M:$M,0),0)</f>
        <v>0</v>
      </c>
      <c r="B1711" s="43" t="s">
        <v>561</v>
      </c>
      <c r="C1711" s="43" t="s">
        <v>307</v>
      </c>
      <c r="D1711" s="43" t="s">
        <v>2260</v>
      </c>
      <c r="E1711" s="43">
        <f t="shared" si="52"/>
        <v>0</v>
      </c>
      <c r="G1711" s="89" t="str">
        <v/>
      </c>
      <c r="H1711" s="90" t="str" cm="1">
        <f t="array" ref="H1711">IFERROR(_xlfn._xlws.FILTER(Cnty_States_Rgns[chapter],(Cnty_States_Rgns[county_lon, county_st]=G1711)*(Cnty_States_Rgns[region]=DR_Region)),"")</f>
        <v/>
      </c>
      <c r="J1711">
        <v>1709</v>
      </c>
      <c r="K1711" t="str">
        <f t="shared" si="53"/>
        <v/>
      </c>
    </row>
    <row r="1712" spans="1:11" ht="16" hidden="1" x14ac:dyDescent="0.2">
      <c r="A1712" s="43">
        <f>IFERROR(MATCH($C1712,'Start Here Statistics'!$M:$M,0),0)</f>
        <v>0</v>
      </c>
      <c r="B1712" s="43" t="s">
        <v>368</v>
      </c>
      <c r="C1712" s="43" t="s">
        <v>310</v>
      </c>
      <c r="D1712" s="43" t="s">
        <v>2261</v>
      </c>
      <c r="E1712" s="43">
        <f t="shared" si="52"/>
        <v>0</v>
      </c>
      <c r="G1712" s="89" t="str">
        <v/>
      </c>
      <c r="H1712" s="90" t="str" cm="1">
        <f t="array" ref="H1712">IFERROR(_xlfn._xlws.FILTER(Cnty_States_Rgns[chapter],(Cnty_States_Rgns[county_lon, county_st]=G1712)*(Cnty_States_Rgns[region]=DR_Region)),"")</f>
        <v/>
      </c>
      <c r="J1712">
        <v>1710</v>
      </c>
      <c r="K1712" t="str">
        <f t="shared" si="53"/>
        <v/>
      </c>
    </row>
    <row r="1713" spans="1:11" ht="16" hidden="1" x14ac:dyDescent="0.2">
      <c r="A1713" s="43">
        <f>IFERROR(MATCH($C1713,'Start Here Statistics'!$M:$M,0),0)</f>
        <v>0</v>
      </c>
      <c r="B1713" s="43" t="s">
        <v>944</v>
      </c>
      <c r="C1713" s="43" t="s">
        <v>283</v>
      </c>
      <c r="D1713" s="43" t="s">
        <v>2262</v>
      </c>
      <c r="E1713" s="43">
        <f t="shared" si="52"/>
        <v>0</v>
      </c>
      <c r="G1713" s="89" t="str">
        <v/>
      </c>
      <c r="H1713" s="90" t="str" cm="1">
        <f t="array" ref="H1713">IFERROR(_xlfn._xlws.FILTER(Cnty_States_Rgns[chapter],(Cnty_States_Rgns[county_lon, county_st]=G1713)*(Cnty_States_Rgns[region]=DR_Region)),"")</f>
        <v/>
      </c>
      <c r="J1713">
        <v>1711</v>
      </c>
      <c r="K1713" t="str">
        <f t="shared" si="53"/>
        <v/>
      </c>
    </row>
    <row r="1714" spans="1:11" ht="16" hidden="1" x14ac:dyDescent="0.2">
      <c r="A1714" s="43">
        <f>IFERROR(MATCH($C1714,'Start Here Statistics'!$M:$M,0),0)</f>
        <v>0</v>
      </c>
      <c r="B1714" s="43" t="s">
        <v>411</v>
      </c>
      <c r="C1714" s="43" t="s">
        <v>301</v>
      </c>
      <c r="D1714" s="43" t="s">
        <v>2263</v>
      </c>
      <c r="E1714" s="43">
        <f t="shared" si="52"/>
        <v>0</v>
      </c>
      <c r="G1714" s="89" t="str">
        <v/>
      </c>
      <c r="H1714" s="90" t="str" cm="1">
        <f t="array" ref="H1714">IFERROR(_xlfn._xlws.FILTER(Cnty_States_Rgns[chapter],(Cnty_States_Rgns[county_lon, county_st]=G1714)*(Cnty_States_Rgns[region]=DR_Region)),"")</f>
        <v/>
      </c>
      <c r="J1714">
        <v>1712</v>
      </c>
      <c r="K1714" t="str">
        <f t="shared" si="53"/>
        <v/>
      </c>
    </row>
    <row r="1715" spans="1:11" ht="16" hidden="1" x14ac:dyDescent="0.2">
      <c r="A1715" s="43">
        <f>IFERROR(MATCH($C1715,'Start Here Statistics'!$M:$M,0),0)</f>
        <v>0</v>
      </c>
      <c r="B1715" s="43" t="s">
        <v>708</v>
      </c>
      <c r="C1715" s="43" t="s">
        <v>285</v>
      </c>
      <c r="D1715" s="43" t="s">
        <v>2264</v>
      </c>
      <c r="E1715" s="43">
        <f t="shared" si="52"/>
        <v>0</v>
      </c>
      <c r="G1715" s="89" t="str">
        <v/>
      </c>
      <c r="H1715" s="90" t="str" cm="1">
        <f t="array" ref="H1715">IFERROR(_xlfn._xlws.FILTER(Cnty_States_Rgns[chapter],(Cnty_States_Rgns[county_lon, county_st]=G1715)*(Cnty_States_Rgns[region]=DR_Region)),"")</f>
        <v/>
      </c>
      <c r="J1715">
        <v>1713</v>
      </c>
      <c r="K1715" t="str">
        <f t="shared" si="53"/>
        <v/>
      </c>
    </row>
    <row r="1716" spans="1:11" ht="16" hidden="1" x14ac:dyDescent="0.2">
      <c r="A1716" s="43">
        <f>IFERROR(MATCH($C1716,'Start Here Statistics'!$M:$M,0),0)</f>
        <v>0</v>
      </c>
      <c r="B1716" s="43" t="s">
        <v>474</v>
      </c>
      <c r="C1716" s="43" t="s">
        <v>294</v>
      </c>
      <c r="D1716" s="43" t="s">
        <v>2265</v>
      </c>
      <c r="E1716" s="43">
        <f t="shared" si="52"/>
        <v>0</v>
      </c>
      <c r="G1716" s="89" t="str">
        <v/>
      </c>
      <c r="H1716" s="90" t="str" cm="1">
        <f t="array" ref="H1716">IFERROR(_xlfn._xlws.FILTER(Cnty_States_Rgns[chapter],(Cnty_States_Rgns[county_lon, county_st]=G1716)*(Cnty_States_Rgns[region]=DR_Region)),"")</f>
        <v/>
      </c>
      <c r="J1716">
        <v>1714</v>
      </c>
      <c r="K1716" t="str">
        <f t="shared" si="53"/>
        <v/>
      </c>
    </row>
    <row r="1717" spans="1:11" ht="16" hidden="1" x14ac:dyDescent="0.2">
      <c r="A1717" s="43">
        <f>IFERROR(MATCH($C1717,'Start Here Statistics'!$M:$M,0),0)</f>
        <v>0</v>
      </c>
      <c r="B1717" s="43" t="s">
        <v>485</v>
      </c>
      <c r="C1717" s="43" t="s">
        <v>308</v>
      </c>
      <c r="D1717" s="43" t="s">
        <v>2266</v>
      </c>
      <c r="E1717" s="43">
        <f t="shared" si="52"/>
        <v>0</v>
      </c>
      <c r="G1717" s="89" t="str">
        <v/>
      </c>
      <c r="H1717" s="90" t="str" cm="1">
        <f t="array" ref="H1717">IFERROR(_xlfn._xlws.FILTER(Cnty_States_Rgns[chapter],(Cnty_States_Rgns[county_lon, county_st]=G1717)*(Cnty_States_Rgns[region]=DR_Region)),"")</f>
        <v/>
      </c>
      <c r="J1717">
        <v>1715</v>
      </c>
      <c r="K1717" t="str">
        <f t="shared" si="53"/>
        <v/>
      </c>
    </row>
    <row r="1718" spans="1:11" ht="16" hidden="1" x14ac:dyDescent="0.2">
      <c r="A1718" s="43">
        <f>IFERROR(MATCH($C1718,'Start Here Statistics'!$M:$M,0),0)</f>
        <v>0</v>
      </c>
      <c r="B1718" s="43" t="s">
        <v>1414</v>
      </c>
      <c r="C1718" s="43" t="s">
        <v>316</v>
      </c>
      <c r="D1718" s="43" t="s">
        <v>2267</v>
      </c>
      <c r="E1718" s="43">
        <f t="shared" si="52"/>
        <v>0</v>
      </c>
      <c r="G1718" s="89" t="str">
        <v/>
      </c>
      <c r="H1718" s="90" t="str" cm="1">
        <f t="array" ref="H1718">IFERROR(_xlfn._xlws.FILTER(Cnty_States_Rgns[chapter],(Cnty_States_Rgns[county_lon, county_st]=G1718)*(Cnty_States_Rgns[region]=DR_Region)),"")</f>
        <v/>
      </c>
      <c r="J1718">
        <v>1716</v>
      </c>
      <c r="K1718" t="str">
        <f t="shared" si="53"/>
        <v/>
      </c>
    </row>
    <row r="1719" spans="1:11" ht="16" hidden="1" x14ac:dyDescent="0.2">
      <c r="A1719" s="43">
        <f>IFERROR(MATCH($C1719,'Start Here Statistics'!$M:$M,0),0)</f>
        <v>0</v>
      </c>
      <c r="B1719" s="43" t="s">
        <v>653</v>
      </c>
      <c r="C1719" s="43" t="s">
        <v>276</v>
      </c>
      <c r="D1719" s="43" t="s">
        <v>2268</v>
      </c>
      <c r="E1719" s="43">
        <f t="shared" si="52"/>
        <v>0</v>
      </c>
      <c r="G1719" s="89" t="str">
        <v/>
      </c>
      <c r="H1719" s="90" t="str" cm="1">
        <f t="array" ref="H1719">IFERROR(_xlfn._xlws.FILTER(Cnty_States_Rgns[chapter],(Cnty_States_Rgns[county_lon, county_st]=G1719)*(Cnty_States_Rgns[region]=DR_Region)),"")</f>
        <v/>
      </c>
      <c r="J1719">
        <v>1717</v>
      </c>
      <c r="K1719" t="str">
        <f t="shared" si="53"/>
        <v/>
      </c>
    </row>
    <row r="1720" spans="1:11" ht="16" hidden="1" x14ac:dyDescent="0.2">
      <c r="A1720" s="43">
        <f>IFERROR(MATCH($C1720,'Start Here Statistics'!$M:$M,0),0)</f>
        <v>0</v>
      </c>
      <c r="B1720" s="43" t="s">
        <v>2269</v>
      </c>
      <c r="C1720" s="43" t="s">
        <v>303</v>
      </c>
      <c r="D1720" s="43" t="s">
        <v>2270</v>
      </c>
      <c r="E1720" s="43">
        <f t="shared" si="52"/>
        <v>0</v>
      </c>
      <c r="G1720" s="89" t="str">
        <v/>
      </c>
      <c r="H1720" s="90" t="str" cm="1">
        <f t="array" ref="H1720">IFERROR(_xlfn._xlws.FILTER(Cnty_States_Rgns[chapter],(Cnty_States_Rgns[county_lon, county_st]=G1720)*(Cnty_States_Rgns[region]=DR_Region)),"")</f>
        <v/>
      </c>
      <c r="J1720">
        <v>1718</v>
      </c>
      <c r="K1720" t="str">
        <f t="shared" si="53"/>
        <v/>
      </c>
    </row>
    <row r="1721" spans="1:11" ht="16" hidden="1" x14ac:dyDescent="0.2">
      <c r="A1721" s="43">
        <f>IFERROR(MATCH($C1721,'Start Here Statistics'!$M:$M,0),0)</f>
        <v>0</v>
      </c>
      <c r="B1721" s="43" t="s">
        <v>2271</v>
      </c>
      <c r="C1721" s="43" t="s">
        <v>303</v>
      </c>
      <c r="D1721" s="43" t="s">
        <v>2270</v>
      </c>
      <c r="E1721" s="43">
        <f t="shared" si="52"/>
        <v>0</v>
      </c>
      <c r="G1721" s="89" t="str">
        <v/>
      </c>
      <c r="H1721" s="90" t="str" cm="1">
        <f t="array" ref="H1721">IFERROR(_xlfn._xlws.FILTER(Cnty_States_Rgns[chapter],(Cnty_States_Rgns[county_lon, county_st]=G1721)*(Cnty_States_Rgns[region]=DR_Region)),"")</f>
        <v/>
      </c>
      <c r="J1721">
        <v>1719</v>
      </c>
      <c r="K1721" t="str">
        <f t="shared" si="53"/>
        <v/>
      </c>
    </row>
    <row r="1722" spans="1:11" ht="16" hidden="1" x14ac:dyDescent="0.2">
      <c r="A1722" s="43">
        <f>IFERROR(MATCH($C1722,'Start Here Statistics'!$M:$M,0),0)</f>
        <v>0</v>
      </c>
      <c r="B1722" s="43" t="s">
        <v>2272</v>
      </c>
      <c r="C1722" s="43" t="s">
        <v>303</v>
      </c>
      <c r="D1722" s="43" t="s">
        <v>2270</v>
      </c>
      <c r="E1722" s="43">
        <f t="shared" si="52"/>
        <v>0</v>
      </c>
      <c r="G1722" s="89" t="str">
        <v/>
      </c>
      <c r="H1722" s="90" t="str" cm="1">
        <f t="array" ref="H1722">IFERROR(_xlfn._xlws.FILTER(Cnty_States_Rgns[chapter],(Cnty_States_Rgns[county_lon, county_st]=G1722)*(Cnty_States_Rgns[region]=DR_Region)),"")</f>
        <v/>
      </c>
      <c r="J1722">
        <v>1720</v>
      </c>
      <c r="K1722" t="str">
        <f t="shared" si="53"/>
        <v/>
      </c>
    </row>
    <row r="1723" spans="1:11" ht="16" hidden="1" x14ac:dyDescent="0.2">
      <c r="A1723" s="43">
        <f>IFERROR(MATCH($C1723,'Start Here Statistics'!$M:$M,0),0)</f>
        <v>0</v>
      </c>
      <c r="B1723" s="43" t="s">
        <v>2273</v>
      </c>
      <c r="C1723" s="43" t="s">
        <v>303</v>
      </c>
      <c r="D1723" s="43" t="s">
        <v>2270</v>
      </c>
      <c r="E1723" s="43">
        <f t="shared" si="52"/>
        <v>0</v>
      </c>
      <c r="G1723" s="89" t="str">
        <v/>
      </c>
      <c r="H1723" s="90" t="str" cm="1">
        <f t="array" ref="H1723">IFERROR(_xlfn._xlws.FILTER(Cnty_States_Rgns[chapter],(Cnty_States_Rgns[county_lon, county_st]=G1723)*(Cnty_States_Rgns[region]=DR_Region)),"")</f>
        <v/>
      </c>
      <c r="J1723">
        <v>1721</v>
      </c>
      <c r="K1723" t="str">
        <f t="shared" si="53"/>
        <v/>
      </c>
    </row>
    <row r="1724" spans="1:11" ht="16" hidden="1" x14ac:dyDescent="0.2">
      <c r="A1724" s="43">
        <f>IFERROR(MATCH($C1724,'Start Here Statistics'!$M:$M,0),0)</f>
        <v>0</v>
      </c>
      <c r="B1724" s="43" t="s">
        <v>2274</v>
      </c>
      <c r="C1724" s="43" t="s">
        <v>303</v>
      </c>
      <c r="D1724" s="43" t="s">
        <v>2270</v>
      </c>
      <c r="E1724" s="43">
        <f t="shared" si="52"/>
        <v>0</v>
      </c>
      <c r="G1724" s="89" t="str">
        <v/>
      </c>
      <c r="H1724" s="90" t="str" cm="1">
        <f t="array" ref="H1724">IFERROR(_xlfn._xlws.FILTER(Cnty_States_Rgns[chapter],(Cnty_States_Rgns[county_lon, county_st]=G1724)*(Cnty_States_Rgns[region]=DR_Region)),"")</f>
        <v/>
      </c>
      <c r="J1724">
        <v>1722</v>
      </c>
      <c r="K1724" t="str">
        <f t="shared" si="53"/>
        <v/>
      </c>
    </row>
    <row r="1725" spans="1:11" ht="16" hidden="1" x14ac:dyDescent="0.2">
      <c r="A1725" s="43">
        <f>IFERROR(MATCH($C1725,'Start Here Statistics'!$M:$M,0),0)</f>
        <v>0</v>
      </c>
      <c r="B1725" s="43" t="s">
        <v>451</v>
      </c>
      <c r="C1725" s="43" t="s">
        <v>324</v>
      </c>
      <c r="D1725" s="43" t="s">
        <v>2275</v>
      </c>
      <c r="E1725" s="43">
        <f t="shared" si="52"/>
        <v>0</v>
      </c>
      <c r="G1725" s="89" t="str">
        <v/>
      </c>
      <c r="H1725" s="90" t="str" cm="1">
        <f t="array" ref="H1725">IFERROR(_xlfn._xlws.FILTER(Cnty_States_Rgns[chapter],(Cnty_States_Rgns[county_lon, county_st]=G1725)*(Cnty_States_Rgns[region]=DR_Region)),"")</f>
        <v/>
      </c>
      <c r="J1725">
        <v>1723</v>
      </c>
      <c r="K1725" t="str">
        <f t="shared" si="53"/>
        <v/>
      </c>
    </row>
    <row r="1726" spans="1:11" ht="16" hidden="1" x14ac:dyDescent="0.2">
      <c r="A1726" s="43">
        <f>IFERROR(MATCH($C1726,'Start Here Statistics'!$M:$M,0),0)</f>
        <v>0</v>
      </c>
      <c r="B1726" s="43" t="s">
        <v>2276</v>
      </c>
      <c r="C1726" s="43" t="s">
        <v>309</v>
      </c>
      <c r="D1726" s="43" t="s">
        <v>2277</v>
      </c>
      <c r="E1726" s="43">
        <f t="shared" si="52"/>
        <v>0</v>
      </c>
      <c r="G1726" s="89" t="str">
        <v/>
      </c>
      <c r="H1726" s="90" t="str" cm="1">
        <f t="array" ref="H1726">IFERROR(_xlfn._xlws.FILTER(Cnty_States_Rgns[chapter],(Cnty_States_Rgns[county_lon, county_st]=G1726)*(Cnty_States_Rgns[region]=DR_Region)),"")</f>
        <v/>
      </c>
      <c r="J1726">
        <v>1724</v>
      </c>
      <c r="K1726" t="str">
        <f t="shared" si="53"/>
        <v/>
      </c>
    </row>
    <row r="1727" spans="1:11" ht="16" hidden="1" x14ac:dyDescent="0.2">
      <c r="A1727" s="43">
        <f>IFERROR(MATCH($C1727,'Start Here Statistics'!$M:$M,0),0)</f>
        <v>0</v>
      </c>
      <c r="B1727" s="43" t="s">
        <v>414</v>
      </c>
      <c r="C1727" s="43" t="s">
        <v>310</v>
      </c>
      <c r="D1727" s="43" t="s">
        <v>2278</v>
      </c>
      <c r="E1727" s="43">
        <f t="shared" si="52"/>
        <v>0</v>
      </c>
      <c r="G1727" s="89" t="str">
        <v/>
      </c>
      <c r="H1727" s="90" t="str" cm="1">
        <f t="array" ref="H1727">IFERROR(_xlfn._xlws.FILTER(Cnty_States_Rgns[chapter],(Cnty_States_Rgns[county_lon, county_st]=G1727)*(Cnty_States_Rgns[region]=DR_Region)),"")</f>
        <v/>
      </c>
      <c r="J1727">
        <v>1725</v>
      </c>
      <c r="K1727" t="str">
        <f t="shared" si="53"/>
        <v/>
      </c>
    </row>
    <row r="1728" spans="1:11" ht="16" hidden="1" x14ac:dyDescent="0.2">
      <c r="A1728" s="43">
        <f>IFERROR(MATCH($C1728,'Start Here Statistics'!$M:$M,0),0)</f>
        <v>0</v>
      </c>
      <c r="B1728" s="43" t="s">
        <v>396</v>
      </c>
      <c r="C1728" s="43" t="s">
        <v>327</v>
      </c>
      <c r="D1728" s="43" t="s">
        <v>2279</v>
      </c>
      <c r="E1728" s="43">
        <f t="shared" si="52"/>
        <v>0</v>
      </c>
      <c r="G1728" s="89" t="str">
        <v/>
      </c>
      <c r="H1728" s="90" t="str" cm="1">
        <f t="array" ref="H1728">IFERROR(_xlfn._xlws.FILTER(Cnty_States_Rgns[chapter],(Cnty_States_Rgns[county_lon, county_st]=G1728)*(Cnty_States_Rgns[region]=DR_Region)),"")</f>
        <v/>
      </c>
      <c r="J1728">
        <v>1726</v>
      </c>
      <c r="K1728" t="str">
        <f t="shared" si="53"/>
        <v/>
      </c>
    </row>
    <row r="1729" spans="1:11" ht="16" hidden="1" x14ac:dyDescent="0.2">
      <c r="A1729" s="43">
        <f>IFERROR(MATCH($C1729,'Start Here Statistics'!$M:$M,0),0)</f>
        <v>0</v>
      </c>
      <c r="B1729" s="43" t="s">
        <v>368</v>
      </c>
      <c r="C1729" s="43" t="s">
        <v>310</v>
      </c>
      <c r="D1729" s="43" t="s">
        <v>2280</v>
      </c>
      <c r="E1729" s="43">
        <f t="shared" si="52"/>
        <v>0</v>
      </c>
      <c r="G1729" s="89" t="str">
        <v/>
      </c>
      <c r="H1729" s="90" t="str" cm="1">
        <f t="array" ref="H1729">IFERROR(_xlfn._xlws.FILTER(Cnty_States_Rgns[chapter],(Cnty_States_Rgns[county_lon, county_st]=G1729)*(Cnty_States_Rgns[region]=DR_Region)),"")</f>
        <v/>
      </c>
      <c r="J1729">
        <v>1727</v>
      </c>
      <c r="K1729" t="str">
        <f t="shared" si="53"/>
        <v/>
      </c>
    </row>
    <row r="1730" spans="1:11" ht="16" hidden="1" x14ac:dyDescent="0.2">
      <c r="A1730" s="43">
        <f>IFERROR(MATCH($C1730,'Start Here Statistics'!$M:$M,0),0)</f>
        <v>0</v>
      </c>
      <c r="B1730" s="43" t="s">
        <v>354</v>
      </c>
      <c r="C1730" s="43" t="s">
        <v>301</v>
      </c>
      <c r="D1730" s="43" t="s">
        <v>2281</v>
      </c>
      <c r="E1730" s="43">
        <f t="shared" si="52"/>
        <v>0</v>
      </c>
      <c r="G1730" s="89" t="str">
        <v/>
      </c>
      <c r="H1730" s="90" t="str" cm="1">
        <f t="array" ref="H1730">IFERROR(_xlfn._xlws.FILTER(Cnty_States_Rgns[chapter],(Cnty_States_Rgns[county_lon, county_st]=G1730)*(Cnty_States_Rgns[region]=DR_Region)),"")</f>
        <v/>
      </c>
      <c r="J1730">
        <v>1728</v>
      </c>
      <c r="K1730" t="str">
        <f t="shared" si="53"/>
        <v/>
      </c>
    </row>
    <row r="1731" spans="1:11" ht="16" hidden="1" x14ac:dyDescent="0.2">
      <c r="A1731" s="43">
        <f>IFERROR(MATCH($C1731,'Start Here Statistics'!$M:$M,0),0)</f>
        <v>0</v>
      </c>
      <c r="B1731" s="43" t="s">
        <v>457</v>
      </c>
      <c r="C1731" s="43" t="s">
        <v>282</v>
      </c>
      <c r="D1731" s="43" t="s">
        <v>2282</v>
      </c>
      <c r="E1731" s="43">
        <f t="shared" ref="E1731:E1794" si="54">SUM(E1730,$A1731&gt;0)</f>
        <v>0</v>
      </c>
      <c r="G1731" s="89" t="str">
        <v/>
      </c>
      <c r="H1731" s="90" t="str" cm="1">
        <f t="array" ref="H1731">IFERROR(_xlfn._xlws.FILTER(Cnty_States_Rgns[chapter],(Cnty_States_Rgns[county_lon, county_st]=G1731)*(Cnty_States_Rgns[region]=DR_Region)),"")</f>
        <v/>
      </c>
      <c r="J1731">
        <v>1729</v>
      </c>
      <c r="K1731" t="str">
        <f t="shared" si="53"/>
        <v/>
      </c>
    </row>
    <row r="1732" spans="1:11" ht="16" x14ac:dyDescent="0.2">
      <c r="A1732" s="43">
        <f>IFERROR(MATCH($C1732,'Start Here Statistics'!$M:$M,0),0)</f>
        <v>0</v>
      </c>
      <c r="B1732" s="43" t="s">
        <v>527</v>
      </c>
      <c r="C1732" s="43" t="s">
        <v>271</v>
      </c>
      <c r="D1732" s="43" t="s">
        <v>2283</v>
      </c>
      <c r="E1732" s="43">
        <f t="shared" si="54"/>
        <v>0</v>
      </c>
      <c r="G1732" s="89" t="str">
        <v/>
      </c>
      <c r="H1732" s="90" t="str" cm="1">
        <f t="array" ref="H1732">IFERROR(_xlfn._xlws.FILTER(Cnty_States_Rgns[chapter],(Cnty_States_Rgns[county_lon, county_st]=G1732)*(Cnty_States_Rgns[region]=DR_Region)),"")</f>
        <v/>
      </c>
      <c r="J1732">
        <v>1730</v>
      </c>
      <c r="K1732" t="str">
        <f t="shared" ref="K1732:K1795" si="55">IFERROR(INDEX($D:$D,MATCH($J1732,$E:$E,0)),"")</f>
        <v/>
      </c>
    </row>
    <row r="1733" spans="1:11" ht="16" hidden="1" x14ac:dyDescent="0.2">
      <c r="A1733" s="43">
        <f>IFERROR(MATCH($C1733,'Start Here Statistics'!$M:$M,0),0)</f>
        <v>0</v>
      </c>
      <c r="B1733" s="43" t="s">
        <v>512</v>
      </c>
      <c r="C1733" s="43" t="s">
        <v>294</v>
      </c>
      <c r="D1733" s="43" t="s">
        <v>2284</v>
      </c>
      <c r="E1733" s="43">
        <f t="shared" si="54"/>
        <v>0</v>
      </c>
      <c r="G1733" s="89" t="str">
        <v/>
      </c>
      <c r="H1733" s="90" t="str" cm="1">
        <f t="array" ref="H1733">IFERROR(_xlfn._xlws.FILTER(Cnty_States_Rgns[chapter],(Cnty_States_Rgns[county_lon, county_st]=G1733)*(Cnty_States_Rgns[region]=DR_Region)),"")</f>
        <v/>
      </c>
      <c r="J1733">
        <v>1731</v>
      </c>
      <c r="K1733" t="str">
        <f t="shared" si="55"/>
        <v/>
      </c>
    </row>
    <row r="1734" spans="1:11" ht="16" x14ac:dyDescent="0.2">
      <c r="A1734" s="43">
        <f>IFERROR(MATCH($C1734,'Start Here Statistics'!$M:$M,0),0)</f>
        <v>0</v>
      </c>
      <c r="B1734" s="43" t="s">
        <v>400</v>
      </c>
      <c r="C1734" s="43" t="s">
        <v>271</v>
      </c>
      <c r="D1734" s="43" t="s">
        <v>2285</v>
      </c>
      <c r="E1734" s="43">
        <f t="shared" si="54"/>
        <v>0</v>
      </c>
      <c r="G1734" s="89" t="str">
        <v/>
      </c>
      <c r="H1734" s="90" t="str" cm="1">
        <f t="array" ref="H1734">IFERROR(_xlfn._xlws.FILTER(Cnty_States_Rgns[chapter],(Cnty_States_Rgns[county_lon, county_st]=G1734)*(Cnty_States_Rgns[region]=DR_Region)),"")</f>
        <v/>
      </c>
      <c r="J1734">
        <v>1732</v>
      </c>
      <c r="K1734" t="str">
        <f t="shared" si="55"/>
        <v/>
      </c>
    </row>
    <row r="1735" spans="1:11" ht="16" hidden="1" x14ac:dyDescent="0.2">
      <c r="A1735" s="43">
        <f>IFERROR(MATCH($C1735,'Start Here Statistics'!$M:$M,0),0)</f>
        <v>0</v>
      </c>
      <c r="B1735" s="43" t="s">
        <v>535</v>
      </c>
      <c r="C1735" s="43" t="s">
        <v>313</v>
      </c>
      <c r="D1735" s="43" t="s">
        <v>2286</v>
      </c>
      <c r="E1735" s="43">
        <f t="shared" si="54"/>
        <v>0</v>
      </c>
      <c r="G1735" s="89" t="str">
        <v/>
      </c>
      <c r="H1735" s="90" t="str" cm="1">
        <f t="array" ref="H1735">IFERROR(_xlfn._xlws.FILTER(Cnty_States_Rgns[chapter],(Cnty_States_Rgns[county_lon, county_st]=G1735)*(Cnty_States_Rgns[region]=DR_Region)),"")</f>
        <v/>
      </c>
      <c r="J1735">
        <v>1733</v>
      </c>
      <c r="K1735" t="str">
        <f t="shared" si="55"/>
        <v/>
      </c>
    </row>
    <row r="1736" spans="1:11" ht="16" hidden="1" x14ac:dyDescent="0.2">
      <c r="A1736" s="43">
        <f>IFERROR(MATCH($C1736,'Start Here Statistics'!$M:$M,0),0)</f>
        <v>0</v>
      </c>
      <c r="B1736" s="43" t="s">
        <v>348</v>
      </c>
      <c r="C1736" s="43" t="s">
        <v>310</v>
      </c>
      <c r="D1736" s="43" t="s">
        <v>2287</v>
      </c>
      <c r="E1736" s="43">
        <f t="shared" si="54"/>
        <v>0</v>
      </c>
      <c r="G1736" s="89" t="str">
        <v/>
      </c>
      <c r="H1736" s="90" t="str" cm="1">
        <f t="array" ref="H1736">IFERROR(_xlfn._xlws.FILTER(Cnty_States_Rgns[chapter],(Cnty_States_Rgns[county_lon, county_st]=G1736)*(Cnty_States_Rgns[region]=DR_Region)),"")</f>
        <v/>
      </c>
      <c r="J1736">
        <v>1734</v>
      </c>
      <c r="K1736" t="str">
        <f t="shared" si="55"/>
        <v/>
      </c>
    </row>
    <row r="1737" spans="1:11" ht="16" hidden="1" x14ac:dyDescent="0.2">
      <c r="A1737" s="43">
        <f>IFERROR(MATCH($C1737,'Start Here Statistics'!$M:$M,0),0)</f>
        <v>0</v>
      </c>
      <c r="B1737" s="43" t="s">
        <v>1539</v>
      </c>
      <c r="C1737" s="43" t="s">
        <v>316</v>
      </c>
      <c r="D1737" s="43" t="s">
        <v>2288</v>
      </c>
      <c r="E1737" s="43">
        <f t="shared" si="54"/>
        <v>0</v>
      </c>
      <c r="G1737" s="89" t="str">
        <v/>
      </c>
      <c r="H1737" s="90" t="str" cm="1">
        <f t="array" ref="H1737">IFERROR(_xlfn._xlws.FILTER(Cnty_States_Rgns[chapter],(Cnty_States_Rgns[county_lon, county_st]=G1737)*(Cnty_States_Rgns[region]=DR_Region)),"")</f>
        <v/>
      </c>
      <c r="J1737">
        <v>1735</v>
      </c>
      <c r="K1737" t="str">
        <f t="shared" si="55"/>
        <v/>
      </c>
    </row>
    <row r="1738" spans="1:11" ht="16" hidden="1" x14ac:dyDescent="0.2">
      <c r="A1738" s="43">
        <f>IFERROR(MATCH($C1738,'Start Here Statistics'!$M:$M,0),0)</f>
        <v>0</v>
      </c>
      <c r="B1738" s="43" t="s">
        <v>398</v>
      </c>
      <c r="C1738" s="43" t="s">
        <v>306</v>
      </c>
      <c r="D1738" s="43" t="s">
        <v>2289</v>
      </c>
      <c r="E1738" s="43">
        <f t="shared" si="54"/>
        <v>0</v>
      </c>
      <c r="G1738" s="89" t="str">
        <v/>
      </c>
      <c r="H1738" s="90" t="str" cm="1">
        <f t="array" ref="H1738">IFERROR(_xlfn._xlws.FILTER(Cnty_States_Rgns[chapter],(Cnty_States_Rgns[county_lon, county_st]=G1738)*(Cnty_States_Rgns[region]=DR_Region)),"")</f>
        <v/>
      </c>
      <c r="J1738">
        <v>1736</v>
      </c>
      <c r="K1738" t="str">
        <f t="shared" si="55"/>
        <v/>
      </c>
    </row>
    <row r="1739" spans="1:11" ht="16" hidden="1" x14ac:dyDescent="0.2">
      <c r="A1739" s="43">
        <f>IFERROR(MATCH($C1739,'Start Here Statistics'!$M:$M,0),0)</f>
        <v>0</v>
      </c>
      <c r="B1739" s="43" t="s">
        <v>553</v>
      </c>
      <c r="C1739" s="43" t="s">
        <v>294</v>
      </c>
      <c r="D1739" s="43" t="s">
        <v>2290</v>
      </c>
      <c r="E1739" s="43">
        <f t="shared" si="54"/>
        <v>0</v>
      </c>
      <c r="G1739" s="89" t="str">
        <v/>
      </c>
      <c r="H1739" s="90" t="str" cm="1">
        <f t="array" ref="H1739">IFERROR(_xlfn._xlws.FILTER(Cnty_States_Rgns[chapter],(Cnty_States_Rgns[county_lon, county_st]=G1739)*(Cnty_States_Rgns[region]=DR_Region)),"")</f>
        <v/>
      </c>
      <c r="J1739">
        <v>1737</v>
      </c>
      <c r="K1739" t="str">
        <f t="shared" si="55"/>
        <v/>
      </c>
    </row>
    <row r="1740" spans="1:11" ht="16" hidden="1" x14ac:dyDescent="0.2">
      <c r="A1740" s="43">
        <f>IFERROR(MATCH($C1740,'Start Here Statistics'!$M:$M,0),0)</f>
        <v>0</v>
      </c>
      <c r="B1740" s="43" t="s">
        <v>653</v>
      </c>
      <c r="C1740" s="43" t="s">
        <v>276</v>
      </c>
      <c r="D1740" s="43" t="s">
        <v>2291</v>
      </c>
      <c r="E1740" s="43">
        <f t="shared" si="54"/>
        <v>0</v>
      </c>
      <c r="G1740" s="89" t="str">
        <v/>
      </c>
      <c r="H1740" s="90" t="str" cm="1">
        <f t="array" ref="H1740">IFERROR(_xlfn._xlws.FILTER(Cnty_States_Rgns[chapter],(Cnty_States_Rgns[county_lon, county_st]=G1740)*(Cnty_States_Rgns[region]=DR_Region)),"")</f>
        <v/>
      </c>
      <c r="J1740">
        <v>1738</v>
      </c>
      <c r="K1740" t="str">
        <f t="shared" si="55"/>
        <v/>
      </c>
    </row>
    <row r="1741" spans="1:11" ht="16" hidden="1" x14ac:dyDescent="0.2">
      <c r="A1741" s="43">
        <f>IFERROR(MATCH($C1741,'Start Here Statistics'!$M:$M,0),0)</f>
        <v>0</v>
      </c>
      <c r="B1741" s="43" t="s">
        <v>438</v>
      </c>
      <c r="C1741" s="43" t="s">
        <v>327</v>
      </c>
      <c r="D1741" s="43" t="s">
        <v>2292</v>
      </c>
      <c r="E1741" s="43">
        <f t="shared" si="54"/>
        <v>0</v>
      </c>
      <c r="G1741" s="89" t="str">
        <v/>
      </c>
      <c r="H1741" s="90" t="str" cm="1">
        <f t="array" ref="H1741">IFERROR(_xlfn._xlws.FILTER(Cnty_States_Rgns[chapter],(Cnty_States_Rgns[county_lon, county_st]=G1741)*(Cnty_States_Rgns[region]=DR_Region)),"")</f>
        <v/>
      </c>
      <c r="J1741">
        <v>1739</v>
      </c>
      <c r="K1741" t="str">
        <f t="shared" si="55"/>
        <v/>
      </c>
    </row>
    <row r="1742" spans="1:11" ht="16" hidden="1" x14ac:dyDescent="0.2">
      <c r="A1742" s="43">
        <f>IFERROR(MATCH($C1742,'Start Here Statistics'!$M:$M,0),0)</f>
        <v>0</v>
      </c>
      <c r="B1742" s="43" t="s">
        <v>732</v>
      </c>
      <c r="C1742" s="43" t="s">
        <v>297</v>
      </c>
      <c r="D1742" s="43" t="s">
        <v>2293</v>
      </c>
      <c r="E1742" s="43">
        <f t="shared" si="54"/>
        <v>0</v>
      </c>
      <c r="G1742" s="89" t="str">
        <v/>
      </c>
      <c r="H1742" s="90" t="str" cm="1">
        <f t="array" ref="H1742">IFERROR(_xlfn._xlws.FILTER(Cnty_States_Rgns[chapter],(Cnty_States_Rgns[county_lon, county_st]=G1742)*(Cnty_States_Rgns[region]=DR_Region)),"")</f>
        <v/>
      </c>
      <c r="J1742">
        <v>1740</v>
      </c>
      <c r="K1742" t="str">
        <f t="shared" si="55"/>
        <v/>
      </c>
    </row>
    <row r="1743" spans="1:11" ht="16" hidden="1" x14ac:dyDescent="0.2">
      <c r="A1743" s="43">
        <f>IFERROR(MATCH($C1743,'Start Here Statistics'!$M:$M,0),0)</f>
        <v>0</v>
      </c>
      <c r="B1743" s="43" t="s">
        <v>860</v>
      </c>
      <c r="C1743" s="43" t="s">
        <v>297</v>
      </c>
      <c r="D1743" s="43" t="s">
        <v>2294</v>
      </c>
      <c r="E1743" s="43">
        <f t="shared" si="54"/>
        <v>0</v>
      </c>
      <c r="G1743" s="89" t="str">
        <v/>
      </c>
      <c r="H1743" s="90" t="str" cm="1">
        <f t="array" ref="H1743">IFERROR(_xlfn._xlws.FILTER(Cnty_States_Rgns[chapter],(Cnty_States_Rgns[county_lon, county_st]=G1743)*(Cnty_States_Rgns[region]=DR_Region)),"")</f>
        <v/>
      </c>
      <c r="J1743">
        <v>1741</v>
      </c>
      <c r="K1743" t="str">
        <f t="shared" si="55"/>
        <v/>
      </c>
    </row>
    <row r="1744" spans="1:11" ht="16" hidden="1" x14ac:dyDescent="0.2">
      <c r="A1744" s="43">
        <f>IFERROR(MATCH($C1744,'Start Here Statistics'!$M:$M,0),0)</f>
        <v>0</v>
      </c>
      <c r="B1744" s="43" t="s">
        <v>523</v>
      </c>
      <c r="C1744" s="43" t="s">
        <v>307</v>
      </c>
      <c r="D1744" s="43" t="s">
        <v>2295</v>
      </c>
      <c r="E1744" s="43">
        <f t="shared" si="54"/>
        <v>0</v>
      </c>
      <c r="G1744" s="89" t="str">
        <v/>
      </c>
      <c r="H1744" s="90" t="str" cm="1">
        <f t="array" ref="H1744">IFERROR(_xlfn._xlws.FILTER(Cnty_States_Rgns[chapter],(Cnty_States_Rgns[county_lon, county_st]=G1744)*(Cnty_States_Rgns[region]=DR_Region)),"")</f>
        <v/>
      </c>
      <c r="J1744">
        <v>1742</v>
      </c>
      <c r="K1744" t="str">
        <f t="shared" si="55"/>
        <v/>
      </c>
    </row>
    <row r="1745" spans="1:11" ht="16" hidden="1" x14ac:dyDescent="0.2">
      <c r="A1745" s="43">
        <f>IFERROR(MATCH($C1745,'Start Here Statistics'!$M:$M,0),0)</f>
        <v>0</v>
      </c>
      <c r="B1745" s="43" t="s">
        <v>442</v>
      </c>
      <c r="C1745" s="43" t="s">
        <v>327</v>
      </c>
      <c r="D1745" s="43" t="s">
        <v>2296</v>
      </c>
      <c r="E1745" s="43">
        <f t="shared" si="54"/>
        <v>0</v>
      </c>
      <c r="G1745" s="89" t="str">
        <v/>
      </c>
      <c r="H1745" s="90" t="str" cm="1">
        <f t="array" ref="H1745">IFERROR(_xlfn._xlws.FILTER(Cnty_States_Rgns[chapter],(Cnty_States_Rgns[county_lon, county_st]=G1745)*(Cnty_States_Rgns[region]=DR_Region)),"")</f>
        <v/>
      </c>
      <c r="J1745">
        <v>1743</v>
      </c>
      <c r="K1745" t="str">
        <f t="shared" si="55"/>
        <v/>
      </c>
    </row>
    <row r="1746" spans="1:11" ht="16" hidden="1" x14ac:dyDescent="0.2">
      <c r="A1746" s="43">
        <f>IFERROR(MATCH($C1746,'Start Here Statistics'!$M:$M,0),0)</f>
        <v>0</v>
      </c>
      <c r="B1746" s="43" t="s">
        <v>535</v>
      </c>
      <c r="C1746" s="43" t="s">
        <v>313</v>
      </c>
      <c r="D1746" s="43" t="s">
        <v>2297</v>
      </c>
      <c r="E1746" s="43">
        <f t="shared" si="54"/>
        <v>0</v>
      </c>
      <c r="G1746" s="89" t="str">
        <v/>
      </c>
      <c r="H1746" s="90" t="str" cm="1">
        <f t="array" ref="H1746">IFERROR(_xlfn._xlws.FILTER(Cnty_States_Rgns[chapter],(Cnty_States_Rgns[county_lon, county_st]=G1746)*(Cnty_States_Rgns[region]=DR_Region)),"")</f>
        <v/>
      </c>
      <c r="J1746">
        <v>1744</v>
      </c>
      <c r="K1746" t="str">
        <f t="shared" si="55"/>
        <v/>
      </c>
    </row>
    <row r="1747" spans="1:11" ht="16" hidden="1" x14ac:dyDescent="0.2">
      <c r="A1747" s="43">
        <f>IFERROR(MATCH($C1747,'Start Here Statistics'!$M:$M,0),0)</f>
        <v>0</v>
      </c>
      <c r="B1747" s="43" t="s">
        <v>789</v>
      </c>
      <c r="C1747" s="43" t="s">
        <v>310</v>
      </c>
      <c r="D1747" s="43" t="s">
        <v>2298</v>
      </c>
      <c r="E1747" s="43">
        <f t="shared" si="54"/>
        <v>0</v>
      </c>
      <c r="G1747" s="89" t="str">
        <v/>
      </c>
      <c r="H1747" s="90" t="str" cm="1">
        <f t="array" ref="H1747">IFERROR(_xlfn._xlws.FILTER(Cnty_States_Rgns[chapter],(Cnty_States_Rgns[county_lon, county_st]=G1747)*(Cnty_States_Rgns[region]=DR_Region)),"")</f>
        <v/>
      </c>
      <c r="J1747">
        <v>1745</v>
      </c>
      <c r="K1747" t="str">
        <f t="shared" si="55"/>
        <v/>
      </c>
    </row>
    <row r="1748" spans="1:11" ht="16" hidden="1" x14ac:dyDescent="0.2">
      <c r="A1748" s="43">
        <f>IFERROR(MATCH($C1748,'Start Here Statistics'!$M:$M,0),0)</f>
        <v>0</v>
      </c>
      <c r="B1748" s="43" t="s">
        <v>446</v>
      </c>
      <c r="C1748" s="43" t="s">
        <v>301</v>
      </c>
      <c r="D1748" s="43" t="s">
        <v>2299</v>
      </c>
      <c r="E1748" s="43">
        <f t="shared" si="54"/>
        <v>0</v>
      </c>
      <c r="G1748" s="89" t="str">
        <v/>
      </c>
      <c r="H1748" s="90" t="str" cm="1">
        <f t="array" ref="H1748">IFERROR(_xlfn._xlws.FILTER(Cnty_States_Rgns[chapter],(Cnty_States_Rgns[county_lon, county_st]=G1748)*(Cnty_States_Rgns[region]=DR_Region)),"")</f>
        <v/>
      </c>
      <c r="J1748">
        <v>1746</v>
      </c>
      <c r="K1748" t="str">
        <f t="shared" si="55"/>
        <v/>
      </c>
    </row>
    <row r="1749" spans="1:11" ht="16" hidden="1" x14ac:dyDescent="0.2">
      <c r="A1749" s="43">
        <f>IFERROR(MATCH($C1749,'Start Here Statistics'!$M:$M,0),0)</f>
        <v>0</v>
      </c>
      <c r="B1749" s="43" t="s">
        <v>545</v>
      </c>
      <c r="C1749" s="43" t="s">
        <v>302</v>
      </c>
      <c r="D1749" s="43" t="s">
        <v>2300</v>
      </c>
      <c r="E1749" s="43">
        <f t="shared" si="54"/>
        <v>0</v>
      </c>
      <c r="G1749" s="89" t="str">
        <v/>
      </c>
      <c r="H1749" s="90" t="str" cm="1">
        <f t="array" ref="H1749">IFERROR(_xlfn._xlws.FILTER(Cnty_States_Rgns[chapter],(Cnty_States_Rgns[county_lon, county_st]=G1749)*(Cnty_States_Rgns[region]=DR_Region)),"")</f>
        <v/>
      </c>
      <c r="J1749">
        <v>1747</v>
      </c>
      <c r="K1749" t="str">
        <f t="shared" si="55"/>
        <v/>
      </c>
    </row>
    <row r="1750" spans="1:11" ht="16" hidden="1" x14ac:dyDescent="0.2">
      <c r="A1750" s="43">
        <f>IFERROR(MATCH($C1750,'Start Here Statistics'!$M:$M,0),0)</f>
        <v>0</v>
      </c>
      <c r="B1750" s="43" t="s">
        <v>688</v>
      </c>
      <c r="C1750" s="43" t="s">
        <v>307</v>
      </c>
      <c r="D1750" s="43" t="s">
        <v>2301</v>
      </c>
      <c r="E1750" s="43">
        <f t="shared" si="54"/>
        <v>0</v>
      </c>
      <c r="G1750" s="89" t="str">
        <v/>
      </c>
      <c r="H1750" s="90" t="str" cm="1">
        <f t="array" ref="H1750">IFERROR(_xlfn._xlws.FILTER(Cnty_States_Rgns[chapter],(Cnty_States_Rgns[county_lon, county_st]=G1750)*(Cnty_States_Rgns[region]=DR_Region)),"")</f>
        <v/>
      </c>
      <c r="J1750">
        <v>1748</v>
      </c>
      <c r="K1750" t="str">
        <f t="shared" si="55"/>
        <v/>
      </c>
    </row>
    <row r="1751" spans="1:11" ht="16" hidden="1" x14ac:dyDescent="0.2">
      <c r="A1751" s="43">
        <f>IFERROR(MATCH($C1751,'Start Here Statistics'!$M:$M,0),0)</f>
        <v>0</v>
      </c>
      <c r="B1751" s="43" t="s">
        <v>900</v>
      </c>
      <c r="C1751" s="43" t="s">
        <v>326</v>
      </c>
      <c r="D1751" s="43" t="s">
        <v>2302</v>
      </c>
      <c r="E1751" s="43">
        <f t="shared" si="54"/>
        <v>0</v>
      </c>
      <c r="G1751" s="89" t="str">
        <v/>
      </c>
      <c r="H1751" s="90" t="str" cm="1">
        <f t="array" ref="H1751">IFERROR(_xlfn._xlws.FILTER(Cnty_States_Rgns[chapter],(Cnty_States_Rgns[county_lon, county_st]=G1751)*(Cnty_States_Rgns[region]=DR_Region)),"")</f>
        <v/>
      </c>
      <c r="J1751">
        <v>1749</v>
      </c>
      <c r="K1751" t="str">
        <f t="shared" si="55"/>
        <v/>
      </c>
    </row>
    <row r="1752" spans="1:11" ht="16" hidden="1" x14ac:dyDescent="0.2">
      <c r="A1752" s="43">
        <f>IFERROR(MATCH($C1752,'Start Here Statistics'!$M:$M,0),0)</f>
        <v>0</v>
      </c>
      <c r="B1752" s="43" t="s">
        <v>398</v>
      </c>
      <c r="C1752" s="43" t="s">
        <v>306</v>
      </c>
      <c r="D1752" s="43" t="s">
        <v>2303</v>
      </c>
      <c r="E1752" s="43">
        <f t="shared" si="54"/>
        <v>0</v>
      </c>
      <c r="G1752" s="89" t="str">
        <v/>
      </c>
      <c r="H1752" s="90" t="str" cm="1">
        <f t="array" ref="H1752">IFERROR(_xlfn._xlws.FILTER(Cnty_States_Rgns[chapter],(Cnty_States_Rgns[county_lon, county_st]=G1752)*(Cnty_States_Rgns[region]=DR_Region)),"")</f>
        <v/>
      </c>
      <c r="J1752">
        <v>1750</v>
      </c>
      <c r="K1752" t="str">
        <f t="shared" si="55"/>
        <v/>
      </c>
    </row>
    <row r="1753" spans="1:11" ht="16" hidden="1" x14ac:dyDescent="0.2">
      <c r="A1753" s="43">
        <f>IFERROR(MATCH($C1753,'Start Here Statistics'!$M:$M,0),0)</f>
        <v>0</v>
      </c>
      <c r="B1753" s="43" t="s">
        <v>2191</v>
      </c>
      <c r="C1753" s="43" t="s">
        <v>306</v>
      </c>
      <c r="D1753" s="43" t="s">
        <v>2304</v>
      </c>
      <c r="E1753" s="43">
        <f t="shared" si="54"/>
        <v>0</v>
      </c>
      <c r="G1753" s="89" t="str">
        <v/>
      </c>
      <c r="H1753" s="90" t="str" cm="1">
        <f t="array" ref="H1753">IFERROR(_xlfn._xlws.FILTER(Cnty_States_Rgns[chapter],(Cnty_States_Rgns[county_lon, county_st]=G1753)*(Cnty_States_Rgns[region]=DR_Region)),"")</f>
        <v/>
      </c>
      <c r="J1753">
        <v>1751</v>
      </c>
      <c r="K1753" t="str">
        <f t="shared" si="55"/>
        <v/>
      </c>
    </row>
    <row r="1754" spans="1:11" ht="16" x14ac:dyDescent="0.2">
      <c r="A1754" s="43">
        <f>IFERROR(MATCH($C1754,'Start Here Statistics'!$M:$M,0),0)</f>
        <v>0</v>
      </c>
      <c r="B1754" s="43" t="s">
        <v>527</v>
      </c>
      <c r="C1754" s="43" t="s">
        <v>271</v>
      </c>
      <c r="D1754" s="43" t="s">
        <v>2305</v>
      </c>
      <c r="E1754" s="43">
        <f t="shared" si="54"/>
        <v>0</v>
      </c>
      <c r="G1754" s="89" t="str">
        <v/>
      </c>
      <c r="H1754" s="90" t="str" cm="1">
        <f t="array" ref="H1754">IFERROR(_xlfn._xlws.FILTER(Cnty_States_Rgns[chapter],(Cnty_States_Rgns[county_lon, county_st]=G1754)*(Cnty_States_Rgns[region]=DR_Region)),"")</f>
        <v/>
      </c>
      <c r="J1754">
        <v>1752</v>
      </c>
      <c r="K1754" t="str">
        <f t="shared" si="55"/>
        <v/>
      </c>
    </row>
    <row r="1755" spans="1:11" ht="16" hidden="1" x14ac:dyDescent="0.2">
      <c r="A1755" s="43">
        <f>IFERROR(MATCH($C1755,'Start Here Statistics'!$M:$M,0),0)</f>
        <v>0</v>
      </c>
      <c r="B1755" s="43" t="s">
        <v>662</v>
      </c>
      <c r="C1755" s="43" t="s">
        <v>294</v>
      </c>
      <c r="D1755" s="43" t="s">
        <v>2306</v>
      </c>
      <c r="E1755" s="43">
        <f t="shared" si="54"/>
        <v>0</v>
      </c>
      <c r="G1755" s="89" t="str">
        <v/>
      </c>
      <c r="H1755" s="90" t="str" cm="1">
        <f t="array" ref="H1755">IFERROR(_xlfn._xlws.FILTER(Cnty_States_Rgns[chapter],(Cnty_States_Rgns[county_lon, county_st]=G1755)*(Cnty_States_Rgns[region]=DR_Region)),"")</f>
        <v/>
      </c>
      <c r="J1755">
        <v>1753</v>
      </c>
      <c r="K1755" t="str">
        <f t="shared" si="55"/>
        <v/>
      </c>
    </row>
    <row r="1756" spans="1:11" ht="16" hidden="1" x14ac:dyDescent="0.2">
      <c r="A1756" s="43">
        <f>IFERROR(MATCH($C1756,'Start Here Statistics'!$M:$M,0),0)</f>
        <v>0</v>
      </c>
      <c r="B1756" s="43" t="s">
        <v>694</v>
      </c>
      <c r="C1756" s="43" t="s">
        <v>299</v>
      </c>
      <c r="D1756" s="43" t="s">
        <v>2307</v>
      </c>
      <c r="E1756" s="43">
        <f t="shared" si="54"/>
        <v>0</v>
      </c>
      <c r="G1756" s="89" t="str">
        <v/>
      </c>
      <c r="H1756" s="90" t="str" cm="1">
        <f t="array" ref="H1756">IFERROR(_xlfn._xlws.FILTER(Cnty_States_Rgns[chapter],(Cnty_States_Rgns[county_lon, county_st]=G1756)*(Cnty_States_Rgns[region]=DR_Region)),"")</f>
        <v/>
      </c>
      <c r="J1756">
        <v>1754</v>
      </c>
      <c r="K1756" t="str">
        <f t="shared" si="55"/>
        <v/>
      </c>
    </row>
    <row r="1757" spans="1:11" ht="16" hidden="1" x14ac:dyDescent="0.2">
      <c r="A1757" s="43">
        <f>IFERROR(MATCH($C1757,'Start Here Statistics'!$M:$M,0),0)</f>
        <v>0</v>
      </c>
      <c r="B1757" s="43" t="s">
        <v>352</v>
      </c>
      <c r="C1757" s="43" t="s">
        <v>308</v>
      </c>
      <c r="D1757" s="43" t="s">
        <v>2308</v>
      </c>
      <c r="E1757" s="43">
        <f t="shared" si="54"/>
        <v>0</v>
      </c>
      <c r="G1757" s="89" t="str">
        <v/>
      </c>
      <c r="H1757" s="90" t="str" cm="1">
        <f t="array" ref="H1757">IFERROR(_xlfn._xlws.FILTER(Cnty_States_Rgns[chapter],(Cnty_States_Rgns[county_lon, county_st]=G1757)*(Cnty_States_Rgns[region]=DR_Region)),"")</f>
        <v/>
      </c>
      <c r="J1757">
        <v>1755</v>
      </c>
      <c r="K1757" t="str">
        <f t="shared" si="55"/>
        <v/>
      </c>
    </row>
    <row r="1758" spans="1:11" ht="16" hidden="1" x14ac:dyDescent="0.2">
      <c r="A1758" s="43">
        <f>IFERROR(MATCH($C1758,'Start Here Statistics'!$M:$M,0),0)</f>
        <v>0</v>
      </c>
      <c r="B1758" s="43" t="s">
        <v>797</v>
      </c>
      <c r="C1758" s="43" t="s">
        <v>295</v>
      </c>
      <c r="D1758" s="43" t="s">
        <v>2309</v>
      </c>
      <c r="E1758" s="43">
        <f t="shared" si="54"/>
        <v>0</v>
      </c>
      <c r="G1758" s="89" t="str">
        <v/>
      </c>
      <c r="H1758" s="90" t="str" cm="1">
        <f t="array" ref="H1758">IFERROR(_xlfn._xlws.FILTER(Cnty_States_Rgns[chapter],(Cnty_States_Rgns[county_lon, county_st]=G1758)*(Cnty_States_Rgns[region]=DR_Region)),"")</f>
        <v/>
      </c>
      <c r="J1758">
        <v>1756</v>
      </c>
      <c r="K1758" t="str">
        <f t="shared" si="55"/>
        <v/>
      </c>
    </row>
    <row r="1759" spans="1:11" ht="16" hidden="1" x14ac:dyDescent="0.2">
      <c r="A1759" s="43">
        <f>IFERROR(MATCH($C1759,'Start Here Statistics'!$M:$M,0),0)</f>
        <v>0</v>
      </c>
      <c r="B1759" s="43" t="s">
        <v>967</v>
      </c>
      <c r="C1759" s="43" t="s">
        <v>324</v>
      </c>
      <c r="D1759" s="43" t="s">
        <v>2310</v>
      </c>
      <c r="E1759" s="43">
        <f t="shared" si="54"/>
        <v>0</v>
      </c>
      <c r="G1759" s="89" t="str">
        <v/>
      </c>
      <c r="H1759" s="90" t="str" cm="1">
        <f t="array" ref="H1759">IFERROR(_xlfn._xlws.FILTER(Cnty_States_Rgns[chapter],(Cnty_States_Rgns[county_lon, county_st]=G1759)*(Cnty_States_Rgns[region]=DR_Region)),"")</f>
        <v/>
      </c>
      <c r="J1759">
        <v>1757</v>
      </c>
      <c r="K1759" t="str">
        <f t="shared" si="55"/>
        <v/>
      </c>
    </row>
    <row r="1760" spans="1:11" ht="16" hidden="1" x14ac:dyDescent="0.2">
      <c r="A1760" s="43">
        <f>IFERROR(MATCH($C1760,'Start Here Statistics'!$M:$M,0),0)</f>
        <v>0</v>
      </c>
      <c r="B1760" s="43" t="s">
        <v>694</v>
      </c>
      <c r="C1760" s="43" t="s">
        <v>299</v>
      </c>
      <c r="D1760" s="43" t="s">
        <v>2311</v>
      </c>
      <c r="E1760" s="43">
        <f t="shared" si="54"/>
        <v>0</v>
      </c>
      <c r="G1760" s="89" t="str">
        <v/>
      </c>
      <c r="H1760" s="90" t="str" cm="1">
        <f t="array" ref="H1760">IFERROR(_xlfn._xlws.FILTER(Cnty_States_Rgns[chapter],(Cnty_States_Rgns[county_lon, county_st]=G1760)*(Cnty_States_Rgns[region]=DR_Region)),"")</f>
        <v/>
      </c>
      <c r="J1760">
        <v>1758</v>
      </c>
      <c r="K1760" t="str">
        <f t="shared" si="55"/>
        <v/>
      </c>
    </row>
    <row r="1761" spans="1:11" ht="16" hidden="1" x14ac:dyDescent="0.2">
      <c r="A1761" s="43">
        <f>IFERROR(MATCH($C1761,'Start Here Statistics'!$M:$M,0),0)</f>
        <v>0</v>
      </c>
      <c r="B1761" s="43" t="s">
        <v>1529</v>
      </c>
      <c r="C1761" s="43" t="s">
        <v>286</v>
      </c>
      <c r="D1761" s="43" t="s">
        <v>2312</v>
      </c>
      <c r="E1761" s="43">
        <f t="shared" si="54"/>
        <v>0</v>
      </c>
      <c r="G1761" s="89" t="str">
        <v/>
      </c>
      <c r="H1761" s="90" t="str" cm="1">
        <f t="array" ref="H1761">IFERROR(_xlfn._xlws.FILTER(Cnty_States_Rgns[chapter],(Cnty_States_Rgns[county_lon, county_st]=G1761)*(Cnty_States_Rgns[region]=DR_Region)),"")</f>
        <v/>
      </c>
      <c r="J1761">
        <v>1759</v>
      </c>
      <c r="K1761" t="str">
        <f t="shared" si="55"/>
        <v/>
      </c>
    </row>
    <row r="1762" spans="1:11" ht="16" x14ac:dyDescent="0.2">
      <c r="A1762" s="43">
        <f>IFERROR(MATCH($C1762,'Start Here Statistics'!$M:$M,0),0)</f>
        <v>0</v>
      </c>
      <c r="B1762" s="43" t="s">
        <v>973</v>
      </c>
      <c r="C1762" s="43" t="s">
        <v>271</v>
      </c>
      <c r="D1762" s="43" t="s">
        <v>2313</v>
      </c>
      <c r="E1762" s="43">
        <f t="shared" si="54"/>
        <v>0</v>
      </c>
      <c r="G1762" s="89" t="str">
        <v/>
      </c>
      <c r="H1762" s="90" t="str" cm="1">
        <f t="array" ref="H1762">IFERROR(_xlfn._xlws.FILTER(Cnty_States_Rgns[chapter],(Cnty_States_Rgns[county_lon, county_st]=G1762)*(Cnty_States_Rgns[region]=DR_Region)),"")</f>
        <v/>
      </c>
      <c r="J1762">
        <v>1760</v>
      </c>
      <c r="K1762" t="str">
        <f t="shared" si="55"/>
        <v/>
      </c>
    </row>
    <row r="1763" spans="1:11" ht="16" hidden="1" x14ac:dyDescent="0.2">
      <c r="A1763" s="43">
        <f>IFERROR(MATCH($C1763,'Start Here Statistics'!$M:$M,0),0)</f>
        <v>0</v>
      </c>
      <c r="B1763" s="43" t="s">
        <v>585</v>
      </c>
      <c r="C1763" s="43" t="s">
        <v>308</v>
      </c>
      <c r="D1763" s="43" t="s">
        <v>2314</v>
      </c>
      <c r="E1763" s="43">
        <f t="shared" si="54"/>
        <v>0</v>
      </c>
      <c r="G1763" s="89" t="str">
        <v/>
      </c>
      <c r="H1763" s="90" t="str" cm="1">
        <f t="array" ref="H1763">IFERROR(_xlfn._xlws.FILTER(Cnty_States_Rgns[chapter],(Cnty_States_Rgns[county_lon, county_st]=G1763)*(Cnty_States_Rgns[region]=DR_Region)),"")</f>
        <v/>
      </c>
      <c r="J1763">
        <v>1761</v>
      </c>
      <c r="K1763" t="str">
        <f t="shared" si="55"/>
        <v/>
      </c>
    </row>
    <row r="1764" spans="1:11" ht="16" hidden="1" x14ac:dyDescent="0.2">
      <c r="A1764" s="43">
        <f>IFERROR(MATCH($C1764,'Start Here Statistics'!$M:$M,0),0)</f>
        <v>0</v>
      </c>
      <c r="B1764" s="43" t="s">
        <v>1124</v>
      </c>
      <c r="C1764" s="43" t="s">
        <v>312</v>
      </c>
      <c r="D1764" s="43" t="s">
        <v>2315</v>
      </c>
      <c r="E1764" s="43">
        <f t="shared" si="54"/>
        <v>0</v>
      </c>
      <c r="G1764" s="89" t="str">
        <v/>
      </c>
      <c r="H1764" s="90" t="str" cm="1">
        <f t="array" ref="H1764">IFERROR(_xlfn._xlws.FILTER(Cnty_States_Rgns[chapter],(Cnty_States_Rgns[county_lon, county_st]=G1764)*(Cnty_States_Rgns[region]=DR_Region)),"")</f>
        <v/>
      </c>
      <c r="J1764">
        <v>1762</v>
      </c>
      <c r="K1764" t="str">
        <f t="shared" si="55"/>
        <v/>
      </c>
    </row>
    <row r="1765" spans="1:11" ht="16" hidden="1" x14ac:dyDescent="0.2">
      <c r="A1765" s="43">
        <f>IFERROR(MATCH($C1765,'Start Here Statistics'!$M:$M,0),0)</f>
        <v>0</v>
      </c>
      <c r="B1765" s="43" t="s">
        <v>553</v>
      </c>
      <c r="C1765" s="43" t="s">
        <v>294</v>
      </c>
      <c r="D1765" s="43" t="s">
        <v>2316</v>
      </c>
      <c r="E1765" s="43">
        <f t="shared" si="54"/>
        <v>0</v>
      </c>
      <c r="G1765" s="89" t="str">
        <v/>
      </c>
      <c r="H1765" s="90" t="str" cm="1">
        <f t="array" ref="H1765">IFERROR(_xlfn._xlws.FILTER(Cnty_States_Rgns[chapter],(Cnty_States_Rgns[county_lon, county_st]=G1765)*(Cnty_States_Rgns[region]=DR_Region)),"")</f>
        <v/>
      </c>
      <c r="J1765">
        <v>1763</v>
      </c>
      <c r="K1765" t="str">
        <f t="shared" si="55"/>
        <v/>
      </c>
    </row>
    <row r="1766" spans="1:11" ht="16" hidden="1" x14ac:dyDescent="0.2">
      <c r="A1766" s="43">
        <f>IFERROR(MATCH($C1766,'Start Here Statistics'!$M:$M,0),0)</f>
        <v>0</v>
      </c>
      <c r="B1766" s="43" t="s">
        <v>348</v>
      </c>
      <c r="C1766" s="43" t="s">
        <v>310</v>
      </c>
      <c r="D1766" s="43" t="s">
        <v>2317</v>
      </c>
      <c r="E1766" s="43">
        <f t="shared" si="54"/>
        <v>0</v>
      </c>
      <c r="G1766" s="89" t="str">
        <v/>
      </c>
      <c r="H1766" s="90" t="str" cm="1">
        <f t="array" ref="H1766">IFERROR(_xlfn._xlws.FILTER(Cnty_States_Rgns[chapter],(Cnty_States_Rgns[county_lon, county_st]=G1766)*(Cnty_States_Rgns[region]=DR_Region)),"")</f>
        <v/>
      </c>
      <c r="J1766">
        <v>1764</v>
      </c>
      <c r="K1766" t="str">
        <f t="shared" si="55"/>
        <v/>
      </c>
    </row>
    <row r="1767" spans="1:11" ht="16" hidden="1" x14ac:dyDescent="0.2">
      <c r="A1767" s="43">
        <f>IFERROR(MATCH($C1767,'Start Here Statistics'!$M:$M,0),0)</f>
        <v>0</v>
      </c>
      <c r="B1767" s="43" t="s">
        <v>346</v>
      </c>
      <c r="C1767" s="43" t="s">
        <v>298</v>
      </c>
      <c r="D1767" s="43" t="s">
        <v>2318</v>
      </c>
      <c r="E1767" s="43">
        <f t="shared" si="54"/>
        <v>0</v>
      </c>
      <c r="G1767" s="89" t="str">
        <v/>
      </c>
      <c r="H1767" s="90" t="str" cm="1">
        <f t="array" ref="H1767">IFERROR(_xlfn._xlws.FILTER(Cnty_States_Rgns[chapter],(Cnty_States_Rgns[county_lon, county_st]=G1767)*(Cnty_States_Rgns[region]=DR_Region)),"")</f>
        <v/>
      </c>
      <c r="J1767">
        <v>1765</v>
      </c>
      <c r="K1767" t="str">
        <f t="shared" si="55"/>
        <v/>
      </c>
    </row>
    <row r="1768" spans="1:11" ht="16" hidden="1" x14ac:dyDescent="0.2">
      <c r="A1768" s="43">
        <f>IFERROR(MATCH($C1768,'Start Here Statistics'!$M:$M,0),0)</f>
        <v>0</v>
      </c>
      <c r="B1768" s="43" t="s">
        <v>842</v>
      </c>
      <c r="C1768" s="43" t="s">
        <v>308</v>
      </c>
      <c r="D1768" s="43" t="s">
        <v>2319</v>
      </c>
      <c r="E1768" s="43">
        <f t="shared" si="54"/>
        <v>0</v>
      </c>
      <c r="G1768" s="89" t="str">
        <v/>
      </c>
      <c r="H1768" s="90" t="str" cm="1">
        <f t="array" ref="H1768">IFERROR(_xlfn._xlws.FILTER(Cnty_States_Rgns[chapter],(Cnty_States_Rgns[county_lon, county_st]=G1768)*(Cnty_States_Rgns[region]=DR_Region)),"")</f>
        <v/>
      </c>
      <c r="J1768">
        <v>1766</v>
      </c>
      <c r="K1768" t="str">
        <f t="shared" si="55"/>
        <v/>
      </c>
    </row>
    <row r="1769" spans="1:11" ht="16" hidden="1" x14ac:dyDescent="0.2">
      <c r="A1769" s="43">
        <f>IFERROR(MATCH($C1769,'Start Here Statistics'!$M:$M,0),0)</f>
        <v>0</v>
      </c>
      <c r="B1769" s="43" t="s">
        <v>671</v>
      </c>
      <c r="C1769" s="43" t="s">
        <v>300</v>
      </c>
      <c r="D1769" s="43" t="s">
        <v>2320</v>
      </c>
      <c r="E1769" s="43">
        <f t="shared" si="54"/>
        <v>0</v>
      </c>
      <c r="G1769" s="89" t="str">
        <v/>
      </c>
      <c r="H1769" s="90" t="str" cm="1">
        <f t="array" ref="H1769">IFERROR(_xlfn._xlws.FILTER(Cnty_States_Rgns[chapter],(Cnty_States_Rgns[county_lon, county_st]=G1769)*(Cnty_States_Rgns[region]=DR_Region)),"")</f>
        <v/>
      </c>
      <c r="J1769">
        <v>1767</v>
      </c>
      <c r="K1769" t="str">
        <f t="shared" si="55"/>
        <v/>
      </c>
    </row>
    <row r="1770" spans="1:11" ht="16" hidden="1" x14ac:dyDescent="0.2">
      <c r="A1770" s="43">
        <f>IFERROR(MATCH($C1770,'Start Here Statistics'!$M:$M,0),0)</f>
        <v>0</v>
      </c>
      <c r="B1770" s="43" t="s">
        <v>718</v>
      </c>
      <c r="C1770" s="43" t="s">
        <v>302</v>
      </c>
      <c r="D1770" s="43" t="s">
        <v>2321</v>
      </c>
      <c r="E1770" s="43">
        <f t="shared" si="54"/>
        <v>0</v>
      </c>
      <c r="G1770" s="89" t="str">
        <v/>
      </c>
      <c r="H1770" s="90" t="str" cm="1">
        <f t="array" ref="H1770">IFERROR(_xlfn._xlws.FILTER(Cnty_States_Rgns[chapter],(Cnty_States_Rgns[county_lon, county_st]=G1770)*(Cnty_States_Rgns[region]=DR_Region)),"")</f>
        <v/>
      </c>
      <c r="J1770">
        <v>1768</v>
      </c>
      <c r="K1770" t="str">
        <f t="shared" si="55"/>
        <v/>
      </c>
    </row>
    <row r="1771" spans="1:11" ht="16" hidden="1" x14ac:dyDescent="0.2">
      <c r="A1771" s="43">
        <f>IFERROR(MATCH($C1771,'Start Here Statistics'!$M:$M,0),0)</f>
        <v>0</v>
      </c>
      <c r="B1771" s="43" t="s">
        <v>405</v>
      </c>
      <c r="C1771" s="43" t="s">
        <v>308</v>
      </c>
      <c r="D1771" s="43" t="s">
        <v>2322</v>
      </c>
      <c r="E1771" s="43">
        <f t="shared" si="54"/>
        <v>0</v>
      </c>
      <c r="G1771" s="89" t="str">
        <v/>
      </c>
      <c r="H1771" s="90" t="str" cm="1">
        <f t="array" ref="H1771">IFERROR(_xlfn._xlws.FILTER(Cnty_States_Rgns[chapter],(Cnty_States_Rgns[county_lon, county_st]=G1771)*(Cnty_States_Rgns[region]=DR_Region)),"")</f>
        <v/>
      </c>
      <c r="J1771">
        <v>1769</v>
      </c>
      <c r="K1771" t="str">
        <f t="shared" si="55"/>
        <v/>
      </c>
    </row>
    <row r="1772" spans="1:11" ht="16" x14ac:dyDescent="0.2">
      <c r="A1772" s="43">
        <f>IFERROR(MATCH($C1772,'Start Here Statistics'!$M:$M,0),0)</f>
        <v>0</v>
      </c>
      <c r="B1772" s="43" t="s">
        <v>364</v>
      </c>
      <c r="C1772" s="43" t="s">
        <v>271</v>
      </c>
      <c r="D1772" s="43" t="s">
        <v>2323</v>
      </c>
      <c r="E1772" s="43">
        <f t="shared" si="54"/>
        <v>0</v>
      </c>
      <c r="G1772" s="89" t="str">
        <v/>
      </c>
      <c r="H1772" s="90" t="str" cm="1">
        <f t="array" ref="H1772">IFERROR(_xlfn._xlws.FILTER(Cnty_States_Rgns[chapter],(Cnty_States_Rgns[county_lon, county_st]=G1772)*(Cnty_States_Rgns[region]=DR_Region)),"")</f>
        <v/>
      </c>
      <c r="J1772">
        <v>1770</v>
      </c>
      <c r="K1772" t="str">
        <f t="shared" si="55"/>
        <v/>
      </c>
    </row>
    <row r="1773" spans="1:11" ht="16" hidden="1" x14ac:dyDescent="0.2">
      <c r="A1773" s="43">
        <f>IFERROR(MATCH($C1773,'Start Here Statistics'!$M:$M,0),0)</f>
        <v>0</v>
      </c>
      <c r="B1773" s="43" t="s">
        <v>604</v>
      </c>
      <c r="C1773" s="43" t="s">
        <v>298</v>
      </c>
      <c r="D1773" s="43" t="s">
        <v>2324</v>
      </c>
      <c r="E1773" s="43">
        <f t="shared" si="54"/>
        <v>0</v>
      </c>
      <c r="G1773" s="89" t="str">
        <v/>
      </c>
      <c r="H1773" s="90" t="str" cm="1">
        <f t="array" ref="H1773">IFERROR(_xlfn._xlws.FILTER(Cnty_States_Rgns[chapter],(Cnty_States_Rgns[county_lon, county_st]=G1773)*(Cnty_States_Rgns[region]=DR_Region)),"")</f>
        <v/>
      </c>
      <c r="J1773">
        <v>1771</v>
      </c>
      <c r="K1773" t="str">
        <f t="shared" si="55"/>
        <v/>
      </c>
    </row>
    <row r="1774" spans="1:11" ht="16" hidden="1" x14ac:dyDescent="0.2">
      <c r="A1774" s="43">
        <f>IFERROR(MATCH($C1774,'Start Here Statistics'!$M:$M,0),0)</f>
        <v>0</v>
      </c>
      <c r="B1774" s="43" t="s">
        <v>797</v>
      </c>
      <c r="C1774" s="43" t="s">
        <v>295</v>
      </c>
      <c r="D1774" s="43" t="s">
        <v>2325</v>
      </c>
      <c r="E1774" s="43">
        <f t="shared" si="54"/>
        <v>0</v>
      </c>
      <c r="G1774" s="89" t="str">
        <v/>
      </c>
      <c r="H1774" s="90" t="str" cm="1">
        <f t="array" ref="H1774">IFERROR(_xlfn._xlws.FILTER(Cnty_States_Rgns[chapter],(Cnty_States_Rgns[county_lon, county_st]=G1774)*(Cnty_States_Rgns[region]=DR_Region)),"")</f>
        <v/>
      </c>
      <c r="J1774">
        <v>1772</v>
      </c>
      <c r="K1774" t="str">
        <f t="shared" si="55"/>
        <v/>
      </c>
    </row>
    <row r="1775" spans="1:11" ht="16" hidden="1" x14ac:dyDescent="0.2">
      <c r="A1775" s="43">
        <f>IFERROR(MATCH($C1775,'Start Here Statistics'!$M:$M,0),0)</f>
        <v>0</v>
      </c>
      <c r="B1775" s="43" t="s">
        <v>789</v>
      </c>
      <c r="C1775" s="43" t="s">
        <v>310</v>
      </c>
      <c r="D1775" s="43" t="s">
        <v>2326</v>
      </c>
      <c r="E1775" s="43">
        <f t="shared" si="54"/>
        <v>0</v>
      </c>
      <c r="G1775" s="89" t="str">
        <v/>
      </c>
      <c r="H1775" s="90" t="str" cm="1">
        <f t="array" ref="H1775">IFERROR(_xlfn._xlws.FILTER(Cnty_States_Rgns[chapter],(Cnty_States_Rgns[county_lon, county_st]=G1775)*(Cnty_States_Rgns[region]=DR_Region)),"")</f>
        <v/>
      </c>
      <c r="J1775">
        <v>1773</v>
      </c>
      <c r="K1775" t="str">
        <f t="shared" si="55"/>
        <v/>
      </c>
    </row>
    <row r="1776" spans="1:11" ht="16" hidden="1" x14ac:dyDescent="0.2">
      <c r="A1776" s="43">
        <f>IFERROR(MATCH($C1776,'Start Here Statistics'!$M:$M,0),0)</f>
        <v>0</v>
      </c>
      <c r="B1776" s="43" t="s">
        <v>1802</v>
      </c>
      <c r="C1776" s="43" t="s">
        <v>292</v>
      </c>
      <c r="D1776" s="43" t="s">
        <v>2327</v>
      </c>
      <c r="E1776" s="43">
        <f t="shared" si="54"/>
        <v>0</v>
      </c>
      <c r="G1776" s="89" t="str">
        <v/>
      </c>
      <c r="H1776" s="90" t="str" cm="1">
        <f t="array" ref="H1776">IFERROR(_xlfn._xlws.FILTER(Cnty_States_Rgns[chapter],(Cnty_States_Rgns[county_lon, county_st]=G1776)*(Cnty_States_Rgns[region]=DR_Region)),"")</f>
        <v/>
      </c>
      <c r="J1776">
        <v>1774</v>
      </c>
      <c r="K1776" t="str">
        <f t="shared" si="55"/>
        <v/>
      </c>
    </row>
    <row r="1777" spans="1:11" ht="16" hidden="1" x14ac:dyDescent="0.2">
      <c r="A1777" s="43">
        <f>IFERROR(MATCH($C1777,'Start Here Statistics'!$M:$M,0),0)</f>
        <v>0</v>
      </c>
      <c r="B1777" s="43" t="s">
        <v>944</v>
      </c>
      <c r="C1777" s="43" t="s">
        <v>283</v>
      </c>
      <c r="D1777" s="43" t="s">
        <v>2328</v>
      </c>
      <c r="E1777" s="43">
        <f t="shared" si="54"/>
        <v>0</v>
      </c>
      <c r="G1777" s="89" t="str">
        <v/>
      </c>
      <c r="H1777" s="90" t="str" cm="1">
        <f t="array" ref="H1777">IFERROR(_xlfn._xlws.FILTER(Cnty_States_Rgns[chapter],(Cnty_States_Rgns[county_lon, county_st]=G1777)*(Cnty_States_Rgns[region]=DR_Region)),"")</f>
        <v/>
      </c>
      <c r="J1777">
        <v>1775</v>
      </c>
      <c r="K1777" t="str">
        <f t="shared" si="55"/>
        <v/>
      </c>
    </row>
    <row r="1778" spans="1:11" ht="16" hidden="1" x14ac:dyDescent="0.2">
      <c r="A1778" s="43">
        <f>IFERROR(MATCH($C1778,'Start Here Statistics'!$M:$M,0),0)</f>
        <v>0</v>
      </c>
      <c r="B1778" s="43" t="s">
        <v>640</v>
      </c>
      <c r="C1778" s="43" t="s">
        <v>324</v>
      </c>
      <c r="D1778" s="43" t="s">
        <v>2329</v>
      </c>
      <c r="E1778" s="43">
        <f t="shared" si="54"/>
        <v>0</v>
      </c>
      <c r="G1778" s="89" t="str">
        <v/>
      </c>
      <c r="H1778" s="90" t="str" cm="1">
        <f t="array" ref="H1778">IFERROR(_xlfn._xlws.FILTER(Cnty_States_Rgns[chapter],(Cnty_States_Rgns[county_lon, county_st]=G1778)*(Cnty_States_Rgns[region]=DR_Region)),"")</f>
        <v/>
      </c>
      <c r="J1778">
        <v>1776</v>
      </c>
      <c r="K1778" t="str">
        <f t="shared" si="55"/>
        <v/>
      </c>
    </row>
    <row r="1779" spans="1:11" ht="16" hidden="1" x14ac:dyDescent="0.2">
      <c r="A1779" s="43">
        <f>IFERROR(MATCH($C1779,'Start Here Statistics'!$M:$M,0),0)</f>
        <v>0</v>
      </c>
      <c r="B1779" s="43" t="s">
        <v>618</v>
      </c>
      <c r="C1779" s="43" t="s">
        <v>282</v>
      </c>
      <c r="D1779" s="43" t="s">
        <v>2330</v>
      </c>
      <c r="E1779" s="43">
        <f t="shared" si="54"/>
        <v>0</v>
      </c>
      <c r="G1779" s="89" t="str">
        <v/>
      </c>
      <c r="H1779" s="90" t="str" cm="1">
        <f t="array" ref="H1779">IFERROR(_xlfn._xlws.FILTER(Cnty_States_Rgns[chapter],(Cnty_States_Rgns[county_lon, county_st]=G1779)*(Cnty_States_Rgns[region]=DR_Region)),"")</f>
        <v/>
      </c>
      <c r="J1779">
        <v>1777</v>
      </c>
      <c r="K1779" t="str">
        <f t="shared" si="55"/>
        <v/>
      </c>
    </row>
    <row r="1780" spans="1:11" ht="16" hidden="1" x14ac:dyDescent="0.2">
      <c r="A1780" s="43">
        <f>IFERROR(MATCH($C1780,'Start Here Statistics'!$M:$M,0),0)</f>
        <v>0</v>
      </c>
      <c r="B1780" s="43" t="s">
        <v>396</v>
      </c>
      <c r="C1780" s="43" t="s">
        <v>327</v>
      </c>
      <c r="D1780" s="43" t="s">
        <v>2331</v>
      </c>
      <c r="E1780" s="43">
        <f t="shared" si="54"/>
        <v>0</v>
      </c>
      <c r="G1780" s="89" t="str">
        <v/>
      </c>
      <c r="H1780" s="90" t="str" cm="1">
        <f t="array" ref="H1780">IFERROR(_xlfn._xlws.FILTER(Cnty_States_Rgns[chapter],(Cnty_States_Rgns[county_lon, county_st]=G1780)*(Cnty_States_Rgns[region]=DR_Region)),"")</f>
        <v/>
      </c>
      <c r="J1780">
        <v>1778</v>
      </c>
      <c r="K1780" t="str">
        <f t="shared" si="55"/>
        <v/>
      </c>
    </row>
    <row r="1781" spans="1:11" ht="16" hidden="1" x14ac:dyDescent="0.2">
      <c r="A1781" s="43">
        <f>IFERROR(MATCH($C1781,'Start Here Statistics'!$M:$M,0),0)</f>
        <v>0</v>
      </c>
      <c r="B1781" s="43" t="s">
        <v>530</v>
      </c>
      <c r="C1781" s="43" t="s">
        <v>304</v>
      </c>
      <c r="D1781" s="43" t="s">
        <v>2332</v>
      </c>
      <c r="E1781" s="43">
        <f t="shared" si="54"/>
        <v>0</v>
      </c>
      <c r="G1781" s="89" t="str">
        <v/>
      </c>
      <c r="H1781" s="90" t="str" cm="1">
        <f t="array" ref="H1781">IFERROR(_xlfn._xlws.FILTER(Cnty_States_Rgns[chapter],(Cnty_States_Rgns[county_lon, county_st]=G1781)*(Cnty_States_Rgns[region]=DR_Region)),"")</f>
        <v/>
      </c>
      <c r="J1781">
        <v>1779</v>
      </c>
      <c r="K1781" t="str">
        <f t="shared" si="55"/>
        <v/>
      </c>
    </row>
    <row r="1782" spans="1:11" ht="16" hidden="1" x14ac:dyDescent="0.2">
      <c r="A1782" s="43">
        <f>IFERROR(MATCH($C1782,'Start Here Statistics'!$M:$M,0),0)</f>
        <v>0</v>
      </c>
      <c r="B1782" s="43" t="s">
        <v>582</v>
      </c>
      <c r="C1782" s="43" t="s">
        <v>302</v>
      </c>
      <c r="D1782" s="43" t="s">
        <v>2333</v>
      </c>
      <c r="E1782" s="43">
        <f t="shared" si="54"/>
        <v>0</v>
      </c>
      <c r="G1782" s="89" t="str">
        <v/>
      </c>
      <c r="H1782" s="90" t="str" cm="1">
        <f t="array" ref="H1782">IFERROR(_xlfn._xlws.FILTER(Cnty_States_Rgns[chapter],(Cnty_States_Rgns[county_lon, county_st]=G1782)*(Cnty_States_Rgns[region]=DR_Region)),"")</f>
        <v/>
      </c>
      <c r="J1782">
        <v>1780</v>
      </c>
      <c r="K1782" t="str">
        <f t="shared" si="55"/>
        <v/>
      </c>
    </row>
    <row r="1783" spans="1:11" ht="16" hidden="1" x14ac:dyDescent="0.2">
      <c r="A1783" s="43">
        <f>IFERROR(MATCH($C1783,'Start Here Statistics'!$M:$M,0),0)</f>
        <v>0</v>
      </c>
      <c r="B1783" s="43" t="s">
        <v>348</v>
      </c>
      <c r="C1783" s="43" t="s">
        <v>310</v>
      </c>
      <c r="D1783" s="43" t="s">
        <v>2334</v>
      </c>
      <c r="E1783" s="43">
        <f t="shared" si="54"/>
        <v>0</v>
      </c>
      <c r="G1783" s="89" t="str">
        <v/>
      </c>
      <c r="H1783" s="90" t="str" cm="1">
        <f t="array" ref="H1783">IFERROR(_xlfn._xlws.FILTER(Cnty_States_Rgns[chapter],(Cnty_States_Rgns[county_lon, county_st]=G1783)*(Cnty_States_Rgns[region]=DR_Region)),"")</f>
        <v/>
      </c>
      <c r="J1783">
        <v>1781</v>
      </c>
      <c r="K1783" t="str">
        <f t="shared" si="55"/>
        <v/>
      </c>
    </row>
    <row r="1784" spans="1:11" ht="16" hidden="1" x14ac:dyDescent="0.2">
      <c r="A1784" s="43">
        <f>IFERROR(MATCH($C1784,'Start Here Statistics'!$M:$M,0),0)</f>
        <v>0</v>
      </c>
      <c r="B1784" s="43" t="s">
        <v>382</v>
      </c>
      <c r="C1784" s="43" t="s">
        <v>307</v>
      </c>
      <c r="D1784" s="43" t="s">
        <v>2335</v>
      </c>
      <c r="E1784" s="43">
        <f t="shared" si="54"/>
        <v>0</v>
      </c>
      <c r="G1784" s="89" t="str">
        <v/>
      </c>
      <c r="H1784" s="90" t="str" cm="1">
        <f t="array" ref="H1784">IFERROR(_xlfn._xlws.FILTER(Cnty_States_Rgns[chapter],(Cnty_States_Rgns[county_lon, county_st]=G1784)*(Cnty_States_Rgns[region]=DR_Region)),"")</f>
        <v/>
      </c>
      <c r="J1784">
        <v>1782</v>
      </c>
      <c r="K1784" t="str">
        <f t="shared" si="55"/>
        <v/>
      </c>
    </row>
    <row r="1785" spans="1:11" ht="16" hidden="1" x14ac:dyDescent="0.2">
      <c r="A1785" s="43">
        <f>IFERROR(MATCH($C1785,'Start Here Statistics'!$M:$M,0),0)</f>
        <v>0</v>
      </c>
      <c r="B1785" s="43" t="s">
        <v>2336</v>
      </c>
      <c r="C1785" s="43" t="s">
        <v>316</v>
      </c>
      <c r="D1785" s="43" t="s">
        <v>2337</v>
      </c>
      <c r="E1785" s="43">
        <f t="shared" si="54"/>
        <v>0</v>
      </c>
      <c r="G1785" s="89" t="str">
        <v/>
      </c>
      <c r="H1785" s="90" t="str" cm="1">
        <f t="array" ref="H1785">IFERROR(_xlfn._xlws.FILTER(Cnty_States_Rgns[chapter],(Cnty_States_Rgns[county_lon, county_st]=G1785)*(Cnty_States_Rgns[region]=DR_Region)),"")</f>
        <v/>
      </c>
      <c r="J1785">
        <v>1783</v>
      </c>
      <c r="K1785" t="str">
        <f t="shared" si="55"/>
        <v/>
      </c>
    </row>
    <row r="1786" spans="1:11" ht="16" hidden="1" x14ac:dyDescent="0.2">
      <c r="A1786" s="43">
        <f>IFERROR(MATCH($C1786,'Start Here Statistics'!$M:$M,0),0)</f>
        <v>0</v>
      </c>
      <c r="B1786" s="43" t="s">
        <v>411</v>
      </c>
      <c r="C1786" s="43" t="s">
        <v>301</v>
      </c>
      <c r="D1786" s="43" t="s">
        <v>2338</v>
      </c>
      <c r="E1786" s="43">
        <f t="shared" si="54"/>
        <v>0</v>
      </c>
      <c r="G1786" s="89" t="str">
        <v/>
      </c>
      <c r="H1786" s="90" t="str" cm="1">
        <f t="array" ref="H1786">IFERROR(_xlfn._xlws.FILTER(Cnty_States_Rgns[chapter],(Cnty_States_Rgns[county_lon, county_st]=G1786)*(Cnty_States_Rgns[region]=DR_Region)),"")</f>
        <v/>
      </c>
      <c r="J1786">
        <v>1784</v>
      </c>
      <c r="K1786" t="str">
        <f t="shared" si="55"/>
        <v/>
      </c>
    </row>
    <row r="1787" spans="1:11" ht="16" hidden="1" x14ac:dyDescent="0.2">
      <c r="A1787" s="43">
        <f>IFERROR(MATCH($C1787,'Start Here Statistics'!$M:$M,0),0)</f>
        <v>0</v>
      </c>
      <c r="B1787" s="43" t="s">
        <v>346</v>
      </c>
      <c r="C1787" s="43" t="s">
        <v>298</v>
      </c>
      <c r="D1787" s="43" t="s">
        <v>2339</v>
      </c>
      <c r="E1787" s="43">
        <f t="shared" si="54"/>
        <v>0</v>
      </c>
      <c r="G1787" s="89" t="str">
        <v/>
      </c>
      <c r="H1787" s="90" t="str" cm="1">
        <f t="array" ref="H1787">IFERROR(_xlfn._xlws.FILTER(Cnty_States_Rgns[chapter],(Cnty_States_Rgns[county_lon, county_st]=G1787)*(Cnty_States_Rgns[region]=DR_Region)),"")</f>
        <v/>
      </c>
      <c r="J1787">
        <v>1785</v>
      </c>
      <c r="K1787" t="str">
        <f t="shared" si="55"/>
        <v/>
      </c>
    </row>
    <row r="1788" spans="1:11" ht="16" hidden="1" x14ac:dyDescent="0.2">
      <c r="A1788" s="43">
        <f>IFERROR(MATCH($C1788,'Start Here Statistics'!$M:$M,0),0)</f>
        <v>0</v>
      </c>
      <c r="B1788" s="43" t="s">
        <v>2276</v>
      </c>
      <c r="C1788" s="43" t="s">
        <v>309</v>
      </c>
      <c r="D1788" s="43" t="s">
        <v>2340</v>
      </c>
      <c r="E1788" s="43">
        <f t="shared" si="54"/>
        <v>0</v>
      </c>
      <c r="G1788" s="89" t="str">
        <v/>
      </c>
      <c r="H1788" s="90" t="str" cm="1">
        <f t="array" ref="H1788">IFERROR(_xlfn._xlws.FILTER(Cnty_States_Rgns[chapter],(Cnty_States_Rgns[county_lon, county_st]=G1788)*(Cnty_States_Rgns[region]=DR_Region)),"")</f>
        <v/>
      </c>
      <c r="J1788">
        <v>1786</v>
      </c>
      <c r="K1788" t="str">
        <f t="shared" si="55"/>
        <v/>
      </c>
    </row>
    <row r="1789" spans="1:11" ht="16" hidden="1" x14ac:dyDescent="0.2">
      <c r="A1789" s="43">
        <f>IFERROR(MATCH($C1789,'Start Here Statistics'!$M:$M,0),0)</f>
        <v>0</v>
      </c>
      <c r="B1789" s="43" t="s">
        <v>2276</v>
      </c>
      <c r="C1789" s="43" t="s">
        <v>309</v>
      </c>
      <c r="D1789" s="43" t="s">
        <v>2341</v>
      </c>
      <c r="E1789" s="43">
        <f t="shared" si="54"/>
        <v>0</v>
      </c>
      <c r="G1789" s="89" t="str">
        <v/>
      </c>
      <c r="H1789" s="90" t="str" cm="1">
        <f t="array" ref="H1789">IFERROR(_xlfn._xlws.FILTER(Cnty_States_Rgns[chapter],(Cnty_States_Rgns[county_lon, county_st]=G1789)*(Cnty_States_Rgns[region]=DR_Region)),"")</f>
        <v/>
      </c>
      <c r="J1789">
        <v>1787</v>
      </c>
      <c r="K1789" t="str">
        <f t="shared" si="55"/>
        <v/>
      </c>
    </row>
    <row r="1790" spans="1:11" ht="16" hidden="1" x14ac:dyDescent="0.2">
      <c r="A1790" s="43">
        <f>IFERROR(MATCH($C1790,'Start Here Statistics'!$M:$M,0),0)</f>
        <v>0</v>
      </c>
      <c r="B1790" s="43" t="s">
        <v>952</v>
      </c>
      <c r="C1790" s="43" t="s">
        <v>288</v>
      </c>
      <c r="D1790" s="43" t="s">
        <v>2342</v>
      </c>
      <c r="E1790" s="43">
        <f t="shared" si="54"/>
        <v>0</v>
      </c>
      <c r="G1790" s="89" t="str">
        <v/>
      </c>
      <c r="H1790" s="90" t="str" cm="1">
        <f t="array" ref="H1790">IFERROR(_xlfn._xlws.FILTER(Cnty_States_Rgns[chapter],(Cnty_States_Rgns[county_lon, county_st]=G1790)*(Cnty_States_Rgns[region]=DR_Region)),"")</f>
        <v/>
      </c>
      <c r="J1790">
        <v>1788</v>
      </c>
      <c r="K1790" t="str">
        <f t="shared" si="55"/>
        <v/>
      </c>
    </row>
    <row r="1791" spans="1:11" ht="16" hidden="1" x14ac:dyDescent="0.2">
      <c r="A1791" s="43">
        <f>IFERROR(MATCH($C1791,'Start Here Statistics'!$M:$M,0),0)</f>
        <v>0</v>
      </c>
      <c r="B1791" s="43" t="s">
        <v>398</v>
      </c>
      <c r="C1791" s="43" t="s">
        <v>306</v>
      </c>
      <c r="D1791" s="43" t="s">
        <v>2343</v>
      </c>
      <c r="E1791" s="43">
        <f t="shared" si="54"/>
        <v>0</v>
      </c>
      <c r="G1791" s="89" t="str">
        <v/>
      </c>
      <c r="H1791" s="90" t="str" cm="1">
        <f t="array" ref="H1791">IFERROR(_xlfn._xlws.FILTER(Cnty_States_Rgns[chapter],(Cnty_States_Rgns[county_lon, county_st]=G1791)*(Cnty_States_Rgns[region]=DR_Region)),"")</f>
        <v/>
      </c>
      <c r="J1791">
        <v>1789</v>
      </c>
      <c r="K1791" t="str">
        <f t="shared" si="55"/>
        <v/>
      </c>
    </row>
    <row r="1792" spans="1:11" ht="16" hidden="1" x14ac:dyDescent="0.2">
      <c r="A1792" s="43">
        <f>IFERROR(MATCH($C1792,'Start Here Statistics'!$M:$M,0),0)</f>
        <v>0</v>
      </c>
      <c r="B1792" s="43" t="s">
        <v>774</v>
      </c>
      <c r="C1792" s="43" t="s">
        <v>329</v>
      </c>
      <c r="D1792" s="43" t="s">
        <v>2344</v>
      </c>
      <c r="E1792" s="43">
        <f t="shared" si="54"/>
        <v>0</v>
      </c>
      <c r="G1792" s="89" t="str">
        <v/>
      </c>
      <c r="H1792" s="90" t="str" cm="1">
        <f t="array" ref="H1792">IFERROR(_xlfn._xlws.FILTER(Cnty_States_Rgns[chapter],(Cnty_States_Rgns[county_lon, county_st]=G1792)*(Cnty_States_Rgns[region]=DR_Region)),"")</f>
        <v/>
      </c>
      <c r="J1792">
        <v>1790</v>
      </c>
      <c r="K1792" t="str">
        <f t="shared" si="55"/>
        <v/>
      </c>
    </row>
    <row r="1793" spans="1:11" ht="16" hidden="1" x14ac:dyDescent="0.2">
      <c r="A1793" s="43">
        <f>IFERROR(MATCH($C1793,'Start Here Statistics'!$M:$M,0),0)</f>
        <v>0</v>
      </c>
      <c r="B1793" s="43" t="s">
        <v>1471</v>
      </c>
      <c r="C1793" s="43" t="s">
        <v>329</v>
      </c>
      <c r="D1793" s="43" t="s">
        <v>2345</v>
      </c>
      <c r="E1793" s="43">
        <f t="shared" si="54"/>
        <v>0</v>
      </c>
      <c r="G1793" s="89" t="str">
        <v/>
      </c>
      <c r="H1793" s="90" t="str" cm="1">
        <f t="array" ref="H1793">IFERROR(_xlfn._xlws.FILTER(Cnty_States_Rgns[chapter],(Cnty_States_Rgns[county_lon, county_st]=G1793)*(Cnty_States_Rgns[region]=DR_Region)),"")</f>
        <v/>
      </c>
      <c r="J1793">
        <v>1791</v>
      </c>
      <c r="K1793" t="str">
        <f t="shared" si="55"/>
        <v/>
      </c>
    </row>
    <row r="1794" spans="1:11" ht="16" x14ac:dyDescent="0.2">
      <c r="A1794" s="43">
        <f>IFERROR(MATCH($C1794,'Start Here Statistics'!$M:$M,0),0)</f>
        <v>0</v>
      </c>
      <c r="B1794" s="43" t="s">
        <v>527</v>
      </c>
      <c r="C1794" s="43" t="s">
        <v>271</v>
      </c>
      <c r="D1794" s="43" t="s">
        <v>2346</v>
      </c>
      <c r="E1794" s="43">
        <f t="shared" si="54"/>
        <v>0</v>
      </c>
      <c r="G1794" s="89" t="str">
        <v/>
      </c>
      <c r="H1794" s="90" t="str" cm="1">
        <f t="array" ref="H1794">IFERROR(_xlfn._xlws.FILTER(Cnty_States_Rgns[chapter],(Cnty_States_Rgns[county_lon, county_st]=G1794)*(Cnty_States_Rgns[region]=DR_Region)),"")</f>
        <v/>
      </c>
      <c r="J1794">
        <v>1792</v>
      </c>
      <c r="K1794" t="str">
        <f t="shared" si="55"/>
        <v/>
      </c>
    </row>
    <row r="1795" spans="1:11" ht="16" hidden="1" x14ac:dyDescent="0.2">
      <c r="A1795" s="43">
        <f>IFERROR(MATCH($C1795,'Start Here Statistics'!$M:$M,0),0)</f>
        <v>0</v>
      </c>
      <c r="B1795" s="43" t="s">
        <v>471</v>
      </c>
      <c r="C1795" s="43" t="s">
        <v>276</v>
      </c>
      <c r="D1795" s="43" t="s">
        <v>2347</v>
      </c>
      <c r="E1795" s="43">
        <f t="shared" ref="E1795:E1858" si="56">SUM(E1794,$A1795&gt;0)</f>
        <v>0</v>
      </c>
      <c r="G1795" s="89" t="str">
        <v/>
      </c>
      <c r="H1795" s="90" t="str" cm="1">
        <f t="array" ref="H1795">IFERROR(_xlfn._xlws.FILTER(Cnty_States_Rgns[chapter],(Cnty_States_Rgns[county_lon, county_st]=G1795)*(Cnty_States_Rgns[region]=DR_Region)),"")</f>
        <v/>
      </c>
      <c r="J1795">
        <v>1793</v>
      </c>
      <c r="K1795" t="str">
        <f t="shared" si="55"/>
        <v/>
      </c>
    </row>
    <row r="1796" spans="1:11" ht="16" hidden="1" x14ac:dyDescent="0.2">
      <c r="A1796" s="43">
        <f>IFERROR(MATCH($C1796,'Start Here Statistics'!$M:$M,0),0)</f>
        <v>0</v>
      </c>
      <c r="B1796" s="43" t="s">
        <v>352</v>
      </c>
      <c r="C1796" s="43" t="s">
        <v>308</v>
      </c>
      <c r="D1796" s="43" t="s">
        <v>2348</v>
      </c>
      <c r="E1796" s="43">
        <f t="shared" si="56"/>
        <v>0</v>
      </c>
      <c r="G1796" s="89" t="str">
        <v/>
      </c>
      <c r="H1796" s="90" t="str" cm="1">
        <f t="array" ref="H1796">IFERROR(_xlfn._xlws.FILTER(Cnty_States_Rgns[chapter],(Cnty_States_Rgns[county_lon, county_st]=G1796)*(Cnty_States_Rgns[region]=DR_Region)),"")</f>
        <v/>
      </c>
      <c r="J1796">
        <v>1794</v>
      </c>
      <c r="K1796" t="str">
        <f t="shared" ref="K1796:K1859" si="57">IFERROR(INDEX($D:$D,MATCH($J1796,$E:$E,0)),"")</f>
        <v/>
      </c>
    </row>
    <row r="1797" spans="1:11" ht="16" hidden="1" x14ac:dyDescent="0.2">
      <c r="A1797" s="43">
        <f>IFERROR(MATCH($C1797,'Start Here Statistics'!$M:$M,0),0)</f>
        <v>0</v>
      </c>
      <c r="B1797" s="43" t="s">
        <v>2349</v>
      </c>
      <c r="C1797" s="43" t="s">
        <v>314</v>
      </c>
      <c r="D1797" s="43" t="s">
        <v>2350</v>
      </c>
      <c r="E1797" s="43">
        <f t="shared" si="56"/>
        <v>0</v>
      </c>
      <c r="G1797" s="89" t="str">
        <v/>
      </c>
      <c r="H1797" s="90" t="str" cm="1">
        <f t="array" ref="H1797">IFERROR(_xlfn._xlws.FILTER(Cnty_States_Rgns[chapter],(Cnty_States_Rgns[county_lon, county_st]=G1797)*(Cnty_States_Rgns[region]=DR_Region)),"")</f>
        <v/>
      </c>
      <c r="J1797">
        <v>1795</v>
      </c>
      <c r="K1797" t="str">
        <f t="shared" si="57"/>
        <v/>
      </c>
    </row>
    <row r="1798" spans="1:11" ht="16" hidden="1" x14ac:dyDescent="0.2">
      <c r="A1798" s="43">
        <f>IFERROR(MATCH($C1798,'Start Here Statistics'!$M:$M,0),0)</f>
        <v>0</v>
      </c>
      <c r="B1798" s="43" t="s">
        <v>774</v>
      </c>
      <c r="C1798" s="43" t="s">
        <v>329</v>
      </c>
      <c r="D1798" s="43" t="s">
        <v>2351</v>
      </c>
      <c r="E1798" s="43">
        <f t="shared" si="56"/>
        <v>0</v>
      </c>
      <c r="G1798" s="89" t="str">
        <v/>
      </c>
      <c r="H1798" s="90" t="str" cm="1">
        <f t="array" ref="H1798">IFERROR(_xlfn._xlws.FILTER(Cnty_States_Rgns[chapter],(Cnty_States_Rgns[county_lon, county_st]=G1798)*(Cnty_States_Rgns[region]=DR_Region)),"")</f>
        <v/>
      </c>
      <c r="J1798">
        <v>1796</v>
      </c>
      <c r="K1798" t="str">
        <f t="shared" si="57"/>
        <v/>
      </c>
    </row>
    <row r="1799" spans="1:11" ht="16" x14ac:dyDescent="0.2">
      <c r="A1799" s="43">
        <f>IFERROR(MATCH($C1799,'Start Here Statistics'!$M:$M,0),0)</f>
        <v>0</v>
      </c>
      <c r="B1799" s="43" t="s">
        <v>660</v>
      </c>
      <c r="C1799" s="43" t="s">
        <v>271</v>
      </c>
      <c r="D1799" s="43" t="s">
        <v>2352</v>
      </c>
      <c r="E1799" s="43">
        <f t="shared" si="56"/>
        <v>0</v>
      </c>
      <c r="G1799" s="89" t="str">
        <v/>
      </c>
      <c r="H1799" s="90" t="str" cm="1">
        <f t="array" ref="H1799">IFERROR(_xlfn._xlws.FILTER(Cnty_States_Rgns[chapter],(Cnty_States_Rgns[county_lon, county_st]=G1799)*(Cnty_States_Rgns[region]=DR_Region)),"")</f>
        <v/>
      </c>
      <c r="J1799">
        <v>1797</v>
      </c>
      <c r="K1799" t="str">
        <f t="shared" si="57"/>
        <v/>
      </c>
    </row>
    <row r="1800" spans="1:11" ht="16" hidden="1" x14ac:dyDescent="0.2">
      <c r="A1800" s="43">
        <f>IFERROR(MATCH($C1800,'Start Here Statistics'!$M:$M,0),0)</f>
        <v>0</v>
      </c>
      <c r="B1800" s="43" t="s">
        <v>585</v>
      </c>
      <c r="C1800" s="43" t="s">
        <v>308</v>
      </c>
      <c r="D1800" s="43" t="s">
        <v>2353</v>
      </c>
      <c r="E1800" s="43">
        <f t="shared" si="56"/>
        <v>0</v>
      </c>
      <c r="G1800" s="89" t="str">
        <v/>
      </c>
      <c r="H1800" s="90" t="str" cm="1">
        <f t="array" ref="H1800">IFERROR(_xlfn._xlws.FILTER(Cnty_States_Rgns[chapter],(Cnty_States_Rgns[county_lon, county_st]=G1800)*(Cnty_States_Rgns[region]=DR_Region)),"")</f>
        <v/>
      </c>
      <c r="J1800">
        <v>1798</v>
      </c>
      <c r="K1800" t="str">
        <f t="shared" si="57"/>
        <v/>
      </c>
    </row>
    <row r="1801" spans="1:11" ht="16" hidden="1" x14ac:dyDescent="0.2">
      <c r="A1801" s="43">
        <f>IFERROR(MATCH($C1801,'Start Here Statistics'!$M:$M,0),0)</f>
        <v>0</v>
      </c>
      <c r="B1801" s="43" t="s">
        <v>384</v>
      </c>
      <c r="C1801" s="43" t="s">
        <v>312</v>
      </c>
      <c r="D1801" s="43" t="s">
        <v>2354</v>
      </c>
      <c r="E1801" s="43">
        <f t="shared" si="56"/>
        <v>0</v>
      </c>
      <c r="G1801" s="89" t="str">
        <v/>
      </c>
      <c r="H1801" s="90" t="str" cm="1">
        <f t="array" ref="H1801">IFERROR(_xlfn._xlws.FILTER(Cnty_States_Rgns[chapter],(Cnty_States_Rgns[county_lon, county_st]=G1801)*(Cnty_States_Rgns[region]=DR_Region)),"")</f>
        <v/>
      </c>
      <c r="J1801">
        <v>1799</v>
      </c>
      <c r="K1801" t="str">
        <f t="shared" si="57"/>
        <v/>
      </c>
    </row>
    <row r="1802" spans="1:11" ht="16" hidden="1" x14ac:dyDescent="0.2">
      <c r="A1802" s="43">
        <f>IFERROR(MATCH($C1802,'Start Here Statistics'!$M:$M,0),0)</f>
        <v>0</v>
      </c>
      <c r="B1802" s="43" t="s">
        <v>538</v>
      </c>
      <c r="C1802" s="43" t="s">
        <v>294</v>
      </c>
      <c r="D1802" s="43" t="s">
        <v>2355</v>
      </c>
      <c r="E1802" s="43">
        <f t="shared" si="56"/>
        <v>0</v>
      </c>
      <c r="G1802" s="89" t="str">
        <v/>
      </c>
      <c r="H1802" s="90" t="str" cm="1">
        <f t="array" ref="H1802">IFERROR(_xlfn._xlws.FILTER(Cnty_States_Rgns[chapter],(Cnty_States_Rgns[county_lon, county_st]=G1802)*(Cnty_States_Rgns[region]=DR_Region)),"")</f>
        <v/>
      </c>
      <c r="J1802">
        <v>1800</v>
      </c>
      <c r="K1802" t="str">
        <f t="shared" si="57"/>
        <v/>
      </c>
    </row>
    <row r="1803" spans="1:11" ht="16" hidden="1" x14ac:dyDescent="0.2">
      <c r="A1803" s="43">
        <f>IFERROR(MATCH($C1803,'Start Here Statistics'!$M:$M,0),0)</f>
        <v>0</v>
      </c>
      <c r="B1803" s="43" t="s">
        <v>348</v>
      </c>
      <c r="C1803" s="43" t="s">
        <v>310</v>
      </c>
      <c r="D1803" s="43" t="s">
        <v>2356</v>
      </c>
      <c r="E1803" s="43">
        <f t="shared" si="56"/>
        <v>0</v>
      </c>
      <c r="G1803" s="89" t="str">
        <v/>
      </c>
      <c r="H1803" s="90" t="str" cm="1">
        <f t="array" ref="H1803">IFERROR(_xlfn._xlws.FILTER(Cnty_States_Rgns[chapter],(Cnty_States_Rgns[county_lon, county_st]=G1803)*(Cnty_States_Rgns[region]=DR_Region)),"")</f>
        <v/>
      </c>
      <c r="J1803">
        <v>1801</v>
      </c>
      <c r="K1803" t="str">
        <f t="shared" si="57"/>
        <v/>
      </c>
    </row>
    <row r="1804" spans="1:11" ht="16" hidden="1" x14ac:dyDescent="0.2">
      <c r="A1804" s="43">
        <f>IFERROR(MATCH($C1804,'Start Here Statistics'!$M:$M,0),0)</f>
        <v>0</v>
      </c>
      <c r="B1804" s="43" t="s">
        <v>694</v>
      </c>
      <c r="C1804" s="43" t="s">
        <v>299</v>
      </c>
      <c r="D1804" s="43" t="s">
        <v>2357</v>
      </c>
      <c r="E1804" s="43">
        <f t="shared" si="56"/>
        <v>0</v>
      </c>
      <c r="G1804" s="89" t="str">
        <v/>
      </c>
      <c r="H1804" s="90" t="str" cm="1">
        <f t="array" ref="H1804">IFERROR(_xlfn._xlws.FILTER(Cnty_States_Rgns[chapter],(Cnty_States_Rgns[county_lon, county_st]=G1804)*(Cnty_States_Rgns[region]=DR_Region)),"")</f>
        <v/>
      </c>
      <c r="J1804">
        <v>1802</v>
      </c>
      <c r="K1804" t="str">
        <f t="shared" si="57"/>
        <v/>
      </c>
    </row>
    <row r="1805" spans="1:11" ht="16" hidden="1" x14ac:dyDescent="0.2">
      <c r="A1805" s="43">
        <f>IFERROR(MATCH($C1805,'Start Here Statistics'!$M:$M,0),0)</f>
        <v>0</v>
      </c>
      <c r="B1805" s="43" t="s">
        <v>702</v>
      </c>
      <c r="C1805" s="43" t="s">
        <v>300</v>
      </c>
      <c r="D1805" s="43" t="s">
        <v>2358</v>
      </c>
      <c r="E1805" s="43">
        <f t="shared" si="56"/>
        <v>0</v>
      </c>
      <c r="G1805" s="89" t="str">
        <v/>
      </c>
      <c r="H1805" s="90" t="str" cm="1">
        <f t="array" ref="H1805">IFERROR(_xlfn._xlws.FILTER(Cnty_States_Rgns[chapter],(Cnty_States_Rgns[county_lon, county_st]=G1805)*(Cnty_States_Rgns[region]=DR_Region)),"")</f>
        <v/>
      </c>
      <c r="J1805">
        <v>1803</v>
      </c>
      <c r="K1805" t="str">
        <f t="shared" si="57"/>
        <v/>
      </c>
    </row>
    <row r="1806" spans="1:11" ht="16" hidden="1" x14ac:dyDescent="0.2">
      <c r="A1806" s="43">
        <f>IFERROR(MATCH($C1806,'Start Here Statistics'!$M:$M,0),0)</f>
        <v>0</v>
      </c>
      <c r="B1806" s="43" t="s">
        <v>446</v>
      </c>
      <c r="C1806" s="43" t="s">
        <v>301</v>
      </c>
      <c r="D1806" s="43" t="s">
        <v>2359</v>
      </c>
      <c r="E1806" s="43">
        <f t="shared" si="56"/>
        <v>0</v>
      </c>
      <c r="G1806" s="89" t="str">
        <v/>
      </c>
      <c r="H1806" s="90" t="str" cm="1">
        <f t="array" ref="H1806">IFERROR(_xlfn._xlws.FILTER(Cnty_States_Rgns[chapter],(Cnty_States_Rgns[county_lon, county_st]=G1806)*(Cnty_States_Rgns[region]=DR_Region)),"")</f>
        <v/>
      </c>
      <c r="J1806">
        <v>1804</v>
      </c>
      <c r="K1806" t="str">
        <f t="shared" si="57"/>
        <v/>
      </c>
    </row>
    <row r="1807" spans="1:11" ht="16" hidden="1" x14ac:dyDescent="0.2">
      <c r="A1807" s="43">
        <f>IFERROR(MATCH($C1807,'Start Here Statistics'!$M:$M,0),0)</f>
        <v>0</v>
      </c>
      <c r="B1807" s="43" t="s">
        <v>448</v>
      </c>
      <c r="C1807" s="43" t="s">
        <v>302</v>
      </c>
      <c r="D1807" s="43" t="s">
        <v>2360</v>
      </c>
      <c r="E1807" s="43">
        <f t="shared" si="56"/>
        <v>0</v>
      </c>
      <c r="G1807" s="89" t="str">
        <v/>
      </c>
      <c r="H1807" s="90" t="str" cm="1">
        <f t="array" ref="H1807">IFERROR(_xlfn._xlws.FILTER(Cnty_States_Rgns[chapter],(Cnty_States_Rgns[county_lon, county_st]=G1807)*(Cnty_States_Rgns[region]=DR_Region)),"")</f>
        <v/>
      </c>
      <c r="J1807">
        <v>1805</v>
      </c>
      <c r="K1807" t="str">
        <f t="shared" si="57"/>
        <v/>
      </c>
    </row>
    <row r="1808" spans="1:11" ht="16" hidden="1" x14ac:dyDescent="0.2">
      <c r="A1808" s="43">
        <f>IFERROR(MATCH($C1808,'Start Here Statistics'!$M:$M,0),0)</f>
        <v>0</v>
      </c>
      <c r="B1808" s="43" t="s">
        <v>360</v>
      </c>
      <c r="C1808" s="43" t="s">
        <v>299</v>
      </c>
      <c r="D1808" s="43" t="s">
        <v>2361</v>
      </c>
      <c r="E1808" s="43">
        <f t="shared" si="56"/>
        <v>0</v>
      </c>
      <c r="G1808" s="89" t="str">
        <v/>
      </c>
      <c r="H1808" s="90" t="str" cm="1">
        <f t="array" ref="H1808">IFERROR(_xlfn._xlws.FILTER(Cnty_States_Rgns[chapter],(Cnty_States_Rgns[county_lon, county_st]=G1808)*(Cnty_States_Rgns[region]=DR_Region)),"")</f>
        <v/>
      </c>
      <c r="J1808">
        <v>1806</v>
      </c>
      <c r="K1808" t="str">
        <f t="shared" si="57"/>
        <v/>
      </c>
    </row>
    <row r="1809" spans="1:11" ht="16" x14ac:dyDescent="0.2">
      <c r="A1809" s="43">
        <f>IFERROR(MATCH($C1809,'Start Here Statistics'!$M:$M,0),0)</f>
        <v>0</v>
      </c>
      <c r="B1809" s="43" t="s">
        <v>517</v>
      </c>
      <c r="C1809" s="43" t="s">
        <v>271</v>
      </c>
      <c r="D1809" s="43" t="s">
        <v>2362</v>
      </c>
      <c r="E1809" s="43">
        <f t="shared" si="56"/>
        <v>0</v>
      </c>
      <c r="G1809" s="89" t="str">
        <v/>
      </c>
      <c r="H1809" s="90" t="str" cm="1">
        <f t="array" ref="H1809">IFERROR(_xlfn._xlws.FILTER(Cnty_States_Rgns[chapter],(Cnty_States_Rgns[county_lon, county_st]=G1809)*(Cnty_States_Rgns[region]=DR_Region)),"")</f>
        <v/>
      </c>
      <c r="J1809">
        <v>1807</v>
      </c>
      <c r="K1809" t="str">
        <f t="shared" si="57"/>
        <v/>
      </c>
    </row>
    <row r="1810" spans="1:11" ht="16" hidden="1" x14ac:dyDescent="0.2">
      <c r="A1810" s="43">
        <f>IFERROR(MATCH($C1810,'Start Here Statistics'!$M:$M,0),0)</f>
        <v>0</v>
      </c>
      <c r="B1810" s="43" t="s">
        <v>1161</v>
      </c>
      <c r="C1810" s="43" t="s">
        <v>283</v>
      </c>
      <c r="D1810" s="43" t="s">
        <v>2363</v>
      </c>
      <c r="E1810" s="43">
        <f t="shared" si="56"/>
        <v>0</v>
      </c>
      <c r="G1810" s="89" t="str">
        <v/>
      </c>
      <c r="H1810" s="90" t="str" cm="1">
        <f t="array" ref="H1810">IFERROR(_xlfn._xlws.FILTER(Cnty_States_Rgns[chapter],(Cnty_States_Rgns[county_lon, county_st]=G1810)*(Cnty_States_Rgns[region]=DR_Region)),"")</f>
        <v/>
      </c>
      <c r="J1810">
        <v>1808</v>
      </c>
      <c r="K1810" t="str">
        <f t="shared" si="57"/>
        <v/>
      </c>
    </row>
    <row r="1811" spans="1:11" ht="16" hidden="1" x14ac:dyDescent="0.2">
      <c r="A1811" s="43">
        <f>IFERROR(MATCH($C1811,'Start Here Statistics'!$M:$M,0),0)</f>
        <v>0</v>
      </c>
      <c r="B1811" s="43" t="s">
        <v>1021</v>
      </c>
      <c r="C1811" s="43" t="s">
        <v>280</v>
      </c>
      <c r="D1811" s="43" t="s">
        <v>2364</v>
      </c>
      <c r="E1811" s="43">
        <f t="shared" si="56"/>
        <v>0</v>
      </c>
      <c r="G1811" s="89" t="str">
        <v/>
      </c>
      <c r="H1811" s="90" t="str" cm="1">
        <f t="array" ref="H1811">IFERROR(_xlfn._xlws.FILTER(Cnty_States_Rgns[chapter],(Cnty_States_Rgns[county_lon, county_st]=G1811)*(Cnty_States_Rgns[region]=DR_Region)),"")</f>
        <v/>
      </c>
      <c r="J1811">
        <v>1809</v>
      </c>
      <c r="K1811" t="str">
        <f t="shared" si="57"/>
        <v/>
      </c>
    </row>
    <row r="1812" spans="1:11" ht="16" hidden="1" x14ac:dyDescent="0.2">
      <c r="A1812" s="43">
        <f>IFERROR(MATCH($C1812,'Start Here Statistics'!$M:$M,0),0)</f>
        <v>0</v>
      </c>
      <c r="B1812" s="43" t="s">
        <v>991</v>
      </c>
      <c r="C1812" s="43" t="s">
        <v>320</v>
      </c>
      <c r="D1812" s="43" t="s">
        <v>2365</v>
      </c>
      <c r="E1812" s="43">
        <f t="shared" si="56"/>
        <v>0</v>
      </c>
      <c r="G1812" s="89" t="str">
        <v/>
      </c>
      <c r="H1812" s="90" t="str" cm="1">
        <f t="array" ref="H1812">IFERROR(_xlfn._xlws.FILTER(Cnty_States_Rgns[chapter],(Cnty_States_Rgns[county_lon, county_st]=G1812)*(Cnty_States_Rgns[region]=DR_Region)),"")</f>
        <v/>
      </c>
      <c r="J1812">
        <v>1810</v>
      </c>
      <c r="K1812" t="str">
        <f t="shared" si="57"/>
        <v/>
      </c>
    </row>
    <row r="1813" spans="1:11" ht="16" hidden="1" x14ac:dyDescent="0.2">
      <c r="A1813" s="43">
        <f>IFERROR(MATCH($C1813,'Start Here Statistics'!$M:$M,0),0)</f>
        <v>0</v>
      </c>
      <c r="B1813" s="43" t="s">
        <v>683</v>
      </c>
      <c r="C1813" s="43" t="s">
        <v>324</v>
      </c>
      <c r="D1813" s="43" t="s">
        <v>2366</v>
      </c>
      <c r="E1813" s="43">
        <f t="shared" si="56"/>
        <v>0</v>
      </c>
      <c r="G1813" s="89" t="str">
        <v/>
      </c>
      <c r="H1813" s="90" t="str" cm="1">
        <f t="array" ref="H1813">IFERROR(_xlfn._xlws.FILTER(Cnty_States_Rgns[chapter],(Cnty_States_Rgns[county_lon, county_st]=G1813)*(Cnty_States_Rgns[region]=DR_Region)),"")</f>
        <v/>
      </c>
      <c r="J1813">
        <v>1811</v>
      </c>
      <c r="K1813" t="str">
        <f t="shared" si="57"/>
        <v/>
      </c>
    </row>
    <row r="1814" spans="1:11" ht="16" hidden="1" x14ac:dyDescent="0.2">
      <c r="A1814" s="43">
        <f>IFERROR(MATCH($C1814,'Start Here Statistics'!$M:$M,0),0)</f>
        <v>0</v>
      </c>
      <c r="B1814" s="43" t="s">
        <v>720</v>
      </c>
      <c r="C1814" s="43" t="s">
        <v>313</v>
      </c>
      <c r="D1814" s="43" t="s">
        <v>2367</v>
      </c>
      <c r="E1814" s="43">
        <f t="shared" si="56"/>
        <v>0</v>
      </c>
      <c r="G1814" s="89" t="str">
        <v/>
      </c>
      <c r="H1814" s="90" t="str" cm="1">
        <f t="array" ref="H1814">IFERROR(_xlfn._xlws.FILTER(Cnty_States_Rgns[chapter],(Cnty_States_Rgns[county_lon, county_st]=G1814)*(Cnty_States_Rgns[region]=DR_Region)),"")</f>
        <v/>
      </c>
      <c r="J1814">
        <v>1812</v>
      </c>
      <c r="K1814" t="str">
        <f t="shared" si="57"/>
        <v/>
      </c>
    </row>
    <row r="1815" spans="1:11" ht="16" hidden="1" x14ac:dyDescent="0.2">
      <c r="A1815" s="43">
        <f>IFERROR(MATCH($C1815,'Start Here Statistics'!$M:$M,0),0)</f>
        <v>0</v>
      </c>
      <c r="B1815" s="43" t="s">
        <v>418</v>
      </c>
      <c r="C1815" s="43" t="s">
        <v>285</v>
      </c>
      <c r="D1815" s="43" t="s">
        <v>2368</v>
      </c>
      <c r="E1815" s="43">
        <f t="shared" si="56"/>
        <v>0</v>
      </c>
      <c r="G1815" s="89" t="str">
        <v/>
      </c>
      <c r="H1815" s="90" t="str" cm="1">
        <f t="array" ref="H1815">IFERROR(_xlfn._xlws.FILTER(Cnty_States_Rgns[chapter],(Cnty_States_Rgns[county_lon, county_st]=G1815)*(Cnty_States_Rgns[region]=DR_Region)),"")</f>
        <v/>
      </c>
      <c r="J1815">
        <v>1813</v>
      </c>
      <c r="K1815" t="str">
        <f t="shared" si="57"/>
        <v/>
      </c>
    </row>
    <row r="1816" spans="1:11" ht="16" hidden="1" x14ac:dyDescent="0.2">
      <c r="A1816" s="43">
        <f>IFERROR(MATCH($C1816,'Start Here Statistics'!$M:$M,0),0)</f>
        <v>0</v>
      </c>
      <c r="B1816" s="43" t="s">
        <v>1529</v>
      </c>
      <c r="C1816" s="43" t="s">
        <v>286</v>
      </c>
      <c r="D1816" s="43" t="s">
        <v>2369</v>
      </c>
      <c r="E1816" s="43">
        <f t="shared" si="56"/>
        <v>0</v>
      </c>
      <c r="G1816" s="89" t="str">
        <v/>
      </c>
      <c r="H1816" s="90" t="str" cm="1">
        <f t="array" ref="H1816">IFERROR(_xlfn._xlws.FILTER(Cnty_States_Rgns[chapter],(Cnty_States_Rgns[county_lon, county_st]=G1816)*(Cnty_States_Rgns[region]=DR_Region)),"")</f>
        <v/>
      </c>
      <c r="J1816">
        <v>1814</v>
      </c>
      <c r="K1816" t="str">
        <f t="shared" si="57"/>
        <v/>
      </c>
    </row>
    <row r="1817" spans="1:11" ht="16" hidden="1" x14ac:dyDescent="0.2">
      <c r="A1817" s="43">
        <f>IFERROR(MATCH($C1817,'Start Here Statistics'!$M:$M,0),0)</f>
        <v>0</v>
      </c>
      <c r="B1817" s="43" t="s">
        <v>991</v>
      </c>
      <c r="C1817" s="43" t="s">
        <v>320</v>
      </c>
      <c r="D1817" s="43" t="s">
        <v>2370</v>
      </c>
      <c r="E1817" s="43">
        <f t="shared" si="56"/>
        <v>0</v>
      </c>
      <c r="G1817" s="89" t="str">
        <v/>
      </c>
      <c r="H1817" s="90" t="str" cm="1">
        <f t="array" ref="H1817">IFERROR(_xlfn._xlws.FILTER(Cnty_States_Rgns[chapter],(Cnty_States_Rgns[county_lon, county_st]=G1817)*(Cnty_States_Rgns[region]=DR_Region)),"")</f>
        <v/>
      </c>
      <c r="J1817">
        <v>1815</v>
      </c>
      <c r="K1817" t="str">
        <f t="shared" si="57"/>
        <v/>
      </c>
    </row>
    <row r="1818" spans="1:11" ht="16" hidden="1" x14ac:dyDescent="0.2">
      <c r="A1818" s="43">
        <f>IFERROR(MATCH($C1818,'Start Here Statistics'!$M:$M,0),0)</f>
        <v>0</v>
      </c>
      <c r="B1818" s="43" t="s">
        <v>398</v>
      </c>
      <c r="C1818" s="43" t="s">
        <v>306</v>
      </c>
      <c r="D1818" s="43" t="s">
        <v>2371</v>
      </c>
      <c r="E1818" s="43">
        <f t="shared" si="56"/>
        <v>0</v>
      </c>
      <c r="G1818" s="89" t="str">
        <v/>
      </c>
      <c r="H1818" s="90" t="str" cm="1">
        <f t="array" ref="H1818">IFERROR(_xlfn._xlws.FILTER(Cnty_States_Rgns[chapter],(Cnty_States_Rgns[county_lon, county_st]=G1818)*(Cnty_States_Rgns[region]=DR_Region)),"")</f>
        <v/>
      </c>
      <c r="J1818">
        <v>1816</v>
      </c>
      <c r="K1818" t="str">
        <f t="shared" si="57"/>
        <v/>
      </c>
    </row>
    <row r="1819" spans="1:11" ht="16" hidden="1" x14ac:dyDescent="0.2">
      <c r="A1819" s="43">
        <f>IFERROR(MATCH($C1819,'Start Here Statistics'!$M:$M,0),0)</f>
        <v>0</v>
      </c>
      <c r="B1819" s="43" t="s">
        <v>376</v>
      </c>
      <c r="C1819" s="43" t="s">
        <v>329</v>
      </c>
      <c r="D1819" s="43" t="s">
        <v>2372</v>
      </c>
      <c r="E1819" s="43">
        <f t="shared" si="56"/>
        <v>0</v>
      </c>
      <c r="G1819" s="89" t="str">
        <v/>
      </c>
      <c r="H1819" s="90" t="str" cm="1">
        <f t="array" ref="H1819">IFERROR(_xlfn._xlws.FILTER(Cnty_States_Rgns[chapter],(Cnty_States_Rgns[county_lon, county_st]=G1819)*(Cnty_States_Rgns[region]=DR_Region)),"")</f>
        <v/>
      </c>
      <c r="J1819">
        <v>1817</v>
      </c>
      <c r="K1819" t="str">
        <f t="shared" si="57"/>
        <v/>
      </c>
    </row>
    <row r="1820" spans="1:11" ht="16" x14ac:dyDescent="0.2">
      <c r="A1820" s="43">
        <f>IFERROR(MATCH($C1820,'Start Here Statistics'!$M:$M,0),0)</f>
        <v>0</v>
      </c>
      <c r="B1820" s="43" t="s">
        <v>973</v>
      </c>
      <c r="C1820" s="43" t="s">
        <v>271</v>
      </c>
      <c r="D1820" s="43" t="s">
        <v>2373</v>
      </c>
      <c r="E1820" s="43">
        <f t="shared" si="56"/>
        <v>0</v>
      </c>
      <c r="G1820" s="89" t="str">
        <v/>
      </c>
      <c r="H1820" s="90" t="str" cm="1">
        <f t="array" ref="H1820">IFERROR(_xlfn._xlws.FILTER(Cnty_States_Rgns[chapter],(Cnty_States_Rgns[county_lon, county_st]=G1820)*(Cnty_States_Rgns[region]=DR_Region)),"")</f>
        <v/>
      </c>
      <c r="J1820">
        <v>1818</v>
      </c>
      <c r="K1820" t="str">
        <f t="shared" si="57"/>
        <v/>
      </c>
    </row>
    <row r="1821" spans="1:11" ht="16" hidden="1" x14ac:dyDescent="0.2">
      <c r="A1821" s="43">
        <f>IFERROR(MATCH($C1821,'Start Here Statistics'!$M:$M,0),0)</f>
        <v>0</v>
      </c>
      <c r="B1821" s="43" t="s">
        <v>348</v>
      </c>
      <c r="C1821" s="43" t="s">
        <v>310</v>
      </c>
      <c r="D1821" s="43" t="s">
        <v>2374</v>
      </c>
      <c r="E1821" s="43">
        <f t="shared" si="56"/>
        <v>0</v>
      </c>
      <c r="G1821" s="89" t="str">
        <v/>
      </c>
      <c r="H1821" s="90" t="str" cm="1">
        <f t="array" ref="H1821">IFERROR(_xlfn._xlws.FILTER(Cnty_States_Rgns[chapter],(Cnty_States_Rgns[county_lon, county_st]=G1821)*(Cnty_States_Rgns[region]=DR_Region)),"")</f>
        <v/>
      </c>
      <c r="J1821">
        <v>1819</v>
      </c>
      <c r="K1821" t="str">
        <f t="shared" si="57"/>
        <v/>
      </c>
    </row>
    <row r="1822" spans="1:11" ht="16" hidden="1" x14ac:dyDescent="0.2">
      <c r="A1822" s="43">
        <f>IFERROR(MATCH($C1822,'Start Here Statistics'!$M:$M,0),0)</f>
        <v>0</v>
      </c>
      <c r="B1822" s="43" t="s">
        <v>914</v>
      </c>
      <c r="C1822" s="43" t="s">
        <v>299</v>
      </c>
      <c r="D1822" s="43" t="s">
        <v>2375</v>
      </c>
      <c r="E1822" s="43">
        <f t="shared" si="56"/>
        <v>0</v>
      </c>
      <c r="G1822" s="89" t="str">
        <v/>
      </c>
      <c r="H1822" s="90" t="str" cm="1">
        <f t="array" ref="H1822">IFERROR(_xlfn._xlws.FILTER(Cnty_States_Rgns[chapter],(Cnty_States_Rgns[county_lon, county_st]=G1822)*(Cnty_States_Rgns[region]=DR_Region)),"")</f>
        <v/>
      </c>
      <c r="J1822">
        <v>1820</v>
      </c>
      <c r="K1822" t="str">
        <f t="shared" si="57"/>
        <v/>
      </c>
    </row>
    <row r="1823" spans="1:11" ht="16" hidden="1" x14ac:dyDescent="0.2">
      <c r="A1823" s="43">
        <f>IFERROR(MATCH($C1823,'Start Here Statistics'!$M:$M,0),0)</f>
        <v>0</v>
      </c>
      <c r="B1823" s="43" t="s">
        <v>632</v>
      </c>
      <c r="C1823" s="43" t="s">
        <v>300</v>
      </c>
      <c r="D1823" s="43" t="s">
        <v>2376</v>
      </c>
      <c r="E1823" s="43">
        <f t="shared" si="56"/>
        <v>0</v>
      </c>
      <c r="G1823" s="89" t="str">
        <v/>
      </c>
      <c r="H1823" s="90" t="str" cm="1">
        <f t="array" ref="H1823">IFERROR(_xlfn._xlws.FILTER(Cnty_States_Rgns[chapter],(Cnty_States_Rgns[county_lon, county_st]=G1823)*(Cnty_States_Rgns[region]=DR_Region)),"")</f>
        <v/>
      </c>
      <c r="J1823">
        <v>1821</v>
      </c>
      <c r="K1823" t="str">
        <f t="shared" si="57"/>
        <v/>
      </c>
    </row>
    <row r="1824" spans="1:11" ht="16" hidden="1" x14ac:dyDescent="0.2">
      <c r="A1824" s="43">
        <f>IFERROR(MATCH($C1824,'Start Here Statistics'!$M:$M,0),0)</f>
        <v>0</v>
      </c>
      <c r="B1824" s="43" t="s">
        <v>446</v>
      </c>
      <c r="C1824" s="43" t="s">
        <v>301</v>
      </c>
      <c r="D1824" s="43" t="s">
        <v>2377</v>
      </c>
      <c r="E1824" s="43">
        <f t="shared" si="56"/>
        <v>0</v>
      </c>
      <c r="G1824" s="89" t="str">
        <v/>
      </c>
      <c r="H1824" s="90" t="str" cm="1">
        <f t="array" ref="H1824">IFERROR(_xlfn._xlws.FILTER(Cnty_States_Rgns[chapter],(Cnty_States_Rgns[county_lon, county_st]=G1824)*(Cnty_States_Rgns[region]=DR_Region)),"")</f>
        <v/>
      </c>
      <c r="J1824">
        <v>1822</v>
      </c>
      <c r="K1824" t="str">
        <f t="shared" si="57"/>
        <v/>
      </c>
    </row>
    <row r="1825" spans="1:11" ht="16" hidden="1" x14ac:dyDescent="0.2">
      <c r="A1825" s="43">
        <f>IFERROR(MATCH($C1825,'Start Here Statistics'!$M:$M,0),0)</f>
        <v>0</v>
      </c>
      <c r="B1825" s="43" t="s">
        <v>545</v>
      </c>
      <c r="C1825" s="43" t="s">
        <v>302</v>
      </c>
      <c r="D1825" s="43" t="s">
        <v>2378</v>
      </c>
      <c r="E1825" s="43">
        <f t="shared" si="56"/>
        <v>0</v>
      </c>
      <c r="G1825" s="89" t="str">
        <v/>
      </c>
      <c r="H1825" s="90" t="str" cm="1">
        <f t="array" ref="H1825">IFERROR(_xlfn._xlws.FILTER(Cnty_States_Rgns[chapter],(Cnty_States_Rgns[county_lon, county_st]=G1825)*(Cnty_States_Rgns[region]=DR_Region)),"")</f>
        <v/>
      </c>
      <c r="J1825">
        <v>1823</v>
      </c>
      <c r="K1825" t="str">
        <f t="shared" si="57"/>
        <v/>
      </c>
    </row>
    <row r="1826" spans="1:11" ht="16" hidden="1" x14ac:dyDescent="0.2">
      <c r="A1826" s="43">
        <f>IFERROR(MATCH($C1826,'Start Here Statistics'!$M:$M,0),0)</f>
        <v>0</v>
      </c>
      <c r="B1826" s="43" t="s">
        <v>561</v>
      </c>
      <c r="C1826" s="43" t="s">
        <v>307</v>
      </c>
      <c r="D1826" s="43" t="s">
        <v>2379</v>
      </c>
      <c r="E1826" s="43">
        <f t="shared" si="56"/>
        <v>0</v>
      </c>
      <c r="G1826" s="89" t="str">
        <v/>
      </c>
      <c r="H1826" s="90" t="str" cm="1">
        <f t="array" ref="H1826">IFERROR(_xlfn._xlws.FILTER(Cnty_States_Rgns[chapter],(Cnty_States_Rgns[county_lon, county_st]=G1826)*(Cnty_States_Rgns[region]=DR_Region)),"")</f>
        <v/>
      </c>
      <c r="J1826">
        <v>1824</v>
      </c>
      <c r="K1826" t="str">
        <f t="shared" si="57"/>
        <v/>
      </c>
    </row>
    <row r="1827" spans="1:11" ht="16" x14ac:dyDescent="0.2">
      <c r="A1827" s="43">
        <f>IFERROR(MATCH($C1827,'Start Here Statistics'!$M:$M,0),0)</f>
        <v>0</v>
      </c>
      <c r="B1827" s="43" t="s">
        <v>400</v>
      </c>
      <c r="C1827" s="43" t="s">
        <v>271</v>
      </c>
      <c r="D1827" s="43" t="s">
        <v>2380</v>
      </c>
      <c r="E1827" s="43">
        <f t="shared" si="56"/>
        <v>0</v>
      </c>
      <c r="G1827" s="89" t="str">
        <v/>
      </c>
      <c r="H1827" s="90" t="str" cm="1">
        <f t="array" ref="H1827">IFERROR(_xlfn._xlws.FILTER(Cnty_States_Rgns[chapter],(Cnty_States_Rgns[county_lon, county_st]=G1827)*(Cnty_States_Rgns[region]=DR_Region)),"")</f>
        <v/>
      </c>
      <c r="J1827">
        <v>1825</v>
      </c>
      <c r="K1827" t="str">
        <f t="shared" si="57"/>
        <v/>
      </c>
    </row>
    <row r="1828" spans="1:11" ht="16" hidden="1" x14ac:dyDescent="0.2">
      <c r="A1828" s="43">
        <f>IFERROR(MATCH($C1828,'Start Here Statistics'!$M:$M,0),0)</f>
        <v>0</v>
      </c>
      <c r="B1828" s="43" t="s">
        <v>354</v>
      </c>
      <c r="C1828" s="43" t="s">
        <v>301</v>
      </c>
      <c r="D1828" s="43" t="s">
        <v>2381</v>
      </c>
      <c r="E1828" s="43">
        <f t="shared" si="56"/>
        <v>0</v>
      </c>
      <c r="G1828" s="89" t="str">
        <v/>
      </c>
      <c r="H1828" s="90" t="str" cm="1">
        <f t="array" ref="H1828">IFERROR(_xlfn._xlws.FILTER(Cnty_States_Rgns[chapter],(Cnty_States_Rgns[county_lon, county_st]=G1828)*(Cnty_States_Rgns[region]=DR_Region)),"")</f>
        <v/>
      </c>
      <c r="J1828">
        <v>1826</v>
      </c>
      <c r="K1828" t="str">
        <f t="shared" si="57"/>
        <v/>
      </c>
    </row>
    <row r="1829" spans="1:11" ht="16" hidden="1" x14ac:dyDescent="0.2">
      <c r="A1829" s="43">
        <f>IFERROR(MATCH($C1829,'Start Here Statistics'!$M:$M,0),0)</f>
        <v>0</v>
      </c>
      <c r="B1829" s="43" t="s">
        <v>592</v>
      </c>
      <c r="C1829" s="43" t="s">
        <v>307</v>
      </c>
      <c r="D1829" s="43" t="s">
        <v>2382</v>
      </c>
      <c r="E1829" s="43">
        <f t="shared" si="56"/>
        <v>0</v>
      </c>
      <c r="G1829" s="89" t="str">
        <v/>
      </c>
      <c r="H1829" s="90" t="str" cm="1">
        <f t="array" ref="H1829">IFERROR(_xlfn._xlws.FILTER(Cnty_States_Rgns[chapter],(Cnty_States_Rgns[county_lon, county_st]=G1829)*(Cnty_States_Rgns[region]=DR_Region)),"")</f>
        <v/>
      </c>
      <c r="J1829">
        <v>1827</v>
      </c>
      <c r="K1829" t="str">
        <f t="shared" si="57"/>
        <v/>
      </c>
    </row>
    <row r="1830" spans="1:11" ht="16" hidden="1" x14ac:dyDescent="0.2">
      <c r="A1830" s="43">
        <f>IFERROR(MATCH($C1830,'Start Here Statistics'!$M:$M,0),0)</f>
        <v>0</v>
      </c>
      <c r="B1830" s="43" t="s">
        <v>611</v>
      </c>
      <c r="C1830" s="43" t="s">
        <v>324</v>
      </c>
      <c r="D1830" s="43" t="s">
        <v>2383</v>
      </c>
      <c r="E1830" s="43">
        <f t="shared" si="56"/>
        <v>0</v>
      </c>
      <c r="G1830" s="89" t="str">
        <v/>
      </c>
      <c r="H1830" s="90" t="str" cm="1">
        <f t="array" ref="H1830">IFERROR(_xlfn._xlws.FILTER(Cnty_States_Rgns[chapter],(Cnty_States_Rgns[county_lon, county_st]=G1830)*(Cnty_States_Rgns[region]=DR_Region)),"")</f>
        <v/>
      </c>
      <c r="J1830">
        <v>1828</v>
      </c>
      <c r="K1830" t="str">
        <f t="shared" si="57"/>
        <v/>
      </c>
    </row>
    <row r="1831" spans="1:11" ht="16" hidden="1" x14ac:dyDescent="0.2">
      <c r="A1831" s="43">
        <f>IFERROR(MATCH($C1831,'Start Here Statistics'!$M:$M,0),0)</f>
        <v>0</v>
      </c>
      <c r="B1831" s="43" t="s">
        <v>620</v>
      </c>
      <c r="C1831" s="43" t="s">
        <v>285</v>
      </c>
      <c r="D1831" s="43" t="s">
        <v>2384</v>
      </c>
      <c r="E1831" s="43">
        <f t="shared" si="56"/>
        <v>0</v>
      </c>
      <c r="G1831" s="89" t="str">
        <v/>
      </c>
      <c r="H1831" s="90" t="str" cm="1">
        <f t="array" ref="H1831">IFERROR(_xlfn._xlws.FILTER(Cnty_States_Rgns[chapter],(Cnty_States_Rgns[county_lon, county_st]=G1831)*(Cnty_States_Rgns[region]=DR_Region)),"")</f>
        <v/>
      </c>
      <c r="J1831">
        <v>1829</v>
      </c>
      <c r="K1831" t="str">
        <f t="shared" si="57"/>
        <v/>
      </c>
    </row>
    <row r="1832" spans="1:11" ht="16" hidden="1" x14ac:dyDescent="0.2">
      <c r="A1832" s="43">
        <f>IFERROR(MATCH($C1832,'Start Here Statistics'!$M:$M,0),0)</f>
        <v>0</v>
      </c>
      <c r="B1832" s="43" t="s">
        <v>1887</v>
      </c>
      <c r="C1832" s="43" t="s">
        <v>321</v>
      </c>
      <c r="D1832" s="43" t="s">
        <v>2385</v>
      </c>
      <c r="E1832" s="43">
        <f t="shared" si="56"/>
        <v>0</v>
      </c>
      <c r="G1832" s="89" t="str">
        <v/>
      </c>
      <c r="H1832" s="90" t="str" cm="1">
        <f t="array" ref="H1832">IFERROR(_xlfn._xlws.FILTER(Cnty_States_Rgns[chapter],(Cnty_States_Rgns[county_lon, county_st]=G1832)*(Cnty_States_Rgns[region]=DR_Region)),"")</f>
        <v/>
      </c>
      <c r="J1832">
        <v>1830</v>
      </c>
      <c r="K1832" t="str">
        <f t="shared" si="57"/>
        <v/>
      </c>
    </row>
    <row r="1833" spans="1:11" ht="16" hidden="1" x14ac:dyDescent="0.2">
      <c r="A1833" s="43">
        <f>IFERROR(MATCH($C1833,'Start Here Statistics'!$M:$M,0),0)</f>
        <v>0</v>
      </c>
      <c r="B1833" s="43" t="s">
        <v>1182</v>
      </c>
      <c r="C1833" s="43" t="s">
        <v>300</v>
      </c>
      <c r="D1833" s="43" t="s">
        <v>2386</v>
      </c>
      <c r="E1833" s="43">
        <f t="shared" si="56"/>
        <v>0</v>
      </c>
      <c r="G1833" s="89" t="str">
        <v/>
      </c>
      <c r="H1833" s="90" t="str" cm="1">
        <f t="array" ref="H1833">IFERROR(_xlfn._xlws.FILTER(Cnty_States_Rgns[chapter],(Cnty_States_Rgns[county_lon, county_st]=G1833)*(Cnty_States_Rgns[region]=DR_Region)),"")</f>
        <v/>
      </c>
      <c r="J1833">
        <v>1831</v>
      </c>
      <c r="K1833" t="str">
        <f t="shared" si="57"/>
        <v/>
      </c>
    </row>
    <row r="1834" spans="1:11" ht="16" hidden="1" x14ac:dyDescent="0.2">
      <c r="A1834" s="43">
        <f>IFERROR(MATCH($C1834,'Start Here Statistics'!$M:$M,0),0)</f>
        <v>0</v>
      </c>
      <c r="B1834" s="43" t="s">
        <v>582</v>
      </c>
      <c r="C1834" s="43" t="s">
        <v>302</v>
      </c>
      <c r="D1834" s="43" t="s">
        <v>2387</v>
      </c>
      <c r="E1834" s="43">
        <f t="shared" si="56"/>
        <v>0</v>
      </c>
      <c r="G1834" s="89" t="str">
        <v/>
      </c>
      <c r="H1834" s="90" t="str" cm="1">
        <f t="array" ref="H1834">IFERROR(_xlfn._xlws.FILTER(Cnty_States_Rgns[chapter],(Cnty_States_Rgns[county_lon, county_st]=G1834)*(Cnty_States_Rgns[region]=DR_Region)),"")</f>
        <v/>
      </c>
      <c r="J1834">
        <v>1832</v>
      </c>
      <c r="K1834" t="str">
        <f t="shared" si="57"/>
        <v/>
      </c>
    </row>
    <row r="1835" spans="1:11" ht="16" hidden="1" x14ac:dyDescent="0.2">
      <c r="A1835" s="43">
        <f>IFERROR(MATCH($C1835,'Start Here Statistics'!$M:$M,0),0)</f>
        <v>0</v>
      </c>
      <c r="B1835" s="43" t="s">
        <v>688</v>
      </c>
      <c r="C1835" s="43" t="s">
        <v>307</v>
      </c>
      <c r="D1835" s="43" t="s">
        <v>2388</v>
      </c>
      <c r="E1835" s="43">
        <f t="shared" si="56"/>
        <v>0</v>
      </c>
      <c r="G1835" s="89" t="str">
        <v/>
      </c>
      <c r="H1835" s="90" t="str" cm="1">
        <f t="array" ref="H1835">IFERROR(_xlfn._xlws.FILTER(Cnty_States_Rgns[chapter],(Cnty_States_Rgns[county_lon, county_st]=G1835)*(Cnty_States_Rgns[region]=DR_Region)),"")</f>
        <v/>
      </c>
      <c r="J1835">
        <v>1833</v>
      </c>
      <c r="K1835" t="str">
        <f t="shared" si="57"/>
        <v/>
      </c>
    </row>
    <row r="1836" spans="1:11" ht="16" hidden="1" x14ac:dyDescent="0.2">
      <c r="A1836" s="43">
        <f>IFERROR(MATCH($C1836,'Start Here Statistics'!$M:$M,0),0)</f>
        <v>0</v>
      </c>
      <c r="B1836" s="43" t="s">
        <v>595</v>
      </c>
      <c r="C1836" s="43" t="s">
        <v>293</v>
      </c>
      <c r="D1836" s="43" t="s">
        <v>2389</v>
      </c>
      <c r="E1836" s="43">
        <f t="shared" si="56"/>
        <v>0</v>
      </c>
      <c r="G1836" s="89" t="str">
        <v/>
      </c>
      <c r="H1836" s="90" t="str" cm="1">
        <f t="array" ref="H1836">IFERROR(_xlfn._xlws.FILTER(Cnty_States_Rgns[chapter],(Cnty_States_Rgns[county_lon, county_st]=G1836)*(Cnty_States_Rgns[region]=DR_Region)),"")</f>
        <v/>
      </c>
      <c r="J1836">
        <v>1834</v>
      </c>
      <c r="K1836" t="str">
        <f t="shared" si="57"/>
        <v/>
      </c>
    </row>
    <row r="1837" spans="1:11" ht="16" hidden="1" x14ac:dyDescent="0.2">
      <c r="A1837" s="43">
        <f>IFERROR(MATCH($C1837,'Start Here Statistics'!$M:$M,0),0)</f>
        <v>0</v>
      </c>
      <c r="B1837" s="43" t="s">
        <v>457</v>
      </c>
      <c r="C1837" s="43" t="s">
        <v>282</v>
      </c>
      <c r="D1837" s="43" t="s">
        <v>2390</v>
      </c>
      <c r="E1837" s="43">
        <f t="shared" si="56"/>
        <v>0</v>
      </c>
      <c r="G1837" s="89" t="str">
        <v/>
      </c>
      <c r="H1837" s="90" t="str" cm="1">
        <f t="array" ref="H1837">IFERROR(_xlfn._xlws.FILTER(Cnty_States_Rgns[chapter],(Cnty_States_Rgns[county_lon, county_st]=G1837)*(Cnty_States_Rgns[region]=DR_Region)),"")</f>
        <v/>
      </c>
      <c r="J1837">
        <v>1835</v>
      </c>
      <c r="K1837" t="str">
        <f t="shared" si="57"/>
        <v/>
      </c>
    </row>
    <row r="1838" spans="1:11" ht="16" hidden="1" x14ac:dyDescent="0.2">
      <c r="A1838" s="43">
        <f>IFERROR(MATCH($C1838,'Start Here Statistics'!$M:$M,0),0)</f>
        <v>0</v>
      </c>
      <c r="B1838" s="43" t="s">
        <v>442</v>
      </c>
      <c r="C1838" s="43" t="s">
        <v>327</v>
      </c>
      <c r="D1838" s="43" t="s">
        <v>2391</v>
      </c>
      <c r="E1838" s="43">
        <f t="shared" si="56"/>
        <v>0</v>
      </c>
      <c r="G1838" s="89" t="str">
        <v/>
      </c>
      <c r="H1838" s="90" t="str" cm="1">
        <f t="array" ref="H1838">IFERROR(_xlfn._xlws.FILTER(Cnty_States_Rgns[chapter],(Cnty_States_Rgns[county_lon, county_st]=G1838)*(Cnty_States_Rgns[region]=DR_Region)),"")</f>
        <v/>
      </c>
      <c r="J1838">
        <v>1836</v>
      </c>
      <c r="K1838" t="str">
        <f t="shared" si="57"/>
        <v/>
      </c>
    </row>
    <row r="1839" spans="1:11" ht="16" hidden="1" x14ac:dyDescent="0.2">
      <c r="A1839" s="43">
        <f>IFERROR(MATCH($C1839,'Start Here Statistics'!$M:$M,0),0)</f>
        <v>0</v>
      </c>
      <c r="B1839" s="43" t="s">
        <v>914</v>
      </c>
      <c r="C1839" s="43" t="s">
        <v>299</v>
      </c>
      <c r="D1839" s="43" t="s">
        <v>2392</v>
      </c>
      <c r="E1839" s="43">
        <f t="shared" si="56"/>
        <v>0</v>
      </c>
      <c r="G1839" s="89" t="str">
        <v/>
      </c>
      <c r="H1839" s="90" t="str" cm="1">
        <f t="array" ref="H1839">IFERROR(_xlfn._xlws.FILTER(Cnty_States_Rgns[chapter],(Cnty_States_Rgns[county_lon, county_st]=G1839)*(Cnty_States_Rgns[region]=DR_Region)),"")</f>
        <v/>
      </c>
      <c r="J1839">
        <v>1837</v>
      </c>
      <c r="K1839" t="str">
        <f t="shared" si="57"/>
        <v/>
      </c>
    </row>
    <row r="1840" spans="1:11" ht="16" hidden="1" x14ac:dyDescent="0.2">
      <c r="A1840" s="43">
        <f>IFERROR(MATCH($C1840,'Start Here Statistics'!$M:$M,0),0)</f>
        <v>0</v>
      </c>
      <c r="B1840" s="43" t="s">
        <v>718</v>
      </c>
      <c r="C1840" s="43" t="s">
        <v>302</v>
      </c>
      <c r="D1840" s="43" t="s">
        <v>2393</v>
      </c>
      <c r="E1840" s="43">
        <f t="shared" si="56"/>
        <v>0</v>
      </c>
      <c r="G1840" s="89" t="str">
        <v/>
      </c>
      <c r="H1840" s="90" t="str" cm="1">
        <f t="array" ref="H1840">IFERROR(_xlfn._xlws.FILTER(Cnty_States_Rgns[chapter],(Cnty_States_Rgns[county_lon, county_st]=G1840)*(Cnty_States_Rgns[region]=DR_Region)),"")</f>
        <v/>
      </c>
      <c r="J1840">
        <v>1838</v>
      </c>
      <c r="K1840" t="str">
        <f t="shared" si="57"/>
        <v/>
      </c>
    </row>
    <row r="1841" spans="1:11" ht="16" hidden="1" x14ac:dyDescent="0.2">
      <c r="A1841" s="43">
        <f>IFERROR(MATCH($C1841,'Start Here Statistics'!$M:$M,0),0)</f>
        <v>0</v>
      </c>
      <c r="B1841" s="43" t="s">
        <v>569</v>
      </c>
      <c r="C1841" s="43" t="s">
        <v>306</v>
      </c>
      <c r="D1841" s="43" t="s">
        <v>2394</v>
      </c>
      <c r="E1841" s="43">
        <f t="shared" si="56"/>
        <v>0</v>
      </c>
      <c r="G1841" s="89" t="str">
        <v/>
      </c>
      <c r="H1841" s="90" t="str" cm="1">
        <f t="array" ref="H1841">IFERROR(_xlfn._xlws.FILTER(Cnty_States_Rgns[chapter],(Cnty_States_Rgns[county_lon, county_st]=G1841)*(Cnty_States_Rgns[region]=DR_Region)),"")</f>
        <v/>
      </c>
      <c r="J1841">
        <v>1839</v>
      </c>
      <c r="K1841" t="str">
        <f t="shared" si="57"/>
        <v/>
      </c>
    </row>
    <row r="1842" spans="1:11" ht="16" hidden="1" x14ac:dyDescent="0.2">
      <c r="A1842" s="43">
        <f>IFERROR(MATCH($C1842,'Start Here Statistics'!$M:$M,0),0)</f>
        <v>0</v>
      </c>
      <c r="B1842" s="43" t="s">
        <v>551</v>
      </c>
      <c r="C1842" s="43" t="s">
        <v>282</v>
      </c>
      <c r="D1842" s="43" t="s">
        <v>2395</v>
      </c>
      <c r="E1842" s="43">
        <f t="shared" si="56"/>
        <v>0</v>
      </c>
      <c r="G1842" s="89" t="str">
        <v/>
      </c>
      <c r="H1842" s="90" t="str" cm="1">
        <f t="array" ref="H1842">IFERROR(_xlfn._xlws.FILTER(Cnty_States_Rgns[chapter],(Cnty_States_Rgns[county_lon, county_st]=G1842)*(Cnty_States_Rgns[region]=DR_Region)),"")</f>
        <v/>
      </c>
      <c r="J1842">
        <v>1840</v>
      </c>
      <c r="K1842" t="str">
        <f t="shared" si="57"/>
        <v/>
      </c>
    </row>
    <row r="1843" spans="1:11" ht="16" hidden="1" x14ac:dyDescent="0.2">
      <c r="A1843" s="43">
        <f>IFERROR(MATCH($C1843,'Start Here Statistics'!$M:$M,0),0)</f>
        <v>0</v>
      </c>
      <c r="B1843" s="43" t="s">
        <v>1026</v>
      </c>
      <c r="C1843" s="43" t="s">
        <v>317</v>
      </c>
      <c r="D1843" s="43" t="s">
        <v>2396</v>
      </c>
      <c r="E1843" s="43">
        <f t="shared" si="56"/>
        <v>0</v>
      </c>
      <c r="G1843" s="89" t="str">
        <v/>
      </c>
      <c r="H1843" s="90" t="str" cm="1">
        <f t="array" ref="H1843">IFERROR(_xlfn._xlws.FILTER(Cnty_States_Rgns[chapter],(Cnty_States_Rgns[county_lon, county_st]=G1843)*(Cnty_States_Rgns[region]=DR_Region)),"")</f>
        <v/>
      </c>
      <c r="J1843">
        <v>1841</v>
      </c>
      <c r="K1843" t="str">
        <f t="shared" si="57"/>
        <v/>
      </c>
    </row>
    <row r="1844" spans="1:11" ht="16" hidden="1" x14ac:dyDescent="0.2">
      <c r="A1844" s="43">
        <f>IFERROR(MATCH($C1844,'Start Here Statistics'!$M:$M,0),0)</f>
        <v>0</v>
      </c>
      <c r="B1844" s="43" t="s">
        <v>726</v>
      </c>
      <c r="C1844" s="43" t="s">
        <v>285</v>
      </c>
      <c r="D1844" s="43" t="s">
        <v>2397</v>
      </c>
      <c r="E1844" s="43">
        <f t="shared" si="56"/>
        <v>0</v>
      </c>
      <c r="G1844" s="89" t="str">
        <v/>
      </c>
      <c r="H1844" s="90" t="str" cm="1">
        <f t="array" ref="H1844">IFERROR(_xlfn._xlws.FILTER(Cnty_States_Rgns[chapter],(Cnty_States_Rgns[county_lon, county_st]=G1844)*(Cnty_States_Rgns[region]=DR_Region)),"")</f>
        <v/>
      </c>
      <c r="J1844">
        <v>1842</v>
      </c>
      <c r="K1844" t="str">
        <f t="shared" si="57"/>
        <v/>
      </c>
    </row>
    <row r="1845" spans="1:11" ht="16" hidden="1" x14ac:dyDescent="0.2">
      <c r="A1845" s="43">
        <f>IFERROR(MATCH($C1845,'Start Here Statistics'!$M:$M,0),0)</f>
        <v>0</v>
      </c>
      <c r="B1845" s="43" t="s">
        <v>545</v>
      </c>
      <c r="C1845" s="43" t="s">
        <v>302</v>
      </c>
      <c r="D1845" s="43" t="s">
        <v>2398</v>
      </c>
      <c r="E1845" s="43">
        <f t="shared" si="56"/>
        <v>0</v>
      </c>
      <c r="G1845" s="89" t="str">
        <v/>
      </c>
      <c r="H1845" s="90" t="str" cm="1">
        <f t="array" ref="H1845">IFERROR(_xlfn._xlws.FILTER(Cnty_States_Rgns[chapter],(Cnty_States_Rgns[county_lon, county_st]=G1845)*(Cnty_States_Rgns[region]=DR_Region)),"")</f>
        <v/>
      </c>
      <c r="J1845">
        <v>1843</v>
      </c>
      <c r="K1845" t="str">
        <f t="shared" si="57"/>
        <v/>
      </c>
    </row>
    <row r="1846" spans="1:11" ht="16" hidden="1" x14ac:dyDescent="0.2">
      <c r="A1846" s="43">
        <f>IFERROR(MATCH($C1846,'Start Here Statistics'!$M:$M,0),0)</f>
        <v>0</v>
      </c>
      <c r="B1846" s="43" t="s">
        <v>477</v>
      </c>
      <c r="C1846" s="43" t="s">
        <v>325</v>
      </c>
      <c r="D1846" s="43" t="s">
        <v>2399</v>
      </c>
      <c r="E1846" s="43">
        <f t="shared" si="56"/>
        <v>0</v>
      </c>
      <c r="G1846" s="89" t="str">
        <v/>
      </c>
      <c r="H1846" s="90" t="str" cm="1">
        <f t="array" ref="H1846">IFERROR(_xlfn._xlws.FILTER(Cnty_States_Rgns[chapter],(Cnty_States_Rgns[county_lon, county_st]=G1846)*(Cnty_States_Rgns[region]=DR_Region)),"")</f>
        <v/>
      </c>
      <c r="J1846">
        <v>1844</v>
      </c>
      <c r="K1846" t="str">
        <f t="shared" si="57"/>
        <v/>
      </c>
    </row>
    <row r="1847" spans="1:11" ht="16" hidden="1" x14ac:dyDescent="0.2">
      <c r="A1847" s="43">
        <f>IFERROR(MATCH($C1847,'Start Here Statistics'!$M:$M,0),0)</f>
        <v>0</v>
      </c>
      <c r="B1847" s="43" t="s">
        <v>402</v>
      </c>
      <c r="C1847" s="43" t="s">
        <v>275</v>
      </c>
      <c r="D1847" s="43" t="s">
        <v>2400</v>
      </c>
      <c r="E1847" s="43">
        <f t="shared" si="56"/>
        <v>0</v>
      </c>
      <c r="G1847" s="89" t="str">
        <v/>
      </c>
      <c r="H1847" s="90" t="str" cm="1">
        <f t="array" ref="H1847">IFERROR(_xlfn._xlws.FILTER(Cnty_States_Rgns[chapter],(Cnty_States_Rgns[county_lon, county_st]=G1847)*(Cnty_States_Rgns[region]=DR_Region)),"")</f>
        <v/>
      </c>
      <c r="J1847">
        <v>1845</v>
      </c>
      <c r="K1847" t="str">
        <f t="shared" si="57"/>
        <v/>
      </c>
    </row>
    <row r="1848" spans="1:11" ht="16" hidden="1" x14ac:dyDescent="0.2">
      <c r="A1848" s="43">
        <f>IFERROR(MATCH($C1848,'Start Here Statistics'!$M:$M,0),0)</f>
        <v>0</v>
      </c>
      <c r="B1848" s="43" t="s">
        <v>885</v>
      </c>
      <c r="C1848" s="43" t="s">
        <v>327</v>
      </c>
      <c r="D1848" s="43" t="s">
        <v>2401</v>
      </c>
      <c r="E1848" s="43">
        <f t="shared" si="56"/>
        <v>0</v>
      </c>
      <c r="G1848" s="89" t="str">
        <v/>
      </c>
      <c r="H1848" s="90" t="str" cm="1">
        <f t="array" ref="H1848">IFERROR(_xlfn._xlws.FILTER(Cnty_States_Rgns[chapter],(Cnty_States_Rgns[county_lon, county_st]=G1848)*(Cnty_States_Rgns[region]=DR_Region)),"")</f>
        <v/>
      </c>
      <c r="J1848">
        <v>1846</v>
      </c>
      <c r="K1848" t="str">
        <f t="shared" si="57"/>
        <v/>
      </c>
    </row>
    <row r="1849" spans="1:11" ht="16" hidden="1" x14ac:dyDescent="0.2">
      <c r="A1849" s="43">
        <f>IFERROR(MATCH($C1849,'Start Here Statistics'!$M:$M,0),0)</f>
        <v>0</v>
      </c>
      <c r="B1849" s="43" t="s">
        <v>440</v>
      </c>
      <c r="C1849" s="43" t="s">
        <v>318</v>
      </c>
      <c r="D1849" s="43" t="s">
        <v>2402</v>
      </c>
      <c r="E1849" s="43">
        <f t="shared" si="56"/>
        <v>0</v>
      </c>
      <c r="G1849" s="89" t="str">
        <v/>
      </c>
      <c r="H1849" s="90" t="str" cm="1">
        <f t="array" ref="H1849">IFERROR(_xlfn._xlws.FILTER(Cnty_States_Rgns[chapter],(Cnty_States_Rgns[county_lon, county_st]=G1849)*(Cnty_States_Rgns[region]=DR_Region)),"")</f>
        <v/>
      </c>
      <c r="J1849">
        <v>1847</v>
      </c>
      <c r="K1849" t="str">
        <f t="shared" si="57"/>
        <v/>
      </c>
    </row>
    <row r="1850" spans="1:11" ht="16" hidden="1" x14ac:dyDescent="0.2">
      <c r="A1850" s="43">
        <f>IFERROR(MATCH($C1850,'Start Here Statistics'!$M:$M,0),0)</f>
        <v>0</v>
      </c>
      <c r="B1850" s="43" t="s">
        <v>1314</v>
      </c>
      <c r="C1850" s="43" t="s">
        <v>324</v>
      </c>
      <c r="D1850" s="43" t="s">
        <v>2403</v>
      </c>
      <c r="E1850" s="43">
        <f t="shared" si="56"/>
        <v>0</v>
      </c>
      <c r="G1850" s="89" t="str">
        <v/>
      </c>
      <c r="H1850" s="90" t="str" cm="1">
        <f t="array" ref="H1850">IFERROR(_xlfn._xlws.FILTER(Cnty_States_Rgns[chapter],(Cnty_States_Rgns[county_lon, county_st]=G1850)*(Cnty_States_Rgns[region]=DR_Region)),"")</f>
        <v/>
      </c>
      <c r="J1850">
        <v>1848</v>
      </c>
      <c r="K1850" t="str">
        <f t="shared" si="57"/>
        <v/>
      </c>
    </row>
    <row r="1851" spans="1:11" ht="16" hidden="1" x14ac:dyDescent="0.2">
      <c r="A1851" s="43">
        <f>IFERROR(MATCH($C1851,'Start Here Statistics'!$M:$M,0),0)</f>
        <v>0</v>
      </c>
      <c r="B1851" s="43" t="s">
        <v>551</v>
      </c>
      <c r="C1851" s="43" t="s">
        <v>282</v>
      </c>
      <c r="D1851" s="43" t="s">
        <v>2404</v>
      </c>
      <c r="E1851" s="43">
        <f t="shared" si="56"/>
        <v>0</v>
      </c>
      <c r="G1851" s="89" t="str">
        <v/>
      </c>
      <c r="H1851" s="90" t="str" cm="1">
        <f t="array" ref="H1851">IFERROR(_xlfn._xlws.FILTER(Cnty_States_Rgns[chapter],(Cnty_States_Rgns[county_lon, county_st]=G1851)*(Cnty_States_Rgns[region]=DR_Region)),"")</f>
        <v/>
      </c>
      <c r="J1851">
        <v>1849</v>
      </c>
      <c r="K1851" t="str">
        <f t="shared" si="57"/>
        <v/>
      </c>
    </row>
    <row r="1852" spans="1:11" ht="16" hidden="1" x14ac:dyDescent="0.2">
      <c r="A1852" s="43">
        <f>IFERROR(MATCH($C1852,'Start Here Statistics'!$M:$M,0),0)</f>
        <v>0</v>
      </c>
      <c r="B1852" s="43" t="s">
        <v>1190</v>
      </c>
      <c r="C1852" s="43" t="s">
        <v>301</v>
      </c>
      <c r="D1852" s="43" t="s">
        <v>2405</v>
      </c>
      <c r="E1852" s="43">
        <f t="shared" si="56"/>
        <v>0</v>
      </c>
      <c r="G1852" s="89" t="str">
        <v/>
      </c>
      <c r="H1852" s="90" t="str" cm="1">
        <f t="array" ref="H1852">IFERROR(_xlfn._xlws.FILTER(Cnty_States_Rgns[chapter],(Cnty_States_Rgns[county_lon, county_st]=G1852)*(Cnty_States_Rgns[region]=DR_Region)),"")</f>
        <v/>
      </c>
      <c r="J1852">
        <v>1850</v>
      </c>
      <c r="K1852" t="str">
        <f t="shared" si="57"/>
        <v/>
      </c>
    </row>
    <row r="1853" spans="1:11" ht="16" hidden="1" x14ac:dyDescent="0.2">
      <c r="A1853" s="43">
        <f>IFERROR(MATCH($C1853,'Start Here Statistics'!$M:$M,0),0)</f>
        <v>0</v>
      </c>
      <c r="B1853" s="43" t="s">
        <v>607</v>
      </c>
      <c r="C1853" s="43" t="s">
        <v>301</v>
      </c>
      <c r="D1853" s="43" t="s">
        <v>2406</v>
      </c>
      <c r="E1853" s="43">
        <f t="shared" si="56"/>
        <v>0</v>
      </c>
      <c r="G1853" s="89" t="str">
        <v/>
      </c>
      <c r="H1853" s="90" t="str" cm="1">
        <f t="array" ref="H1853">IFERROR(_xlfn._xlws.FILTER(Cnty_States_Rgns[chapter],(Cnty_States_Rgns[county_lon, county_st]=G1853)*(Cnty_States_Rgns[region]=DR_Region)),"")</f>
        <v/>
      </c>
      <c r="J1853">
        <v>1851</v>
      </c>
      <c r="K1853" t="str">
        <f t="shared" si="57"/>
        <v/>
      </c>
    </row>
    <row r="1854" spans="1:11" ht="16" hidden="1" x14ac:dyDescent="0.2">
      <c r="A1854" s="43">
        <f>IFERROR(MATCH($C1854,'Start Here Statistics'!$M:$M,0),0)</f>
        <v>0</v>
      </c>
      <c r="B1854" s="43" t="s">
        <v>604</v>
      </c>
      <c r="C1854" s="43" t="s">
        <v>298</v>
      </c>
      <c r="D1854" s="43" t="s">
        <v>2407</v>
      </c>
      <c r="E1854" s="43">
        <f t="shared" si="56"/>
        <v>0</v>
      </c>
      <c r="G1854" s="89" t="str">
        <v/>
      </c>
      <c r="H1854" s="90" t="str" cm="1">
        <f t="array" ref="H1854">IFERROR(_xlfn._xlws.FILTER(Cnty_States_Rgns[chapter],(Cnty_States_Rgns[county_lon, county_st]=G1854)*(Cnty_States_Rgns[region]=DR_Region)),"")</f>
        <v/>
      </c>
      <c r="J1854">
        <v>1852</v>
      </c>
      <c r="K1854" t="str">
        <f t="shared" si="57"/>
        <v/>
      </c>
    </row>
    <row r="1855" spans="1:11" ht="16" hidden="1" x14ac:dyDescent="0.2">
      <c r="A1855" s="43">
        <f>IFERROR(MATCH($C1855,'Start Here Statistics'!$M:$M,0),0)</f>
        <v>0</v>
      </c>
      <c r="B1855" s="43" t="s">
        <v>592</v>
      </c>
      <c r="C1855" s="43" t="s">
        <v>307</v>
      </c>
      <c r="D1855" s="43" t="s">
        <v>2408</v>
      </c>
      <c r="E1855" s="43">
        <f t="shared" si="56"/>
        <v>0</v>
      </c>
      <c r="G1855" s="89" t="str">
        <v/>
      </c>
      <c r="H1855" s="90" t="str" cm="1">
        <f t="array" ref="H1855">IFERROR(_xlfn._xlws.FILTER(Cnty_States_Rgns[chapter],(Cnty_States_Rgns[county_lon, county_st]=G1855)*(Cnty_States_Rgns[region]=DR_Region)),"")</f>
        <v/>
      </c>
      <c r="J1855">
        <v>1853</v>
      </c>
      <c r="K1855" t="str">
        <f t="shared" si="57"/>
        <v/>
      </c>
    </row>
    <row r="1856" spans="1:11" ht="16" hidden="1" x14ac:dyDescent="0.2">
      <c r="A1856" s="43">
        <f>IFERROR(MATCH($C1856,'Start Here Statistics'!$M:$M,0),0)</f>
        <v>0</v>
      </c>
      <c r="B1856" s="43" t="s">
        <v>336</v>
      </c>
      <c r="C1856" s="43" t="s">
        <v>320</v>
      </c>
      <c r="D1856" s="43" t="s">
        <v>2409</v>
      </c>
      <c r="E1856" s="43">
        <f t="shared" si="56"/>
        <v>0</v>
      </c>
      <c r="G1856" s="89" t="str">
        <v/>
      </c>
      <c r="H1856" s="90" t="str" cm="1">
        <f t="array" ref="H1856">IFERROR(_xlfn._xlws.FILTER(Cnty_States_Rgns[chapter],(Cnty_States_Rgns[county_lon, county_st]=G1856)*(Cnty_States_Rgns[region]=DR_Region)),"")</f>
        <v/>
      </c>
      <c r="J1856">
        <v>1854</v>
      </c>
      <c r="K1856" t="str">
        <f t="shared" si="57"/>
        <v/>
      </c>
    </row>
    <row r="1857" spans="1:11" ht="16" hidden="1" x14ac:dyDescent="0.2">
      <c r="A1857" s="43">
        <f>IFERROR(MATCH($C1857,'Start Here Statistics'!$M:$M,0),0)</f>
        <v>0</v>
      </c>
      <c r="B1857" s="43" t="s">
        <v>545</v>
      </c>
      <c r="C1857" s="43" t="s">
        <v>302</v>
      </c>
      <c r="D1857" s="43" t="s">
        <v>2410</v>
      </c>
      <c r="E1857" s="43">
        <f t="shared" si="56"/>
        <v>0</v>
      </c>
      <c r="G1857" s="89" t="str">
        <v/>
      </c>
      <c r="H1857" s="90" t="str" cm="1">
        <f t="array" ref="H1857">IFERROR(_xlfn._xlws.FILTER(Cnty_States_Rgns[chapter],(Cnty_States_Rgns[county_lon, county_st]=G1857)*(Cnty_States_Rgns[region]=DR_Region)),"")</f>
        <v/>
      </c>
      <c r="J1857">
        <v>1855</v>
      </c>
      <c r="K1857" t="str">
        <f t="shared" si="57"/>
        <v/>
      </c>
    </row>
    <row r="1858" spans="1:11" ht="16" hidden="1" x14ac:dyDescent="0.2">
      <c r="A1858" s="43">
        <f>IFERROR(MATCH($C1858,'Start Here Statistics'!$M:$M,0),0)</f>
        <v>0</v>
      </c>
      <c r="B1858" s="43" t="s">
        <v>718</v>
      </c>
      <c r="C1858" s="43" t="s">
        <v>302</v>
      </c>
      <c r="D1858" s="43" t="s">
        <v>2411</v>
      </c>
      <c r="E1858" s="43">
        <f t="shared" si="56"/>
        <v>0</v>
      </c>
      <c r="G1858" s="89" t="str">
        <v/>
      </c>
      <c r="H1858" s="90" t="str" cm="1">
        <f t="array" ref="H1858">IFERROR(_xlfn._xlws.FILTER(Cnty_States_Rgns[chapter],(Cnty_States_Rgns[county_lon, county_st]=G1858)*(Cnty_States_Rgns[region]=DR_Region)),"")</f>
        <v/>
      </c>
      <c r="J1858">
        <v>1856</v>
      </c>
      <c r="K1858" t="str">
        <f t="shared" si="57"/>
        <v/>
      </c>
    </row>
    <row r="1859" spans="1:11" ht="16" hidden="1" x14ac:dyDescent="0.2">
      <c r="A1859" s="43">
        <f>IFERROR(MATCH($C1859,'Start Here Statistics'!$M:$M,0),0)</f>
        <v>0</v>
      </c>
      <c r="B1859" s="43" t="s">
        <v>480</v>
      </c>
      <c r="C1859" s="43" t="s">
        <v>313</v>
      </c>
      <c r="D1859" s="43" t="s">
        <v>2412</v>
      </c>
      <c r="E1859" s="43">
        <f t="shared" ref="E1859:E1922" si="58">SUM(E1858,$A1859&gt;0)</f>
        <v>0</v>
      </c>
      <c r="G1859" s="89" t="str">
        <v/>
      </c>
      <c r="H1859" s="90" t="str" cm="1">
        <f t="array" ref="H1859">IFERROR(_xlfn._xlws.FILTER(Cnty_States_Rgns[chapter],(Cnty_States_Rgns[county_lon, county_st]=G1859)*(Cnty_States_Rgns[region]=DR_Region)),"")</f>
        <v/>
      </c>
      <c r="J1859">
        <v>1857</v>
      </c>
      <c r="K1859" t="str">
        <f t="shared" si="57"/>
        <v/>
      </c>
    </row>
    <row r="1860" spans="1:11" ht="16" hidden="1" x14ac:dyDescent="0.2">
      <c r="A1860" s="43">
        <f>IFERROR(MATCH($C1860,'Start Here Statistics'!$M:$M,0),0)</f>
        <v>0</v>
      </c>
      <c r="B1860" s="43" t="s">
        <v>354</v>
      </c>
      <c r="C1860" s="43" t="s">
        <v>301</v>
      </c>
      <c r="D1860" s="43" t="s">
        <v>2413</v>
      </c>
      <c r="E1860" s="43">
        <f t="shared" si="58"/>
        <v>0</v>
      </c>
      <c r="G1860" s="89" t="str">
        <v/>
      </c>
      <c r="H1860" s="90" t="str" cm="1">
        <f t="array" ref="H1860">IFERROR(_xlfn._xlws.FILTER(Cnty_States_Rgns[chapter],(Cnty_States_Rgns[county_lon, county_st]=G1860)*(Cnty_States_Rgns[region]=DR_Region)),"")</f>
        <v/>
      </c>
      <c r="J1860">
        <v>1858</v>
      </c>
      <c r="K1860" t="str">
        <f t="shared" ref="K1860:K1923" si="59">IFERROR(INDEX($D:$D,MATCH($J1860,$E:$E,0)),"")</f>
        <v/>
      </c>
    </row>
    <row r="1861" spans="1:11" ht="16" hidden="1" x14ac:dyDescent="0.2">
      <c r="A1861" s="43">
        <f>IFERROR(MATCH($C1861,'Start Here Statistics'!$M:$M,0),0)</f>
        <v>0</v>
      </c>
      <c r="B1861" s="43" t="s">
        <v>571</v>
      </c>
      <c r="C1861" s="43" t="s">
        <v>308</v>
      </c>
      <c r="D1861" s="43" t="s">
        <v>2414</v>
      </c>
      <c r="E1861" s="43">
        <f t="shared" si="58"/>
        <v>0</v>
      </c>
      <c r="G1861" s="89" t="str">
        <v/>
      </c>
      <c r="H1861" s="90" t="str" cm="1">
        <f t="array" ref="H1861">IFERROR(_xlfn._xlws.FILTER(Cnty_States_Rgns[chapter],(Cnty_States_Rgns[county_lon, county_st]=G1861)*(Cnty_States_Rgns[region]=DR_Region)),"")</f>
        <v/>
      </c>
      <c r="J1861">
        <v>1859</v>
      </c>
      <c r="K1861" t="str">
        <f t="shared" si="59"/>
        <v/>
      </c>
    </row>
    <row r="1862" spans="1:11" ht="16" hidden="1" x14ac:dyDescent="0.2">
      <c r="A1862" s="43">
        <f>IFERROR(MATCH($C1862,'Start Here Statistics'!$M:$M,0),0)</f>
        <v>0</v>
      </c>
      <c r="B1862" s="43" t="s">
        <v>360</v>
      </c>
      <c r="C1862" s="43" t="s">
        <v>299</v>
      </c>
      <c r="D1862" s="43" t="s">
        <v>2415</v>
      </c>
      <c r="E1862" s="43">
        <f t="shared" si="58"/>
        <v>0</v>
      </c>
      <c r="G1862" s="89" t="str">
        <v/>
      </c>
      <c r="H1862" s="90" t="str" cm="1">
        <f t="array" ref="H1862">IFERROR(_xlfn._xlws.FILTER(Cnty_States_Rgns[chapter],(Cnty_States_Rgns[county_lon, county_st]=G1862)*(Cnty_States_Rgns[region]=DR_Region)),"")</f>
        <v/>
      </c>
      <c r="J1862">
        <v>1860</v>
      </c>
      <c r="K1862" t="str">
        <f t="shared" si="59"/>
        <v/>
      </c>
    </row>
    <row r="1863" spans="1:11" ht="16" hidden="1" x14ac:dyDescent="0.2">
      <c r="A1863" s="43">
        <f>IFERROR(MATCH($C1863,'Start Here Statistics'!$M:$M,0),0)</f>
        <v>0</v>
      </c>
      <c r="B1863" s="43" t="s">
        <v>797</v>
      </c>
      <c r="C1863" s="43" t="s">
        <v>295</v>
      </c>
      <c r="D1863" s="43" t="s">
        <v>2416</v>
      </c>
      <c r="E1863" s="43">
        <f t="shared" si="58"/>
        <v>0</v>
      </c>
      <c r="G1863" s="89" t="str">
        <v/>
      </c>
      <c r="H1863" s="90" t="str" cm="1">
        <f t="array" ref="H1863">IFERROR(_xlfn._xlws.FILTER(Cnty_States_Rgns[chapter],(Cnty_States_Rgns[county_lon, county_st]=G1863)*(Cnty_States_Rgns[region]=DR_Region)),"")</f>
        <v/>
      </c>
      <c r="J1863">
        <v>1861</v>
      </c>
      <c r="K1863" t="str">
        <f t="shared" si="59"/>
        <v/>
      </c>
    </row>
    <row r="1864" spans="1:11" ht="16" hidden="1" x14ac:dyDescent="0.2">
      <c r="A1864" s="43">
        <f>IFERROR(MATCH($C1864,'Start Here Statistics'!$M:$M,0),0)</f>
        <v>0</v>
      </c>
      <c r="B1864" s="43" t="s">
        <v>708</v>
      </c>
      <c r="C1864" s="43" t="s">
        <v>285</v>
      </c>
      <c r="D1864" s="43" t="s">
        <v>2417</v>
      </c>
      <c r="E1864" s="43">
        <f t="shared" si="58"/>
        <v>0</v>
      </c>
      <c r="G1864" s="89" t="str">
        <v/>
      </c>
      <c r="H1864" s="90" t="str" cm="1">
        <f t="array" ref="H1864">IFERROR(_xlfn._xlws.FILTER(Cnty_States_Rgns[chapter],(Cnty_States_Rgns[county_lon, county_st]=G1864)*(Cnty_States_Rgns[region]=DR_Region)),"")</f>
        <v/>
      </c>
      <c r="J1864">
        <v>1862</v>
      </c>
      <c r="K1864" t="str">
        <f t="shared" si="59"/>
        <v/>
      </c>
    </row>
    <row r="1865" spans="1:11" ht="16" hidden="1" x14ac:dyDescent="0.2">
      <c r="A1865" s="43">
        <f>IFERROR(MATCH($C1865,'Start Here Statistics'!$M:$M,0),0)</f>
        <v>0</v>
      </c>
      <c r="B1865" s="43" t="s">
        <v>543</v>
      </c>
      <c r="C1865" s="43" t="s">
        <v>294</v>
      </c>
      <c r="D1865" s="43" t="s">
        <v>2418</v>
      </c>
      <c r="E1865" s="43">
        <f t="shared" si="58"/>
        <v>0</v>
      </c>
      <c r="G1865" s="89" t="str">
        <v/>
      </c>
      <c r="H1865" s="90" t="str" cm="1">
        <f t="array" ref="H1865">IFERROR(_xlfn._xlws.FILTER(Cnty_States_Rgns[chapter],(Cnty_States_Rgns[county_lon, county_st]=G1865)*(Cnty_States_Rgns[region]=DR_Region)),"")</f>
        <v/>
      </c>
      <c r="J1865">
        <v>1863</v>
      </c>
      <c r="K1865" t="str">
        <f t="shared" si="59"/>
        <v/>
      </c>
    </row>
    <row r="1866" spans="1:11" ht="16" hidden="1" x14ac:dyDescent="0.2">
      <c r="A1866" s="43">
        <f>IFERROR(MATCH($C1866,'Start Here Statistics'!$M:$M,0),0)</f>
        <v>0</v>
      </c>
      <c r="B1866" s="43" t="s">
        <v>1148</v>
      </c>
      <c r="C1866" s="43" t="s">
        <v>299</v>
      </c>
      <c r="D1866" s="43" t="s">
        <v>2419</v>
      </c>
      <c r="E1866" s="43">
        <f t="shared" si="58"/>
        <v>0</v>
      </c>
      <c r="G1866" s="89" t="str">
        <v/>
      </c>
      <c r="H1866" s="90" t="str" cm="1">
        <f t="array" ref="H1866">IFERROR(_xlfn._xlws.FILTER(Cnty_States_Rgns[chapter],(Cnty_States_Rgns[county_lon, county_st]=G1866)*(Cnty_States_Rgns[region]=DR_Region)),"")</f>
        <v/>
      </c>
      <c r="J1866">
        <v>1864</v>
      </c>
      <c r="K1866" t="str">
        <f t="shared" si="59"/>
        <v/>
      </c>
    </row>
    <row r="1867" spans="1:11" ht="16" hidden="1" x14ac:dyDescent="0.2">
      <c r="A1867" s="43">
        <f>IFERROR(MATCH($C1867,'Start Here Statistics'!$M:$M,0),0)</f>
        <v>0</v>
      </c>
      <c r="B1867" s="43" t="s">
        <v>366</v>
      </c>
      <c r="C1867" s="43" t="s">
        <v>307</v>
      </c>
      <c r="D1867" s="43" t="s">
        <v>2420</v>
      </c>
      <c r="E1867" s="43">
        <f t="shared" si="58"/>
        <v>0</v>
      </c>
      <c r="G1867" s="89" t="str">
        <v/>
      </c>
      <c r="H1867" s="90" t="str" cm="1">
        <f t="array" ref="H1867">IFERROR(_xlfn._xlws.FILTER(Cnty_States_Rgns[chapter],(Cnty_States_Rgns[county_lon, county_st]=G1867)*(Cnty_States_Rgns[region]=DR_Region)),"")</f>
        <v/>
      </c>
      <c r="J1867">
        <v>1865</v>
      </c>
      <c r="K1867" t="str">
        <f t="shared" si="59"/>
        <v/>
      </c>
    </row>
    <row r="1868" spans="1:11" ht="16" hidden="1" x14ac:dyDescent="0.2">
      <c r="A1868" s="43">
        <f>IFERROR(MATCH($C1868,'Start Here Statistics'!$M:$M,0),0)</f>
        <v>0</v>
      </c>
      <c r="B1868" s="43" t="s">
        <v>474</v>
      </c>
      <c r="C1868" s="43" t="s">
        <v>294</v>
      </c>
      <c r="D1868" s="43" t="s">
        <v>2421</v>
      </c>
      <c r="E1868" s="43">
        <f t="shared" si="58"/>
        <v>0</v>
      </c>
      <c r="G1868" s="89" t="str">
        <v/>
      </c>
      <c r="H1868" s="90" t="str" cm="1">
        <f t="array" ref="H1868">IFERROR(_xlfn._xlws.FILTER(Cnty_States_Rgns[chapter],(Cnty_States_Rgns[county_lon, county_st]=G1868)*(Cnty_States_Rgns[region]=DR_Region)),"")</f>
        <v/>
      </c>
      <c r="J1868">
        <v>1866</v>
      </c>
      <c r="K1868" t="str">
        <f t="shared" si="59"/>
        <v/>
      </c>
    </row>
    <row r="1869" spans="1:11" ht="16" hidden="1" x14ac:dyDescent="0.2">
      <c r="A1869" s="43">
        <f>IFERROR(MATCH($C1869,'Start Here Statistics'!$M:$M,0),0)</f>
        <v>0</v>
      </c>
      <c r="B1869" s="43" t="s">
        <v>561</v>
      </c>
      <c r="C1869" s="43" t="s">
        <v>307</v>
      </c>
      <c r="D1869" s="43" t="s">
        <v>2422</v>
      </c>
      <c r="E1869" s="43">
        <f t="shared" si="58"/>
        <v>0</v>
      </c>
      <c r="G1869" s="89" t="str">
        <v/>
      </c>
      <c r="H1869" s="90" t="str" cm="1">
        <f t="array" ref="H1869">IFERROR(_xlfn._xlws.FILTER(Cnty_States_Rgns[chapter],(Cnty_States_Rgns[county_lon, county_st]=G1869)*(Cnty_States_Rgns[region]=DR_Region)),"")</f>
        <v/>
      </c>
      <c r="J1869">
        <v>1867</v>
      </c>
      <c r="K1869" t="str">
        <f t="shared" si="59"/>
        <v/>
      </c>
    </row>
    <row r="1870" spans="1:11" ht="16" hidden="1" x14ac:dyDescent="0.2">
      <c r="A1870" s="43">
        <f>IFERROR(MATCH($C1870,'Start Here Statistics'!$M:$M,0),0)</f>
        <v>0</v>
      </c>
      <c r="B1870" s="43" t="s">
        <v>354</v>
      </c>
      <c r="C1870" s="43" t="s">
        <v>301</v>
      </c>
      <c r="D1870" s="43" t="s">
        <v>2423</v>
      </c>
      <c r="E1870" s="43">
        <f t="shared" si="58"/>
        <v>0</v>
      </c>
      <c r="G1870" s="89" t="str">
        <v/>
      </c>
      <c r="H1870" s="90" t="str" cm="1">
        <f t="array" ref="H1870">IFERROR(_xlfn._xlws.FILTER(Cnty_States_Rgns[chapter],(Cnty_States_Rgns[county_lon, county_st]=G1870)*(Cnty_States_Rgns[region]=DR_Region)),"")</f>
        <v/>
      </c>
      <c r="J1870">
        <v>1868</v>
      </c>
      <c r="K1870" t="str">
        <f t="shared" si="59"/>
        <v/>
      </c>
    </row>
    <row r="1871" spans="1:11" ht="16" hidden="1" x14ac:dyDescent="0.2">
      <c r="A1871" s="43">
        <f>IFERROR(MATCH($C1871,'Start Here Statistics'!$M:$M,0),0)</f>
        <v>0</v>
      </c>
      <c r="B1871" s="43" t="s">
        <v>860</v>
      </c>
      <c r="C1871" s="43" t="s">
        <v>297</v>
      </c>
      <c r="D1871" s="43" t="s">
        <v>2424</v>
      </c>
      <c r="E1871" s="43">
        <f t="shared" si="58"/>
        <v>0</v>
      </c>
      <c r="G1871" s="89" t="str">
        <v/>
      </c>
      <c r="H1871" s="90" t="str" cm="1">
        <f t="array" ref="H1871">IFERROR(_xlfn._xlws.FILTER(Cnty_States_Rgns[chapter],(Cnty_States_Rgns[county_lon, county_st]=G1871)*(Cnty_States_Rgns[region]=DR_Region)),"")</f>
        <v/>
      </c>
      <c r="J1871">
        <v>1869</v>
      </c>
      <c r="K1871" t="str">
        <f t="shared" si="59"/>
        <v/>
      </c>
    </row>
    <row r="1872" spans="1:11" ht="16" hidden="1" x14ac:dyDescent="0.2">
      <c r="A1872" s="43">
        <f>IFERROR(MATCH($C1872,'Start Here Statistics'!$M:$M,0),0)</f>
        <v>0</v>
      </c>
      <c r="B1872" s="43" t="s">
        <v>366</v>
      </c>
      <c r="C1872" s="43" t="s">
        <v>307</v>
      </c>
      <c r="D1872" s="43" t="s">
        <v>2425</v>
      </c>
      <c r="E1872" s="43">
        <f t="shared" si="58"/>
        <v>0</v>
      </c>
      <c r="G1872" s="89" t="str">
        <v/>
      </c>
      <c r="H1872" s="90" t="str" cm="1">
        <f t="array" ref="H1872">IFERROR(_xlfn._xlws.FILTER(Cnty_States_Rgns[chapter],(Cnty_States_Rgns[county_lon, county_st]=G1872)*(Cnty_States_Rgns[region]=DR_Region)),"")</f>
        <v/>
      </c>
      <c r="J1872">
        <v>1870</v>
      </c>
      <c r="K1872" t="str">
        <f t="shared" si="59"/>
        <v/>
      </c>
    </row>
    <row r="1873" spans="1:11" ht="16" hidden="1" x14ac:dyDescent="0.2">
      <c r="A1873" s="43">
        <f>IFERROR(MATCH($C1873,'Start Here Statistics'!$M:$M,0),0)</f>
        <v>0</v>
      </c>
      <c r="B1873" s="43" t="s">
        <v>653</v>
      </c>
      <c r="C1873" s="43" t="s">
        <v>276</v>
      </c>
      <c r="D1873" s="43" t="s">
        <v>2426</v>
      </c>
      <c r="E1873" s="43">
        <f t="shared" si="58"/>
        <v>0</v>
      </c>
      <c r="G1873" s="89" t="str">
        <v/>
      </c>
      <c r="H1873" s="90" t="str" cm="1">
        <f t="array" ref="H1873">IFERROR(_xlfn._xlws.FILTER(Cnty_States_Rgns[chapter],(Cnty_States_Rgns[county_lon, county_st]=G1873)*(Cnty_States_Rgns[region]=DR_Region)),"")</f>
        <v/>
      </c>
      <c r="J1873">
        <v>1871</v>
      </c>
      <c r="K1873" t="str">
        <f t="shared" si="59"/>
        <v/>
      </c>
    </row>
    <row r="1874" spans="1:11" ht="16" hidden="1" x14ac:dyDescent="0.2">
      <c r="A1874" s="43">
        <f>IFERROR(MATCH($C1874,'Start Here Statistics'!$M:$M,0),0)</f>
        <v>0</v>
      </c>
      <c r="B1874" s="43" t="s">
        <v>914</v>
      </c>
      <c r="C1874" s="43" t="s">
        <v>299</v>
      </c>
      <c r="D1874" s="43" t="s">
        <v>2427</v>
      </c>
      <c r="E1874" s="43">
        <f t="shared" si="58"/>
        <v>0</v>
      </c>
      <c r="G1874" s="89" t="str">
        <v/>
      </c>
      <c r="H1874" s="90" t="str" cm="1">
        <f t="array" ref="H1874">IFERROR(_xlfn._xlws.FILTER(Cnty_States_Rgns[chapter],(Cnty_States_Rgns[county_lon, county_st]=G1874)*(Cnty_States_Rgns[region]=DR_Region)),"")</f>
        <v/>
      </c>
      <c r="J1874">
        <v>1872</v>
      </c>
      <c r="K1874" t="str">
        <f t="shared" si="59"/>
        <v/>
      </c>
    </row>
    <row r="1875" spans="1:11" ht="16" hidden="1" x14ac:dyDescent="0.2">
      <c r="A1875" s="43">
        <f>IFERROR(MATCH($C1875,'Start Here Statistics'!$M:$M,0),0)</f>
        <v>0</v>
      </c>
      <c r="B1875" s="43" t="s">
        <v>545</v>
      </c>
      <c r="C1875" s="43" t="s">
        <v>302</v>
      </c>
      <c r="D1875" s="43" t="s">
        <v>2428</v>
      </c>
      <c r="E1875" s="43">
        <f t="shared" si="58"/>
        <v>0</v>
      </c>
      <c r="G1875" s="89" t="str">
        <v/>
      </c>
      <c r="H1875" s="90" t="str" cm="1">
        <f t="array" ref="H1875">IFERROR(_xlfn._xlws.FILTER(Cnty_States_Rgns[chapter],(Cnty_States_Rgns[county_lon, county_st]=G1875)*(Cnty_States_Rgns[region]=DR_Region)),"")</f>
        <v/>
      </c>
      <c r="J1875">
        <v>1873</v>
      </c>
      <c r="K1875" t="str">
        <f t="shared" si="59"/>
        <v/>
      </c>
    </row>
    <row r="1876" spans="1:11" ht="16" hidden="1" x14ac:dyDescent="0.2">
      <c r="A1876" s="43">
        <f>IFERROR(MATCH($C1876,'Start Here Statistics'!$M:$M,0),0)</f>
        <v>0</v>
      </c>
      <c r="B1876" s="43" t="s">
        <v>366</v>
      </c>
      <c r="C1876" s="43" t="s">
        <v>307</v>
      </c>
      <c r="D1876" s="43" t="s">
        <v>2429</v>
      </c>
      <c r="E1876" s="43">
        <f t="shared" si="58"/>
        <v>0</v>
      </c>
      <c r="G1876" s="89" t="str">
        <v/>
      </c>
      <c r="H1876" s="90" t="str" cm="1">
        <f t="array" ref="H1876">IFERROR(_xlfn._xlws.FILTER(Cnty_States_Rgns[chapter],(Cnty_States_Rgns[county_lon, county_st]=G1876)*(Cnty_States_Rgns[region]=DR_Region)),"")</f>
        <v/>
      </c>
      <c r="J1876">
        <v>1874</v>
      </c>
      <c r="K1876" t="str">
        <f t="shared" si="59"/>
        <v/>
      </c>
    </row>
    <row r="1877" spans="1:11" ht="16" hidden="1" x14ac:dyDescent="0.2">
      <c r="A1877" s="43">
        <f>IFERROR(MATCH($C1877,'Start Here Statistics'!$M:$M,0),0)</f>
        <v>0</v>
      </c>
      <c r="B1877" s="43" t="s">
        <v>618</v>
      </c>
      <c r="C1877" s="43" t="s">
        <v>282</v>
      </c>
      <c r="D1877" s="43" t="s">
        <v>2430</v>
      </c>
      <c r="E1877" s="43">
        <f t="shared" si="58"/>
        <v>0</v>
      </c>
      <c r="G1877" s="89" t="str">
        <v/>
      </c>
      <c r="H1877" s="90" t="str" cm="1">
        <f t="array" ref="H1877">IFERROR(_xlfn._xlws.FILTER(Cnty_States_Rgns[chapter],(Cnty_States_Rgns[county_lon, county_st]=G1877)*(Cnty_States_Rgns[region]=DR_Region)),"")</f>
        <v/>
      </c>
      <c r="J1877">
        <v>1875</v>
      </c>
      <c r="K1877" t="str">
        <f t="shared" si="59"/>
        <v/>
      </c>
    </row>
    <row r="1878" spans="1:11" ht="16" hidden="1" x14ac:dyDescent="0.2">
      <c r="A1878" s="43">
        <f>IFERROR(MATCH($C1878,'Start Here Statistics'!$M:$M,0),0)</f>
        <v>0</v>
      </c>
      <c r="B1878" s="43" t="s">
        <v>688</v>
      </c>
      <c r="C1878" s="43" t="s">
        <v>307</v>
      </c>
      <c r="D1878" s="43" t="s">
        <v>2431</v>
      </c>
      <c r="E1878" s="43">
        <f t="shared" si="58"/>
        <v>0</v>
      </c>
      <c r="G1878" s="89" t="str">
        <v/>
      </c>
      <c r="H1878" s="90" t="str" cm="1">
        <f t="array" ref="H1878">IFERROR(_xlfn._xlws.FILTER(Cnty_States_Rgns[chapter],(Cnty_States_Rgns[county_lon, county_st]=G1878)*(Cnty_States_Rgns[region]=DR_Region)),"")</f>
        <v/>
      </c>
      <c r="J1878">
        <v>1876</v>
      </c>
      <c r="K1878" t="str">
        <f t="shared" si="59"/>
        <v/>
      </c>
    </row>
    <row r="1879" spans="1:11" ht="16" hidden="1" x14ac:dyDescent="0.2">
      <c r="A1879" s="43">
        <f>IFERROR(MATCH($C1879,'Start Here Statistics'!$M:$M,0),0)</f>
        <v>0</v>
      </c>
      <c r="B1879" s="43" t="s">
        <v>683</v>
      </c>
      <c r="C1879" s="43" t="s">
        <v>324</v>
      </c>
      <c r="D1879" s="43" t="s">
        <v>2432</v>
      </c>
      <c r="E1879" s="43">
        <f t="shared" si="58"/>
        <v>0</v>
      </c>
      <c r="G1879" s="89" t="str">
        <v/>
      </c>
      <c r="H1879" s="90" t="str" cm="1">
        <f t="array" ref="H1879">IFERROR(_xlfn._xlws.FILTER(Cnty_States_Rgns[chapter],(Cnty_States_Rgns[county_lon, county_st]=G1879)*(Cnty_States_Rgns[region]=DR_Region)),"")</f>
        <v/>
      </c>
      <c r="J1879">
        <v>1877</v>
      </c>
      <c r="K1879" t="str">
        <f t="shared" si="59"/>
        <v/>
      </c>
    </row>
    <row r="1880" spans="1:11" ht="16" hidden="1" x14ac:dyDescent="0.2">
      <c r="A1880" s="43">
        <f>IFERROR(MATCH($C1880,'Start Here Statistics'!$M:$M,0),0)</f>
        <v>0</v>
      </c>
      <c r="B1880" s="43" t="s">
        <v>477</v>
      </c>
      <c r="C1880" s="43" t="s">
        <v>325</v>
      </c>
      <c r="D1880" s="43" t="s">
        <v>2433</v>
      </c>
      <c r="E1880" s="43">
        <f t="shared" si="58"/>
        <v>0</v>
      </c>
      <c r="G1880" s="89" t="str">
        <v/>
      </c>
      <c r="H1880" s="90" t="str" cm="1">
        <f t="array" ref="H1880">IFERROR(_xlfn._xlws.FILTER(Cnty_States_Rgns[chapter],(Cnty_States_Rgns[county_lon, county_st]=G1880)*(Cnty_States_Rgns[region]=DR_Region)),"")</f>
        <v/>
      </c>
      <c r="J1880">
        <v>1878</v>
      </c>
      <c r="K1880" t="str">
        <f t="shared" si="59"/>
        <v/>
      </c>
    </row>
    <row r="1881" spans="1:11" ht="16" hidden="1" x14ac:dyDescent="0.2">
      <c r="A1881" s="43">
        <f>IFERROR(MATCH($C1881,'Start Here Statistics'!$M:$M,0),0)</f>
        <v>0</v>
      </c>
      <c r="B1881" s="43" t="s">
        <v>640</v>
      </c>
      <c r="C1881" s="43" t="s">
        <v>324</v>
      </c>
      <c r="D1881" s="43" t="s">
        <v>2434</v>
      </c>
      <c r="E1881" s="43">
        <f t="shared" si="58"/>
        <v>0</v>
      </c>
      <c r="G1881" s="89" t="str">
        <v/>
      </c>
      <c r="H1881" s="90" t="str" cm="1">
        <f t="array" ref="H1881">IFERROR(_xlfn._xlws.FILTER(Cnty_States_Rgns[chapter],(Cnty_States_Rgns[county_lon, county_st]=G1881)*(Cnty_States_Rgns[region]=DR_Region)),"")</f>
        <v/>
      </c>
      <c r="J1881">
        <v>1879</v>
      </c>
      <c r="K1881" t="str">
        <f t="shared" si="59"/>
        <v/>
      </c>
    </row>
    <row r="1882" spans="1:11" ht="16" hidden="1" x14ac:dyDescent="0.2">
      <c r="A1882" s="43">
        <f>IFERROR(MATCH($C1882,'Start Here Statistics'!$M:$M,0),0)</f>
        <v>0</v>
      </c>
      <c r="B1882" s="43" t="s">
        <v>446</v>
      </c>
      <c r="C1882" s="43" t="s">
        <v>301</v>
      </c>
      <c r="D1882" s="43" t="s">
        <v>2435</v>
      </c>
      <c r="E1882" s="43">
        <f t="shared" si="58"/>
        <v>0</v>
      </c>
      <c r="G1882" s="89" t="str">
        <v/>
      </c>
      <c r="H1882" s="90" t="str" cm="1">
        <f t="array" ref="H1882">IFERROR(_xlfn._xlws.FILTER(Cnty_States_Rgns[chapter],(Cnty_States_Rgns[county_lon, county_st]=G1882)*(Cnty_States_Rgns[region]=DR_Region)),"")</f>
        <v/>
      </c>
      <c r="J1882">
        <v>1880</v>
      </c>
      <c r="K1882" t="str">
        <f t="shared" si="59"/>
        <v/>
      </c>
    </row>
    <row r="1883" spans="1:11" ht="16" hidden="1" x14ac:dyDescent="0.2">
      <c r="A1883" s="43">
        <f>IFERROR(MATCH($C1883,'Start Here Statistics'!$M:$M,0),0)</f>
        <v>0</v>
      </c>
      <c r="B1883" s="43" t="s">
        <v>368</v>
      </c>
      <c r="C1883" s="43" t="s">
        <v>310</v>
      </c>
      <c r="D1883" s="43" t="s">
        <v>2436</v>
      </c>
      <c r="E1883" s="43">
        <f t="shared" si="58"/>
        <v>0</v>
      </c>
      <c r="G1883" s="89" t="str">
        <v/>
      </c>
      <c r="H1883" s="90" t="str" cm="1">
        <f t="array" ref="H1883">IFERROR(_xlfn._xlws.FILTER(Cnty_States_Rgns[chapter],(Cnty_States_Rgns[county_lon, county_st]=G1883)*(Cnty_States_Rgns[region]=DR_Region)),"")</f>
        <v/>
      </c>
      <c r="J1883">
        <v>1881</v>
      </c>
      <c r="K1883" t="str">
        <f t="shared" si="59"/>
        <v/>
      </c>
    </row>
    <row r="1884" spans="1:11" ht="16" hidden="1" x14ac:dyDescent="0.2">
      <c r="A1884" s="43">
        <f>IFERROR(MATCH($C1884,'Start Here Statistics'!$M:$M,0),0)</f>
        <v>0</v>
      </c>
      <c r="B1884" s="43" t="s">
        <v>523</v>
      </c>
      <c r="C1884" s="43" t="s">
        <v>307</v>
      </c>
      <c r="D1884" s="43" t="s">
        <v>2437</v>
      </c>
      <c r="E1884" s="43">
        <f t="shared" si="58"/>
        <v>0</v>
      </c>
      <c r="G1884" s="89" t="str">
        <v/>
      </c>
      <c r="H1884" s="90" t="str" cm="1">
        <f t="array" ref="H1884">IFERROR(_xlfn._xlws.FILTER(Cnty_States_Rgns[chapter],(Cnty_States_Rgns[county_lon, county_st]=G1884)*(Cnty_States_Rgns[region]=DR_Region)),"")</f>
        <v/>
      </c>
      <c r="J1884">
        <v>1882</v>
      </c>
      <c r="K1884" t="str">
        <f t="shared" si="59"/>
        <v/>
      </c>
    </row>
    <row r="1885" spans="1:11" ht="16" hidden="1" x14ac:dyDescent="0.2">
      <c r="A1885" s="43">
        <f>IFERROR(MATCH($C1885,'Start Here Statistics'!$M:$M,0),0)</f>
        <v>0</v>
      </c>
      <c r="B1885" s="43" t="s">
        <v>446</v>
      </c>
      <c r="C1885" s="43" t="s">
        <v>301</v>
      </c>
      <c r="D1885" s="43" t="s">
        <v>2438</v>
      </c>
      <c r="E1885" s="43">
        <f t="shared" si="58"/>
        <v>0</v>
      </c>
      <c r="G1885" s="89" t="str">
        <v/>
      </c>
      <c r="H1885" s="90" t="str" cm="1">
        <f t="array" ref="H1885">IFERROR(_xlfn._xlws.FILTER(Cnty_States_Rgns[chapter],(Cnty_States_Rgns[county_lon, county_st]=G1885)*(Cnty_States_Rgns[region]=DR_Region)),"")</f>
        <v/>
      </c>
      <c r="J1885">
        <v>1883</v>
      </c>
      <c r="K1885" t="str">
        <f t="shared" si="59"/>
        <v/>
      </c>
    </row>
    <row r="1886" spans="1:11" ht="16" hidden="1" x14ac:dyDescent="0.2">
      <c r="A1886" s="43">
        <f>IFERROR(MATCH($C1886,'Start Here Statistics'!$M:$M,0),0)</f>
        <v>0</v>
      </c>
      <c r="B1886" s="43" t="s">
        <v>350</v>
      </c>
      <c r="C1886" s="43" t="s">
        <v>302</v>
      </c>
      <c r="D1886" s="43" t="s">
        <v>2439</v>
      </c>
      <c r="E1886" s="43">
        <f t="shared" si="58"/>
        <v>0</v>
      </c>
      <c r="G1886" s="89" t="str">
        <v/>
      </c>
      <c r="H1886" s="90" t="str" cm="1">
        <f t="array" ref="H1886">IFERROR(_xlfn._xlws.FILTER(Cnty_States_Rgns[chapter],(Cnty_States_Rgns[county_lon, county_st]=G1886)*(Cnty_States_Rgns[region]=DR_Region)),"")</f>
        <v/>
      </c>
      <c r="J1886">
        <v>1884</v>
      </c>
      <c r="K1886" t="str">
        <f t="shared" si="59"/>
        <v/>
      </c>
    </row>
    <row r="1887" spans="1:11" ht="16" hidden="1" x14ac:dyDescent="0.2">
      <c r="A1887" s="43">
        <f>IFERROR(MATCH($C1887,'Start Here Statistics'!$M:$M,0),0)</f>
        <v>0</v>
      </c>
      <c r="B1887" s="43" t="s">
        <v>523</v>
      </c>
      <c r="C1887" s="43" t="s">
        <v>307</v>
      </c>
      <c r="D1887" s="43" t="s">
        <v>2440</v>
      </c>
      <c r="E1887" s="43">
        <f t="shared" si="58"/>
        <v>0</v>
      </c>
      <c r="G1887" s="89" t="str">
        <v/>
      </c>
      <c r="H1887" s="90" t="str" cm="1">
        <f t="array" ref="H1887">IFERROR(_xlfn._xlws.FILTER(Cnty_States_Rgns[chapter],(Cnty_States_Rgns[county_lon, county_st]=G1887)*(Cnty_States_Rgns[region]=DR_Region)),"")</f>
        <v/>
      </c>
      <c r="J1887">
        <v>1885</v>
      </c>
      <c r="K1887" t="str">
        <f t="shared" si="59"/>
        <v/>
      </c>
    </row>
    <row r="1888" spans="1:11" ht="16" hidden="1" x14ac:dyDescent="0.2">
      <c r="A1888" s="43">
        <f>IFERROR(MATCH($C1888,'Start Here Statistics'!$M:$M,0),0)</f>
        <v>0</v>
      </c>
      <c r="B1888" s="43" t="s">
        <v>604</v>
      </c>
      <c r="C1888" s="43" t="s">
        <v>298</v>
      </c>
      <c r="D1888" s="43" t="s">
        <v>2441</v>
      </c>
      <c r="E1888" s="43">
        <f t="shared" si="58"/>
        <v>0</v>
      </c>
      <c r="G1888" s="89" t="str">
        <v/>
      </c>
      <c r="H1888" s="90" t="str" cm="1">
        <f t="array" ref="H1888">IFERROR(_xlfn._xlws.FILTER(Cnty_States_Rgns[chapter],(Cnty_States_Rgns[county_lon, county_st]=G1888)*(Cnty_States_Rgns[region]=DR_Region)),"")</f>
        <v/>
      </c>
      <c r="J1888">
        <v>1886</v>
      </c>
      <c r="K1888" t="str">
        <f t="shared" si="59"/>
        <v/>
      </c>
    </row>
    <row r="1889" spans="1:11" ht="16" hidden="1" x14ac:dyDescent="0.2">
      <c r="A1889" s="43">
        <f>IFERROR(MATCH($C1889,'Start Here Statistics'!$M:$M,0),0)</f>
        <v>0</v>
      </c>
      <c r="B1889" s="43" t="s">
        <v>981</v>
      </c>
      <c r="C1889" s="43" t="s">
        <v>295</v>
      </c>
      <c r="D1889" s="43" t="s">
        <v>2442</v>
      </c>
      <c r="E1889" s="43">
        <f t="shared" si="58"/>
        <v>0</v>
      </c>
      <c r="G1889" s="89" t="str">
        <v/>
      </c>
      <c r="H1889" s="90" t="str" cm="1">
        <f t="array" ref="H1889">IFERROR(_xlfn._xlws.FILTER(Cnty_States_Rgns[chapter],(Cnty_States_Rgns[county_lon, county_st]=G1889)*(Cnty_States_Rgns[region]=DR_Region)),"")</f>
        <v/>
      </c>
      <c r="J1889">
        <v>1887</v>
      </c>
      <c r="K1889" t="str">
        <f t="shared" si="59"/>
        <v/>
      </c>
    </row>
    <row r="1890" spans="1:11" ht="16" hidden="1" x14ac:dyDescent="0.2">
      <c r="A1890" s="43">
        <f>IFERROR(MATCH($C1890,'Start Here Statistics'!$M:$M,0),0)</f>
        <v>0</v>
      </c>
      <c r="B1890" s="43" t="s">
        <v>438</v>
      </c>
      <c r="C1890" s="43" t="s">
        <v>327</v>
      </c>
      <c r="D1890" s="43" t="s">
        <v>2443</v>
      </c>
      <c r="E1890" s="43">
        <f t="shared" si="58"/>
        <v>0</v>
      </c>
      <c r="G1890" s="89" t="str">
        <v/>
      </c>
      <c r="H1890" s="90" t="str" cm="1">
        <f t="array" ref="H1890">IFERROR(_xlfn._xlws.FILTER(Cnty_States_Rgns[chapter],(Cnty_States_Rgns[county_lon, county_st]=G1890)*(Cnty_States_Rgns[region]=DR_Region)),"")</f>
        <v/>
      </c>
      <c r="J1890">
        <v>1888</v>
      </c>
      <c r="K1890" t="str">
        <f t="shared" si="59"/>
        <v/>
      </c>
    </row>
    <row r="1891" spans="1:11" ht="16" hidden="1" x14ac:dyDescent="0.2">
      <c r="A1891" s="43">
        <f>IFERROR(MATCH($C1891,'Start Here Statistics'!$M:$M,0),0)</f>
        <v>0</v>
      </c>
      <c r="B1891" s="43" t="s">
        <v>569</v>
      </c>
      <c r="C1891" s="43" t="s">
        <v>306</v>
      </c>
      <c r="D1891" s="43" t="s">
        <v>2444</v>
      </c>
      <c r="E1891" s="43">
        <f t="shared" si="58"/>
        <v>0</v>
      </c>
      <c r="G1891" s="89" t="str">
        <v/>
      </c>
      <c r="H1891" s="90" t="str" cm="1">
        <f t="array" ref="H1891">IFERROR(_xlfn._xlws.FILTER(Cnty_States_Rgns[chapter],(Cnty_States_Rgns[county_lon, county_st]=G1891)*(Cnty_States_Rgns[region]=DR_Region)),"")</f>
        <v/>
      </c>
      <c r="J1891">
        <v>1889</v>
      </c>
      <c r="K1891" t="str">
        <f t="shared" si="59"/>
        <v/>
      </c>
    </row>
    <row r="1892" spans="1:11" ht="16" hidden="1" x14ac:dyDescent="0.2">
      <c r="A1892" s="43">
        <f>IFERROR(MATCH($C1892,'Start Here Statistics'!$M:$M,0),0)</f>
        <v>0</v>
      </c>
      <c r="B1892" s="43" t="s">
        <v>2336</v>
      </c>
      <c r="C1892" s="43" t="s">
        <v>316</v>
      </c>
      <c r="D1892" s="43" t="s">
        <v>2445</v>
      </c>
      <c r="E1892" s="43">
        <f t="shared" si="58"/>
        <v>0</v>
      </c>
      <c r="G1892" s="89" t="str">
        <v/>
      </c>
      <c r="H1892" s="90" t="str" cm="1">
        <f t="array" ref="H1892">IFERROR(_xlfn._xlws.FILTER(Cnty_States_Rgns[chapter],(Cnty_States_Rgns[county_lon, county_st]=G1892)*(Cnty_States_Rgns[region]=DR_Region)),"")</f>
        <v/>
      </c>
      <c r="J1892">
        <v>1890</v>
      </c>
      <c r="K1892" t="str">
        <f t="shared" si="59"/>
        <v/>
      </c>
    </row>
    <row r="1893" spans="1:11" ht="16" hidden="1" x14ac:dyDescent="0.2">
      <c r="A1893" s="43">
        <f>IFERROR(MATCH($C1893,'Start Here Statistics'!$M:$M,0),0)</f>
        <v>0</v>
      </c>
      <c r="B1893" s="43" t="s">
        <v>507</v>
      </c>
      <c r="C1893" s="43" t="s">
        <v>282</v>
      </c>
      <c r="D1893" s="43" t="s">
        <v>2446</v>
      </c>
      <c r="E1893" s="43">
        <f t="shared" si="58"/>
        <v>0</v>
      </c>
      <c r="G1893" s="89" t="str">
        <v/>
      </c>
      <c r="H1893" s="90" t="str" cm="1">
        <f t="array" ref="H1893">IFERROR(_xlfn._xlws.FILTER(Cnty_States_Rgns[chapter],(Cnty_States_Rgns[county_lon, county_st]=G1893)*(Cnty_States_Rgns[region]=DR_Region)),"")</f>
        <v/>
      </c>
      <c r="J1893">
        <v>1891</v>
      </c>
      <c r="K1893" t="str">
        <f t="shared" si="59"/>
        <v/>
      </c>
    </row>
    <row r="1894" spans="1:11" ht="16" hidden="1" x14ac:dyDescent="0.2">
      <c r="A1894" s="43">
        <f>IFERROR(MATCH($C1894,'Start Here Statistics'!$M:$M,0),0)</f>
        <v>0</v>
      </c>
      <c r="B1894" s="43" t="s">
        <v>634</v>
      </c>
      <c r="C1894" s="43" t="s">
        <v>307</v>
      </c>
      <c r="D1894" s="43" t="s">
        <v>2447</v>
      </c>
      <c r="E1894" s="43">
        <f t="shared" si="58"/>
        <v>0</v>
      </c>
      <c r="G1894" s="89" t="str">
        <v/>
      </c>
      <c r="H1894" s="90" t="str" cm="1">
        <f t="array" ref="H1894">IFERROR(_xlfn._xlws.FILTER(Cnty_States_Rgns[chapter],(Cnty_States_Rgns[county_lon, county_st]=G1894)*(Cnty_States_Rgns[region]=DR_Region)),"")</f>
        <v/>
      </c>
      <c r="J1894">
        <v>1892</v>
      </c>
      <c r="K1894" t="str">
        <f t="shared" si="59"/>
        <v/>
      </c>
    </row>
    <row r="1895" spans="1:11" ht="16" hidden="1" x14ac:dyDescent="0.2">
      <c r="A1895" s="43">
        <f>IFERROR(MATCH($C1895,'Start Here Statistics'!$M:$M,0),0)</f>
        <v>0</v>
      </c>
      <c r="B1895" s="43" t="s">
        <v>726</v>
      </c>
      <c r="C1895" s="43" t="s">
        <v>285</v>
      </c>
      <c r="D1895" s="43" t="s">
        <v>2448</v>
      </c>
      <c r="E1895" s="43">
        <f t="shared" si="58"/>
        <v>0</v>
      </c>
      <c r="G1895" s="89" t="str">
        <v/>
      </c>
      <c r="H1895" s="90" t="str" cm="1">
        <f t="array" ref="H1895">IFERROR(_xlfn._xlws.FILTER(Cnty_States_Rgns[chapter],(Cnty_States_Rgns[county_lon, county_st]=G1895)*(Cnty_States_Rgns[region]=DR_Region)),"")</f>
        <v/>
      </c>
      <c r="J1895">
        <v>1893</v>
      </c>
      <c r="K1895" t="str">
        <f t="shared" si="59"/>
        <v/>
      </c>
    </row>
    <row r="1896" spans="1:11" ht="16" hidden="1" x14ac:dyDescent="0.2">
      <c r="A1896" s="43">
        <f>IFERROR(MATCH($C1896,'Start Here Statistics'!$M:$M,0),0)</f>
        <v>0</v>
      </c>
      <c r="B1896" s="43" t="s">
        <v>683</v>
      </c>
      <c r="C1896" s="43" t="s">
        <v>324</v>
      </c>
      <c r="D1896" s="43" t="s">
        <v>2449</v>
      </c>
      <c r="E1896" s="43">
        <f t="shared" si="58"/>
        <v>0</v>
      </c>
      <c r="G1896" s="89" t="str">
        <v/>
      </c>
      <c r="H1896" s="90" t="str" cm="1">
        <f t="array" ref="H1896">IFERROR(_xlfn._xlws.FILTER(Cnty_States_Rgns[chapter],(Cnty_States_Rgns[county_lon, county_st]=G1896)*(Cnty_States_Rgns[region]=DR_Region)),"")</f>
        <v/>
      </c>
      <c r="J1896">
        <v>1894</v>
      </c>
      <c r="K1896" t="str">
        <f t="shared" si="59"/>
        <v/>
      </c>
    </row>
    <row r="1897" spans="1:11" ht="16" hidden="1" x14ac:dyDescent="0.2">
      <c r="A1897" s="43">
        <f>IFERROR(MATCH($C1897,'Start Here Statistics'!$M:$M,0),0)</f>
        <v>0</v>
      </c>
      <c r="B1897" s="43" t="s">
        <v>523</v>
      </c>
      <c r="C1897" s="43" t="s">
        <v>307</v>
      </c>
      <c r="D1897" s="43" t="s">
        <v>2450</v>
      </c>
      <c r="E1897" s="43">
        <f t="shared" si="58"/>
        <v>0</v>
      </c>
      <c r="G1897" s="89" t="str">
        <v/>
      </c>
      <c r="H1897" s="90" t="str" cm="1">
        <f t="array" ref="H1897">IFERROR(_xlfn._xlws.FILTER(Cnty_States_Rgns[chapter],(Cnty_States_Rgns[county_lon, county_st]=G1897)*(Cnty_States_Rgns[region]=DR_Region)),"")</f>
        <v/>
      </c>
      <c r="J1897">
        <v>1895</v>
      </c>
      <c r="K1897" t="str">
        <f t="shared" si="59"/>
        <v/>
      </c>
    </row>
    <row r="1898" spans="1:11" ht="16" hidden="1" x14ac:dyDescent="0.2">
      <c r="A1898" s="43">
        <f>IFERROR(MATCH($C1898,'Start Here Statistics'!$M:$M,0),0)</f>
        <v>0</v>
      </c>
      <c r="B1898" s="43" t="s">
        <v>694</v>
      </c>
      <c r="C1898" s="43" t="s">
        <v>299</v>
      </c>
      <c r="D1898" s="43" t="s">
        <v>2451</v>
      </c>
      <c r="E1898" s="43">
        <f t="shared" si="58"/>
        <v>0</v>
      </c>
      <c r="G1898" s="89" t="str">
        <v/>
      </c>
      <c r="H1898" s="90" t="str" cm="1">
        <f t="array" ref="H1898">IFERROR(_xlfn._xlws.FILTER(Cnty_States_Rgns[chapter],(Cnty_States_Rgns[county_lon, county_st]=G1898)*(Cnty_States_Rgns[region]=DR_Region)),"")</f>
        <v/>
      </c>
      <c r="J1898">
        <v>1896</v>
      </c>
      <c r="K1898" t="str">
        <f t="shared" si="59"/>
        <v/>
      </c>
    </row>
    <row r="1899" spans="1:11" ht="16" hidden="1" x14ac:dyDescent="0.2">
      <c r="A1899" s="43">
        <f>IFERROR(MATCH($C1899,'Start Here Statistics'!$M:$M,0),0)</f>
        <v>0</v>
      </c>
      <c r="B1899" s="43" t="s">
        <v>551</v>
      </c>
      <c r="C1899" s="43" t="s">
        <v>282</v>
      </c>
      <c r="D1899" s="43" t="s">
        <v>2452</v>
      </c>
      <c r="E1899" s="43">
        <f t="shared" si="58"/>
        <v>0</v>
      </c>
      <c r="G1899" s="89" t="str">
        <v/>
      </c>
      <c r="H1899" s="90" t="str" cm="1">
        <f t="array" ref="H1899">IFERROR(_xlfn._xlws.FILTER(Cnty_States_Rgns[chapter],(Cnty_States_Rgns[county_lon, county_st]=G1899)*(Cnty_States_Rgns[region]=DR_Region)),"")</f>
        <v/>
      </c>
      <c r="J1899">
        <v>1897</v>
      </c>
      <c r="K1899" t="str">
        <f t="shared" si="59"/>
        <v/>
      </c>
    </row>
    <row r="1900" spans="1:11" ht="16" hidden="1" x14ac:dyDescent="0.2">
      <c r="A1900" s="43">
        <f>IFERROR(MATCH($C1900,'Start Here Statistics'!$M:$M,0),0)</f>
        <v>0</v>
      </c>
      <c r="B1900" s="43" t="s">
        <v>819</v>
      </c>
      <c r="C1900" s="43" t="s">
        <v>279</v>
      </c>
      <c r="D1900" s="43" t="s">
        <v>2453</v>
      </c>
      <c r="E1900" s="43">
        <f t="shared" si="58"/>
        <v>0</v>
      </c>
      <c r="G1900" s="89" t="str">
        <v/>
      </c>
      <c r="H1900" s="90" t="str" cm="1">
        <f t="array" ref="H1900">IFERROR(_xlfn._xlws.FILTER(Cnty_States_Rgns[chapter],(Cnty_States_Rgns[county_lon, county_st]=G1900)*(Cnty_States_Rgns[region]=DR_Region)),"")</f>
        <v/>
      </c>
      <c r="J1900">
        <v>1898</v>
      </c>
      <c r="K1900" t="str">
        <f t="shared" si="59"/>
        <v/>
      </c>
    </row>
    <row r="1901" spans="1:11" ht="16" hidden="1" x14ac:dyDescent="0.2">
      <c r="A1901" s="43">
        <f>IFERROR(MATCH($C1901,'Start Here Statistics'!$M:$M,0),0)</f>
        <v>0</v>
      </c>
      <c r="B1901" s="43" t="s">
        <v>582</v>
      </c>
      <c r="C1901" s="43" t="s">
        <v>302</v>
      </c>
      <c r="D1901" s="43" t="s">
        <v>2454</v>
      </c>
      <c r="E1901" s="43">
        <f t="shared" si="58"/>
        <v>0</v>
      </c>
      <c r="G1901" s="89" t="str">
        <v/>
      </c>
      <c r="H1901" s="90" t="str" cm="1">
        <f t="array" ref="H1901">IFERROR(_xlfn._xlws.FILTER(Cnty_States_Rgns[chapter],(Cnty_States_Rgns[county_lon, county_st]=G1901)*(Cnty_States_Rgns[region]=DR_Region)),"")</f>
        <v/>
      </c>
      <c r="J1901">
        <v>1899</v>
      </c>
      <c r="K1901" t="str">
        <f t="shared" si="59"/>
        <v/>
      </c>
    </row>
    <row r="1902" spans="1:11" ht="16" hidden="1" x14ac:dyDescent="0.2">
      <c r="A1902" s="43">
        <f>IFERROR(MATCH($C1902,'Start Here Statistics'!$M:$M,0),0)</f>
        <v>0</v>
      </c>
      <c r="B1902" s="43" t="s">
        <v>774</v>
      </c>
      <c r="C1902" s="43" t="s">
        <v>329</v>
      </c>
      <c r="D1902" s="43" t="s">
        <v>2455</v>
      </c>
      <c r="E1902" s="43">
        <f t="shared" si="58"/>
        <v>0</v>
      </c>
      <c r="G1902" s="89" t="str">
        <v/>
      </c>
      <c r="H1902" s="90" t="str" cm="1">
        <f t="array" ref="H1902">IFERROR(_xlfn._xlws.FILTER(Cnty_States_Rgns[chapter],(Cnty_States_Rgns[county_lon, county_st]=G1902)*(Cnty_States_Rgns[region]=DR_Region)),"")</f>
        <v/>
      </c>
      <c r="J1902">
        <v>1900</v>
      </c>
      <c r="K1902" t="str">
        <f t="shared" si="59"/>
        <v/>
      </c>
    </row>
    <row r="1903" spans="1:11" ht="16" hidden="1" x14ac:dyDescent="0.2">
      <c r="A1903" s="43">
        <f>IFERROR(MATCH($C1903,'Start Here Statistics'!$M:$M,0),0)</f>
        <v>0</v>
      </c>
      <c r="B1903" s="43" t="s">
        <v>1471</v>
      </c>
      <c r="C1903" s="43" t="s">
        <v>329</v>
      </c>
      <c r="D1903" s="43" t="s">
        <v>2456</v>
      </c>
      <c r="E1903" s="43">
        <f t="shared" si="58"/>
        <v>0</v>
      </c>
      <c r="G1903" s="89" t="str">
        <v/>
      </c>
      <c r="H1903" s="90" t="str" cm="1">
        <f t="array" ref="H1903">IFERROR(_xlfn._xlws.FILTER(Cnty_States_Rgns[chapter],(Cnty_States_Rgns[county_lon, county_st]=G1903)*(Cnty_States_Rgns[region]=DR_Region)),"")</f>
        <v/>
      </c>
      <c r="J1903">
        <v>1901</v>
      </c>
      <c r="K1903" t="str">
        <f t="shared" si="59"/>
        <v/>
      </c>
    </row>
    <row r="1904" spans="1:11" ht="16" hidden="1" x14ac:dyDescent="0.2">
      <c r="A1904" s="43">
        <f>IFERROR(MATCH($C1904,'Start Here Statistics'!$M:$M,0),0)</f>
        <v>0</v>
      </c>
      <c r="B1904" s="43" t="s">
        <v>647</v>
      </c>
      <c r="C1904" s="43" t="s">
        <v>314</v>
      </c>
      <c r="D1904" s="43" t="s">
        <v>2457</v>
      </c>
      <c r="E1904" s="43">
        <f t="shared" si="58"/>
        <v>0</v>
      </c>
      <c r="G1904" s="89" t="str">
        <v/>
      </c>
      <c r="H1904" s="90" t="str" cm="1">
        <f t="array" ref="H1904">IFERROR(_xlfn._xlws.FILTER(Cnty_States_Rgns[chapter],(Cnty_States_Rgns[county_lon, county_st]=G1904)*(Cnty_States_Rgns[region]=DR_Region)),"")</f>
        <v/>
      </c>
      <c r="J1904">
        <v>1902</v>
      </c>
      <c r="K1904" t="str">
        <f t="shared" si="59"/>
        <v/>
      </c>
    </row>
    <row r="1905" spans="1:11" ht="16" hidden="1" x14ac:dyDescent="0.2">
      <c r="A1905" s="43">
        <f>IFERROR(MATCH($C1905,'Start Here Statistics'!$M:$M,0),0)</f>
        <v>0</v>
      </c>
      <c r="B1905" s="43" t="s">
        <v>360</v>
      </c>
      <c r="C1905" s="43" t="s">
        <v>299</v>
      </c>
      <c r="D1905" s="43" t="s">
        <v>2458</v>
      </c>
      <c r="E1905" s="43">
        <f t="shared" si="58"/>
        <v>0</v>
      </c>
      <c r="G1905" s="89" t="str">
        <v/>
      </c>
      <c r="H1905" s="90" t="str" cm="1">
        <f t="array" ref="H1905">IFERROR(_xlfn._xlws.FILTER(Cnty_States_Rgns[chapter],(Cnty_States_Rgns[county_lon, county_st]=G1905)*(Cnty_States_Rgns[region]=DR_Region)),"")</f>
        <v/>
      </c>
      <c r="J1905">
        <v>1903</v>
      </c>
      <c r="K1905" t="str">
        <f t="shared" si="59"/>
        <v/>
      </c>
    </row>
    <row r="1906" spans="1:11" ht="16" hidden="1" x14ac:dyDescent="0.2">
      <c r="A1906" s="43">
        <f>IFERROR(MATCH($C1906,'Start Here Statistics'!$M:$M,0),0)</f>
        <v>0</v>
      </c>
      <c r="B1906" s="43" t="s">
        <v>718</v>
      </c>
      <c r="C1906" s="43" t="s">
        <v>302</v>
      </c>
      <c r="D1906" s="43" t="s">
        <v>2459</v>
      </c>
      <c r="E1906" s="43">
        <f t="shared" si="58"/>
        <v>0</v>
      </c>
      <c r="G1906" s="89" t="str">
        <v/>
      </c>
      <c r="H1906" s="90" t="str" cm="1">
        <f t="array" ref="H1906">IFERROR(_xlfn._xlws.FILTER(Cnty_States_Rgns[chapter],(Cnty_States_Rgns[county_lon, county_st]=G1906)*(Cnty_States_Rgns[region]=DR_Region)),"")</f>
        <v/>
      </c>
      <c r="J1906">
        <v>1904</v>
      </c>
      <c r="K1906" t="str">
        <f t="shared" si="59"/>
        <v/>
      </c>
    </row>
    <row r="1907" spans="1:11" ht="16" hidden="1" x14ac:dyDescent="0.2">
      <c r="A1907" s="43">
        <f>IFERROR(MATCH($C1907,'Start Here Statistics'!$M:$M,0),0)</f>
        <v>0</v>
      </c>
      <c r="B1907" s="43" t="s">
        <v>455</v>
      </c>
      <c r="C1907" s="43" t="s">
        <v>308</v>
      </c>
      <c r="D1907" s="43" t="s">
        <v>2460</v>
      </c>
      <c r="E1907" s="43">
        <f t="shared" si="58"/>
        <v>0</v>
      </c>
      <c r="G1907" s="89" t="str">
        <v/>
      </c>
      <c r="H1907" s="90" t="str" cm="1">
        <f t="array" ref="H1907">IFERROR(_xlfn._xlws.FILTER(Cnty_States_Rgns[chapter],(Cnty_States_Rgns[county_lon, county_st]=G1907)*(Cnty_States_Rgns[region]=DR_Region)),"")</f>
        <v/>
      </c>
      <c r="J1907">
        <v>1905</v>
      </c>
      <c r="K1907" t="str">
        <f t="shared" si="59"/>
        <v/>
      </c>
    </row>
    <row r="1908" spans="1:11" ht="16" hidden="1" x14ac:dyDescent="0.2">
      <c r="A1908" s="43">
        <f>IFERROR(MATCH($C1908,'Start Here Statistics'!$M:$M,0),0)</f>
        <v>0</v>
      </c>
      <c r="B1908" s="43" t="s">
        <v>366</v>
      </c>
      <c r="C1908" s="43" t="s">
        <v>307</v>
      </c>
      <c r="D1908" s="43" t="s">
        <v>2461</v>
      </c>
      <c r="E1908" s="43">
        <f t="shared" si="58"/>
        <v>0</v>
      </c>
      <c r="G1908" s="89" t="str">
        <v/>
      </c>
      <c r="H1908" s="90" t="str" cm="1">
        <f t="array" ref="H1908">IFERROR(_xlfn._xlws.FILTER(Cnty_States_Rgns[chapter],(Cnty_States_Rgns[county_lon, county_st]=G1908)*(Cnty_States_Rgns[region]=DR_Region)),"")</f>
        <v/>
      </c>
      <c r="J1908">
        <v>1906</v>
      </c>
      <c r="K1908" t="str">
        <f t="shared" si="59"/>
        <v/>
      </c>
    </row>
    <row r="1909" spans="1:11" ht="16" hidden="1" x14ac:dyDescent="0.2">
      <c r="A1909" s="43">
        <f>IFERROR(MATCH($C1909,'Start Here Statistics'!$M:$M,0),0)</f>
        <v>0</v>
      </c>
      <c r="B1909" s="43" t="s">
        <v>1870</v>
      </c>
      <c r="C1909" s="43" t="s">
        <v>311</v>
      </c>
      <c r="D1909" s="43" t="s">
        <v>2462</v>
      </c>
      <c r="E1909" s="43">
        <f t="shared" si="58"/>
        <v>0</v>
      </c>
      <c r="G1909" s="89" t="str">
        <v/>
      </c>
      <c r="H1909" s="90" t="str" cm="1">
        <f t="array" ref="H1909">IFERROR(_xlfn._xlws.FILTER(Cnty_States_Rgns[chapter],(Cnty_States_Rgns[county_lon, county_st]=G1909)*(Cnty_States_Rgns[region]=DR_Region)),"")</f>
        <v/>
      </c>
      <c r="J1909">
        <v>1907</v>
      </c>
      <c r="K1909" t="str">
        <f t="shared" si="59"/>
        <v/>
      </c>
    </row>
    <row r="1910" spans="1:11" ht="16" hidden="1" x14ac:dyDescent="0.2">
      <c r="A1910" s="43">
        <f>IFERROR(MATCH($C1910,'Start Here Statistics'!$M:$M,0),0)</f>
        <v>0</v>
      </c>
      <c r="B1910" s="43" t="s">
        <v>362</v>
      </c>
      <c r="C1910" s="43" t="s">
        <v>300</v>
      </c>
      <c r="D1910" s="43" t="s">
        <v>2463</v>
      </c>
      <c r="E1910" s="43">
        <f t="shared" si="58"/>
        <v>0</v>
      </c>
      <c r="G1910" s="89" t="str">
        <v/>
      </c>
      <c r="H1910" s="90" t="str" cm="1">
        <f t="array" ref="H1910">IFERROR(_xlfn._xlws.FILTER(Cnty_States_Rgns[chapter],(Cnty_States_Rgns[county_lon, county_st]=G1910)*(Cnty_States_Rgns[region]=DR_Region)),"")</f>
        <v/>
      </c>
      <c r="J1910">
        <v>1908</v>
      </c>
      <c r="K1910" t="str">
        <f t="shared" si="59"/>
        <v/>
      </c>
    </row>
    <row r="1911" spans="1:11" ht="16" hidden="1" x14ac:dyDescent="0.2">
      <c r="A1911" s="43">
        <f>IFERROR(MATCH($C1911,'Start Here Statistics'!$M:$M,0),0)</f>
        <v>0</v>
      </c>
      <c r="B1911" s="43" t="s">
        <v>1031</v>
      </c>
      <c r="C1911" s="43" t="s">
        <v>297</v>
      </c>
      <c r="D1911" s="43" t="s">
        <v>2464</v>
      </c>
      <c r="E1911" s="43">
        <f t="shared" si="58"/>
        <v>0</v>
      </c>
      <c r="G1911" s="89" t="str">
        <v/>
      </c>
      <c r="H1911" s="90" t="str" cm="1">
        <f t="array" ref="H1911">IFERROR(_xlfn._xlws.FILTER(Cnty_States_Rgns[chapter],(Cnty_States_Rgns[county_lon, county_st]=G1911)*(Cnty_States_Rgns[region]=DR_Region)),"")</f>
        <v/>
      </c>
      <c r="J1911">
        <v>1909</v>
      </c>
      <c r="K1911" t="str">
        <f t="shared" si="59"/>
        <v/>
      </c>
    </row>
    <row r="1912" spans="1:11" ht="16" hidden="1" x14ac:dyDescent="0.2">
      <c r="A1912" s="43">
        <f>IFERROR(MATCH($C1912,'Start Here Statistics'!$M:$M,0),0)</f>
        <v>0</v>
      </c>
      <c r="B1912" s="43" t="s">
        <v>708</v>
      </c>
      <c r="C1912" s="43" t="s">
        <v>285</v>
      </c>
      <c r="D1912" s="43" t="s">
        <v>2465</v>
      </c>
      <c r="E1912" s="43">
        <f t="shared" si="58"/>
        <v>0</v>
      </c>
      <c r="G1912" s="89" t="str">
        <v/>
      </c>
      <c r="H1912" s="90" t="str" cm="1">
        <f t="array" ref="H1912">IFERROR(_xlfn._xlws.FILTER(Cnty_States_Rgns[chapter],(Cnty_States_Rgns[county_lon, county_st]=G1912)*(Cnty_States_Rgns[region]=DR_Region)),"")</f>
        <v/>
      </c>
      <c r="J1912">
        <v>1910</v>
      </c>
      <c r="K1912" t="str">
        <f t="shared" si="59"/>
        <v/>
      </c>
    </row>
    <row r="1913" spans="1:11" ht="16" hidden="1" x14ac:dyDescent="0.2">
      <c r="A1913" s="43">
        <f>IFERROR(MATCH($C1913,'Start Here Statistics'!$M:$M,0),0)</f>
        <v>0</v>
      </c>
      <c r="B1913" s="43" t="s">
        <v>662</v>
      </c>
      <c r="C1913" s="43" t="s">
        <v>294</v>
      </c>
      <c r="D1913" s="43" t="s">
        <v>2466</v>
      </c>
      <c r="E1913" s="43">
        <f t="shared" si="58"/>
        <v>0</v>
      </c>
      <c r="G1913" s="89" t="str">
        <v/>
      </c>
      <c r="H1913" s="90" t="str" cm="1">
        <f t="array" ref="H1913">IFERROR(_xlfn._xlws.FILTER(Cnty_States_Rgns[chapter],(Cnty_States_Rgns[county_lon, county_st]=G1913)*(Cnty_States_Rgns[region]=DR_Region)),"")</f>
        <v/>
      </c>
      <c r="J1913">
        <v>1911</v>
      </c>
      <c r="K1913" t="str">
        <f t="shared" si="59"/>
        <v/>
      </c>
    </row>
    <row r="1914" spans="1:11" ht="16" hidden="1" x14ac:dyDescent="0.2">
      <c r="A1914" s="43">
        <f>IFERROR(MATCH($C1914,'Start Here Statistics'!$M:$M,0),0)</f>
        <v>0</v>
      </c>
      <c r="B1914" s="43" t="s">
        <v>368</v>
      </c>
      <c r="C1914" s="43" t="s">
        <v>310</v>
      </c>
      <c r="D1914" s="43" t="s">
        <v>2467</v>
      </c>
      <c r="E1914" s="43">
        <f t="shared" si="58"/>
        <v>0</v>
      </c>
      <c r="G1914" s="89" t="str">
        <v/>
      </c>
      <c r="H1914" s="90" t="str" cm="1">
        <f t="array" ref="H1914">IFERROR(_xlfn._xlws.FILTER(Cnty_States_Rgns[chapter],(Cnty_States_Rgns[county_lon, county_st]=G1914)*(Cnty_States_Rgns[region]=DR_Region)),"")</f>
        <v/>
      </c>
      <c r="J1914">
        <v>1912</v>
      </c>
      <c r="K1914" t="str">
        <f t="shared" si="59"/>
        <v/>
      </c>
    </row>
    <row r="1915" spans="1:11" ht="16" hidden="1" x14ac:dyDescent="0.2">
      <c r="A1915" s="43">
        <f>IFERROR(MATCH($C1915,'Start Here Statistics'!$M:$M,0),0)</f>
        <v>0</v>
      </c>
      <c r="B1915" s="43" t="s">
        <v>615</v>
      </c>
      <c r="C1915" s="43" t="s">
        <v>315</v>
      </c>
      <c r="D1915" s="43" t="s">
        <v>2468</v>
      </c>
      <c r="E1915" s="43">
        <f t="shared" si="58"/>
        <v>0</v>
      </c>
      <c r="G1915" s="89" t="str">
        <v/>
      </c>
      <c r="H1915" s="90" t="str" cm="1">
        <f t="array" ref="H1915">IFERROR(_xlfn._xlws.FILTER(Cnty_States_Rgns[chapter],(Cnty_States_Rgns[county_lon, county_st]=G1915)*(Cnty_States_Rgns[region]=DR_Region)),"")</f>
        <v/>
      </c>
      <c r="J1915">
        <v>1913</v>
      </c>
      <c r="K1915" t="str">
        <f t="shared" si="59"/>
        <v/>
      </c>
    </row>
    <row r="1916" spans="1:11" ht="16" hidden="1" x14ac:dyDescent="0.2">
      <c r="A1916" s="43">
        <f>IFERROR(MATCH($C1916,'Start Here Statistics'!$M:$M,0),0)</f>
        <v>0</v>
      </c>
      <c r="B1916" s="43" t="s">
        <v>390</v>
      </c>
      <c r="C1916" s="43" t="s">
        <v>289</v>
      </c>
      <c r="D1916" s="43" t="s">
        <v>2469</v>
      </c>
      <c r="E1916" s="43">
        <f t="shared" si="58"/>
        <v>0</v>
      </c>
      <c r="G1916" s="89" t="str">
        <v/>
      </c>
      <c r="H1916" s="90" t="str" cm="1">
        <f t="array" ref="H1916">IFERROR(_xlfn._xlws.FILTER(Cnty_States_Rgns[chapter],(Cnty_States_Rgns[county_lon, county_st]=G1916)*(Cnty_States_Rgns[region]=DR_Region)),"")</f>
        <v/>
      </c>
      <c r="J1916">
        <v>1914</v>
      </c>
      <c r="K1916" t="str">
        <f t="shared" si="59"/>
        <v/>
      </c>
    </row>
    <row r="1917" spans="1:11" ht="16" hidden="1" x14ac:dyDescent="0.2">
      <c r="A1917" s="43">
        <f>IFERROR(MATCH($C1917,'Start Here Statistics'!$M:$M,0),0)</f>
        <v>0</v>
      </c>
      <c r="B1917" s="43" t="s">
        <v>350</v>
      </c>
      <c r="C1917" s="43" t="s">
        <v>302</v>
      </c>
      <c r="D1917" s="43" t="s">
        <v>2470</v>
      </c>
      <c r="E1917" s="43">
        <f t="shared" si="58"/>
        <v>0</v>
      </c>
      <c r="G1917" s="89" t="str">
        <v/>
      </c>
      <c r="H1917" s="90" t="str" cm="1">
        <f t="array" ref="H1917">IFERROR(_xlfn._xlws.FILTER(Cnty_States_Rgns[chapter],(Cnty_States_Rgns[county_lon, county_st]=G1917)*(Cnty_States_Rgns[region]=DR_Region)),"")</f>
        <v/>
      </c>
      <c r="J1917">
        <v>1915</v>
      </c>
      <c r="K1917" t="str">
        <f t="shared" si="59"/>
        <v/>
      </c>
    </row>
    <row r="1918" spans="1:11" ht="16" hidden="1" x14ac:dyDescent="0.2">
      <c r="A1918" s="43">
        <f>IFERROR(MATCH($C1918,'Start Here Statistics'!$M:$M,0),0)</f>
        <v>0</v>
      </c>
      <c r="B1918" s="43" t="s">
        <v>632</v>
      </c>
      <c r="C1918" s="43" t="s">
        <v>300</v>
      </c>
      <c r="D1918" s="43" t="s">
        <v>2471</v>
      </c>
      <c r="E1918" s="43">
        <f t="shared" si="58"/>
        <v>0</v>
      </c>
      <c r="G1918" s="89" t="str">
        <v/>
      </c>
      <c r="H1918" s="90" t="str" cm="1">
        <f t="array" ref="H1918">IFERROR(_xlfn._xlws.FILTER(Cnty_States_Rgns[chapter],(Cnty_States_Rgns[county_lon, county_st]=G1918)*(Cnty_States_Rgns[region]=DR_Region)),"")</f>
        <v/>
      </c>
      <c r="J1918">
        <v>1916</v>
      </c>
      <c r="K1918" t="str">
        <f t="shared" si="59"/>
        <v/>
      </c>
    </row>
    <row r="1919" spans="1:11" ht="16" hidden="1" x14ac:dyDescent="0.2">
      <c r="A1919" s="43">
        <f>IFERROR(MATCH($C1919,'Start Here Statistics'!$M:$M,0),0)</f>
        <v>0</v>
      </c>
      <c r="B1919" s="43" t="s">
        <v>455</v>
      </c>
      <c r="C1919" s="43" t="s">
        <v>308</v>
      </c>
      <c r="D1919" s="43" t="s">
        <v>2472</v>
      </c>
      <c r="E1919" s="43">
        <f t="shared" si="58"/>
        <v>0</v>
      </c>
      <c r="G1919" s="89" t="str">
        <v/>
      </c>
      <c r="H1919" s="90" t="str" cm="1">
        <f t="array" ref="H1919">IFERROR(_xlfn._xlws.FILTER(Cnty_States_Rgns[chapter],(Cnty_States_Rgns[county_lon, county_st]=G1919)*(Cnty_States_Rgns[region]=DR_Region)),"")</f>
        <v/>
      </c>
      <c r="J1919">
        <v>1917</v>
      </c>
      <c r="K1919" t="str">
        <f t="shared" si="59"/>
        <v/>
      </c>
    </row>
    <row r="1920" spans="1:11" ht="16" hidden="1" x14ac:dyDescent="0.2">
      <c r="A1920" s="43">
        <f>IFERROR(MATCH($C1920,'Start Here Statistics'!$M:$M,0),0)</f>
        <v>0</v>
      </c>
      <c r="B1920" s="43" t="s">
        <v>944</v>
      </c>
      <c r="C1920" s="43" t="s">
        <v>283</v>
      </c>
      <c r="D1920" s="43" t="s">
        <v>2473</v>
      </c>
      <c r="E1920" s="43">
        <f t="shared" si="58"/>
        <v>0</v>
      </c>
      <c r="G1920" s="89" t="str">
        <v/>
      </c>
      <c r="H1920" s="90" t="str" cm="1">
        <f t="array" ref="H1920">IFERROR(_xlfn._xlws.FILTER(Cnty_States_Rgns[chapter],(Cnty_States_Rgns[county_lon, county_st]=G1920)*(Cnty_States_Rgns[region]=DR_Region)),"")</f>
        <v/>
      </c>
      <c r="J1920">
        <v>1918</v>
      </c>
      <c r="K1920" t="str">
        <f t="shared" si="59"/>
        <v/>
      </c>
    </row>
    <row r="1921" spans="1:11" ht="16" hidden="1" x14ac:dyDescent="0.2">
      <c r="A1921" s="43">
        <f>IFERROR(MATCH($C1921,'Start Here Statistics'!$M:$M,0),0)</f>
        <v>0</v>
      </c>
      <c r="B1921" s="43" t="s">
        <v>2474</v>
      </c>
      <c r="C1921" s="43" t="s">
        <v>321</v>
      </c>
      <c r="D1921" s="43" t="s">
        <v>2475</v>
      </c>
      <c r="E1921" s="43">
        <f t="shared" si="58"/>
        <v>0</v>
      </c>
      <c r="G1921" s="89" t="str">
        <v/>
      </c>
      <c r="H1921" s="90" t="str" cm="1">
        <f t="array" ref="H1921">IFERROR(_xlfn._xlws.FILTER(Cnty_States_Rgns[chapter],(Cnty_States_Rgns[county_lon, county_st]=G1921)*(Cnty_States_Rgns[region]=DR_Region)),"")</f>
        <v/>
      </c>
      <c r="J1921">
        <v>1919</v>
      </c>
      <c r="K1921" t="str">
        <f t="shared" si="59"/>
        <v/>
      </c>
    </row>
    <row r="1922" spans="1:11" ht="16" hidden="1" x14ac:dyDescent="0.2">
      <c r="A1922" s="43">
        <f>IFERROR(MATCH($C1922,'Start Here Statistics'!$M:$M,0),0)</f>
        <v>0</v>
      </c>
      <c r="B1922" s="43" t="s">
        <v>1434</v>
      </c>
      <c r="C1922" s="43" t="s">
        <v>291</v>
      </c>
      <c r="D1922" s="43" t="s">
        <v>2476</v>
      </c>
      <c r="E1922" s="43">
        <f t="shared" si="58"/>
        <v>0</v>
      </c>
      <c r="G1922" s="89" t="str">
        <v/>
      </c>
      <c r="H1922" s="90" t="str" cm="1">
        <f t="array" ref="H1922">IFERROR(_xlfn._xlws.FILTER(Cnty_States_Rgns[chapter],(Cnty_States_Rgns[county_lon, county_st]=G1922)*(Cnty_States_Rgns[region]=DR_Region)),"")</f>
        <v/>
      </c>
      <c r="J1922">
        <v>1920</v>
      </c>
      <c r="K1922" t="str">
        <f t="shared" si="59"/>
        <v/>
      </c>
    </row>
    <row r="1923" spans="1:11" ht="16" hidden="1" x14ac:dyDescent="0.2">
      <c r="A1923" s="43">
        <f>IFERROR(MATCH($C1923,'Start Here Statistics'!$M:$M,0),0)</f>
        <v>0</v>
      </c>
      <c r="B1923" s="43" t="s">
        <v>2477</v>
      </c>
      <c r="C1923" s="43" t="s">
        <v>305</v>
      </c>
      <c r="D1923" s="43" t="s">
        <v>2478</v>
      </c>
      <c r="E1923" s="43">
        <f t="shared" ref="E1923:E1986" si="60">SUM(E1922,$A1923&gt;0)</f>
        <v>0</v>
      </c>
      <c r="G1923" s="89" t="str">
        <v/>
      </c>
      <c r="H1923" s="90" t="str" cm="1">
        <f t="array" ref="H1923">IFERROR(_xlfn._xlws.FILTER(Cnty_States_Rgns[chapter],(Cnty_States_Rgns[county_lon, county_st]=G1923)*(Cnty_States_Rgns[region]=DR_Region)),"")</f>
        <v/>
      </c>
      <c r="J1923">
        <v>1921</v>
      </c>
      <c r="K1923" t="str">
        <f t="shared" si="59"/>
        <v/>
      </c>
    </row>
    <row r="1924" spans="1:11" ht="16" hidden="1" x14ac:dyDescent="0.2">
      <c r="A1924" s="43">
        <f>IFERROR(MATCH($C1924,'Start Here Statistics'!$M:$M,0),0)</f>
        <v>0</v>
      </c>
      <c r="B1924" s="43" t="s">
        <v>1420</v>
      </c>
      <c r="C1924" s="43" t="s">
        <v>305</v>
      </c>
      <c r="D1924" s="43" t="s">
        <v>2478</v>
      </c>
      <c r="E1924" s="43">
        <f t="shared" si="60"/>
        <v>0</v>
      </c>
      <c r="G1924" s="89" t="str">
        <v/>
      </c>
      <c r="H1924" s="90" t="str" cm="1">
        <f t="array" ref="H1924">IFERROR(_xlfn._xlws.FILTER(Cnty_States_Rgns[chapter],(Cnty_States_Rgns[county_lon, county_st]=G1924)*(Cnty_States_Rgns[region]=DR_Region)),"")</f>
        <v/>
      </c>
      <c r="J1924">
        <v>1922</v>
      </c>
      <c r="K1924" t="str">
        <f t="shared" ref="K1924:K1987" si="61">IFERROR(INDEX($D:$D,MATCH($J1924,$E:$E,0)),"")</f>
        <v/>
      </c>
    </row>
    <row r="1925" spans="1:11" ht="16" hidden="1" x14ac:dyDescent="0.2">
      <c r="A1925" s="43">
        <f>IFERROR(MATCH($C1925,'Start Here Statistics'!$M:$M,0),0)</f>
        <v>0</v>
      </c>
      <c r="B1925" s="43" t="s">
        <v>1870</v>
      </c>
      <c r="C1925" s="43" t="s">
        <v>311</v>
      </c>
      <c r="D1925" s="43" t="s">
        <v>2479</v>
      </c>
      <c r="E1925" s="43">
        <f t="shared" si="60"/>
        <v>0</v>
      </c>
      <c r="G1925" s="89" t="str">
        <v/>
      </c>
      <c r="H1925" s="90" t="str" cm="1">
        <f t="array" ref="H1925">IFERROR(_xlfn._xlws.FILTER(Cnty_States_Rgns[chapter],(Cnty_States_Rgns[county_lon, county_st]=G1925)*(Cnty_States_Rgns[region]=DR_Region)),"")</f>
        <v/>
      </c>
      <c r="J1925">
        <v>1923</v>
      </c>
      <c r="K1925" t="str">
        <f t="shared" si="61"/>
        <v/>
      </c>
    </row>
    <row r="1926" spans="1:11" ht="16" hidden="1" x14ac:dyDescent="0.2">
      <c r="A1926" s="43">
        <f>IFERROR(MATCH($C1926,'Start Here Statistics'!$M:$M,0),0)</f>
        <v>0</v>
      </c>
      <c r="B1926" s="43" t="s">
        <v>885</v>
      </c>
      <c r="C1926" s="43" t="s">
        <v>327</v>
      </c>
      <c r="D1926" s="43" t="s">
        <v>2480</v>
      </c>
      <c r="E1926" s="43">
        <f t="shared" si="60"/>
        <v>0</v>
      </c>
      <c r="G1926" s="89" t="str">
        <v/>
      </c>
      <c r="H1926" s="90" t="str" cm="1">
        <f t="array" ref="H1926">IFERROR(_xlfn._xlws.FILTER(Cnty_States_Rgns[chapter],(Cnty_States_Rgns[county_lon, county_st]=G1926)*(Cnty_States_Rgns[region]=DR_Region)),"")</f>
        <v/>
      </c>
      <c r="J1926">
        <v>1924</v>
      </c>
      <c r="K1926" t="str">
        <f t="shared" si="61"/>
        <v/>
      </c>
    </row>
    <row r="1927" spans="1:11" ht="16" hidden="1" x14ac:dyDescent="0.2">
      <c r="A1927" s="43">
        <f>IFERROR(MATCH($C1927,'Start Here Statistics'!$M:$M,0),0)</f>
        <v>0</v>
      </c>
      <c r="B1927" s="43" t="s">
        <v>483</v>
      </c>
      <c r="C1927" s="43" t="s">
        <v>306</v>
      </c>
      <c r="D1927" s="43" t="s">
        <v>2481</v>
      </c>
      <c r="E1927" s="43">
        <f t="shared" si="60"/>
        <v>0</v>
      </c>
      <c r="G1927" s="89" t="str">
        <v/>
      </c>
      <c r="H1927" s="90" t="str" cm="1">
        <f t="array" ref="H1927">IFERROR(_xlfn._xlws.FILTER(Cnty_States_Rgns[chapter],(Cnty_States_Rgns[county_lon, county_st]=G1927)*(Cnty_States_Rgns[region]=DR_Region)),"")</f>
        <v/>
      </c>
      <c r="J1927">
        <v>1925</v>
      </c>
      <c r="K1927" t="str">
        <f t="shared" si="61"/>
        <v/>
      </c>
    </row>
    <row r="1928" spans="1:11" ht="16" hidden="1" x14ac:dyDescent="0.2">
      <c r="A1928" s="43">
        <f>IFERROR(MATCH($C1928,'Start Here Statistics'!$M:$M,0),0)</f>
        <v>0</v>
      </c>
      <c r="B1928" s="43" t="s">
        <v>457</v>
      </c>
      <c r="C1928" s="43" t="s">
        <v>282</v>
      </c>
      <c r="D1928" s="43" t="s">
        <v>2482</v>
      </c>
      <c r="E1928" s="43">
        <f t="shared" si="60"/>
        <v>0</v>
      </c>
      <c r="G1928" s="89" t="str">
        <v/>
      </c>
      <c r="H1928" s="90" t="str" cm="1">
        <f t="array" ref="H1928">IFERROR(_xlfn._xlws.FILTER(Cnty_States_Rgns[chapter],(Cnty_States_Rgns[county_lon, county_st]=G1928)*(Cnty_States_Rgns[region]=DR_Region)),"")</f>
        <v/>
      </c>
      <c r="J1928">
        <v>1926</v>
      </c>
      <c r="K1928" t="str">
        <f t="shared" si="61"/>
        <v/>
      </c>
    </row>
    <row r="1929" spans="1:11" ht="16" hidden="1" x14ac:dyDescent="0.2">
      <c r="A1929" s="43">
        <f>IFERROR(MATCH($C1929,'Start Here Statistics'!$M:$M,0),0)</f>
        <v>0</v>
      </c>
      <c r="B1929" s="43" t="s">
        <v>609</v>
      </c>
      <c r="C1929" s="43" t="s">
        <v>297</v>
      </c>
      <c r="D1929" s="43" t="s">
        <v>2483</v>
      </c>
      <c r="E1929" s="43">
        <f t="shared" si="60"/>
        <v>0</v>
      </c>
      <c r="G1929" s="89" t="str">
        <v/>
      </c>
      <c r="H1929" s="90" t="str" cm="1">
        <f t="array" ref="H1929">IFERROR(_xlfn._xlws.FILTER(Cnty_States_Rgns[chapter],(Cnty_States_Rgns[county_lon, county_st]=G1929)*(Cnty_States_Rgns[region]=DR_Region)),"")</f>
        <v/>
      </c>
      <c r="J1929">
        <v>1927</v>
      </c>
      <c r="K1929" t="str">
        <f t="shared" si="61"/>
        <v/>
      </c>
    </row>
    <row r="1930" spans="1:11" ht="16" hidden="1" x14ac:dyDescent="0.2">
      <c r="A1930" s="43">
        <f>IFERROR(MATCH($C1930,'Start Here Statistics'!$M:$M,0),0)</f>
        <v>0</v>
      </c>
      <c r="B1930" s="43" t="s">
        <v>579</v>
      </c>
      <c r="C1930" s="43" t="s">
        <v>282</v>
      </c>
      <c r="D1930" s="43" t="s">
        <v>2484</v>
      </c>
      <c r="E1930" s="43">
        <f t="shared" si="60"/>
        <v>0</v>
      </c>
      <c r="G1930" s="89" t="str">
        <v/>
      </c>
      <c r="H1930" s="90" t="str" cm="1">
        <f t="array" ref="H1930">IFERROR(_xlfn._xlws.FILTER(Cnty_States_Rgns[chapter],(Cnty_States_Rgns[county_lon, county_st]=G1930)*(Cnty_States_Rgns[region]=DR_Region)),"")</f>
        <v/>
      </c>
      <c r="J1930">
        <v>1928</v>
      </c>
      <c r="K1930" t="str">
        <f t="shared" si="61"/>
        <v/>
      </c>
    </row>
    <row r="1931" spans="1:11" ht="16" hidden="1" x14ac:dyDescent="0.2">
      <c r="A1931" s="43">
        <f>IFERROR(MATCH($C1931,'Start Here Statistics'!$M:$M,0),0)</f>
        <v>0</v>
      </c>
      <c r="B1931" s="43" t="s">
        <v>602</v>
      </c>
      <c r="C1931" s="43" t="s">
        <v>326</v>
      </c>
      <c r="D1931" s="43" t="s">
        <v>2485</v>
      </c>
      <c r="E1931" s="43">
        <f t="shared" si="60"/>
        <v>0</v>
      </c>
      <c r="G1931" s="89" t="str">
        <v/>
      </c>
      <c r="H1931" s="90" t="str" cm="1">
        <f t="array" ref="H1931">IFERROR(_xlfn._xlws.FILTER(Cnty_States_Rgns[chapter],(Cnty_States_Rgns[county_lon, county_st]=G1931)*(Cnty_States_Rgns[region]=DR_Region)),"")</f>
        <v/>
      </c>
      <c r="J1931">
        <v>1929</v>
      </c>
      <c r="K1931" t="str">
        <f t="shared" si="61"/>
        <v/>
      </c>
    </row>
    <row r="1932" spans="1:11" ht="16" hidden="1" x14ac:dyDescent="0.2">
      <c r="A1932" s="43">
        <f>IFERROR(MATCH($C1932,'Start Here Statistics'!$M:$M,0),0)</f>
        <v>0</v>
      </c>
      <c r="B1932" s="43" t="s">
        <v>634</v>
      </c>
      <c r="C1932" s="43" t="s">
        <v>307</v>
      </c>
      <c r="D1932" s="43" t="s">
        <v>2486</v>
      </c>
      <c r="E1932" s="43">
        <f t="shared" si="60"/>
        <v>0</v>
      </c>
      <c r="G1932" s="89" t="str">
        <v/>
      </c>
      <c r="H1932" s="90" t="str" cm="1">
        <f t="array" ref="H1932">IFERROR(_xlfn._xlws.FILTER(Cnty_States_Rgns[chapter],(Cnty_States_Rgns[county_lon, county_st]=G1932)*(Cnty_States_Rgns[region]=DR_Region)),"")</f>
        <v/>
      </c>
      <c r="J1932">
        <v>1930</v>
      </c>
      <c r="K1932" t="str">
        <f t="shared" si="61"/>
        <v/>
      </c>
    </row>
    <row r="1933" spans="1:11" ht="16" hidden="1" x14ac:dyDescent="0.2">
      <c r="A1933" s="43">
        <f>IFERROR(MATCH($C1933,'Start Here Statistics'!$M:$M,0),0)</f>
        <v>0</v>
      </c>
      <c r="B1933" s="43" t="s">
        <v>720</v>
      </c>
      <c r="C1933" s="43" t="s">
        <v>313</v>
      </c>
      <c r="D1933" s="43" t="s">
        <v>2487</v>
      </c>
      <c r="E1933" s="43">
        <f t="shared" si="60"/>
        <v>0</v>
      </c>
      <c r="G1933" s="89" t="str">
        <v/>
      </c>
      <c r="H1933" s="90" t="str" cm="1">
        <f t="array" ref="H1933">IFERROR(_xlfn._xlws.FILTER(Cnty_States_Rgns[chapter],(Cnty_States_Rgns[county_lon, county_st]=G1933)*(Cnty_States_Rgns[region]=DR_Region)),"")</f>
        <v/>
      </c>
      <c r="J1933">
        <v>1931</v>
      </c>
      <c r="K1933" t="str">
        <f t="shared" si="61"/>
        <v/>
      </c>
    </row>
    <row r="1934" spans="1:11" ht="16" hidden="1" x14ac:dyDescent="0.2">
      <c r="A1934" s="43">
        <f>IFERROR(MATCH($C1934,'Start Here Statistics'!$M:$M,0),0)</f>
        <v>0</v>
      </c>
      <c r="B1934" s="43" t="s">
        <v>538</v>
      </c>
      <c r="C1934" s="43" t="s">
        <v>294</v>
      </c>
      <c r="D1934" s="43" t="s">
        <v>2488</v>
      </c>
      <c r="E1934" s="43">
        <f t="shared" si="60"/>
        <v>0</v>
      </c>
      <c r="G1934" s="89" t="str">
        <v/>
      </c>
      <c r="H1934" s="90" t="str" cm="1">
        <f t="array" ref="H1934">IFERROR(_xlfn._xlws.FILTER(Cnty_States_Rgns[chapter],(Cnty_States_Rgns[county_lon, county_st]=G1934)*(Cnty_States_Rgns[region]=DR_Region)),"")</f>
        <v/>
      </c>
      <c r="J1934">
        <v>1932</v>
      </c>
      <c r="K1934" t="str">
        <f t="shared" si="61"/>
        <v/>
      </c>
    </row>
    <row r="1935" spans="1:11" ht="16" hidden="1" x14ac:dyDescent="0.2">
      <c r="A1935" s="43">
        <f>IFERROR(MATCH($C1935,'Start Here Statistics'!$M:$M,0),0)</f>
        <v>0</v>
      </c>
      <c r="B1935" s="43" t="s">
        <v>352</v>
      </c>
      <c r="C1935" s="43" t="s">
        <v>308</v>
      </c>
      <c r="D1935" s="43" t="s">
        <v>2489</v>
      </c>
      <c r="E1935" s="43">
        <f t="shared" si="60"/>
        <v>0</v>
      </c>
      <c r="G1935" s="89" t="str">
        <v/>
      </c>
      <c r="H1935" s="90" t="str" cm="1">
        <f t="array" ref="H1935">IFERROR(_xlfn._xlws.FILTER(Cnty_States_Rgns[chapter],(Cnty_States_Rgns[county_lon, county_st]=G1935)*(Cnty_States_Rgns[region]=DR_Region)),"")</f>
        <v/>
      </c>
      <c r="J1935">
        <v>1933</v>
      </c>
      <c r="K1935" t="str">
        <f t="shared" si="61"/>
        <v/>
      </c>
    </row>
    <row r="1936" spans="1:11" ht="16" hidden="1" x14ac:dyDescent="0.2">
      <c r="A1936" s="43">
        <f>IFERROR(MATCH($C1936,'Start Here Statistics'!$M:$M,0),0)</f>
        <v>0</v>
      </c>
      <c r="B1936" s="43" t="s">
        <v>808</v>
      </c>
      <c r="C1936" s="43" t="s">
        <v>310</v>
      </c>
      <c r="D1936" s="43" t="s">
        <v>2490</v>
      </c>
      <c r="E1936" s="43">
        <f t="shared" si="60"/>
        <v>0</v>
      </c>
      <c r="G1936" s="89" t="str">
        <v/>
      </c>
      <c r="H1936" s="90" t="str" cm="1">
        <f t="array" ref="H1936">IFERROR(_xlfn._xlws.FILTER(Cnty_States_Rgns[chapter],(Cnty_States_Rgns[county_lon, county_st]=G1936)*(Cnty_States_Rgns[region]=DR_Region)),"")</f>
        <v/>
      </c>
      <c r="J1936">
        <v>1934</v>
      </c>
      <c r="K1936" t="str">
        <f t="shared" si="61"/>
        <v/>
      </c>
    </row>
    <row r="1937" spans="1:11" ht="16" hidden="1" x14ac:dyDescent="0.2">
      <c r="A1937" s="43">
        <f>IFERROR(MATCH($C1937,'Start Here Statistics'!$M:$M,0),0)</f>
        <v>0</v>
      </c>
      <c r="B1937" s="43" t="s">
        <v>480</v>
      </c>
      <c r="C1937" s="43" t="s">
        <v>313</v>
      </c>
      <c r="D1937" s="43" t="s">
        <v>2491</v>
      </c>
      <c r="E1937" s="43">
        <f t="shared" si="60"/>
        <v>0</v>
      </c>
      <c r="G1937" s="89" t="str">
        <v/>
      </c>
      <c r="H1937" s="90" t="str" cm="1">
        <f t="array" ref="H1937">IFERROR(_xlfn._xlws.FILTER(Cnty_States_Rgns[chapter],(Cnty_States_Rgns[county_lon, county_st]=G1937)*(Cnty_States_Rgns[region]=DR_Region)),"")</f>
        <v/>
      </c>
      <c r="J1937">
        <v>1935</v>
      </c>
      <c r="K1937" t="str">
        <f t="shared" si="61"/>
        <v/>
      </c>
    </row>
    <row r="1938" spans="1:11" ht="16" hidden="1" x14ac:dyDescent="0.2">
      <c r="A1938" s="43">
        <f>IFERROR(MATCH($C1938,'Start Here Statistics'!$M:$M,0),0)</f>
        <v>0</v>
      </c>
      <c r="B1938" s="43" t="s">
        <v>1329</v>
      </c>
      <c r="C1938" s="43" t="s">
        <v>329</v>
      </c>
      <c r="D1938" s="43" t="s">
        <v>2492</v>
      </c>
      <c r="E1938" s="43">
        <f t="shared" si="60"/>
        <v>0</v>
      </c>
      <c r="G1938" s="89" t="str">
        <v/>
      </c>
      <c r="H1938" s="90" t="str" cm="1">
        <f t="array" ref="H1938">IFERROR(_xlfn._xlws.FILTER(Cnty_States_Rgns[chapter],(Cnty_States_Rgns[county_lon, county_st]=G1938)*(Cnty_States_Rgns[region]=DR_Region)),"")</f>
        <v/>
      </c>
      <c r="J1938">
        <v>1936</v>
      </c>
      <c r="K1938" t="str">
        <f t="shared" si="61"/>
        <v/>
      </c>
    </row>
    <row r="1939" spans="1:11" ht="16" hidden="1" x14ac:dyDescent="0.2">
      <c r="A1939" s="43">
        <f>IFERROR(MATCH($C1939,'Start Here Statistics'!$M:$M,0),0)</f>
        <v>0</v>
      </c>
      <c r="B1939" s="43" t="s">
        <v>592</v>
      </c>
      <c r="C1939" s="43" t="s">
        <v>307</v>
      </c>
      <c r="D1939" s="43" t="s">
        <v>2493</v>
      </c>
      <c r="E1939" s="43">
        <f t="shared" si="60"/>
        <v>0</v>
      </c>
      <c r="G1939" s="89" t="str">
        <v/>
      </c>
      <c r="H1939" s="90" t="str" cm="1">
        <f t="array" ref="H1939">IFERROR(_xlfn._xlws.FILTER(Cnty_States_Rgns[chapter],(Cnty_States_Rgns[county_lon, county_st]=G1939)*(Cnty_States_Rgns[region]=DR_Region)),"")</f>
        <v/>
      </c>
      <c r="J1939">
        <v>1937</v>
      </c>
      <c r="K1939" t="str">
        <f t="shared" si="61"/>
        <v/>
      </c>
    </row>
    <row r="1940" spans="1:11" ht="16" hidden="1" x14ac:dyDescent="0.2">
      <c r="A1940" s="43">
        <f>IFERROR(MATCH($C1940,'Start Here Statistics'!$M:$M,0),0)</f>
        <v>0</v>
      </c>
      <c r="B1940" s="43" t="s">
        <v>390</v>
      </c>
      <c r="C1940" s="43" t="s">
        <v>289</v>
      </c>
      <c r="D1940" s="43" t="s">
        <v>2494</v>
      </c>
      <c r="E1940" s="43">
        <f t="shared" si="60"/>
        <v>0</v>
      </c>
      <c r="G1940" s="89" t="str">
        <v/>
      </c>
      <c r="H1940" s="90" t="str" cm="1">
        <f t="array" ref="H1940">IFERROR(_xlfn._xlws.FILTER(Cnty_States_Rgns[chapter],(Cnty_States_Rgns[county_lon, county_st]=G1940)*(Cnty_States_Rgns[region]=DR_Region)),"")</f>
        <v/>
      </c>
      <c r="J1940">
        <v>1938</v>
      </c>
      <c r="K1940" t="str">
        <f t="shared" si="61"/>
        <v/>
      </c>
    </row>
    <row r="1941" spans="1:11" ht="16" hidden="1" x14ac:dyDescent="0.2">
      <c r="A1941" s="43">
        <f>IFERROR(MATCH($C1941,'Start Here Statistics'!$M:$M,0),0)</f>
        <v>0</v>
      </c>
      <c r="B1941" s="43" t="s">
        <v>604</v>
      </c>
      <c r="C1941" s="43" t="s">
        <v>298</v>
      </c>
      <c r="D1941" s="43" t="s">
        <v>2495</v>
      </c>
      <c r="E1941" s="43">
        <f t="shared" si="60"/>
        <v>0</v>
      </c>
      <c r="G1941" s="89" t="str">
        <v/>
      </c>
      <c r="H1941" s="90" t="str" cm="1">
        <f t="array" ref="H1941">IFERROR(_xlfn._xlws.FILTER(Cnty_States_Rgns[chapter],(Cnty_States_Rgns[county_lon, county_st]=G1941)*(Cnty_States_Rgns[region]=DR_Region)),"")</f>
        <v/>
      </c>
      <c r="J1941">
        <v>1939</v>
      </c>
      <c r="K1941" t="str">
        <f t="shared" si="61"/>
        <v/>
      </c>
    </row>
    <row r="1942" spans="1:11" ht="16" hidden="1" x14ac:dyDescent="0.2">
      <c r="A1942" s="43">
        <f>IFERROR(MATCH($C1942,'Start Here Statistics'!$M:$M,0),0)</f>
        <v>0</v>
      </c>
      <c r="B1942" s="43" t="s">
        <v>900</v>
      </c>
      <c r="C1942" s="43" t="s">
        <v>326</v>
      </c>
      <c r="D1942" s="43" t="s">
        <v>2496</v>
      </c>
      <c r="E1942" s="43">
        <f t="shared" si="60"/>
        <v>0</v>
      </c>
      <c r="G1942" s="89" t="str">
        <v/>
      </c>
      <c r="H1942" s="90" t="str" cm="1">
        <f t="array" ref="H1942">IFERROR(_xlfn._xlws.FILTER(Cnty_States_Rgns[chapter],(Cnty_States_Rgns[county_lon, county_st]=G1942)*(Cnty_States_Rgns[region]=DR_Region)),"")</f>
        <v/>
      </c>
      <c r="J1942">
        <v>1940</v>
      </c>
      <c r="K1942" t="str">
        <f t="shared" si="61"/>
        <v/>
      </c>
    </row>
    <row r="1943" spans="1:11" ht="16" hidden="1" x14ac:dyDescent="0.2">
      <c r="A1943" s="43">
        <f>IFERROR(MATCH($C1943,'Start Here Statistics'!$M:$M,0),0)</f>
        <v>0</v>
      </c>
      <c r="B1943" s="43" t="s">
        <v>418</v>
      </c>
      <c r="C1943" s="43" t="s">
        <v>285</v>
      </c>
      <c r="D1943" s="43" t="s">
        <v>2497</v>
      </c>
      <c r="E1943" s="43">
        <f t="shared" si="60"/>
        <v>0</v>
      </c>
      <c r="G1943" s="89" t="str">
        <v/>
      </c>
      <c r="H1943" s="90" t="str" cm="1">
        <f t="array" ref="H1943">IFERROR(_xlfn._xlws.FILTER(Cnty_States_Rgns[chapter],(Cnty_States_Rgns[county_lon, county_st]=G1943)*(Cnty_States_Rgns[region]=DR_Region)),"")</f>
        <v/>
      </c>
      <c r="J1943">
        <v>1941</v>
      </c>
      <c r="K1943" t="str">
        <f t="shared" si="61"/>
        <v/>
      </c>
    </row>
    <row r="1944" spans="1:11" ht="16" hidden="1" x14ac:dyDescent="0.2">
      <c r="A1944" s="43">
        <f>IFERROR(MATCH($C1944,'Start Here Statistics'!$M:$M,0),0)</f>
        <v>0</v>
      </c>
      <c r="B1944" s="43" t="s">
        <v>726</v>
      </c>
      <c r="C1944" s="43" t="s">
        <v>285</v>
      </c>
      <c r="D1944" s="43" t="s">
        <v>2498</v>
      </c>
      <c r="E1944" s="43">
        <f t="shared" si="60"/>
        <v>0</v>
      </c>
      <c r="G1944" s="89" t="str">
        <v/>
      </c>
      <c r="H1944" s="90" t="str" cm="1">
        <f t="array" ref="H1944">IFERROR(_xlfn._xlws.FILTER(Cnty_States_Rgns[chapter],(Cnty_States_Rgns[county_lon, county_st]=G1944)*(Cnty_States_Rgns[region]=DR_Region)),"")</f>
        <v/>
      </c>
      <c r="J1944">
        <v>1942</v>
      </c>
      <c r="K1944" t="str">
        <f t="shared" si="61"/>
        <v/>
      </c>
    </row>
    <row r="1945" spans="1:11" ht="16" hidden="1" x14ac:dyDescent="0.2">
      <c r="A1945" s="43">
        <f>IFERROR(MATCH($C1945,'Start Here Statistics'!$M:$M,0),0)</f>
        <v>0</v>
      </c>
      <c r="B1945" s="43" t="s">
        <v>346</v>
      </c>
      <c r="C1945" s="43" t="s">
        <v>298</v>
      </c>
      <c r="D1945" s="43" t="s">
        <v>2499</v>
      </c>
      <c r="E1945" s="43">
        <f t="shared" si="60"/>
        <v>0</v>
      </c>
      <c r="G1945" s="89" t="str">
        <v/>
      </c>
      <c r="H1945" s="90" t="str" cm="1">
        <f t="array" ref="H1945">IFERROR(_xlfn._xlws.FILTER(Cnty_States_Rgns[chapter],(Cnty_States_Rgns[county_lon, county_st]=G1945)*(Cnty_States_Rgns[region]=DR_Region)),"")</f>
        <v/>
      </c>
      <c r="J1945">
        <v>1943</v>
      </c>
      <c r="K1945" t="str">
        <f t="shared" si="61"/>
        <v/>
      </c>
    </row>
    <row r="1946" spans="1:11" ht="16" hidden="1" x14ac:dyDescent="0.2">
      <c r="A1946" s="43">
        <f>IFERROR(MATCH($C1946,'Start Here Statistics'!$M:$M,0),0)</f>
        <v>0</v>
      </c>
      <c r="B1946" s="43" t="s">
        <v>592</v>
      </c>
      <c r="C1946" s="43" t="s">
        <v>307</v>
      </c>
      <c r="D1946" s="43" t="s">
        <v>2500</v>
      </c>
      <c r="E1946" s="43">
        <f t="shared" si="60"/>
        <v>0</v>
      </c>
      <c r="G1946" s="89" t="str">
        <v/>
      </c>
      <c r="H1946" s="90" t="str" cm="1">
        <f t="array" ref="H1946">IFERROR(_xlfn._xlws.FILTER(Cnty_States_Rgns[chapter],(Cnty_States_Rgns[county_lon, county_st]=G1946)*(Cnty_States_Rgns[region]=DR_Region)),"")</f>
        <v/>
      </c>
      <c r="J1946">
        <v>1944</v>
      </c>
      <c r="K1946" t="str">
        <f t="shared" si="61"/>
        <v/>
      </c>
    </row>
    <row r="1947" spans="1:11" ht="16" hidden="1" x14ac:dyDescent="0.2">
      <c r="A1947" s="43">
        <f>IFERROR(MATCH($C1947,'Start Here Statistics'!$M:$M,0),0)</f>
        <v>0</v>
      </c>
      <c r="B1947" s="43" t="s">
        <v>398</v>
      </c>
      <c r="C1947" s="43" t="s">
        <v>306</v>
      </c>
      <c r="D1947" s="43" t="s">
        <v>2501</v>
      </c>
      <c r="E1947" s="43">
        <f t="shared" si="60"/>
        <v>0</v>
      </c>
      <c r="G1947" s="89" t="str">
        <v/>
      </c>
      <c r="H1947" s="90" t="str" cm="1">
        <f t="array" ref="H1947">IFERROR(_xlfn._xlws.FILTER(Cnty_States_Rgns[chapter],(Cnty_States_Rgns[county_lon, county_st]=G1947)*(Cnty_States_Rgns[region]=DR_Region)),"")</f>
        <v/>
      </c>
      <c r="J1947">
        <v>1945</v>
      </c>
      <c r="K1947" t="str">
        <f t="shared" si="61"/>
        <v/>
      </c>
    </row>
    <row r="1948" spans="1:11" ht="16" hidden="1" x14ac:dyDescent="0.2">
      <c r="A1948" s="43">
        <f>IFERROR(MATCH($C1948,'Start Here Statistics'!$M:$M,0),0)</f>
        <v>0</v>
      </c>
      <c r="B1948" s="43" t="s">
        <v>405</v>
      </c>
      <c r="C1948" s="43" t="s">
        <v>308</v>
      </c>
      <c r="D1948" s="43" t="s">
        <v>2502</v>
      </c>
      <c r="E1948" s="43">
        <f t="shared" si="60"/>
        <v>0</v>
      </c>
      <c r="G1948" s="89" t="str">
        <v/>
      </c>
      <c r="H1948" s="90" t="str" cm="1">
        <f t="array" ref="H1948">IFERROR(_xlfn._xlws.FILTER(Cnty_States_Rgns[chapter],(Cnty_States_Rgns[county_lon, county_st]=G1948)*(Cnty_States_Rgns[region]=DR_Region)),"")</f>
        <v/>
      </c>
      <c r="J1948">
        <v>1946</v>
      </c>
      <c r="K1948" t="str">
        <f t="shared" si="61"/>
        <v/>
      </c>
    </row>
    <row r="1949" spans="1:11" ht="16" hidden="1" x14ac:dyDescent="0.2">
      <c r="A1949" s="43">
        <f>IFERROR(MATCH($C1949,'Start Here Statistics'!$M:$M,0),0)</f>
        <v>0</v>
      </c>
      <c r="B1949" s="43" t="s">
        <v>405</v>
      </c>
      <c r="C1949" s="43" t="s">
        <v>308</v>
      </c>
      <c r="D1949" s="43" t="s">
        <v>2503</v>
      </c>
      <c r="E1949" s="43">
        <f t="shared" si="60"/>
        <v>0</v>
      </c>
      <c r="G1949" s="89" t="str">
        <v/>
      </c>
      <c r="H1949" s="90" t="str" cm="1">
        <f t="array" ref="H1949">IFERROR(_xlfn._xlws.FILTER(Cnty_States_Rgns[chapter],(Cnty_States_Rgns[county_lon, county_st]=G1949)*(Cnty_States_Rgns[region]=DR_Region)),"")</f>
        <v/>
      </c>
      <c r="J1949">
        <v>1947</v>
      </c>
      <c r="K1949" t="str">
        <f t="shared" si="61"/>
        <v/>
      </c>
    </row>
    <row r="1950" spans="1:11" ht="16" hidden="1" x14ac:dyDescent="0.2">
      <c r="A1950" s="43">
        <f>IFERROR(MATCH($C1950,'Start Here Statistics'!$M:$M,0),0)</f>
        <v>0</v>
      </c>
      <c r="B1950" s="43" t="s">
        <v>604</v>
      </c>
      <c r="C1950" s="43" t="s">
        <v>298</v>
      </c>
      <c r="D1950" s="43" t="s">
        <v>2504</v>
      </c>
      <c r="E1950" s="43">
        <f t="shared" si="60"/>
        <v>0</v>
      </c>
      <c r="G1950" s="89" t="str">
        <v/>
      </c>
      <c r="H1950" s="90" t="str" cm="1">
        <f t="array" ref="H1950">IFERROR(_xlfn._xlws.FILTER(Cnty_States_Rgns[chapter],(Cnty_States_Rgns[county_lon, county_st]=G1950)*(Cnty_States_Rgns[region]=DR_Region)),"")</f>
        <v/>
      </c>
      <c r="J1950">
        <v>1948</v>
      </c>
      <c r="K1950" t="str">
        <f t="shared" si="61"/>
        <v/>
      </c>
    </row>
    <row r="1951" spans="1:11" ht="16" hidden="1" x14ac:dyDescent="0.2">
      <c r="A1951" s="43">
        <f>IFERROR(MATCH($C1951,'Start Here Statistics'!$M:$M,0),0)</f>
        <v>0</v>
      </c>
      <c r="B1951" s="43" t="s">
        <v>538</v>
      </c>
      <c r="C1951" s="43" t="s">
        <v>294</v>
      </c>
      <c r="D1951" s="43" t="s">
        <v>2505</v>
      </c>
      <c r="E1951" s="43">
        <f t="shared" si="60"/>
        <v>0</v>
      </c>
      <c r="G1951" s="89" t="str">
        <v/>
      </c>
      <c r="H1951" s="90" t="str" cm="1">
        <f t="array" ref="H1951">IFERROR(_xlfn._xlws.FILTER(Cnty_States_Rgns[chapter],(Cnty_States_Rgns[county_lon, county_st]=G1951)*(Cnty_States_Rgns[region]=DR_Region)),"")</f>
        <v/>
      </c>
      <c r="J1951">
        <v>1949</v>
      </c>
      <c r="K1951" t="str">
        <f t="shared" si="61"/>
        <v/>
      </c>
    </row>
    <row r="1952" spans="1:11" ht="16" hidden="1" x14ac:dyDescent="0.2">
      <c r="A1952" s="43">
        <f>IFERROR(MATCH($C1952,'Start Here Statistics'!$M:$M,0),0)</f>
        <v>0</v>
      </c>
      <c r="B1952" s="43" t="s">
        <v>348</v>
      </c>
      <c r="C1952" s="43" t="s">
        <v>310</v>
      </c>
      <c r="D1952" s="43" t="s">
        <v>2506</v>
      </c>
      <c r="E1952" s="43">
        <f t="shared" si="60"/>
        <v>0</v>
      </c>
      <c r="G1952" s="89" t="str">
        <v/>
      </c>
      <c r="H1952" s="90" t="str" cm="1">
        <f t="array" ref="H1952">IFERROR(_xlfn._xlws.FILTER(Cnty_States_Rgns[chapter],(Cnty_States_Rgns[county_lon, county_st]=G1952)*(Cnty_States_Rgns[region]=DR_Region)),"")</f>
        <v/>
      </c>
      <c r="J1952">
        <v>1950</v>
      </c>
      <c r="K1952" t="str">
        <f t="shared" si="61"/>
        <v/>
      </c>
    </row>
    <row r="1953" spans="1:11" ht="16" hidden="1" x14ac:dyDescent="0.2">
      <c r="A1953" s="43">
        <f>IFERROR(MATCH($C1953,'Start Here Statistics'!$M:$M,0),0)</f>
        <v>0</v>
      </c>
      <c r="B1953" s="43" t="s">
        <v>446</v>
      </c>
      <c r="C1953" s="43" t="s">
        <v>301</v>
      </c>
      <c r="D1953" s="43" t="s">
        <v>2507</v>
      </c>
      <c r="E1953" s="43">
        <f t="shared" si="60"/>
        <v>0</v>
      </c>
      <c r="G1953" s="89" t="str">
        <v/>
      </c>
      <c r="H1953" s="90" t="str" cm="1">
        <f t="array" ref="H1953">IFERROR(_xlfn._xlws.FILTER(Cnty_States_Rgns[chapter],(Cnty_States_Rgns[county_lon, county_st]=G1953)*(Cnty_States_Rgns[region]=DR_Region)),"")</f>
        <v/>
      </c>
      <c r="J1953">
        <v>1951</v>
      </c>
      <c r="K1953" t="str">
        <f t="shared" si="61"/>
        <v/>
      </c>
    </row>
    <row r="1954" spans="1:11" ht="16" hidden="1" x14ac:dyDescent="0.2">
      <c r="A1954" s="43">
        <f>IFERROR(MATCH($C1954,'Start Here Statistics'!$M:$M,0),0)</f>
        <v>0</v>
      </c>
      <c r="B1954" s="43" t="s">
        <v>797</v>
      </c>
      <c r="C1954" s="43" t="s">
        <v>295</v>
      </c>
      <c r="D1954" s="43" t="s">
        <v>2508</v>
      </c>
      <c r="E1954" s="43">
        <f t="shared" si="60"/>
        <v>0</v>
      </c>
      <c r="G1954" s="89" t="str">
        <v/>
      </c>
      <c r="H1954" s="90" t="str" cm="1">
        <f t="array" ref="H1954">IFERROR(_xlfn._xlws.FILTER(Cnty_States_Rgns[chapter],(Cnty_States_Rgns[county_lon, county_st]=G1954)*(Cnty_States_Rgns[region]=DR_Region)),"")</f>
        <v/>
      </c>
      <c r="J1954">
        <v>1952</v>
      </c>
      <c r="K1954" t="str">
        <f t="shared" si="61"/>
        <v/>
      </c>
    </row>
    <row r="1955" spans="1:11" ht="16" hidden="1" x14ac:dyDescent="0.2">
      <c r="A1955" s="43">
        <f>IFERROR(MATCH($C1955,'Start Here Statistics'!$M:$M,0),0)</f>
        <v>0</v>
      </c>
      <c r="B1955" s="43" t="s">
        <v>480</v>
      </c>
      <c r="C1955" s="43" t="s">
        <v>313</v>
      </c>
      <c r="D1955" s="43" t="s">
        <v>2509</v>
      </c>
      <c r="E1955" s="43">
        <f t="shared" si="60"/>
        <v>0</v>
      </c>
      <c r="G1955" s="89" t="str">
        <v/>
      </c>
      <c r="H1955" s="90" t="str" cm="1">
        <f t="array" ref="H1955">IFERROR(_xlfn._xlws.FILTER(Cnty_States_Rgns[chapter],(Cnty_States_Rgns[county_lon, county_st]=G1955)*(Cnty_States_Rgns[region]=DR_Region)),"")</f>
        <v/>
      </c>
      <c r="J1955">
        <v>1953</v>
      </c>
      <c r="K1955" t="str">
        <f t="shared" si="61"/>
        <v/>
      </c>
    </row>
    <row r="1956" spans="1:11" ht="16" x14ac:dyDescent="0.2">
      <c r="A1956" s="43">
        <f>IFERROR(MATCH($C1956,'Start Here Statistics'!$M:$M,0),0)</f>
        <v>0</v>
      </c>
      <c r="B1956" s="43" t="s">
        <v>541</v>
      </c>
      <c r="C1956" s="43" t="s">
        <v>271</v>
      </c>
      <c r="D1956" s="43" t="s">
        <v>2510</v>
      </c>
      <c r="E1956" s="43">
        <f t="shared" si="60"/>
        <v>0</v>
      </c>
      <c r="G1956" s="89" t="str">
        <v/>
      </c>
      <c r="H1956" s="90" t="str" cm="1">
        <f t="array" ref="H1956">IFERROR(_xlfn._xlws.FILTER(Cnty_States_Rgns[chapter],(Cnty_States_Rgns[county_lon, county_st]=G1956)*(Cnty_States_Rgns[region]=DR_Region)),"")</f>
        <v/>
      </c>
      <c r="J1956">
        <v>1954</v>
      </c>
      <c r="K1956" t="str">
        <f t="shared" si="61"/>
        <v/>
      </c>
    </row>
    <row r="1957" spans="1:11" ht="16" hidden="1" x14ac:dyDescent="0.2">
      <c r="A1957" s="43">
        <f>IFERROR(MATCH($C1957,'Start Here Statistics'!$M:$M,0),0)</f>
        <v>0</v>
      </c>
      <c r="B1957" s="43" t="s">
        <v>819</v>
      </c>
      <c r="C1957" s="43" t="s">
        <v>279</v>
      </c>
      <c r="D1957" s="43" t="s">
        <v>2511</v>
      </c>
      <c r="E1957" s="43">
        <f t="shared" si="60"/>
        <v>0</v>
      </c>
      <c r="G1957" s="89" t="str">
        <v/>
      </c>
      <c r="H1957" s="90" t="str" cm="1">
        <f t="array" ref="H1957">IFERROR(_xlfn._xlws.FILTER(Cnty_States_Rgns[chapter],(Cnty_States_Rgns[county_lon, county_st]=G1957)*(Cnty_States_Rgns[region]=DR_Region)),"")</f>
        <v/>
      </c>
      <c r="J1957">
        <v>1955</v>
      </c>
      <c r="K1957" t="str">
        <f t="shared" si="61"/>
        <v/>
      </c>
    </row>
    <row r="1958" spans="1:11" ht="16" hidden="1" x14ac:dyDescent="0.2">
      <c r="A1958" s="43">
        <f>IFERROR(MATCH($C1958,'Start Here Statistics'!$M:$M,0),0)</f>
        <v>0</v>
      </c>
      <c r="B1958" s="43" t="s">
        <v>390</v>
      </c>
      <c r="C1958" s="43" t="s">
        <v>289</v>
      </c>
      <c r="D1958" s="43" t="s">
        <v>2512</v>
      </c>
      <c r="E1958" s="43">
        <f t="shared" si="60"/>
        <v>0</v>
      </c>
      <c r="G1958" s="89" t="str">
        <v/>
      </c>
      <c r="H1958" s="90" t="str" cm="1">
        <f t="array" ref="H1958">IFERROR(_xlfn._xlws.FILTER(Cnty_States_Rgns[chapter],(Cnty_States_Rgns[county_lon, county_st]=G1958)*(Cnty_States_Rgns[region]=DR_Region)),"")</f>
        <v/>
      </c>
      <c r="J1958">
        <v>1956</v>
      </c>
      <c r="K1958" t="str">
        <f t="shared" si="61"/>
        <v/>
      </c>
    </row>
    <row r="1959" spans="1:11" ht="16" hidden="1" x14ac:dyDescent="0.2">
      <c r="A1959" s="43">
        <f>IFERROR(MATCH($C1959,'Start Here Statistics'!$M:$M,0),0)</f>
        <v>0</v>
      </c>
      <c r="B1959" s="43" t="s">
        <v>471</v>
      </c>
      <c r="C1959" s="43" t="s">
        <v>276</v>
      </c>
      <c r="D1959" s="43" t="s">
        <v>2513</v>
      </c>
      <c r="E1959" s="43">
        <f t="shared" si="60"/>
        <v>0</v>
      </c>
      <c r="G1959" s="89" t="str">
        <v/>
      </c>
      <c r="H1959" s="90" t="str" cm="1">
        <f t="array" ref="H1959">IFERROR(_xlfn._xlws.FILTER(Cnty_States_Rgns[chapter],(Cnty_States_Rgns[county_lon, county_st]=G1959)*(Cnty_States_Rgns[region]=DR_Region)),"")</f>
        <v/>
      </c>
      <c r="J1959">
        <v>1957</v>
      </c>
      <c r="K1959" t="str">
        <f t="shared" si="61"/>
        <v/>
      </c>
    </row>
    <row r="1960" spans="1:11" ht="16" hidden="1" x14ac:dyDescent="0.2">
      <c r="A1960" s="43">
        <f>IFERROR(MATCH($C1960,'Start Here Statistics'!$M:$M,0),0)</f>
        <v>0</v>
      </c>
      <c r="B1960" s="43" t="s">
        <v>602</v>
      </c>
      <c r="C1960" s="43" t="s">
        <v>326</v>
      </c>
      <c r="D1960" s="43" t="s">
        <v>2513</v>
      </c>
      <c r="E1960" s="43">
        <f t="shared" si="60"/>
        <v>0</v>
      </c>
      <c r="G1960" s="89" t="str">
        <v/>
      </c>
      <c r="H1960" s="90" t="str" cm="1">
        <f t="array" ref="H1960">IFERROR(_xlfn._xlws.FILTER(Cnty_States_Rgns[chapter],(Cnty_States_Rgns[county_lon, county_st]=G1960)*(Cnty_States_Rgns[region]=DR_Region)),"")</f>
        <v/>
      </c>
      <c r="J1960">
        <v>1958</v>
      </c>
      <c r="K1960" t="str">
        <f t="shared" si="61"/>
        <v/>
      </c>
    </row>
    <row r="1961" spans="1:11" ht="16" hidden="1" x14ac:dyDescent="0.2">
      <c r="A1961" s="43">
        <f>IFERROR(MATCH($C1961,'Start Here Statistics'!$M:$M,0),0)</f>
        <v>0</v>
      </c>
      <c r="B1961" s="43" t="s">
        <v>352</v>
      </c>
      <c r="C1961" s="43" t="s">
        <v>308</v>
      </c>
      <c r="D1961" s="43" t="s">
        <v>2514</v>
      </c>
      <c r="E1961" s="43">
        <f t="shared" si="60"/>
        <v>0</v>
      </c>
      <c r="G1961" s="89" t="str">
        <v/>
      </c>
      <c r="H1961" s="90" t="str" cm="1">
        <f t="array" ref="H1961">IFERROR(_xlfn._xlws.FILTER(Cnty_States_Rgns[chapter],(Cnty_States_Rgns[county_lon, county_st]=G1961)*(Cnty_States_Rgns[region]=DR_Region)),"")</f>
        <v/>
      </c>
      <c r="J1961">
        <v>1959</v>
      </c>
      <c r="K1961" t="str">
        <f t="shared" si="61"/>
        <v/>
      </c>
    </row>
    <row r="1962" spans="1:11" ht="16" hidden="1" x14ac:dyDescent="0.2">
      <c r="A1962" s="43">
        <f>IFERROR(MATCH($C1962,'Start Here Statistics'!$M:$M,0),0)</f>
        <v>0</v>
      </c>
      <c r="B1962" s="43" t="s">
        <v>1870</v>
      </c>
      <c r="C1962" s="43" t="s">
        <v>311</v>
      </c>
      <c r="D1962" s="43" t="s">
        <v>2515</v>
      </c>
      <c r="E1962" s="43">
        <f t="shared" si="60"/>
        <v>0</v>
      </c>
      <c r="G1962" s="89" t="str">
        <v/>
      </c>
      <c r="H1962" s="90" t="str" cm="1">
        <f t="array" ref="H1962">IFERROR(_xlfn._xlws.FILTER(Cnty_States_Rgns[chapter],(Cnty_States_Rgns[county_lon, county_st]=G1962)*(Cnty_States_Rgns[region]=DR_Region)),"")</f>
        <v/>
      </c>
      <c r="J1962">
        <v>1960</v>
      </c>
      <c r="K1962" t="str">
        <f t="shared" si="61"/>
        <v/>
      </c>
    </row>
    <row r="1963" spans="1:11" ht="16" hidden="1" x14ac:dyDescent="0.2">
      <c r="A1963" s="43">
        <f>IFERROR(MATCH($C1963,'Start Here Statistics'!$M:$M,0),0)</f>
        <v>0</v>
      </c>
      <c r="B1963" s="43" t="s">
        <v>1891</v>
      </c>
      <c r="C1963" s="43" t="s">
        <v>286</v>
      </c>
      <c r="D1963" s="43" t="s">
        <v>2516</v>
      </c>
      <c r="E1963" s="43">
        <f t="shared" si="60"/>
        <v>0</v>
      </c>
      <c r="G1963" s="89" t="str">
        <v/>
      </c>
      <c r="H1963" s="90" t="str" cm="1">
        <f t="array" ref="H1963">IFERROR(_xlfn._xlws.FILTER(Cnty_States_Rgns[chapter],(Cnty_States_Rgns[county_lon, county_st]=G1963)*(Cnty_States_Rgns[region]=DR_Region)),"")</f>
        <v/>
      </c>
      <c r="J1963">
        <v>1961</v>
      </c>
      <c r="K1963" t="str">
        <f t="shared" si="61"/>
        <v/>
      </c>
    </row>
    <row r="1964" spans="1:11" ht="16" hidden="1" x14ac:dyDescent="0.2">
      <c r="A1964" s="43">
        <f>IFERROR(MATCH($C1964,'Start Here Statistics'!$M:$M,0),0)</f>
        <v>0</v>
      </c>
      <c r="B1964" s="43" t="s">
        <v>789</v>
      </c>
      <c r="C1964" s="43" t="s">
        <v>310</v>
      </c>
      <c r="D1964" s="43" t="s">
        <v>2517</v>
      </c>
      <c r="E1964" s="43">
        <f t="shared" si="60"/>
        <v>0</v>
      </c>
      <c r="G1964" s="89" t="str">
        <v/>
      </c>
      <c r="H1964" s="90" t="str" cm="1">
        <f t="array" ref="H1964">IFERROR(_xlfn._xlws.FILTER(Cnty_States_Rgns[chapter],(Cnty_States_Rgns[county_lon, county_st]=G1964)*(Cnty_States_Rgns[region]=DR_Region)),"")</f>
        <v/>
      </c>
      <c r="J1964">
        <v>1962</v>
      </c>
      <c r="K1964" t="str">
        <f t="shared" si="61"/>
        <v/>
      </c>
    </row>
    <row r="1965" spans="1:11" ht="16" hidden="1" x14ac:dyDescent="0.2">
      <c r="A1965" s="43">
        <f>IFERROR(MATCH($C1965,'Start Here Statistics'!$M:$M,0),0)</f>
        <v>0</v>
      </c>
      <c r="B1965" s="43" t="s">
        <v>418</v>
      </c>
      <c r="C1965" s="43" t="s">
        <v>285</v>
      </c>
      <c r="D1965" s="43" t="s">
        <v>2518</v>
      </c>
      <c r="E1965" s="43">
        <f t="shared" si="60"/>
        <v>0</v>
      </c>
      <c r="G1965" s="89" t="str">
        <v/>
      </c>
      <c r="H1965" s="90" t="str" cm="1">
        <f t="array" ref="H1965">IFERROR(_xlfn._xlws.FILTER(Cnty_States_Rgns[chapter],(Cnty_States_Rgns[county_lon, county_st]=G1965)*(Cnty_States_Rgns[region]=DR_Region)),"")</f>
        <v/>
      </c>
      <c r="J1965">
        <v>1963</v>
      </c>
      <c r="K1965" t="str">
        <f t="shared" si="61"/>
        <v/>
      </c>
    </row>
    <row r="1966" spans="1:11" ht="16" x14ac:dyDescent="0.2">
      <c r="A1966" s="43">
        <f>IFERROR(MATCH($C1966,'Start Here Statistics'!$M:$M,0),0)</f>
        <v>0</v>
      </c>
      <c r="B1966" s="43" t="s">
        <v>541</v>
      </c>
      <c r="C1966" s="43" t="s">
        <v>271</v>
      </c>
      <c r="D1966" s="43" t="s">
        <v>2519</v>
      </c>
      <c r="E1966" s="43">
        <f t="shared" si="60"/>
        <v>0</v>
      </c>
      <c r="G1966" s="89" t="str">
        <v/>
      </c>
      <c r="H1966" s="90" t="str" cm="1">
        <f t="array" ref="H1966">IFERROR(_xlfn._xlws.FILTER(Cnty_States_Rgns[chapter],(Cnty_States_Rgns[county_lon, county_st]=G1966)*(Cnty_States_Rgns[region]=DR_Region)),"")</f>
        <v/>
      </c>
      <c r="J1966">
        <v>1964</v>
      </c>
      <c r="K1966" t="str">
        <f t="shared" si="61"/>
        <v/>
      </c>
    </row>
    <row r="1967" spans="1:11" ht="16" hidden="1" x14ac:dyDescent="0.2">
      <c r="A1967" s="43">
        <f>IFERROR(MATCH($C1967,'Start Here Statistics'!$M:$M,0),0)</f>
        <v>0</v>
      </c>
      <c r="B1967" s="43" t="s">
        <v>405</v>
      </c>
      <c r="C1967" s="43" t="s">
        <v>308</v>
      </c>
      <c r="D1967" s="43" t="s">
        <v>2520</v>
      </c>
      <c r="E1967" s="43">
        <f t="shared" si="60"/>
        <v>0</v>
      </c>
      <c r="G1967" s="89" t="str">
        <v/>
      </c>
      <c r="H1967" s="90" t="str" cm="1">
        <f t="array" ref="H1967">IFERROR(_xlfn._xlws.FILTER(Cnty_States_Rgns[chapter],(Cnty_States_Rgns[county_lon, county_st]=G1967)*(Cnty_States_Rgns[region]=DR_Region)),"")</f>
        <v/>
      </c>
      <c r="J1967">
        <v>1965</v>
      </c>
      <c r="K1967" t="str">
        <f t="shared" si="61"/>
        <v/>
      </c>
    </row>
    <row r="1968" spans="1:11" ht="16" hidden="1" x14ac:dyDescent="0.2">
      <c r="A1968" s="43">
        <f>IFERROR(MATCH($C1968,'Start Here Statistics'!$M:$M,0),0)</f>
        <v>0</v>
      </c>
      <c r="B1968" s="43" t="s">
        <v>2474</v>
      </c>
      <c r="C1968" s="43" t="s">
        <v>321</v>
      </c>
      <c r="D1968" s="43" t="s">
        <v>2521</v>
      </c>
      <c r="E1968" s="43">
        <f t="shared" si="60"/>
        <v>0</v>
      </c>
      <c r="G1968" s="89" t="str">
        <v/>
      </c>
      <c r="H1968" s="90" t="str" cm="1">
        <f t="array" ref="H1968">IFERROR(_xlfn._xlws.FILTER(Cnty_States_Rgns[chapter],(Cnty_States_Rgns[county_lon, county_st]=G1968)*(Cnty_States_Rgns[region]=DR_Region)),"")</f>
        <v/>
      </c>
      <c r="J1968">
        <v>1966</v>
      </c>
      <c r="K1968" t="str">
        <f t="shared" si="61"/>
        <v/>
      </c>
    </row>
    <row r="1969" spans="1:11" ht="16" hidden="1" x14ac:dyDescent="0.2">
      <c r="A1969" s="43">
        <f>IFERROR(MATCH($C1969,'Start Here Statistics'!$M:$M,0),0)</f>
        <v>0</v>
      </c>
      <c r="B1969" s="43" t="s">
        <v>662</v>
      </c>
      <c r="C1969" s="43" t="s">
        <v>294</v>
      </c>
      <c r="D1969" s="43" t="s">
        <v>2522</v>
      </c>
      <c r="E1969" s="43">
        <f t="shared" si="60"/>
        <v>0</v>
      </c>
      <c r="G1969" s="89" t="str">
        <v/>
      </c>
      <c r="H1969" s="90" t="str" cm="1">
        <f t="array" ref="H1969">IFERROR(_xlfn._xlws.FILTER(Cnty_States_Rgns[chapter],(Cnty_States_Rgns[county_lon, county_st]=G1969)*(Cnty_States_Rgns[region]=DR_Region)),"")</f>
        <v/>
      </c>
      <c r="J1969">
        <v>1967</v>
      </c>
      <c r="K1969" t="str">
        <f t="shared" si="61"/>
        <v/>
      </c>
    </row>
    <row r="1970" spans="1:11" ht="16" hidden="1" x14ac:dyDescent="0.2">
      <c r="A1970" s="43">
        <f>IFERROR(MATCH($C1970,'Start Here Statistics'!$M:$M,0),0)</f>
        <v>0</v>
      </c>
      <c r="B1970" s="43" t="s">
        <v>348</v>
      </c>
      <c r="C1970" s="43" t="s">
        <v>310</v>
      </c>
      <c r="D1970" s="43" t="s">
        <v>2523</v>
      </c>
      <c r="E1970" s="43">
        <f t="shared" si="60"/>
        <v>0</v>
      </c>
      <c r="G1970" s="89" t="str">
        <v/>
      </c>
      <c r="H1970" s="90" t="str" cm="1">
        <f t="array" ref="H1970">IFERROR(_xlfn._xlws.FILTER(Cnty_States_Rgns[chapter],(Cnty_States_Rgns[county_lon, county_st]=G1970)*(Cnty_States_Rgns[region]=DR_Region)),"")</f>
        <v/>
      </c>
      <c r="J1970">
        <v>1968</v>
      </c>
      <c r="K1970" t="str">
        <f t="shared" si="61"/>
        <v/>
      </c>
    </row>
    <row r="1971" spans="1:11" ht="16" hidden="1" x14ac:dyDescent="0.2">
      <c r="A1971" s="43">
        <f>IFERROR(MATCH($C1971,'Start Here Statistics'!$M:$M,0),0)</f>
        <v>0</v>
      </c>
      <c r="B1971" s="43" t="s">
        <v>842</v>
      </c>
      <c r="C1971" s="43" t="s">
        <v>308</v>
      </c>
      <c r="D1971" s="43" t="s">
        <v>2524</v>
      </c>
      <c r="E1971" s="43">
        <f t="shared" si="60"/>
        <v>0</v>
      </c>
      <c r="G1971" s="89" t="str">
        <v/>
      </c>
      <c r="H1971" s="90" t="str" cm="1">
        <f t="array" ref="H1971">IFERROR(_xlfn._xlws.FILTER(Cnty_States_Rgns[chapter],(Cnty_States_Rgns[county_lon, county_st]=G1971)*(Cnty_States_Rgns[region]=DR_Region)),"")</f>
        <v/>
      </c>
      <c r="J1971">
        <v>1969</v>
      </c>
      <c r="K1971" t="str">
        <f t="shared" si="61"/>
        <v/>
      </c>
    </row>
    <row r="1972" spans="1:11" ht="16" hidden="1" x14ac:dyDescent="0.2">
      <c r="A1972" s="43">
        <f>IFERROR(MATCH($C1972,'Start Here Statistics'!$M:$M,0),0)</f>
        <v>0</v>
      </c>
      <c r="B1972" s="43" t="s">
        <v>573</v>
      </c>
      <c r="C1972" s="43" t="s">
        <v>300</v>
      </c>
      <c r="D1972" s="43" t="s">
        <v>2525</v>
      </c>
      <c r="E1972" s="43">
        <f t="shared" si="60"/>
        <v>0</v>
      </c>
      <c r="G1972" s="89" t="str">
        <v/>
      </c>
      <c r="H1972" s="90" t="str" cm="1">
        <f t="array" ref="H1972">IFERROR(_xlfn._xlws.FILTER(Cnty_States_Rgns[chapter],(Cnty_States_Rgns[county_lon, county_st]=G1972)*(Cnty_States_Rgns[region]=DR_Region)),"")</f>
        <v/>
      </c>
      <c r="J1972">
        <v>1970</v>
      </c>
      <c r="K1972" t="str">
        <f t="shared" si="61"/>
        <v/>
      </c>
    </row>
    <row r="1973" spans="1:11" ht="16" hidden="1" x14ac:dyDescent="0.2">
      <c r="A1973" s="43">
        <f>IFERROR(MATCH($C1973,'Start Here Statistics'!$M:$M,0),0)</f>
        <v>0</v>
      </c>
      <c r="B1973" s="43" t="s">
        <v>350</v>
      </c>
      <c r="C1973" s="43" t="s">
        <v>302</v>
      </c>
      <c r="D1973" s="43" t="s">
        <v>2526</v>
      </c>
      <c r="E1973" s="43">
        <f t="shared" si="60"/>
        <v>0</v>
      </c>
      <c r="G1973" s="89" t="str">
        <v/>
      </c>
      <c r="H1973" s="90" t="str" cm="1">
        <f t="array" ref="H1973">IFERROR(_xlfn._xlws.FILTER(Cnty_States_Rgns[chapter],(Cnty_States_Rgns[county_lon, county_st]=G1973)*(Cnty_States_Rgns[region]=DR_Region)),"")</f>
        <v/>
      </c>
      <c r="J1973">
        <v>1971</v>
      </c>
      <c r="K1973" t="str">
        <f t="shared" si="61"/>
        <v/>
      </c>
    </row>
    <row r="1974" spans="1:11" ht="16" hidden="1" x14ac:dyDescent="0.2">
      <c r="A1974" s="43">
        <f>IFERROR(MATCH($C1974,'Start Here Statistics'!$M:$M,0),0)</f>
        <v>0</v>
      </c>
      <c r="B1974" s="43" t="s">
        <v>1539</v>
      </c>
      <c r="C1974" s="43" t="s">
        <v>316</v>
      </c>
      <c r="D1974" s="43" t="s">
        <v>2527</v>
      </c>
      <c r="E1974" s="43">
        <f t="shared" si="60"/>
        <v>0</v>
      </c>
      <c r="G1974" s="89" t="str">
        <v/>
      </c>
      <c r="H1974" s="90" t="str" cm="1">
        <f t="array" ref="H1974">IFERROR(_xlfn._xlws.FILTER(Cnty_States_Rgns[chapter],(Cnty_States_Rgns[county_lon, county_st]=G1974)*(Cnty_States_Rgns[region]=DR_Region)),"")</f>
        <v/>
      </c>
      <c r="J1974">
        <v>1972</v>
      </c>
      <c r="K1974" t="str">
        <f t="shared" si="61"/>
        <v/>
      </c>
    </row>
    <row r="1975" spans="1:11" ht="16" hidden="1" x14ac:dyDescent="0.2">
      <c r="A1975" s="43">
        <f>IFERROR(MATCH($C1975,'Start Here Statistics'!$M:$M,0),0)</f>
        <v>0</v>
      </c>
      <c r="B1975" s="43" t="s">
        <v>352</v>
      </c>
      <c r="C1975" s="43" t="s">
        <v>308</v>
      </c>
      <c r="D1975" s="43" t="s">
        <v>2528</v>
      </c>
      <c r="E1975" s="43">
        <f t="shared" si="60"/>
        <v>0</v>
      </c>
      <c r="G1975" s="89" t="str">
        <v/>
      </c>
      <c r="H1975" s="90" t="str" cm="1">
        <f t="array" ref="H1975">IFERROR(_xlfn._xlws.FILTER(Cnty_States_Rgns[chapter],(Cnty_States_Rgns[county_lon, county_st]=G1975)*(Cnty_States_Rgns[region]=DR_Region)),"")</f>
        <v/>
      </c>
      <c r="J1975">
        <v>1973</v>
      </c>
      <c r="K1975" t="str">
        <f t="shared" si="61"/>
        <v/>
      </c>
    </row>
    <row r="1976" spans="1:11" ht="16" x14ac:dyDescent="0.2">
      <c r="A1976" s="43">
        <f>IFERROR(MATCH($C1976,'Start Here Statistics'!$M:$M,0),0)</f>
        <v>0</v>
      </c>
      <c r="B1976" s="43" t="s">
        <v>400</v>
      </c>
      <c r="C1976" s="43" t="s">
        <v>271</v>
      </c>
      <c r="D1976" s="43" t="s">
        <v>2529</v>
      </c>
      <c r="E1976" s="43">
        <f t="shared" si="60"/>
        <v>0</v>
      </c>
      <c r="G1976" s="89" t="str">
        <v/>
      </c>
      <c r="H1976" s="90" t="str" cm="1">
        <f t="array" ref="H1976">IFERROR(_xlfn._xlws.FILTER(Cnty_States_Rgns[chapter],(Cnty_States_Rgns[county_lon, county_st]=G1976)*(Cnty_States_Rgns[region]=DR_Region)),"")</f>
        <v/>
      </c>
      <c r="J1976">
        <v>1974</v>
      </c>
      <c r="K1976" t="str">
        <f t="shared" si="61"/>
        <v/>
      </c>
    </row>
    <row r="1977" spans="1:11" ht="16" hidden="1" x14ac:dyDescent="0.2">
      <c r="A1977" s="43">
        <f>IFERROR(MATCH($C1977,'Start Here Statistics'!$M:$M,0),0)</f>
        <v>0</v>
      </c>
      <c r="B1977" s="43" t="s">
        <v>420</v>
      </c>
      <c r="C1977" s="43" t="s">
        <v>328</v>
      </c>
      <c r="D1977" s="43" t="s">
        <v>2530</v>
      </c>
      <c r="E1977" s="43">
        <f t="shared" si="60"/>
        <v>0</v>
      </c>
      <c r="G1977" s="89" t="str">
        <v/>
      </c>
      <c r="H1977" s="90" t="str" cm="1">
        <f t="array" ref="H1977">IFERROR(_xlfn._xlws.FILTER(Cnty_States_Rgns[chapter],(Cnty_States_Rgns[county_lon, county_st]=G1977)*(Cnty_States_Rgns[region]=DR_Region)),"")</f>
        <v/>
      </c>
      <c r="J1977">
        <v>1975</v>
      </c>
      <c r="K1977" t="str">
        <f t="shared" si="61"/>
        <v/>
      </c>
    </row>
    <row r="1978" spans="1:11" ht="16" hidden="1" x14ac:dyDescent="0.2">
      <c r="A1978" s="43">
        <f>IFERROR(MATCH($C1978,'Start Here Statistics'!$M:$M,0),0)</f>
        <v>0</v>
      </c>
      <c r="B1978" s="43" t="s">
        <v>620</v>
      </c>
      <c r="C1978" s="43" t="s">
        <v>285</v>
      </c>
      <c r="D1978" s="43" t="s">
        <v>2531</v>
      </c>
      <c r="E1978" s="43">
        <f t="shared" si="60"/>
        <v>0</v>
      </c>
      <c r="G1978" s="89" t="str">
        <v/>
      </c>
      <c r="H1978" s="90" t="str" cm="1">
        <f t="array" ref="H1978">IFERROR(_xlfn._xlws.FILTER(Cnty_States_Rgns[chapter],(Cnty_States_Rgns[county_lon, county_st]=G1978)*(Cnty_States_Rgns[region]=DR_Region)),"")</f>
        <v/>
      </c>
      <c r="J1978">
        <v>1976</v>
      </c>
      <c r="K1978" t="str">
        <f t="shared" si="61"/>
        <v/>
      </c>
    </row>
    <row r="1979" spans="1:11" ht="16" hidden="1" x14ac:dyDescent="0.2">
      <c r="A1979" s="43">
        <f>IFERROR(MATCH($C1979,'Start Here Statistics'!$M:$M,0),0)</f>
        <v>0</v>
      </c>
      <c r="B1979" s="43" t="s">
        <v>732</v>
      </c>
      <c r="C1979" s="43" t="s">
        <v>297</v>
      </c>
      <c r="D1979" s="43" t="s">
        <v>2532</v>
      </c>
      <c r="E1979" s="43">
        <f t="shared" si="60"/>
        <v>0</v>
      </c>
      <c r="G1979" s="89" t="str">
        <v/>
      </c>
      <c r="H1979" s="90" t="str" cm="1">
        <f t="array" ref="H1979">IFERROR(_xlfn._xlws.FILTER(Cnty_States_Rgns[chapter],(Cnty_States_Rgns[county_lon, county_st]=G1979)*(Cnty_States_Rgns[region]=DR_Region)),"")</f>
        <v/>
      </c>
      <c r="J1979">
        <v>1977</v>
      </c>
      <c r="K1979" t="str">
        <f t="shared" si="61"/>
        <v/>
      </c>
    </row>
    <row r="1980" spans="1:11" ht="16" hidden="1" x14ac:dyDescent="0.2">
      <c r="A1980" s="43">
        <f>IFERROR(MATCH($C1980,'Start Here Statistics'!$M:$M,0),0)</f>
        <v>0</v>
      </c>
      <c r="B1980" s="43" t="s">
        <v>683</v>
      </c>
      <c r="C1980" s="43" t="s">
        <v>324</v>
      </c>
      <c r="D1980" s="43" t="s">
        <v>2533</v>
      </c>
      <c r="E1980" s="43">
        <f t="shared" si="60"/>
        <v>0</v>
      </c>
      <c r="G1980" s="89" t="str">
        <v/>
      </c>
      <c r="H1980" s="90" t="str" cm="1">
        <f t="array" ref="H1980">IFERROR(_xlfn._xlws.FILTER(Cnty_States_Rgns[chapter],(Cnty_States_Rgns[county_lon, county_st]=G1980)*(Cnty_States_Rgns[region]=DR_Region)),"")</f>
        <v/>
      </c>
      <c r="J1980">
        <v>1978</v>
      </c>
      <c r="K1980" t="str">
        <f t="shared" si="61"/>
        <v/>
      </c>
    </row>
    <row r="1981" spans="1:11" ht="16" hidden="1" x14ac:dyDescent="0.2">
      <c r="A1981" s="43">
        <f>IFERROR(MATCH($C1981,'Start Here Statistics'!$M:$M,0),0)</f>
        <v>0</v>
      </c>
      <c r="B1981" s="43" t="s">
        <v>376</v>
      </c>
      <c r="C1981" s="43" t="s">
        <v>329</v>
      </c>
      <c r="D1981" s="43" t="s">
        <v>2534</v>
      </c>
      <c r="E1981" s="43">
        <f t="shared" si="60"/>
        <v>0</v>
      </c>
      <c r="G1981" s="89" t="str">
        <v/>
      </c>
      <c r="H1981" s="90" t="str" cm="1">
        <f t="array" ref="H1981">IFERROR(_xlfn._xlws.FILTER(Cnty_States_Rgns[chapter],(Cnty_States_Rgns[county_lon, county_st]=G1981)*(Cnty_States_Rgns[region]=DR_Region)),"")</f>
        <v/>
      </c>
      <c r="J1981">
        <v>1979</v>
      </c>
      <c r="K1981" t="str">
        <f t="shared" si="61"/>
        <v/>
      </c>
    </row>
    <row r="1982" spans="1:11" ht="16" hidden="1" x14ac:dyDescent="0.2">
      <c r="A1982" s="43">
        <f>IFERROR(MATCH($C1982,'Start Here Statistics'!$M:$M,0),0)</f>
        <v>0</v>
      </c>
      <c r="B1982" s="43" t="s">
        <v>708</v>
      </c>
      <c r="C1982" s="43" t="s">
        <v>285</v>
      </c>
      <c r="D1982" s="43" t="s">
        <v>2535</v>
      </c>
      <c r="E1982" s="43">
        <f t="shared" si="60"/>
        <v>0</v>
      </c>
      <c r="G1982" s="89" t="str">
        <v/>
      </c>
      <c r="H1982" s="90" t="str" cm="1">
        <f t="array" ref="H1982">IFERROR(_xlfn._xlws.FILTER(Cnty_States_Rgns[chapter],(Cnty_States_Rgns[county_lon, county_st]=G1982)*(Cnty_States_Rgns[region]=DR_Region)),"")</f>
        <v/>
      </c>
      <c r="J1982">
        <v>1980</v>
      </c>
      <c r="K1982" t="str">
        <f t="shared" si="61"/>
        <v/>
      </c>
    </row>
    <row r="1983" spans="1:11" ht="16" hidden="1" x14ac:dyDescent="0.2">
      <c r="A1983" s="43">
        <f>IFERROR(MATCH($C1983,'Start Here Statistics'!$M:$M,0),0)</f>
        <v>0</v>
      </c>
      <c r="B1983" s="43" t="s">
        <v>480</v>
      </c>
      <c r="C1983" s="43" t="s">
        <v>313</v>
      </c>
      <c r="D1983" s="43" t="s">
        <v>2536</v>
      </c>
      <c r="E1983" s="43">
        <f t="shared" si="60"/>
        <v>0</v>
      </c>
      <c r="G1983" s="89" t="str">
        <v/>
      </c>
      <c r="H1983" s="90" t="str" cm="1">
        <f t="array" ref="H1983">IFERROR(_xlfn._xlws.FILTER(Cnty_States_Rgns[chapter],(Cnty_States_Rgns[county_lon, county_st]=G1983)*(Cnty_States_Rgns[region]=DR_Region)),"")</f>
        <v/>
      </c>
      <c r="J1983">
        <v>1981</v>
      </c>
      <c r="K1983" t="str">
        <f t="shared" si="61"/>
        <v/>
      </c>
    </row>
    <row r="1984" spans="1:11" ht="16" hidden="1" x14ac:dyDescent="0.2">
      <c r="A1984" s="43">
        <f>IFERROR(MATCH($C1984,'Start Here Statistics'!$M:$M,0),0)</f>
        <v>0</v>
      </c>
      <c r="B1984" s="43" t="s">
        <v>569</v>
      </c>
      <c r="C1984" s="43" t="s">
        <v>306</v>
      </c>
      <c r="D1984" s="43" t="s">
        <v>2537</v>
      </c>
      <c r="E1984" s="43">
        <f t="shared" si="60"/>
        <v>0</v>
      </c>
      <c r="G1984" s="89" t="str">
        <v/>
      </c>
      <c r="H1984" s="90" t="str" cm="1">
        <f t="array" ref="H1984">IFERROR(_xlfn._xlws.FILTER(Cnty_States_Rgns[chapter],(Cnty_States_Rgns[county_lon, county_st]=G1984)*(Cnty_States_Rgns[region]=DR_Region)),"")</f>
        <v/>
      </c>
      <c r="J1984">
        <v>1982</v>
      </c>
      <c r="K1984" t="str">
        <f t="shared" si="61"/>
        <v/>
      </c>
    </row>
    <row r="1985" spans="1:11" ht="16" hidden="1" x14ac:dyDescent="0.2">
      <c r="A1985" s="43">
        <f>IFERROR(MATCH($C1985,'Start Here Statistics'!$M:$M,0),0)</f>
        <v>0</v>
      </c>
      <c r="B1985" s="43" t="s">
        <v>2538</v>
      </c>
      <c r="C1985" s="43" t="s">
        <v>314</v>
      </c>
      <c r="D1985" s="43" t="s">
        <v>2539</v>
      </c>
      <c r="E1985" s="43">
        <f t="shared" si="60"/>
        <v>0</v>
      </c>
      <c r="G1985" s="89" t="str">
        <v/>
      </c>
      <c r="H1985" s="90" t="str" cm="1">
        <f t="array" ref="H1985">IFERROR(_xlfn._xlws.FILTER(Cnty_States_Rgns[chapter],(Cnty_States_Rgns[county_lon, county_st]=G1985)*(Cnty_States_Rgns[region]=DR_Region)),"")</f>
        <v/>
      </c>
      <c r="J1985">
        <v>1983</v>
      </c>
      <c r="K1985" t="str">
        <f t="shared" si="61"/>
        <v/>
      </c>
    </row>
    <row r="1986" spans="1:11" ht="16" hidden="1" x14ac:dyDescent="0.2">
      <c r="A1986" s="43">
        <f>IFERROR(MATCH($C1986,'Start Here Statistics'!$M:$M,0),0)</f>
        <v>0</v>
      </c>
      <c r="B1986" s="43" t="s">
        <v>390</v>
      </c>
      <c r="C1986" s="43" t="s">
        <v>289</v>
      </c>
      <c r="D1986" s="43" t="s">
        <v>2540</v>
      </c>
      <c r="E1986" s="43">
        <f t="shared" si="60"/>
        <v>0</v>
      </c>
      <c r="G1986" s="89" t="str">
        <v/>
      </c>
      <c r="H1986" s="90" t="str" cm="1">
        <f t="array" ref="H1986">IFERROR(_xlfn._xlws.FILTER(Cnty_States_Rgns[chapter],(Cnty_States_Rgns[county_lon, county_st]=G1986)*(Cnty_States_Rgns[region]=DR_Region)),"")</f>
        <v/>
      </c>
      <c r="J1986">
        <v>1984</v>
      </c>
      <c r="K1986" t="str">
        <f t="shared" si="61"/>
        <v/>
      </c>
    </row>
    <row r="1987" spans="1:11" ht="16" x14ac:dyDescent="0.2">
      <c r="A1987" s="43">
        <f>IFERROR(MATCH($C1987,'Start Here Statistics'!$M:$M,0),0)</f>
        <v>0</v>
      </c>
      <c r="B1987" s="43" t="s">
        <v>527</v>
      </c>
      <c r="C1987" s="43" t="s">
        <v>271</v>
      </c>
      <c r="D1987" s="43" t="s">
        <v>2541</v>
      </c>
      <c r="E1987" s="43">
        <f t="shared" ref="E1987:E2050" si="62">SUM(E1986,$A1987&gt;0)</f>
        <v>0</v>
      </c>
      <c r="G1987" s="89" t="str">
        <v/>
      </c>
      <c r="H1987" s="90" t="str" cm="1">
        <f t="array" ref="H1987">IFERROR(_xlfn._xlws.FILTER(Cnty_States_Rgns[chapter],(Cnty_States_Rgns[county_lon, county_st]=G1987)*(Cnty_States_Rgns[region]=DR_Region)),"")</f>
        <v/>
      </c>
      <c r="J1987">
        <v>1985</v>
      </c>
      <c r="K1987" t="str">
        <f t="shared" si="61"/>
        <v/>
      </c>
    </row>
    <row r="1988" spans="1:11" ht="16" hidden="1" x14ac:dyDescent="0.2">
      <c r="A1988" s="43">
        <f>IFERROR(MATCH($C1988,'Start Here Statistics'!$M:$M,0),0)</f>
        <v>0</v>
      </c>
      <c r="B1988" s="43" t="s">
        <v>485</v>
      </c>
      <c r="C1988" s="43" t="s">
        <v>308</v>
      </c>
      <c r="D1988" s="43" t="s">
        <v>2542</v>
      </c>
      <c r="E1988" s="43">
        <f t="shared" si="62"/>
        <v>0</v>
      </c>
      <c r="G1988" s="89" t="str">
        <v/>
      </c>
      <c r="H1988" s="90" t="str" cm="1">
        <f t="array" ref="H1988">IFERROR(_xlfn._xlws.FILTER(Cnty_States_Rgns[chapter],(Cnty_States_Rgns[county_lon, county_st]=G1988)*(Cnty_States_Rgns[region]=DR_Region)),"")</f>
        <v/>
      </c>
      <c r="J1988">
        <v>1986</v>
      </c>
      <c r="K1988" t="str">
        <f t="shared" ref="K1988:K2051" si="63">IFERROR(INDEX($D:$D,MATCH($J1988,$E:$E,0)),"")</f>
        <v/>
      </c>
    </row>
    <row r="1989" spans="1:11" ht="16" hidden="1" x14ac:dyDescent="0.2">
      <c r="A1989" s="43">
        <f>IFERROR(MATCH($C1989,'Start Here Statistics'!$M:$M,0),0)</f>
        <v>0</v>
      </c>
      <c r="B1989" s="43" t="s">
        <v>474</v>
      </c>
      <c r="C1989" s="43" t="s">
        <v>294</v>
      </c>
      <c r="D1989" s="43" t="s">
        <v>2543</v>
      </c>
      <c r="E1989" s="43">
        <f t="shared" si="62"/>
        <v>0</v>
      </c>
      <c r="G1989" s="89" t="str">
        <v/>
      </c>
      <c r="H1989" s="90" t="str" cm="1">
        <f t="array" ref="H1989">IFERROR(_xlfn._xlws.FILTER(Cnty_States_Rgns[chapter],(Cnty_States_Rgns[county_lon, county_st]=G1989)*(Cnty_States_Rgns[region]=DR_Region)),"")</f>
        <v/>
      </c>
      <c r="J1989">
        <v>1987</v>
      </c>
      <c r="K1989" t="str">
        <f t="shared" si="63"/>
        <v/>
      </c>
    </row>
    <row r="1990" spans="1:11" ht="16" hidden="1" x14ac:dyDescent="0.2">
      <c r="A1990" s="43">
        <f>IFERROR(MATCH($C1990,'Start Here Statistics'!$M:$M,0),0)</f>
        <v>0</v>
      </c>
      <c r="B1990" s="43" t="s">
        <v>815</v>
      </c>
      <c r="C1990" s="43" t="s">
        <v>310</v>
      </c>
      <c r="D1990" s="43" t="s">
        <v>2544</v>
      </c>
      <c r="E1990" s="43">
        <f t="shared" si="62"/>
        <v>0</v>
      </c>
      <c r="G1990" s="89" t="str">
        <v/>
      </c>
      <c r="H1990" s="90" t="str" cm="1">
        <f t="array" ref="H1990">IFERROR(_xlfn._xlws.FILTER(Cnty_States_Rgns[chapter],(Cnty_States_Rgns[county_lon, county_st]=G1990)*(Cnty_States_Rgns[region]=DR_Region)),"")</f>
        <v/>
      </c>
      <c r="J1990">
        <v>1988</v>
      </c>
      <c r="K1990" t="str">
        <f t="shared" si="63"/>
        <v/>
      </c>
    </row>
    <row r="1991" spans="1:11" ht="16" hidden="1" x14ac:dyDescent="0.2">
      <c r="A1991" s="43">
        <f>IFERROR(MATCH($C1991,'Start Here Statistics'!$M:$M,0),0)</f>
        <v>0</v>
      </c>
      <c r="B1991" s="43" t="s">
        <v>694</v>
      </c>
      <c r="C1991" s="43" t="s">
        <v>299</v>
      </c>
      <c r="D1991" s="43" t="s">
        <v>2545</v>
      </c>
      <c r="E1991" s="43">
        <f t="shared" si="62"/>
        <v>0</v>
      </c>
      <c r="G1991" s="89" t="str">
        <v/>
      </c>
      <c r="H1991" s="90" t="str" cm="1">
        <f t="array" ref="H1991">IFERROR(_xlfn._xlws.FILTER(Cnty_States_Rgns[chapter],(Cnty_States_Rgns[county_lon, county_st]=G1991)*(Cnty_States_Rgns[region]=DR_Region)),"")</f>
        <v/>
      </c>
      <c r="J1991">
        <v>1989</v>
      </c>
      <c r="K1991" t="str">
        <f t="shared" si="63"/>
        <v/>
      </c>
    </row>
    <row r="1992" spans="1:11" ht="16" hidden="1" x14ac:dyDescent="0.2">
      <c r="A1992" s="43">
        <f>IFERROR(MATCH($C1992,'Start Here Statistics'!$M:$M,0),0)</f>
        <v>0</v>
      </c>
      <c r="B1992" s="43" t="s">
        <v>671</v>
      </c>
      <c r="C1992" s="43" t="s">
        <v>300</v>
      </c>
      <c r="D1992" s="43" t="s">
        <v>2546</v>
      </c>
      <c r="E1992" s="43">
        <f t="shared" si="62"/>
        <v>0</v>
      </c>
      <c r="G1992" s="89" t="str">
        <v/>
      </c>
      <c r="H1992" s="90" t="str" cm="1">
        <f t="array" ref="H1992">IFERROR(_xlfn._xlws.FILTER(Cnty_States_Rgns[chapter],(Cnty_States_Rgns[county_lon, county_st]=G1992)*(Cnty_States_Rgns[region]=DR_Region)),"")</f>
        <v/>
      </c>
      <c r="J1992">
        <v>1990</v>
      </c>
      <c r="K1992" t="str">
        <f t="shared" si="63"/>
        <v/>
      </c>
    </row>
    <row r="1993" spans="1:11" ht="16" hidden="1" x14ac:dyDescent="0.2">
      <c r="A1993" s="43">
        <f>IFERROR(MATCH($C1993,'Start Here Statistics'!$M:$M,0),0)</f>
        <v>0</v>
      </c>
      <c r="B1993" s="43" t="s">
        <v>428</v>
      </c>
      <c r="C1993" s="43" t="s">
        <v>301</v>
      </c>
      <c r="D1993" s="43" t="s">
        <v>2547</v>
      </c>
      <c r="E1993" s="43">
        <f t="shared" si="62"/>
        <v>0</v>
      </c>
      <c r="G1993" s="89" t="str">
        <v/>
      </c>
      <c r="H1993" s="90" t="str" cm="1">
        <f t="array" ref="H1993">IFERROR(_xlfn._xlws.FILTER(Cnty_States_Rgns[chapter],(Cnty_States_Rgns[county_lon, county_st]=G1993)*(Cnty_States_Rgns[region]=DR_Region)),"")</f>
        <v/>
      </c>
      <c r="J1993">
        <v>1991</v>
      </c>
      <c r="K1993" t="str">
        <f t="shared" si="63"/>
        <v/>
      </c>
    </row>
    <row r="1994" spans="1:11" ht="16" hidden="1" x14ac:dyDescent="0.2">
      <c r="A1994" s="43">
        <f>IFERROR(MATCH($C1994,'Start Here Statistics'!$M:$M,0),0)</f>
        <v>0</v>
      </c>
      <c r="B1994" s="43" t="s">
        <v>718</v>
      </c>
      <c r="C1994" s="43" t="s">
        <v>302</v>
      </c>
      <c r="D1994" s="43" t="s">
        <v>2548</v>
      </c>
      <c r="E1994" s="43">
        <f t="shared" si="62"/>
        <v>0</v>
      </c>
      <c r="G1994" s="89" t="str">
        <v/>
      </c>
      <c r="H1994" s="90" t="str" cm="1">
        <f t="array" ref="H1994">IFERROR(_xlfn._xlws.FILTER(Cnty_States_Rgns[chapter],(Cnty_States_Rgns[county_lon, county_st]=G1994)*(Cnty_States_Rgns[region]=DR_Region)),"")</f>
        <v/>
      </c>
      <c r="J1994">
        <v>1992</v>
      </c>
      <c r="K1994" t="str">
        <f t="shared" si="63"/>
        <v/>
      </c>
    </row>
    <row r="1995" spans="1:11" ht="16" hidden="1" x14ac:dyDescent="0.2">
      <c r="A1995" s="43">
        <f>IFERROR(MATCH($C1995,'Start Here Statistics'!$M:$M,0),0)</f>
        <v>0</v>
      </c>
      <c r="B1995" s="43" t="s">
        <v>1519</v>
      </c>
      <c r="C1995" s="43" t="s">
        <v>309</v>
      </c>
      <c r="D1995" s="43" t="s">
        <v>2549</v>
      </c>
      <c r="E1995" s="43">
        <f t="shared" si="62"/>
        <v>0</v>
      </c>
      <c r="G1995" s="89" t="str">
        <v/>
      </c>
      <c r="H1995" s="90" t="str" cm="1">
        <f t="array" ref="H1995">IFERROR(_xlfn._xlws.FILTER(Cnty_States_Rgns[chapter],(Cnty_States_Rgns[county_lon, county_st]=G1995)*(Cnty_States_Rgns[region]=DR_Region)),"")</f>
        <v/>
      </c>
      <c r="J1995">
        <v>1993</v>
      </c>
      <c r="K1995" t="str">
        <f t="shared" si="63"/>
        <v/>
      </c>
    </row>
    <row r="1996" spans="1:11" ht="16" hidden="1" x14ac:dyDescent="0.2">
      <c r="A1996" s="43">
        <f>IFERROR(MATCH($C1996,'Start Here Statistics'!$M:$M,0),0)</f>
        <v>0</v>
      </c>
      <c r="B1996" s="43" t="s">
        <v>352</v>
      </c>
      <c r="C1996" s="43" t="s">
        <v>308</v>
      </c>
      <c r="D1996" s="43" t="s">
        <v>2550</v>
      </c>
      <c r="E1996" s="43">
        <f t="shared" si="62"/>
        <v>0</v>
      </c>
      <c r="G1996" s="89" t="str">
        <v/>
      </c>
      <c r="H1996" s="90" t="str" cm="1">
        <f t="array" ref="H1996">IFERROR(_xlfn._xlws.FILTER(Cnty_States_Rgns[chapter],(Cnty_States_Rgns[county_lon, county_st]=G1996)*(Cnty_States_Rgns[region]=DR_Region)),"")</f>
        <v/>
      </c>
      <c r="J1996">
        <v>1994</v>
      </c>
      <c r="K1996" t="str">
        <f t="shared" si="63"/>
        <v/>
      </c>
    </row>
    <row r="1997" spans="1:11" ht="16" x14ac:dyDescent="0.2">
      <c r="A1997" s="43">
        <f>IFERROR(MATCH($C1997,'Start Here Statistics'!$M:$M,0),0)</f>
        <v>0</v>
      </c>
      <c r="B1997" s="43" t="s">
        <v>400</v>
      </c>
      <c r="C1997" s="43" t="s">
        <v>271</v>
      </c>
      <c r="D1997" s="43" t="s">
        <v>2551</v>
      </c>
      <c r="E1997" s="43">
        <f t="shared" si="62"/>
        <v>0</v>
      </c>
      <c r="G1997" s="89" t="str">
        <v/>
      </c>
      <c r="H1997" s="90" t="str" cm="1">
        <f t="array" ref="H1997">IFERROR(_xlfn._xlws.FILTER(Cnty_States_Rgns[chapter],(Cnty_States_Rgns[county_lon, county_st]=G1997)*(Cnty_States_Rgns[region]=DR_Region)),"")</f>
        <v/>
      </c>
      <c r="J1997">
        <v>1995</v>
      </c>
      <c r="K1997" t="str">
        <f t="shared" si="63"/>
        <v/>
      </c>
    </row>
    <row r="1998" spans="1:11" ht="16" hidden="1" x14ac:dyDescent="0.2">
      <c r="A1998" s="43">
        <f>IFERROR(MATCH($C1998,'Start Here Statistics'!$M:$M,0),0)</f>
        <v>0</v>
      </c>
      <c r="B1998" s="43" t="s">
        <v>467</v>
      </c>
      <c r="C1998" s="43" t="s">
        <v>295</v>
      </c>
      <c r="D1998" s="43" t="s">
        <v>2552</v>
      </c>
      <c r="E1998" s="43">
        <f t="shared" si="62"/>
        <v>0</v>
      </c>
      <c r="G1998" s="89" t="str">
        <v/>
      </c>
      <c r="H1998" s="90" t="str" cm="1">
        <f t="array" ref="H1998">IFERROR(_xlfn._xlws.FILTER(Cnty_States_Rgns[chapter],(Cnty_States_Rgns[county_lon, county_st]=G1998)*(Cnty_States_Rgns[region]=DR_Region)),"")</f>
        <v/>
      </c>
      <c r="J1998">
        <v>1996</v>
      </c>
      <c r="K1998" t="str">
        <f t="shared" si="63"/>
        <v/>
      </c>
    </row>
    <row r="1999" spans="1:11" ht="16" hidden="1" x14ac:dyDescent="0.2">
      <c r="A1999" s="43">
        <f>IFERROR(MATCH($C1999,'Start Here Statistics'!$M:$M,0),0)</f>
        <v>0</v>
      </c>
      <c r="B1999" s="43" t="s">
        <v>392</v>
      </c>
      <c r="C1999" s="43" t="s">
        <v>292</v>
      </c>
      <c r="D1999" s="43" t="s">
        <v>2553</v>
      </c>
      <c r="E1999" s="43">
        <f t="shared" si="62"/>
        <v>0</v>
      </c>
      <c r="G1999" s="89" t="str">
        <v/>
      </c>
      <c r="H1999" s="90" t="str" cm="1">
        <f t="array" ref="H1999">IFERROR(_xlfn._xlws.FILTER(Cnty_States_Rgns[chapter],(Cnty_States_Rgns[county_lon, county_st]=G1999)*(Cnty_States_Rgns[region]=DR_Region)),"")</f>
        <v/>
      </c>
      <c r="J1999">
        <v>1997</v>
      </c>
      <c r="K1999" t="str">
        <f t="shared" si="63"/>
        <v/>
      </c>
    </row>
    <row r="2000" spans="1:11" ht="16" hidden="1" x14ac:dyDescent="0.2">
      <c r="A2000" s="43">
        <f>IFERROR(MATCH($C2000,'Start Here Statistics'!$M:$M,0),0)</f>
        <v>0</v>
      </c>
      <c r="B2000" s="43" t="s">
        <v>944</v>
      </c>
      <c r="C2000" s="43" t="s">
        <v>283</v>
      </c>
      <c r="D2000" s="43" t="s">
        <v>2554</v>
      </c>
      <c r="E2000" s="43">
        <f t="shared" si="62"/>
        <v>0</v>
      </c>
      <c r="G2000" s="89" t="str">
        <v/>
      </c>
      <c r="H2000" s="90" t="str" cm="1">
        <f t="array" ref="H2000">IFERROR(_xlfn._xlws.FILTER(Cnty_States_Rgns[chapter],(Cnty_States_Rgns[county_lon, county_st]=G2000)*(Cnty_States_Rgns[region]=DR_Region)),"")</f>
        <v/>
      </c>
      <c r="J2000">
        <v>1998</v>
      </c>
      <c r="K2000" t="str">
        <f t="shared" si="63"/>
        <v/>
      </c>
    </row>
    <row r="2001" spans="1:11" ht="16" hidden="1" x14ac:dyDescent="0.2">
      <c r="A2001" s="43">
        <f>IFERROR(MATCH($C2001,'Start Here Statistics'!$M:$M,0),0)</f>
        <v>0</v>
      </c>
      <c r="B2001" s="43" t="s">
        <v>987</v>
      </c>
      <c r="C2001" s="43" t="s">
        <v>322</v>
      </c>
      <c r="D2001" s="43" t="s">
        <v>2555</v>
      </c>
      <c r="E2001" s="43">
        <f t="shared" si="62"/>
        <v>0</v>
      </c>
      <c r="G2001" s="89" t="str">
        <v/>
      </c>
      <c r="H2001" s="90" t="str" cm="1">
        <f t="array" ref="H2001">IFERROR(_xlfn._xlws.FILTER(Cnty_States_Rgns[chapter],(Cnty_States_Rgns[county_lon, county_st]=G2001)*(Cnty_States_Rgns[region]=DR_Region)),"")</f>
        <v/>
      </c>
      <c r="J2001">
        <v>1999</v>
      </c>
      <c r="K2001" t="str">
        <f t="shared" si="63"/>
        <v/>
      </c>
    </row>
    <row r="2002" spans="1:11" ht="16" hidden="1" x14ac:dyDescent="0.2">
      <c r="A2002" s="43">
        <f>IFERROR(MATCH($C2002,'Start Here Statistics'!$M:$M,0),0)</f>
        <v>0</v>
      </c>
      <c r="B2002" s="43" t="s">
        <v>1314</v>
      </c>
      <c r="C2002" s="43" t="s">
        <v>324</v>
      </c>
      <c r="D2002" s="43" t="s">
        <v>2556</v>
      </c>
      <c r="E2002" s="43">
        <f t="shared" si="62"/>
        <v>0</v>
      </c>
      <c r="G2002" s="89" t="str">
        <v/>
      </c>
      <c r="H2002" s="90" t="str" cm="1">
        <f t="array" ref="H2002">IFERROR(_xlfn._xlws.FILTER(Cnty_States_Rgns[chapter],(Cnty_States_Rgns[county_lon, county_st]=G2002)*(Cnty_States_Rgns[region]=DR_Region)),"")</f>
        <v/>
      </c>
      <c r="J2002">
        <v>2000</v>
      </c>
      <c r="K2002" t="str">
        <f t="shared" si="63"/>
        <v/>
      </c>
    </row>
    <row r="2003" spans="1:11" ht="16" hidden="1" x14ac:dyDescent="0.2">
      <c r="A2003" s="43">
        <f>IFERROR(MATCH($C2003,'Start Here Statistics'!$M:$M,0),0)</f>
        <v>0</v>
      </c>
      <c r="B2003" s="43" t="s">
        <v>525</v>
      </c>
      <c r="C2003" s="43" t="s">
        <v>325</v>
      </c>
      <c r="D2003" s="43" t="s">
        <v>2557</v>
      </c>
      <c r="E2003" s="43">
        <f t="shared" si="62"/>
        <v>0</v>
      </c>
      <c r="G2003" s="89" t="str">
        <v/>
      </c>
      <c r="H2003" s="90" t="str" cm="1">
        <f t="array" ref="H2003">IFERROR(_xlfn._xlws.FILTER(Cnty_States_Rgns[chapter],(Cnty_States_Rgns[county_lon, county_st]=G2003)*(Cnty_States_Rgns[region]=DR_Region)),"")</f>
        <v/>
      </c>
      <c r="J2003">
        <v>2001</v>
      </c>
      <c r="K2003" t="str">
        <f t="shared" si="63"/>
        <v/>
      </c>
    </row>
    <row r="2004" spans="1:11" ht="16" hidden="1" x14ac:dyDescent="0.2">
      <c r="A2004" s="43">
        <f>IFERROR(MATCH($C2004,'Start Here Statistics'!$M:$M,0),0)</f>
        <v>0</v>
      </c>
      <c r="B2004" s="43" t="s">
        <v>423</v>
      </c>
      <c r="C2004" s="43" t="s">
        <v>327</v>
      </c>
      <c r="D2004" s="43" t="s">
        <v>2558</v>
      </c>
      <c r="E2004" s="43">
        <f t="shared" si="62"/>
        <v>0</v>
      </c>
      <c r="G2004" s="89" t="str">
        <v/>
      </c>
      <c r="H2004" s="90" t="str" cm="1">
        <f t="array" ref="H2004">IFERROR(_xlfn._xlws.FILTER(Cnty_States_Rgns[chapter],(Cnty_States_Rgns[county_lon, county_st]=G2004)*(Cnty_States_Rgns[region]=DR_Region)),"")</f>
        <v/>
      </c>
      <c r="J2004">
        <v>2002</v>
      </c>
      <c r="K2004" t="str">
        <f t="shared" si="63"/>
        <v/>
      </c>
    </row>
    <row r="2005" spans="1:11" ht="16" hidden="1" x14ac:dyDescent="0.2">
      <c r="A2005" s="43">
        <f>IFERROR(MATCH($C2005,'Start Here Statistics'!$M:$M,0),0)</f>
        <v>0</v>
      </c>
      <c r="B2005" s="43" t="s">
        <v>398</v>
      </c>
      <c r="C2005" s="43" t="s">
        <v>306</v>
      </c>
      <c r="D2005" s="43" t="s">
        <v>2559</v>
      </c>
      <c r="E2005" s="43">
        <f t="shared" si="62"/>
        <v>0</v>
      </c>
      <c r="G2005" s="89" t="str">
        <v/>
      </c>
      <c r="H2005" s="90" t="str" cm="1">
        <f t="array" ref="H2005">IFERROR(_xlfn._xlws.FILTER(Cnty_States_Rgns[chapter],(Cnty_States_Rgns[county_lon, county_st]=G2005)*(Cnty_States_Rgns[region]=DR_Region)),"")</f>
        <v/>
      </c>
      <c r="J2005">
        <v>2003</v>
      </c>
      <c r="K2005" t="str">
        <f t="shared" si="63"/>
        <v/>
      </c>
    </row>
    <row r="2006" spans="1:11" ht="16" hidden="1" x14ac:dyDescent="0.2">
      <c r="A2006" s="43">
        <f>IFERROR(MATCH($C2006,'Start Here Statistics'!$M:$M,0),0)</f>
        <v>0</v>
      </c>
      <c r="B2006" s="43" t="s">
        <v>649</v>
      </c>
      <c r="C2006" s="43" t="s">
        <v>297</v>
      </c>
      <c r="D2006" s="43" t="s">
        <v>2560</v>
      </c>
      <c r="E2006" s="43">
        <f t="shared" si="62"/>
        <v>0</v>
      </c>
      <c r="G2006" s="89" t="str">
        <v/>
      </c>
      <c r="H2006" s="90" t="str" cm="1">
        <f t="array" ref="H2006">IFERROR(_xlfn._xlws.FILTER(Cnty_States_Rgns[chapter],(Cnty_States_Rgns[county_lon, county_st]=G2006)*(Cnty_States_Rgns[region]=DR_Region)),"")</f>
        <v/>
      </c>
      <c r="J2006">
        <v>2004</v>
      </c>
      <c r="K2006" t="str">
        <f t="shared" si="63"/>
        <v/>
      </c>
    </row>
    <row r="2007" spans="1:11" ht="16" hidden="1" x14ac:dyDescent="0.2">
      <c r="A2007" s="43">
        <f>IFERROR(MATCH($C2007,'Start Here Statistics'!$M:$M,0),0)</f>
        <v>0</v>
      </c>
      <c r="B2007" s="43" t="s">
        <v>390</v>
      </c>
      <c r="C2007" s="43" t="s">
        <v>289</v>
      </c>
      <c r="D2007" s="43" t="s">
        <v>2561</v>
      </c>
      <c r="E2007" s="43">
        <f t="shared" si="62"/>
        <v>0</v>
      </c>
      <c r="G2007" s="89" t="str">
        <v/>
      </c>
      <c r="H2007" s="90" t="str" cm="1">
        <f t="array" ref="H2007">IFERROR(_xlfn._xlws.FILTER(Cnty_States_Rgns[chapter],(Cnty_States_Rgns[county_lon, county_st]=G2007)*(Cnty_States_Rgns[region]=DR_Region)),"")</f>
        <v/>
      </c>
      <c r="J2007">
        <v>2005</v>
      </c>
      <c r="K2007" t="str">
        <f t="shared" si="63"/>
        <v/>
      </c>
    </row>
    <row r="2008" spans="1:11" ht="16" hidden="1" x14ac:dyDescent="0.2">
      <c r="A2008" s="43">
        <f>IFERROR(MATCH($C2008,'Start Here Statistics'!$M:$M,0),0)</f>
        <v>0</v>
      </c>
      <c r="B2008" s="43" t="s">
        <v>592</v>
      </c>
      <c r="C2008" s="43" t="s">
        <v>307</v>
      </c>
      <c r="D2008" s="43" t="s">
        <v>2562</v>
      </c>
      <c r="E2008" s="43">
        <f t="shared" si="62"/>
        <v>0</v>
      </c>
      <c r="G2008" s="89" t="str">
        <v/>
      </c>
      <c r="H2008" s="90" t="str" cm="1">
        <f t="array" ref="H2008">IFERROR(_xlfn._xlws.FILTER(Cnty_States_Rgns[chapter],(Cnty_States_Rgns[county_lon, county_st]=G2008)*(Cnty_States_Rgns[region]=DR_Region)),"")</f>
        <v/>
      </c>
      <c r="J2008">
        <v>2006</v>
      </c>
      <c r="K2008" t="str">
        <f t="shared" si="63"/>
        <v/>
      </c>
    </row>
    <row r="2009" spans="1:11" ht="16" hidden="1" x14ac:dyDescent="0.2">
      <c r="A2009" s="43">
        <f>IFERROR(MATCH($C2009,'Start Here Statistics'!$M:$M,0),0)</f>
        <v>0</v>
      </c>
      <c r="B2009" s="43" t="s">
        <v>673</v>
      </c>
      <c r="C2009" s="43" t="s">
        <v>293</v>
      </c>
      <c r="D2009" s="43" t="s">
        <v>2563</v>
      </c>
      <c r="E2009" s="43">
        <f t="shared" si="62"/>
        <v>0</v>
      </c>
      <c r="G2009" s="89" t="str">
        <v/>
      </c>
      <c r="H2009" s="90" t="str" cm="1">
        <f t="array" ref="H2009">IFERROR(_xlfn._xlws.FILTER(Cnty_States_Rgns[chapter],(Cnty_States_Rgns[county_lon, county_st]=G2009)*(Cnty_States_Rgns[region]=DR_Region)),"")</f>
        <v/>
      </c>
      <c r="J2009">
        <v>2007</v>
      </c>
      <c r="K2009" t="str">
        <f t="shared" si="63"/>
        <v/>
      </c>
    </row>
    <row r="2010" spans="1:11" ht="16" hidden="1" x14ac:dyDescent="0.2">
      <c r="A2010" s="43">
        <f>IFERROR(MATCH($C2010,'Start Here Statistics'!$M:$M,0),0)</f>
        <v>0</v>
      </c>
      <c r="B2010" s="43" t="s">
        <v>611</v>
      </c>
      <c r="C2010" s="43" t="s">
        <v>324</v>
      </c>
      <c r="D2010" s="43" t="s">
        <v>2564</v>
      </c>
      <c r="E2010" s="43">
        <f t="shared" si="62"/>
        <v>0</v>
      </c>
      <c r="G2010" s="89" t="str">
        <v/>
      </c>
      <c r="H2010" s="90" t="str" cm="1">
        <f t="array" ref="H2010">IFERROR(_xlfn._xlws.FILTER(Cnty_States_Rgns[chapter],(Cnty_States_Rgns[county_lon, county_st]=G2010)*(Cnty_States_Rgns[region]=DR_Region)),"")</f>
        <v/>
      </c>
      <c r="J2010">
        <v>2008</v>
      </c>
      <c r="K2010" t="str">
        <f t="shared" si="63"/>
        <v/>
      </c>
    </row>
    <row r="2011" spans="1:11" ht="16" hidden="1" x14ac:dyDescent="0.2">
      <c r="A2011" s="43">
        <f>IFERROR(MATCH($C2011,'Start Here Statistics'!$M:$M,0),0)</f>
        <v>0</v>
      </c>
      <c r="B2011" s="43" t="s">
        <v>490</v>
      </c>
      <c r="C2011" s="43" t="s">
        <v>313</v>
      </c>
      <c r="D2011" s="43" t="s">
        <v>2565</v>
      </c>
      <c r="E2011" s="43">
        <f t="shared" si="62"/>
        <v>0</v>
      </c>
      <c r="G2011" s="89" t="str">
        <v/>
      </c>
      <c r="H2011" s="90" t="str" cm="1">
        <f t="array" ref="H2011">IFERROR(_xlfn._xlws.FILTER(Cnty_States_Rgns[chapter],(Cnty_States_Rgns[county_lon, county_st]=G2011)*(Cnty_States_Rgns[region]=DR_Region)),"")</f>
        <v/>
      </c>
      <c r="J2011">
        <v>2009</v>
      </c>
      <c r="K2011" t="str">
        <f t="shared" si="63"/>
        <v/>
      </c>
    </row>
    <row r="2012" spans="1:11" ht="16" hidden="1" x14ac:dyDescent="0.2">
      <c r="A2012" s="43">
        <f>IFERROR(MATCH($C2012,'Start Here Statistics'!$M:$M,0),0)</f>
        <v>0</v>
      </c>
      <c r="B2012" s="43" t="s">
        <v>653</v>
      </c>
      <c r="C2012" s="43" t="s">
        <v>276</v>
      </c>
      <c r="D2012" s="43" t="s">
        <v>2566</v>
      </c>
      <c r="E2012" s="43">
        <f t="shared" si="62"/>
        <v>0</v>
      </c>
      <c r="G2012" s="89" t="str">
        <v/>
      </c>
      <c r="H2012" s="90" t="str" cm="1">
        <f t="array" ref="H2012">IFERROR(_xlfn._xlws.FILTER(Cnty_States_Rgns[chapter],(Cnty_States_Rgns[county_lon, county_st]=G2012)*(Cnty_States_Rgns[region]=DR_Region)),"")</f>
        <v/>
      </c>
      <c r="J2012">
        <v>2010</v>
      </c>
      <c r="K2012" t="str">
        <f t="shared" si="63"/>
        <v/>
      </c>
    </row>
    <row r="2013" spans="1:11" ht="16" hidden="1" x14ac:dyDescent="0.2">
      <c r="A2013" s="43">
        <f>IFERROR(MATCH($C2013,'Start Here Statistics'!$M:$M,0),0)</f>
        <v>0</v>
      </c>
      <c r="B2013" s="43" t="s">
        <v>530</v>
      </c>
      <c r="C2013" s="43" t="s">
        <v>304</v>
      </c>
      <c r="D2013" s="43" t="s">
        <v>2567</v>
      </c>
      <c r="E2013" s="43">
        <f t="shared" si="62"/>
        <v>0</v>
      </c>
      <c r="G2013" s="89" t="str">
        <v/>
      </c>
      <c r="H2013" s="90" t="str" cm="1">
        <f t="array" ref="H2013">IFERROR(_xlfn._xlws.FILTER(Cnty_States_Rgns[chapter],(Cnty_States_Rgns[county_lon, county_st]=G2013)*(Cnty_States_Rgns[region]=DR_Region)),"")</f>
        <v/>
      </c>
      <c r="J2013">
        <v>2011</v>
      </c>
      <c r="K2013" t="str">
        <f t="shared" si="63"/>
        <v/>
      </c>
    </row>
    <row r="2014" spans="1:11" ht="16" x14ac:dyDescent="0.2">
      <c r="A2014" s="43">
        <f>IFERROR(MATCH($C2014,'Start Here Statistics'!$M:$M,0),0)</f>
        <v>0</v>
      </c>
      <c r="B2014" s="43" t="s">
        <v>973</v>
      </c>
      <c r="C2014" s="43" t="s">
        <v>271</v>
      </c>
      <c r="D2014" s="43" t="s">
        <v>2568</v>
      </c>
      <c r="E2014" s="43">
        <f t="shared" si="62"/>
        <v>0</v>
      </c>
      <c r="G2014" s="89" t="str">
        <v/>
      </c>
      <c r="H2014" s="90" t="str" cm="1">
        <f t="array" ref="H2014">IFERROR(_xlfn._xlws.FILTER(Cnty_States_Rgns[chapter],(Cnty_States_Rgns[county_lon, county_st]=G2014)*(Cnty_States_Rgns[region]=DR_Region)),"")</f>
        <v/>
      </c>
      <c r="J2014">
        <v>2012</v>
      </c>
      <c r="K2014" t="str">
        <f t="shared" si="63"/>
        <v/>
      </c>
    </row>
    <row r="2015" spans="1:11" ht="16" hidden="1" x14ac:dyDescent="0.2">
      <c r="A2015" s="43">
        <f>IFERROR(MATCH($C2015,'Start Here Statistics'!$M:$M,0),0)</f>
        <v>0</v>
      </c>
      <c r="B2015" s="43" t="s">
        <v>994</v>
      </c>
      <c r="C2015" s="43" t="s">
        <v>289</v>
      </c>
      <c r="D2015" s="43" t="s">
        <v>2569</v>
      </c>
      <c r="E2015" s="43">
        <f t="shared" si="62"/>
        <v>0</v>
      </c>
      <c r="G2015" s="89" t="str">
        <v/>
      </c>
      <c r="H2015" s="90" t="str" cm="1">
        <f t="array" ref="H2015">IFERROR(_xlfn._xlws.FILTER(Cnty_States_Rgns[chapter],(Cnty_States_Rgns[county_lon, county_st]=G2015)*(Cnty_States_Rgns[region]=DR_Region)),"")</f>
        <v/>
      </c>
      <c r="J2015">
        <v>2013</v>
      </c>
      <c r="K2015" t="str">
        <f t="shared" si="63"/>
        <v/>
      </c>
    </row>
    <row r="2016" spans="1:11" ht="16" hidden="1" x14ac:dyDescent="0.2">
      <c r="A2016" s="43">
        <f>IFERROR(MATCH($C2016,'Start Here Statistics'!$M:$M,0),0)</f>
        <v>0</v>
      </c>
      <c r="B2016" s="43" t="s">
        <v>553</v>
      </c>
      <c r="C2016" s="43" t="s">
        <v>294</v>
      </c>
      <c r="D2016" s="43" t="s">
        <v>2570</v>
      </c>
      <c r="E2016" s="43">
        <f t="shared" si="62"/>
        <v>0</v>
      </c>
      <c r="G2016" s="89" t="str">
        <v/>
      </c>
      <c r="H2016" s="90" t="str" cm="1">
        <f t="array" ref="H2016">IFERROR(_xlfn._xlws.FILTER(Cnty_States_Rgns[chapter],(Cnty_States_Rgns[county_lon, county_st]=G2016)*(Cnty_States_Rgns[region]=DR_Region)),"")</f>
        <v/>
      </c>
      <c r="J2016">
        <v>2014</v>
      </c>
      <c r="K2016" t="str">
        <f t="shared" si="63"/>
        <v/>
      </c>
    </row>
    <row r="2017" spans="1:11" ht="16" hidden="1" x14ac:dyDescent="0.2">
      <c r="A2017" s="43">
        <f>IFERROR(MATCH($C2017,'Start Here Statistics'!$M:$M,0),0)</f>
        <v>0</v>
      </c>
      <c r="B2017" s="43" t="s">
        <v>694</v>
      </c>
      <c r="C2017" s="43" t="s">
        <v>299</v>
      </c>
      <c r="D2017" s="43" t="s">
        <v>2571</v>
      </c>
      <c r="E2017" s="43">
        <f t="shared" si="62"/>
        <v>0</v>
      </c>
      <c r="G2017" s="89" t="str">
        <v/>
      </c>
      <c r="H2017" s="90" t="str" cm="1">
        <f t="array" ref="H2017">IFERROR(_xlfn._xlws.FILTER(Cnty_States_Rgns[chapter],(Cnty_States_Rgns[county_lon, county_st]=G2017)*(Cnty_States_Rgns[region]=DR_Region)),"")</f>
        <v/>
      </c>
      <c r="J2017">
        <v>2015</v>
      </c>
      <c r="K2017" t="str">
        <f t="shared" si="63"/>
        <v/>
      </c>
    </row>
    <row r="2018" spans="1:11" ht="16" hidden="1" x14ac:dyDescent="0.2">
      <c r="A2018" s="43">
        <f>IFERROR(MATCH($C2018,'Start Here Statistics'!$M:$M,0),0)</f>
        <v>0</v>
      </c>
      <c r="B2018" s="43" t="s">
        <v>573</v>
      </c>
      <c r="C2018" s="43" t="s">
        <v>300</v>
      </c>
      <c r="D2018" s="43" t="s">
        <v>2572</v>
      </c>
      <c r="E2018" s="43">
        <f t="shared" si="62"/>
        <v>0</v>
      </c>
      <c r="G2018" s="89" t="str">
        <v/>
      </c>
      <c r="H2018" s="90" t="str" cm="1">
        <f t="array" ref="H2018">IFERROR(_xlfn._xlws.FILTER(Cnty_States_Rgns[chapter],(Cnty_States_Rgns[county_lon, county_st]=G2018)*(Cnty_States_Rgns[region]=DR_Region)),"")</f>
        <v/>
      </c>
      <c r="J2018">
        <v>2016</v>
      </c>
      <c r="K2018" t="str">
        <f t="shared" si="63"/>
        <v/>
      </c>
    </row>
    <row r="2019" spans="1:11" ht="16" hidden="1" x14ac:dyDescent="0.2">
      <c r="A2019" s="43">
        <f>IFERROR(MATCH($C2019,'Start Here Statistics'!$M:$M,0),0)</f>
        <v>0</v>
      </c>
      <c r="B2019" s="43" t="s">
        <v>582</v>
      </c>
      <c r="C2019" s="43" t="s">
        <v>302</v>
      </c>
      <c r="D2019" s="43" t="s">
        <v>2573</v>
      </c>
      <c r="E2019" s="43">
        <f t="shared" si="62"/>
        <v>0</v>
      </c>
      <c r="G2019" s="89" t="str">
        <v/>
      </c>
      <c r="H2019" s="90" t="str" cm="1">
        <f t="array" ref="H2019">IFERROR(_xlfn._xlws.FILTER(Cnty_States_Rgns[chapter],(Cnty_States_Rgns[county_lon, county_st]=G2019)*(Cnty_States_Rgns[region]=DR_Region)),"")</f>
        <v/>
      </c>
      <c r="J2019">
        <v>2017</v>
      </c>
      <c r="K2019" t="str">
        <f t="shared" si="63"/>
        <v/>
      </c>
    </row>
    <row r="2020" spans="1:11" ht="16" hidden="1" x14ac:dyDescent="0.2">
      <c r="A2020" s="43">
        <f>IFERROR(MATCH($C2020,'Start Here Statistics'!$M:$M,0),0)</f>
        <v>0</v>
      </c>
      <c r="B2020" s="43" t="s">
        <v>352</v>
      </c>
      <c r="C2020" s="43" t="s">
        <v>308</v>
      </c>
      <c r="D2020" s="43" t="s">
        <v>2574</v>
      </c>
      <c r="E2020" s="43">
        <f t="shared" si="62"/>
        <v>0</v>
      </c>
      <c r="G2020" s="89" t="str">
        <v/>
      </c>
      <c r="H2020" s="90" t="str" cm="1">
        <f t="array" ref="H2020">IFERROR(_xlfn._xlws.FILTER(Cnty_States_Rgns[chapter],(Cnty_States_Rgns[county_lon, county_st]=G2020)*(Cnty_States_Rgns[region]=DR_Region)),"")</f>
        <v/>
      </c>
      <c r="J2020">
        <v>2018</v>
      </c>
      <c r="K2020" t="str">
        <f t="shared" si="63"/>
        <v/>
      </c>
    </row>
    <row r="2021" spans="1:11" ht="16" hidden="1" x14ac:dyDescent="0.2">
      <c r="A2021" s="43">
        <f>IFERROR(MATCH($C2021,'Start Here Statistics'!$M:$M,0),0)</f>
        <v>0</v>
      </c>
      <c r="B2021" s="43" t="s">
        <v>1161</v>
      </c>
      <c r="C2021" s="43" t="s">
        <v>283</v>
      </c>
      <c r="D2021" s="43" t="s">
        <v>2575</v>
      </c>
      <c r="E2021" s="43">
        <f t="shared" si="62"/>
        <v>0</v>
      </c>
      <c r="G2021" s="89" t="str">
        <v/>
      </c>
      <c r="H2021" s="90" t="str" cm="1">
        <f t="array" ref="H2021">IFERROR(_xlfn._xlws.FILTER(Cnty_States_Rgns[chapter],(Cnty_States_Rgns[county_lon, county_st]=G2021)*(Cnty_States_Rgns[region]=DR_Region)),"")</f>
        <v/>
      </c>
      <c r="J2021">
        <v>2019</v>
      </c>
      <c r="K2021" t="str">
        <f t="shared" si="63"/>
        <v/>
      </c>
    </row>
    <row r="2022" spans="1:11" ht="16" hidden="1" x14ac:dyDescent="0.2">
      <c r="A2022" s="43">
        <f>IFERROR(MATCH($C2022,'Start Here Statistics'!$M:$M,0),0)</f>
        <v>0</v>
      </c>
      <c r="B2022" s="43" t="s">
        <v>451</v>
      </c>
      <c r="C2022" s="43" t="s">
        <v>324</v>
      </c>
      <c r="D2022" s="43" t="s">
        <v>2576</v>
      </c>
      <c r="E2022" s="43">
        <f t="shared" si="62"/>
        <v>0</v>
      </c>
      <c r="G2022" s="89" t="str">
        <v/>
      </c>
      <c r="H2022" s="90" t="str" cm="1">
        <f t="array" ref="H2022">IFERROR(_xlfn._xlws.FILTER(Cnty_States_Rgns[chapter],(Cnty_States_Rgns[county_lon, county_st]=G2022)*(Cnty_States_Rgns[region]=DR_Region)),"")</f>
        <v/>
      </c>
      <c r="J2022">
        <v>2020</v>
      </c>
      <c r="K2022" t="str">
        <f t="shared" si="63"/>
        <v/>
      </c>
    </row>
    <row r="2023" spans="1:11" ht="16" hidden="1" x14ac:dyDescent="0.2">
      <c r="A2023" s="43">
        <f>IFERROR(MATCH($C2023,'Start Here Statistics'!$M:$M,0),0)</f>
        <v>0</v>
      </c>
      <c r="B2023" s="43" t="s">
        <v>724</v>
      </c>
      <c r="C2023" s="43" t="s">
        <v>326</v>
      </c>
      <c r="D2023" s="43" t="s">
        <v>2577</v>
      </c>
      <c r="E2023" s="43">
        <f t="shared" si="62"/>
        <v>0</v>
      </c>
      <c r="G2023" s="89" t="str">
        <v/>
      </c>
      <c r="H2023" s="90" t="str" cm="1">
        <f t="array" ref="H2023">IFERROR(_xlfn._xlws.FILTER(Cnty_States_Rgns[chapter],(Cnty_States_Rgns[county_lon, county_st]=G2023)*(Cnty_States_Rgns[region]=DR_Region)),"")</f>
        <v/>
      </c>
      <c r="J2023">
        <v>2021</v>
      </c>
      <c r="K2023" t="str">
        <f t="shared" si="63"/>
        <v/>
      </c>
    </row>
    <row r="2024" spans="1:11" ht="16" hidden="1" x14ac:dyDescent="0.2">
      <c r="A2024" s="43">
        <f>IFERROR(MATCH($C2024,'Start Here Statistics'!$M:$M,0),0)</f>
        <v>0</v>
      </c>
      <c r="B2024" s="43" t="s">
        <v>647</v>
      </c>
      <c r="C2024" s="43" t="s">
        <v>285</v>
      </c>
      <c r="D2024" s="43" t="s">
        <v>2578</v>
      </c>
      <c r="E2024" s="43">
        <f t="shared" si="62"/>
        <v>0</v>
      </c>
      <c r="G2024" s="89" t="str">
        <v/>
      </c>
      <c r="H2024" s="90" t="str" cm="1">
        <f t="array" ref="H2024">IFERROR(_xlfn._xlws.FILTER(Cnty_States_Rgns[chapter],(Cnty_States_Rgns[county_lon, county_st]=G2024)*(Cnty_States_Rgns[region]=DR_Region)),"")</f>
        <v/>
      </c>
      <c r="J2024">
        <v>2022</v>
      </c>
      <c r="K2024" t="str">
        <f t="shared" si="63"/>
        <v/>
      </c>
    </row>
    <row r="2025" spans="1:11" ht="16" hidden="1" x14ac:dyDescent="0.2">
      <c r="A2025" s="43">
        <f>IFERROR(MATCH($C2025,'Start Here Statistics'!$M:$M,0),0)</f>
        <v>0</v>
      </c>
      <c r="B2025" s="43" t="s">
        <v>368</v>
      </c>
      <c r="C2025" s="43" t="s">
        <v>310</v>
      </c>
      <c r="D2025" s="43" t="s">
        <v>2579</v>
      </c>
      <c r="E2025" s="43">
        <f t="shared" si="62"/>
        <v>0</v>
      </c>
      <c r="G2025" s="89" t="str">
        <v/>
      </c>
      <c r="H2025" s="90" t="str" cm="1">
        <f t="array" ref="H2025">IFERROR(_xlfn._xlws.FILTER(Cnty_States_Rgns[chapter],(Cnty_States_Rgns[county_lon, county_st]=G2025)*(Cnty_States_Rgns[region]=DR_Region)),"")</f>
        <v/>
      </c>
      <c r="J2025">
        <v>2023</v>
      </c>
      <c r="K2025" t="str">
        <f t="shared" si="63"/>
        <v/>
      </c>
    </row>
    <row r="2026" spans="1:11" ht="16" hidden="1" x14ac:dyDescent="0.2">
      <c r="A2026" s="43">
        <f>IFERROR(MATCH($C2026,'Start Here Statistics'!$M:$M,0),0)</f>
        <v>0</v>
      </c>
      <c r="B2026" s="43" t="s">
        <v>446</v>
      </c>
      <c r="C2026" s="43" t="s">
        <v>301</v>
      </c>
      <c r="D2026" s="43" t="s">
        <v>2580</v>
      </c>
      <c r="E2026" s="43">
        <f t="shared" si="62"/>
        <v>0</v>
      </c>
      <c r="G2026" s="89" t="str">
        <v/>
      </c>
      <c r="H2026" s="90" t="str" cm="1">
        <f t="array" ref="H2026">IFERROR(_xlfn._xlws.FILTER(Cnty_States_Rgns[chapter],(Cnty_States_Rgns[county_lon, county_st]=G2026)*(Cnty_States_Rgns[region]=DR_Region)),"")</f>
        <v/>
      </c>
      <c r="J2026">
        <v>2024</v>
      </c>
      <c r="K2026" t="str">
        <f t="shared" si="63"/>
        <v/>
      </c>
    </row>
    <row r="2027" spans="1:11" ht="16" hidden="1" x14ac:dyDescent="0.2">
      <c r="A2027" s="43">
        <f>IFERROR(MATCH($C2027,'Start Here Statistics'!$M:$M,0),0)</f>
        <v>0</v>
      </c>
      <c r="B2027" s="43" t="s">
        <v>644</v>
      </c>
      <c r="C2027" s="43" t="s">
        <v>311</v>
      </c>
      <c r="D2027" s="43" t="s">
        <v>2581</v>
      </c>
      <c r="E2027" s="43">
        <f t="shared" si="62"/>
        <v>0</v>
      </c>
      <c r="G2027" s="89" t="str">
        <v/>
      </c>
      <c r="H2027" s="90" t="str" cm="1">
        <f t="array" ref="H2027">IFERROR(_xlfn._xlws.FILTER(Cnty_States_Rgns[chapter],(Cnty_States_Rgns[county_lon, county_st]=G2027)*(Cnty_States_Rgns[region]=DR_Region)),"")</f>
        <v/>
      </c>
      <c r="J2027">
        <v>2025</v>
      </c>
      <c r="K2027" t="str">
        <f t="shared" si="63"/>
        <v/>
      </c>
    </row>
    <row r="2028" spans="1:11" ht="16" hidden="1" x14ac:dyDescent="0.2">
      <c r="A2028" s="43">
        <f>IFERROR(MATCH($C2028,'Start Here Statistics'!$M:$M,0),0)</f>
        <v>0</v>
      </c>
      <c r="B2028" s="43" t="s">
        <v>720</v>
      </c>
      <c r="C2028" s="43" t="s">
        <v>313</v>
      </c>
      <c r="D2028" s="43" t="s">
        <v>2582</v>
      </c>
      <c r="E2028" s="43">
        <f t="shared" si="62"/>
        <v>0</v>
      </c>
      <c r="G2028" s="89" t="str">
        <v/>
      </c>
      <c r="H2028" s="90" t="str" cm="1">
        <f t="array" ref="H2028">IFERROR(_xlfn._xlws.FILTER(Cnty_States_Rgns[chapter],(Cnty_States_Rgns[county_lon, county_st]=G2028)*(Cnty_States_Rgns[region]=DR_Region)),"")</f>
        <v/>
      </c>
      <c r="J2028">
        <v>2026</v>
      </c>
      <c r="K2028" t="str">
        <f t="shared" si="63"/>
        <v/>
      </c>
    </row>
    <row r="2029" spans="1:11" ht="16" hidden="1" x14ac:dyDescent="0.2">
      <c r="A2029" s="43">
        <f>IFERROR(MATCH($C2029,'Start Here Statistics'!$M:$M,0),0)</f>
        <v>0</v>
      </c>
      <c r="B2029" s="43" t="s">
        <v>634</v>
      </c>
      <c r="C2029" s="43" t="s">
        <v>307</v>
      </c>
      <c r="D2029" s="43" t="s">
        <v>2583</v>
      </c>
      <c r="E2029" s="43">
        <f t="shared" si="62"/>
        <v>0</v>
      </c>
      <c r="G2029" s="89" t="str">
        <v/>
      </c>
      <c r="H2029" s="90" t="str" cm="1">
        <f t="array" ref="H2029">IFERROR(_xlfn._xlws.FILTER(Cnty_States_Rgns[chapter],(Cnty_States_Rgns[county_lon, county_st]=G2029)*(Cnty_States_Rgns[region]=DR_Region)),"")</f>
        <v/>
      </c>
      <c r="J2029">
        <v>2027</v>
      </c>
      <c r="K2029" t="str">
        <f t="shared" si="63"/>
        <v/>
      </c>
    </row>
    <row r="2030" spans="1:11" ht="16" hidden="1" x14ac:dyDescent="0.2">
      <c r="A2030" s="43">
        <f>IFERROR(MATCH($C2030,'Start Here Statistics'!$M:$M,0),0)</f>
        <v>0</v>
      </c>
      <c r="B2030" s="43" t="s">
        <v>1161</v>
      </c>
      <c r="C2030" s="43" t="s">
        <v>283</v>
      </c>
      <c r="D2030" s="43" t="s">
        <v>2584</v>
      </c>
      <c r="E2030" s="43">
        <f t="shared" si="62"/>
        <v>0</v>
      </c>
      <c r="G2030" s="89" t="str">
        <v/>
      </c>
      <c r="H2030" s="90" t="str" cm="1">
        <f t="array" ref="H2030">IFERROR(_xlfn._xlws.FILTER(Cnty_States_Rgns[chapter],(Cnty_States_Rgns[county_lon, county_st]=G2030)*(Cnty_States_Rgns[region]=DR_Region)),"")</f>
        <v/>
      </c>
      <c r="J2030">
        <v>2028</v>
      </c>
      <c r="K2030" t="str">
        <f t="shared" si="63"/>
        <v/>
      </c>
    </row>
    <row r="2031" spans="1:11" ht="16" hidden="1" x14ac:dyDescent="0.2">
      <c r="A2031" s="43">
        <f>IFERROR(MATCH($C2031,'Start Here Statistics'!$M:$M,0),0)</f>
        <v>0</v>
      </c>
      <c r="B2031" s="43" t="s">
        <v>1199</v>
      </c>
      <c r="C2031" s="43" t="s">
        <v>280</v>
      </c>
      <c r="D2031" s="43" t="s">
        <v>2585</v>
      </c>
      <c r="E2031" s="43">
        <f t="shared" si="62"/>
        <v>0</v>
      </c>
      <c r="G2031" s="89" t="str">
        <v/>
      </c>
      <c r="H2031" s="90" t="str" cm="1">
        <f t="array" ref="H2031">IFERROR(_xlfn._xlws.FILTER(Cnty_States_Rgns[chapter],(Cnty_States_Rgns[county_lon, county_st]=G2031)*(Cnty_States_Rgns[region]=DR_Region)),"")</f>
        <v/>
      </c>
      <c r="J2031">
        <v>2029</v>
      </c>
      <c r="K2031" t="str">
        <f t="shared" si="63"/>
        <v/>
      </c>
    </row>
    <row r="2032" spans="1:11" ht="16" hidden="1" x14ac:dyDescent="0.2">
      <c r="A2032" s="43">
        <f>IFERROR(MATCH($C2032,'Start Here Statistics'!$M:$M,0),0)</f>
        <v>0</v>
      </c>
      <c r="B2032" s="43" t="s">
        <v>446</v>
      </c>
      <c r="C2032" s="43" t="s">
        <v>301</v>
      </c>
      <c r="D2032" s="43" t="s">
        <v>2586</v>
      </c>
      <c r="E2032" s="43">
        <f t="shared" si="62"/>
        <v>0</v>
      </c>
      <c r="G2032" s="89" t="str">
        <v/>
      </c>
      <c r="H2032" s="90" t="str" cm="1">
        <f t="array" ref="H2032">IFERROR(_xlfn._xlws.FILTER(Cnty_States_Rgns[chapter],(Cnty_States_Rgns[county_lon, county_st]=G2032)*(Cnty_States_Rgns[region]=DR_Region)),"")</f>
        <v/>
      </c>
      <c r="J2032">
        <v>2030</v>
      </c>
      <c r="K2032" t="str">
        <f t="shared" si="63"/>
        <v/>
      </c>
    </row>
    <row r="2033" spans="1:11" ht="16" hidden="1" x14ac:dyDescent="0.2">
      <c r="A2033" s="43">
        <f>IFERROR(MATCH($C2033,'Start Here Statistics'!$M:$M,0),0)</f>
        <v>0</v>
      </c>
      <c r="B2033" s="43" t="s">
        <v>366</v>
      </c>
      <c r="C2033" s="43" t="s">
        <v>307</v>
      </c>
      <c r="D2033" s="43" t="s">
        <v>2587</v>
      </c>
      <c r="E2033" s="43">
        <f t="shared" si="62"/>
        <v>0</v>
      </c>
      <c r="G2033" s="89" t="str">
        <v/>
      </c>
      <c r="H2033" s="90" t="str" cm="1">
        <f t="array" ref="H2033">IFERROR(_xlfn._xlws.FILTER(Cnty_States_Rgns[chapter],(Cnty_States_Rgns[county_lon, county_st]=G2033)*(Cnty_States_Rgns[region]=DR_Region)),"")</f>
        <v/>
      </c>
      <c r="J2033">
        <v>2031</v>
      </c>
      <c r="K2033" t="str">
        <f t="shared" si="63"/>
        <v/>
      </c>
    </row>
    <row r="2034" spans="1:11" ht="16" hidden="1" x14ac:dyDescent="0.2">
      <c r="A2034" s="43">
        <f>IFERROR(MATCH($C2034,'Start Here Statistics'!$M:$M,0),0)</f>
        <v>0</v>
      </c>
      <c r="B2034" s="43" t="s">
        <v>535</v>
      </c>
      <c r="C2034" s="43" t="s">
        <v>313</v>
      </c>
      <c r="D2034" s="43" t="s">
        <v>2588</v>
      </c>
      <c r="E2034" s="43">
        <f t="shared" si="62"/>
        <v>0</v>
      </c>
      <c r="G2034" s="89" t="str">
        <v/>
      </c>
      <c r="H2034" s="90" t="str" cm="1">
        <f t="array" ref="H2034">IFERROR(_xlfn._xlws.FILTER(Cnty_States_Rgns[chapter],(Cnty_States_Rgns[county_lon, county_st]=G2034)*(Cnty_States_Rgns[region]=DR_Region)),"")</f>
        <v/>
      </c>
      <c r="J2034">
        <v>2032</v>
      </c>
      <c r="K2034" t="str">
        <f t="shared" si="63"/>
        <v/>
      </c>
    </row>
    <row r="2035" spans="1:11" ht="16" hidden="1" x14ac:dyDescent="0.2">
      <c r="A2035" s="43">
        <f>IFERROR(MATCH($C2035,'Start Here Statistics'!$M:$M,0),0)</f>
        <v>0</v>
      </c>
      <c r="B2035" s="43" t="s">
        <v>694</v>
      </c>
      <c r="C2035" s="43" t="s">
        <v>299</v>
      </c>
      <c r="D2035" s="43" t="s">
        <v>2589</v>
      </c>
      <c r="E2035" s="43">
        <f t="shared" si="62"/>
        <v>0</v>
      </c>
      <c r="G2035" s="89" t="str">
        <v/>
      </c>
      <c r="H2035" s="90" t="str" cm="1">
        <f t="array" ref="H2035">IFERROR(_xlfn._xlws.FILTER(Cnty_States_Rgns[chapter],(Cnty_States_Rgns[county_lon, county_st]=G2035)*(Cnty_States_Rgns[region]=DR_Region)),"")</f>
        <v/>
      </c>
      <c r="J2035">
        <v>2033</v>
      </c>
      <c r="K2035" t="str">
        <f t="shared" si="63"/>
        <v/>
      </c>
    </row>
    <row r="2036" spans="1:11" ht="16" hidden="1" x14ac:dyDescent="0.2">
      <c r="A2036" s="43">
        <f>IFERROR(MATCH($C2036,'Start Here Statistics'!$M:$M,0),0)</f>
        <v>0</v>
      </c>
      <c r="B2036" s="43" t="s">
        <v>366</v>
      </c>
      <c r="C2036" s="43" t="s">
        <v>307</v>
      </c>
      <c r="D2036" s="43" t="s">
        <v>2590</v>
      </c>
      <c r="E2036" s="43">
        <f t="shared" si="62"/>
        <v>0</v>
      </c>
      <c r="G2036" s="89" t="str">
        <v/>
      </c>
      <c r="H2036" s="90" t="str" cm="1">
        <f t="array" ref="H2036">IFERROR(_xlfn._xlws.FILTER(Cnty_States_Rgns[chapter],(Cnty_States_Rgns[county_lon, county_st]=G2036)*(Cnty_States_Rgns[region]=DR_Region)),"")</f>
        <v/>
      </c>
      <c r="J2036">
        <v>2034</v>
      </c>
      <c r="K2036" t="str">
        <f t="shared" si="63"/>
        <v/>
      </c>
    </row>
    <row r="2037" spans="1:11" ht="16" hidden="1" x14ac:dyDescent="0.2">
      <c r="A2037" s="43">
        <f>IFERROR(MATCH($C2037,'Start Here Statistics'!$M:$M,0),0)</f>
        <v>0</v>
      </c>
      <c r="B2037" s="43" t="s">
        <v>1326</v>
      </c>
      <c r="C2037" s="43" t="s">
        <v>307</v>
      </c>
      <c r="D2037" s="43" t="s">
        <v>2591</v>
      </c>
      <c r="E2037" s="43">
        <f t="shared" si="62"/>
        <v>0</v>
      </c>
      <c r="G2037" s="89" t="str">
        <v/>
      </c>
      <c r="H2037" s="90" t="str" cm="1">
        <f t="array" ref="H2037">IFERROR(_xlfn._xlws.FILTER(Cnty_States_Rgns[chapter],(Cnty_States_Rgns[county_lon, county_st]=G2037)*(Cnty_States_Rgns[region]=DR_Region)),"")</f>
        <v/>
      </c>
      <c r="J2037">
        <v>2035</v>
      </c>
      <c r="K2037" t="str">
        <f t="shared" si="63"/>
        <v/>
      </c>
    </row>
    <row r="2038" spans="1:11" ht="16" hidden="1" x14ac:dyDescent="0.2">
      <c r="A2038" s="43">
        <f>IFERROR(MATCH($C2038,'Start Here Statistics'!$M:$M,0),0)</f>
        <v>0</v>
      </c>
      <c r="B2038" s="43" t="s">
        <v>545</v>
      </c>
      <c r="C2038" s="43" t="s">
        <v>302</v>
      </c>
      <c r="D2038" s="43" t="s">
        <v>2592</v>
      </c>
      <c r="E2038" s="43">
        <f t="shared" si="62"/>
        <v>0</v>
      </c>
      <c r="G2038" s="89" t="str">
        <v/>
      </c>
      <c r="H2038" s="90" t="str" cm="1">
        <f t="array" ref="H2038">IFERROR(_xlfn._xlws.FILTER(Cnty_States_Rgns[chapter],(Cnty_States_Rgns[county_lon, county_st]=G2038)*(Cnty_States_Rgns[region]=DR_Region)),"")</f>
        <v/>
      </c>
      <c r="J2038">
        <v>2036</v>
      </c>
      <c r="K2038" t="str">
        <f t="shared" si="63"/>
        <v/>
      </c>
    </row>
    <row r="2039" spans="1:11" ht="16" hidden="1" x14ac:dyDescent="0.2">
      <c r="A2039" s="43">
        <f>IFERROR(MATCH($C2039,'Start Here Statistics'!$M:$M,0),0)</f>
        <v>0</v>
      </c>
      <c r="B2039" s="43" t="s">
        <v>1021</v>
      </c>
      <c r="C2039" s="43" t="s">
        <v>280</v>
      </c>
      <c r="D2039" s="43" t="s">
        <v>2593</v>
      </c>
      <c r="E2039" s="43">
        <f t="shared" si="62"/>
        <v>0</v>
      </c>
      <c r="G2039" s="89" t="str">
        <v/>
      </c>
      <c r="H2039" s="90" t="str" cm="1">
        <f t="array" ref="H2039">IFERROR(_xlfn._xlws.FILTER(Cnty_States_Rgns[chapter],(Cnty_States_Rgns[county_lon, county_st]=G2039)*(Cnty_States_Rgns[region]=DR_Region)),"")</f>
        <v/>
      </c>
      <c r="J2039">
        <v>2037</v>
      </c>
      <c r="K2039" t="str">
        <f t="shared" si="63"/>
        <v/>
      </c>
    </row>
    <row r="2040" spans="1:11" ht="16" hidden="1" x14ac:dyDescent="0.2">
      <c r="A2040" s="43">
        <f>IFERROR(MATCH($C2040,'Start Here Statistics'!$M:$M,0),0)</f>
        <v>0</v>
      </c>
      <c r="B2040" s="43" t="s">
        <v>577</v>
      </c>
      <c r="C2040" s="43" t="s">
        <v>294</v>
      </c>
      <c r="D2040" s="43" t="s">
        <v>2594</v>
      </c>
      <c r="E2040" s="43">
        <f t="shared" si="62"/>
        <v>0</v>
      </c>
      <c r="G2040" s="89" t="str">
        <v/>
      </c>
      <c r="H2040" s="90" t="str" cm="1">
        <f t="array" ref="H2040">IFERROR(_xlfn._xlws.FILTER(Cnty_States_Rgns[chapter],(Cnty_States_Rgns[county_lon, county_st]=G2040)*(Cnty_States_Rgns[region]=DR_Region)),"")</f>
        <v/>
      </c>
      <c r="J2040">
        <v>2038</v>
      </c>
      <c r="K2040" t="str">
        <f t="shared" si="63"/>
        <v/>
      </c>
    </row>
    <row r="2041" spans="1:11" ht="16" hidden="1" x14ac:dyDescent="0.2">
      <c r="A2041" s="43">
        <f>IFERROR(MATCH($C2041,'Start Here Statistics'!$M:$M,0),0)</f>
        <v>0</v>
      </c>
      <c r="B2041" s="43" t="s">
        <v>688</v>
      </c>
      <c r="C2041" s="43" t="s">
        <v>307</v>
      </c>
      <c r="D2041" s="43" t="s">
        <v>2595</v>
      </c>
      <c r="E2041" s="43">
        <f t="shared" si="62"/>
        <v>0</v>
      </c>
      <c r="G2041" s="89" t="str">
        <v/>
      </c>
      <c r="H2041" s="90" t="str" cm="1">
        <f t="array" ref="H2041">IFERROR(_xlfn._xlws.FILTER(Cnty_States_Rgns[chapter],(Cnty_States_Rgns[county_lon, county_st]=G2041)*(Cnty_States_Rgns[region]=DR_Region)),"")</f>
        <v/>
      </c>
      <c r="J2041">
        <v>2039</v>
      </c>
      <c r="K2041" t="str">
        <f t="shared" si="63"/>
        <v/>
      </c>
    </row>
    <row r="2042" spans="1:11" ht="16" hidden="1" x14ac:dyDescent="0.2">
      <c r="A2042" s="43">
        <f>IFERROR(MATCH($C2042,'Start Here Statistics'!$M:$M,0),0)</f>
        <v>0</v>
      </c>
      <c r="B2042" s="43" t="s">
        <v>354</v>
      </c>
      <c r="C2042" s="43" t="s">
        <v>301</v>
      </c>
      <c r="D2042" s="43" t="s">
        <v>2596</v>
      </c>
      <c r="E2042" s="43">
        <f t="shared" si="62"/>
        <v>0</v>
      </c>
      <c r="G2042" s="89" t="str">
        <v/>
      </c>
      <c r="H2042" s="90" t="str" cm="1">
        <f t="array" ref="H2042">IFERROR(_xlfn._xlws.FILTER(Cnty_States_Rgns[chapter],(Cnty_States_Rgns[county_lon, county_st]=G2042)*(Cnty_States_Rgns[region]=DR_Region)),"")</f>
        <v/>
      </c>
      <c r="J2042">
        <v>2040</v>
      </c>
      <c r="K2042" t="str">
        <f t="shared" si="63"/>
        <v/>
      </c>
    </row>
    <row r="2043" spans="1:11" ht="16" hidden="1" x14ac:dyDescent="0.2">
      <c r="A2043" s="43">
        <f>IFERROR(MATCH($C2043,'Start Here Statistics'!$M:$M,0),0)</f>
        <v>0</v>
      </c>
      <c r="B2043" s="43" t="s">
        <v>360</v>
      </c>
      <c r="C2043" s="43" t="s">
        <v>299</v>
      </c>
      <c r="D2043" s="43" t="s">
        <v>2597</v>
      </c>
      <c r="E2043" s="43">
        <f t="shared" si="62"/>
        <v>0</v>
      </c>
      <c r="G2043" s="89" t="str">
        <v/>
      </c>
      <c r="H2043" s="90" t="str" cm="1">
        <f t="array" ref="H2043">IFERROR(_xlfn._xlws.FILTER(Cnty_States_Rgns[chapter],(Cnty_States_Rgns[county_lon, county_st]=G2043)*(Cnty_States_Rgns[region]=DR_Region)),"")</f>
        <v/>
      </c>
      <c r="J2043">
        <v>2041</v>
      </c>
      <c r="K2043" t="str">
        <f t="shared" si="63"/>
        <v/>
      </c>
    </row>
    <row r="2044" spans="1:11" ht="16" hidden="1" x14ac:dyDescent="0.2">
      <c r="A2044" s="43">
        <f>IFERROR(MATCH($C2044,'Start Here Statistics'!$M:$M,0),0)</f>
        <v>0</v>
      </c>
      <c r="B2044" s="43" t="s">
        <v>538</v>
      </c>
      <c r="C2044" s="43" t="s">
        <v>294</v>
      </c>
      <c r="D2044" s="43" t="s">
        <v>2598</v>
      </c>
      <c r="E2044" s="43">
        <f t="shared" si="62"/>
        <v>0</v>
      </c>
      <c r="G2044" s="89" t="str">
        <v/>
      </c>
      <c r="H2044" s="90" t="str" cm="1">
        <f t="array" ref="H2044">IFERROR(_xlfn._xlws.FILTER(Cnty_States_Rgns[chapter],(Cnty_States_Rgns[county_lon, county_st]=G2044)*(Cnty_States_Rgns[region]=DR_Region)),"")</f>
        <v/>
      </c>
      <c r="J2044">
        <v>2042</v>
      </c>
      <c r="K2044" t="str">
        <f t="shared" si="63"/>
        <v/>
      </c>
    </row>
    <row r="2045" spans="1:11" ht="16" hidden="1" x14ac:dyDescent="0.2">
      <c r="A2045" s="43">
        <f>IFERROR(MATCH($C2045,'Start Here Statistics'!$M:$M,0),0)</f>
        <v>0</v>
      </c>
      <c r="B2045" s="43" t="s">
        <v>569</v>
      </c>
      <c r="C2045" s="43" t="s">
        <v>306</v>
      </c>
      <c r="D2045" s="43" t="s">
        <v>2599</v>
      </c>
      <c r="E2045" s="43">
        <f t="shared" si="62"/>
        <v>0</v>
      </c>
      <c r="G2045" s="89" t="str">
        <v/>
      </c>
      <c r="H2045" s="90" t="str" cm="1">
        <f t="array" ref="H2045">IFERROR(_xlfn._xlws.FILTER(Cnty_States_Rgns[chapter],(Cnty_States_Rgns[county_lon, county_st]=G2045)*(Cnty_States_Rgns[region]=DR_Region)),"")</f>
        <v/>
      </c>
      <c r="J2045">
        <v>2043</v>
      </c>
      <c r="K2045" t="str">
        <f t="shared" si="63"/>
        <v/>
      </c>
    </row>
    <row r="2046" spans="1:11" ht="16" hidden="1" x14ac:dyDescent="0.2">
      <c r="A2046" s="43">
        <f>IFERROR(MATCH($C2046,'Start Here Statistics'!$M:$M,0),0)</f>
        <v>0</v>
      </c>
      <c r="B2046" s="43" t="s">
        <v>1161</v>
      </c>
      <c r="C2046" s="43" t="s">
        <v>283</v>
      </c>
      <c r="D2046" s="43" t="s">
        <v>2600</v>
      </c>
      <c r="E2046" s="43">
        <f t="shared" si="62"/>
        <v>0</v>
      </c>
      <c r="G2046" s="89" t="str">
        <v/>
      </c>
      <c r="H2046" s="90" t="str" cm="1">
        <f t="array" ref="H2046">IFERROR(_xlfn._xlws.FILTER(Cnty_States_Rgns[chapter],(Cnty_States_Rgns[county_lon, county_st]=G2046)*(Cnty_States_Rgns[region]=DR_Region)),"")</f>
        <v/>
      </c>
      <c r="J2046">
        <v>2044</v>
      </c>
      <c r="K2046" t="str">
        <f t="shared" si="63"/>
        <v/>
      </c>
    </row>
    <row r="2047" spans="1:11" ht="16" hidden="1" x14ac:dyDescent="0.2">
      <c r="A2047" s="43">
        <f>IFERROR(MATCH($C2047,'Start Here Statistics'!$M:$M,0),0)</f>
        <v>0</v>
      </c>
      <c r="B2047" s="43" t="s">
        <v>354</v>
      </c>
      <c r="C2047" s="43" t="s">
        <v>301</v>
      </c>
      <c r="D2047" s="43" t="s">
        <v>2601</v>
      </c>
      <c r="E2047" s="43">
        <f t="shared" si="62"/>
        <v>0</v>
      </c>
      <c r="G2047" s="89" t="str">
        <v/>
      </c>
      <c r="H2047" s="90" t="str" cm="1">
        <f t="array" ref="H2047">IFERROR(_xlfn._xlws.FILTER(Cnty_States_Rgns[chapter],(Cnty_States_Rgns[county_lon, county_st]=G2047)*(Cnty_States_Rgns[region]=DR_Region)),"")</f>
        <v/>
      </c>
      <c r="J2047">
        <v>2045</v>
      </c>
      <c r="K2047" t="str">
        <f t="shared" si="63"/>
        <v/>
      </c>
    </row>
    <row r="2048" spans="1:11" ht="16" hidden="1" x14ac:dyDescent="0.2">
      <c r="A2048" s="43">
        <f>IFERROR(MATCH($C2048,'Start Here Statistics'!$M:$M,0),0)</f>
        <v>0</v>
      </c>
      <c r="B2048" s="43" t="s">
        <v>604</v>
      </c>
      <c r="C2048" s="43" t="s">
        <v>298</v>
      </c>
      <c r="D2048" s="43" t="s">
        <v>2602</v>
      </c>
      <c r="E2048" s="43">
        <f t="shared" si="62"/>
        <v>0</v>
      </c>
      <c r="G2048" s="89" t="str">
        <v/>
      </c>
      <c r="H2048" s="90" t="str" cm="1">
        <f t="array" ref="H2048">IFERROR(_xlfn._xlws.FILTER(Cnty_States_Rgns[chapter],(Cnty_States_Rgns[county_lon, county_st]=G2048)*(Cnty_States_Rgns[region]=DR_Region)),"")</f>
        <v/>
      </c>
      <c r="J2048">
        <v>2046</v>
      </c>
      <c r="K2048" t="str">
        <f t="shared" si="63"/>
        <v/>
      </c>
    </row>
    <row r="2049" spans="1:11" ht="16" hidden="1" x14ac:dyDescent="0.2">
      <c r="A2049" s="43">
        <f>IFERROR(MATCH($C2049,'Start Here Statistics'!$M:$M,0),0)</f>
        <v>0</v>
      </c>
      <c r="B2049" s="43" t="s">
        <v>461</v>
      </c>
      <c r="C2049" s="43" t="s">
        <v>325</v>
      </c>
      <c r="D2049" s="43" t="s">
        <v>2603</v>
      </c>
      <c r="E2049" s="43">
        <f t="shared" si="62"/>
        <v>0</v>
      </c>
      <c r="G2049" s="89" t="str">
        <v/>
      </c>
      <c r="H2049" s="90" t="str" cm="1">
        <f t="array" ref="H2049">IFERROR(_xlfn._xlws.FILTER(Cnty_States_Rgns[chapter],(Cnty_States_Rgns[county_lon, county_st]=G2049)*(Cnty_States_Rgns[region]=DR_Region)),"")</f>
        <v/>
      </c>
      <c r="J2049">
        <v>2047</v>
      </c>
      <c r="K2049" t="str">
        <f t="shared" si="63"/>
        <v/>
      </c>
    </row>
    <row r="2050" spans="1:11" ht="16" hidden="1" x14ac:dyDescent="0.2">
      <c r="A2050" s="43">
        <f>IFERROR(MATCH($C2050,'Start Here Statistics'!$M:$M,0),0)</f>
        <v>0</v>
      </c>
      <c r="B2050" s="43" t="s">
        <v>368</v>
      </c>
      <c r="C2050" s="43" t="s">
        <v>310</v>
      </c>
      <c r="D2050" s="43" t="s">
        <v>2604</v>
      </c>
      <c r="E2050" s="43">
        <f t="shared" si="62"/>
        <v>0</v>
      </c>
      <c r="G2050" s="89" t="str">
        <v/>
      </c>
      <c r="H2050" s="90" t="str" cm="1">
        <f t="array" ref="H2050">IFERROR(_xlfn._xlws.FILTER(Cnty_States_Rgns[chapter],(Cnty_States_Rgns[county_lon, county_st]=G2050)*(Cnty_States_Rgns[region]=DR_Region)),"")</f>
        <v/>
      </c>
      <c r="J2050">
        <v>2048</v>
      </c>
      <c r="K2050" t="str">
        <f t="shared" si="63"/>
        <v/>
      </c>
    </row>
    <row r="2051" spans="1:11" ht="16" hidden="1" x14ac:dyDescent="0.2">
      <c r="A2051" s="43">
        <f>IFERROR(MATCH($C2051,'Start Here Statistics'!$M:$M,0),0)</f>
        <v>0</v>
      </c>
      <c r="B2051" s="43" t="s">
        <v>563</v>
      </c>
      <c r="C2051" s="43" t="s">
        <v>305</v>
      </c>
      <c r="D2051" s="43" t="s">
        <v>2605</v>
      </c>
      <c r="E2051" s="43">
        <f t="shared" ref="E2051:E2114" si="64">SUM(E2050,$A2051&gt;0)</f>
        <v>0</v>
      </c>
      <c r="G2051" s="89" t="str">
        <v/>
      </c>
      <c r="H2051" s="90" t="str" cm="1">
        <f t="array" ref="H2051">IFERROR(_xlfn._xlws.FILTER(Cnty_States_Rgns[chapter],(Cnty_States_Rgns[county_lon, county_st]=G2051)*(Cnty_States_Rgns[region]=DR_Region)),"")</f>
        <v/>
      </c>
      <c r="J2051">
        <v>2049</v>
      </c>
      <c r="K2051" t="str">
        <f t="shared" si="63"/>
        <v/>
      </c>
    </row>
    <row r="2052" spans="1:11" ht="16" hidden="1" x14ac:dyDescent="0.2">
      <c r="A2052" s="43">
        <f>IFERROR(MATCH($C2052,'Start Here Statistics'!$M:$M,0),0)</f>
        <v>0</v>
      </c>
      <c r="B2052" s="43" t="s">
        <v>2349</v>
      </c>
      <c r="C2052" s="43" t="s">
        <v>314</v>
      </c>
      <c r="D2052" s="43" t="s">
        <v>2606</v>
      </c>
      <c r="E2052" s="43">
        <f t="shared" si="64"/>
        <v>0</v>
      </c>
      <c r="G2052" s="89" t="str">
        <v/>
      </c>
      <c r="H2052" s="90" t="str" cm="1">
        <f t="array" ref="H2052">IFERROR(_xlfn._xlws.FILTER(Cnty_States_Rgns[chapter],(Cnty_States_Rgns[county_lon, county_st]=G2052)*(Cnty_States_Rgns[region]=DR_Region)),"")</f>
        <v/>
      </c>
      <c r="J2052">
        <v>2050</v>
      </c>
      <c r="K2052" t="str">
        <f t="shared" ref="K2052:K2115" si="65">IFERROR(INDEX($D:$D,MATCH($J2052,$E:$E,0)),"")</f>
        <v/>
      </c>
    </row>
    <row r="2053" spans="1:11" ht="16" hidden="1" x14ac:dyDescent="0.2">
      <c r="A2053" s="43">
        <f>IFERROR(MATCH($C2053,'Start Here Statistics'!$M:$M,0),0)</f>
        <v>0</v>
      </c>
      <c r="B2053" s="43" t="s">
        <v>595</v>
      </c>
      <c r="C2053" s="43" t="s">
        <v>293</v>
      </c>
      <c r="D2053" s="43" t="s">
        <v>2607</v>
      </c>
      <c r="E2053" s="43">
        <f t="shared" si="64"/>
        <v>0</v>
      </c>
      <c r="G2053" s="89" t="str">
        <v/>
      </c>
      <c r="H2053" s="90" t="str" cm="1">
        <f t="array" ref="H2053">IFERROR(_xlfn._xlws.FILTER(Cnty_States_Rgns[chapter],(Cnty_States_Rgns[county_lon, county_st]=G2053)*(Cnty_States_Rgns[region]=DR_Region)),"")</f>
        <v/>
      </c>
      <c r="J2053">
        <v>2051</v>
      </c>
      <c r="K2053" t="str">
        <f t="shared" si="65"/>
        <v/>
      </c>
    </row>
    <row r="2054" spans="1:11" ht="16" hidden="1" x14ac:dyDescent="0.2">
      <c r="A2054" s="43">
        <f>IFERROR(MATCH($C2054,'Start Here Statistics'!$M:$M,0),0)</f>
        <v>0</v>
      </c>
      <c r="B2054" s="43" t="s">
        <v>384</v>
      </c>
      <c r="C2054" s="43" t="s">
        <v>312</v>
      </c>
      <c r="D2054" s="43" t="s">
        <v>2608</v>
      </c>
      <c r="E2054" s="43">
        <f t="shared" si="64"/>
        <v>0</v>
      </c>
      <c r="G2054" s="89" t="str">
        <v/>
      </c>
      <c r="H2054" s="90" t="str" cm="1">
        <f t="array" ref="H2054">IFERROR(_xlfn._xlws.FILTER(Cnty_States_Rgns[chapter],(Cnty_States_Rgns[county_lon, county_st]=G2054)*(Cnty_States_Rgns[region]=DR_Region)),"")</f>
        <v/>
      </c>
      <c r="J2054">
        <v>2052</v>
      </c>
      <c r="K2054" t="str">
        <f t="shared" si="65"/>
        <v/>
      </c>
    </row>
    <row r="2055" spans="1:11" ht="16" hidden="1" x14ac:dyDescent="0.2">
      <c r="A2055" s="43">
        <f>IFERROR(MATCH($C2055,'Start Here Statistics'!$M:$M,0),0)</f>
        <v>0</v>
      </c>
      <c r="B2055" s="43" t="s">
        <v>2609</v>
      </c>
      <c r="C2055" s="43" t="s">
        <v>296</v>
      </c>
      <c r="D2055" s="43" t="s">
        <v>2610</v>
      </c>
      <c r="E2055" s="43">
        <f t="shared" si="64"/>
        <v>0</v>
      </c>
      <c r="G2055" s="89" t="str">
        <v/>
      </c>
      <c r="H2055" s="90" t="str" cm="1">
        <f t="array" ref="H2055">IFERROR(_xlfn._xlws.FILTER(Cnty_States_Rgns[chapter],(Cnty_States_Rgns[county_lon, county_st]=G2055)*(Cnty_States_Rgns[region]=DR_Region)),"")</f>
        <v/>
      </c>
      <c r="J2055">
        <v>2053</v>
      </c>
      <c r="K2055" t="str">
        <f t="shared" si="65"/>
        <v/>
      </c>
    </row>
    <row r="2056" spans="1:11" ht="16" hidden="1" x14ac:dyDescent="0.2">
      <c r="A2056" s="43">
        <f>IFERROR(MATCH($C2056,'Start Here Statistics'!$M:$M,0),0)</f>
        <v>0</v>
      </c>
      <c r="B2056" s="43" t="s">
        <v>530</v>
      </c>
      <c r="C2056" s="43" t="s">
        <v>304</v>
      </c>
      <c r="D2056" s="43" t="s">
        <v>2611</v>
      </c>
      <c r="E2056" s="43">
        <f t="shared" si="64"/>
        <v>0</v>
      </c>
      <c r="G2056" s="89" t="str">
        <v/>
      </c>
      <c r="H2056" s="90" t="str" cm="1">
        <f t="array" ref="H2056">IFERROR(_xlfn._xlws.FILTER(Cnty_States_Rgns[chapter],(Cnty_States_Rgns[county_lon, county_st]=G2056)*(Cnty_States_Rgns[region]=DR_Region)),"")</f>
        <v/>
      </c>
      <c r="J2056">
        <v>2054</v>
      </c>
      <c r="K2056" t="str">
        <f t="shared" si="65"/>
        <v/>
      </c>
    </row>
    <row r="2057" spans="1:11" ht="16" hidden="1" x14ac:dyDescent="0.2">
      <c r="A2057" s="43">
        <f>IFERROR(MATCH($C2057,'Start Here Statistics'!$M:$M,0),0)</f>
        <v>0</v>
      </c>
      <c r="B2057" s="43" t="s">
        <v>394</v>
      </c>
      <c r="C2057" s="43" t="s">
        <v>289</v>
      </c>
      <c r="D2057" s="43" t="s">
        <v>2612</v>
      </c>
      <c r="E2057" s="43">
        <f t="shared" si="64"/>
        <v>0</v>
      </c>
      <c r="G2057" s="89" t="str">
        <v/>
      </c>
      <c r="H2057" s="90" t="str" cm="1">
        <f t="array" ref="H2057">IFERROR(_xlfn._xlws.FILTER(Cnty_States_Rgns[chapter],(Cnty_States_Rgns[county_lon, county_st]=G2057)*(Cnty_States_Rgns[region]=DR_Region)),"")</f>
        <v/>
      </c>
      <c r="J2057">
        <v>2055</v>
      </c>
      <c r="K2057" t="str">
        <f t="shared" si="65"/>
        <v/>
      </c>
    </row>
    <row r="2058" spans="1:11" ht="16" hidden="1" x14ac:dyDescent="0.2">
      <c r="A2058" s="43">
        <f>IFERROR(MATCH($C2058,'Start Here Statistics'!$M:$M,0),0)</f>
        <v>0</v>
      </c>
      <c r="B2058" s="43" t="s">
        <v>471</v>
      </c>
      <c r="C2058" s="43" t="s">
        <v>276</v>
      </c>
      <c r="D2058" s="43" t="s">
        <v>2613</v>
      </c>
      <c r="E2058" s="43">
        <f t="shared" si="64"/>
        <v>0</v>
      </c>
      <c r="G2058" s="89" t="str">
        <v/>
      </c>
      <c r="H2058" s="90" t="str" cm="1">
        <f t="array" ref="H2058">IFERROR(_xlfn._xlws.FILTER(Cnty_States_Rgns[chapter],(Cnty_States_Rgns[county_lon, county_st]=G2058)*(Cnty_States_Rgns[region]=DR_Region)),"")</f>
        <v/>
      </c>
      <c r="J2058">
        <v>2056</v>
      </c>
      <c r="K2058" t="str">
        <f t="shared" si="65"/>
        <v/>
      </c>
    </row>
    <row r="2059" spans="1:11" ht="16" hidden="1" x14ac:dyDescent="0.2">
      <c r="A2059" s="43">
        <f>IFERROR(MATCH($C2059,'Start Here Statistics'!$M:$M,0),0)</f>
        <v>0</v>
      </c>
      <c r="B2059" s="43" t="s">
        <v>1117</v>
      </c>
      <c r="C2059" s="43" t="s">
        <v>313</v>
      </c>
      <c r="D2059" s="43" t="s">
        <v>2614</v>
      </c>
      <c r="E2059" s="43">
        <f t="shared" si="64"/>
        <v>0</v>
      </c>
      <c r="G2059" s="89" t="str">
        <v/>
      </c>
      <c r="H2059" s="90" t="str" cm="1">
        <f t="array" ref="H2059">IFERROR(_xlfn._xlws.FILTER(Cnty_States_Rgns[chapter],(Cnty_States_Rgns[county_lon, county_st]=G2059)*(Cnty_States_Rgns[region]=DR_Region)),"")</f>
        <v/>
      </c>
      <c r="J2059">
        <v>2057</v>
      </c>
      <c r="K2059" t="str">
        <f t="shared" si="65"/>
        <v/>
      </c>
    </row>
    <row r="2060" spans="1:11" ht="16" hidden="1" x14ac:dyDescent="0.2">
      <c r="A2060" s="43">
        <f>IFERROR(MATCH($C2060,'Start Here Statistics'!$M:$M,0),0)</f>
        <v>0</v>
      </c>
      <c r="B2060" s="43" t="s">
        <v>448</v>
      </c>
      <c r="C2060" s="43" t="s">
        <v>302</v>
      </c>
      <c r="D2060" s="43" t="s">
        <v>2615</v>
      </c>
      <c r="E2060" s="43">
        <f t="shared" si="64"/>
        <v>0</v>
      </c>
      <c r="G2060" s="89" t="str">
        <v/>
      </c>
      <c r="H2060" s="90" t="str" cm="1">
        <f t="array" ref="H2060">IFERROR(_xlfn._xlws.FILTER(Cnty_States_Rgns[chapter],(Cnty_States_Rgns[county_lon, county_st]=G2060)*(Cnty_States_Rgns[region]=DR_Region)),"")</f>
        <v/>
      </c>
      <c r="J2060">
        <v>2058</v>
      </c>
      <c r="K2060" t="str">
        <f t="shared" si="65"/>
        <v/>
      </c>
    </row>
    <row r="2061" spans="1:11" ht="16" hidden="1" x14ac:dyDescent="0.2">
      <c r="A2061" s="43">
        <f>IFERROR(MATCH($C2061,'Start Here Statistics'!$M:$M,0),0)</f>
        <v>0</v>
      </c>
      <c r="B2061" s="43" t="s">
        <v>561</v>
      </c>
      <c r="C2061" s="43" t="s">
        <v>307</v>
      </c>
      <c r="D2061" s="43" t="s">
        <v>2616</v>
      </c>
      <c r="E2061" s="43">
        <f t="shared" si="64"/>
        <v>0</v>
      </c>
      <c r="G2061" s="89" t="str">
        <v/>
      </c>
      <c r="H2061" s="90" t="str" cm="1">
        <f t="array" ref="H2061">IFERROR(_xlfn._xlws.FILTER(Cnty_States_Rgns[chapter],(Cnty_States_Rgns[county_lon, county_st]=G2061)*(Cnty_States_Rgns[region]=DR_Region)),"")</f>
        <v/>
      </c>
      <c r="J2061">
        <v>2059</v>
      </c>
      <c r="K2061" t="str">
        <f t="shared" si="65"/>
        <v/>
      </c>
    </row>
    <row r="2062" spans="1:11" ht="16" hidden="1" x14ac:dyDescent="0.2">
      <c r="A2062" s="43">
        <f>IFERROR(MATCH($C2062,'Start Here Statistics'!$M:$M,0),0)</f>
        <v>0</v>
      </c>
      <c r="B2062" s="43" t="s">
        <v>396</v>
      </c>
      <c r="C2062" s="43" t="s">
        <v>327</v>
      </c>
      <c r="D2062" s="43" t="s">
        <v>2617</v>
      </c>
      <c r="E2062" s="43">
        <f t="shared" si="64"/>
        <v>0</v>
      </c>
      <c r="G2062" s="89" t="str">
        <v/>
      </c>
      <c r="H2062" s="90" t="str" cm="1">
        <f t="array" ref="H2062">IFERROR(_xlfn._xlws.FILTER(Cnty_States_Rgns[chapter],(Cnty_States_Rgns[county_lon, county_st]=G2062)*(Cnty_States_Rgns[region]=DR_Region)),"")</f>
        <v/>
      </c>
      <c r="J2062">
        <v>2060</v>
      </c>
      <c r="K2062" t="str">
        <f t="shared" si="65"/>
        <v/>
      </c>
    </row>
    <row r="2063" spans="1:11" ht="16" hidden="1" x14ac:dyDescent="0.2">
      <c r="A2063" s="43">
        <f>IFERROR(MATCH($C2063,'Start Here Statistics'!$M:$M,0),0)</f>
        <v>0</v>
      </c>
      <c r="B2063" s="43" t="s">
        <v>446</v>
      </c>
      <c r="C2063" s="43" t="s">
        <v>301</v>
      </c>
      <c r="D2063" s="43" t="s">
        <v>2618</v>
      </c>
      <c r="E2063" s="43">
        <f t="shared" si="64"/>
        <v>0</v>
      </c>
      <c r="G2063" s="89" t="str">
        <v/>
      </c>
      <c r="H2063" s="90" t="str" cm="1">
        <f t="array" ref="H2063">IFERROR(_xlfn._xlws.FILTER(Cnty_States_Rgns[chapter],(Cnty_States_Rgns[county_lon, county_st]=G2063)*(Cnty_States_Rgns[region]=DR_Region)),"")</f>
        <v/>
      </c>
      <c r="J2063">
        <v>2061</v>
      </c>
      <c r="K2063" t="str">
        <f t="shared" si="65"/>
        <v/>
      </c>
    </row>
    <row r="2064" spans="1:11" ht="16" hidden="1" x14ac:dyDescent="0.2">
      <c r="A2064" s="43">
        <f>IFERROR(MATCH($C2064,'Start Here Statistics'!$M:$M,0),0)</f>
        <v>0</v>
      </c>
      <c r="B2064" s="43" t="s">
        <v>815</v>
      </c>
      <c r="C2064" s="43" t="s">
        <v>310</v>
      </c>
      <c r="D2064" s="43" t="s">
        <v>2619</v>
      </c>
      <c r="E2064" s="43">
        <f t="shared" si="64"/>
        <v>0</v>
      </c>
      <c r="G2064" s="89" t="str">
        <v/>
      </c>
      <c r="H2064" s="90" t="str" cm="1">
        <f t="array" ref="H2064">IFERROR(_xlfn._xlws.FILTER(Cnty_States_Rgns[chapter],(Cnty_States_Rgns[county_lon, county_st]=G2064)*(Cnty_States_Rgns[region]=DR_Region)),"")</f>
        <v/>
      </c>
      <c r="J2064">
        <v>2062</v>
      </c>
      <c r="K2064" t="str">
        <f t="shared" si="65"/>
        <v/>
      </c>
    </row>
    <row r="2065" spans="1:11" ht="16" hidden="1" x14ac:dyDescent="0.2">
      <c r="A2065" s="43">
        <f>IFERROR(MATCH($C2065,'Start Here Statistics'!$M:$M,0),0)</f>
        <v>0</v>
      </c>
      <c r="B2065" s="43" t="s">
        <v>428</v>
      </c>
      <c r="C2065" s="43" t="s">
        <v>301</v>
      </c>
      <c r="D2065" s="43" t="s">
        <v>2620</v>
      </c>
      <c r="E2065" s="43">
        <f t="shared" si="64"/>
        <v>0</v>
      </c>
      <c r="G2065" s="89" t="str">
        <v/>
      </c>
      <c r="H2065" s="90" t="str" cm="1">
        <f t="array" ref="H2065">IFERROR(_xlfn._xlws.FILTER(Cnty_States_Rgns[chapter],(Cnty_States_Rgns[county_lon, county_st]=G2065)*(Cnty_States_Rgns[region]=DR_Region)),"")</f>
        <v/>
      </c>
      <c r="J2065">
        <v>2063</v>
      </c>
      <c r="K2065" t="str">
        <f t="shared" si="65"/>
        <v/>
      </c>
    </row>
    <row r="2066" spans="1:11" ht="16" x14ac:dyDescent="0.2">
      <c r="A2066" s="43">
        <f>IFERROR(MATCH($C2066,'Start Here Statistics'!$M:$M,0),0)</f>
        <v>0</v>
      </c>
      <c r="B2066" s="43" t="s">
        <v>517</v>
      </c>
      <c r="C2066" s="43" t="s">
        <v>271</v>
      </c>
      <c r="D2066" s="43" t="s">
        <v>2621</v>
      </c>
      <c r="E2066" s="43">
        <f t="shared" si="64"/>
        <v>0</v>
      </c>
      <c r="G2066" s="89" t="str">
        <v/>
      </c>
      <c r="H2066" s="90" t="str" cm="1">
        <f t="array" ref="H2066">IFERROR(_xlfn._xlws.FILTER(Cnty_States_Rgns[chapter],(Cnty_States_Rgns[county_lon, county_st]=G2066)*(Cnty_States_Rgns[region]=DR_Region)),"")</f>
        <v/>
      </c>
      <c r="J2066">
        <v>2064</v>
      </c>
      <c r="K2066" t="str">
        <f t="shared" si="65"/>
        <v/>
      </c>
    </row>
    <row r="2067" spans="1:11" ht="16" hidden="1" x14ac:dyDescent="0.2">
      <c r="A2067" s="43">
        <f>IFERROR(MATCH($C2067,'Start Here Statistics'!$M:$M,0),0)</f>
        <v>0</v>
      </c>
      <c r="B2067" s="43" t="s">
        <v>446</v>
      </c>
      <c r="C2067" s="43" t="s">
        <v>301</v>
      </c>
      <c r="D2067" s="43" t="s">
        <v>2622</v>
      </c>
      <c r="E2067" s="43">
        <f t="shared" si="64"/>
        <v>0</v>
      </c>
      <c r="G2067" s="89" t="str">
        <v/>
      </c>
      <c r="H2067" s="90" t="str" cm="1">
        <f t="array" ref="H2067">IFERROR(_xlfn._xlws.FILTER(Cnty_States_Rgns[chapter],(Cnty_States_Rgns[county_lon, county_st]=G2067)*(Cnty_States_Rgns[region]=DR_Region)),"")</f>
        <v/>
      </c>
      <c r="J2067">
        <v>2065</v>
      </c>
      <c r="K2067" t="str">
        <f t="shared" si="65"/>
        <v/>
      </c>
    </row>
    <row r="2068" spans="1:11" ht="16" hidden="1" x14ac:dyDescent="0.2">
      <c r="A2068" s="43">
        <f>IFERROR(MATCH($C2068,'Start Here Statistics'!$M:$M,0),0)</f>
        <v>0</v>
      </c>
      <c r="B2068" s="43" t="s">
        <v>485</v>
      </c>
      <c r="C2068" s="43" t="s">
        <v>308</v>
      </c>
      <c r="D2068" s="43" t="s">
        <v>2623</v>
      </c>
      <c r="E2068" s="43">
        <f t="shared" si="64"/>
        <v>0</v>
      </c>
      <c r="G2068" s="89" t="str">
        <v/>
      </c>
      <c r="H2068" s="90" t="str" cm="1">
        <f t="array" ref="H2068">IFERROR(_xlfn._xlws.FILTER(Cnty_States_Rgns[chapter],(Cnty_States_Rgns[county_lon, county_st]=G2068)*(Cnty_States_Rgns[region]=DR_Region)),"")</f>
        <v/>
      </c>
      <c r="J2068">
        <v>2066</v>
      </c>
      <c r="K2068" t="str">
        <f t="shared" si="65"/>
        <v/>
      </c>
    </row>
    <row r="2069" spans="1:11" ht="16" hidden="1" x14ac:dyDescent="0.2">
      <c r="A2069" s="43">
        <f>IFERROR(MATCH($C2069,'Start Here Statistics'!$M:$M,0),0)</f>
        <v>0</v>
      </c>
      <c r="B2069" s="43" t="s">
        <v>435</v>
      </c>
      <c r="C2069" s="43" t="s">
        <v>279</v>
      </c>
      <c r="D2069" s="43" t="s">
        <v>2624</v>
      </c>
      <c r="E2069" s="43">
        <f t="shared" si="64"/>
        <v>0</v>
      </c>
      <c r="G2069" s="89" t="str">
        <v/>
      </c>
      <c r="H2069" s="90" t="str" cm="1">
        <f t="array" ref="H2069">IFERROR(_xlfn._xlws.FILTER(Cnty_States_Rgns[chapter],(Cnty_States_Rgns[county_lon, county_st]=G2069)*(Cnty_States_Rgns[region]=DR_Region)),"")</f>
        <v/>
      </c>
      <c r="J2069">
        <v>2067</v>
      </c>
      <c r="K2069" t="str">
        <f t="shared" si="65"/>
        <v/>
      </c>
    </row>
    <row r="2070" spans="1:11" ht="16" hidden="1" x14ac:dyDescent="0.2">
      <c r="A2070" s="43">
        <f>IFERROR(MATCH($C2070,'Start Here Statistics'!$M:$M,0),0)</f>
        <v>0</v>
      </c>
      <c r="B2070" s="43" t="s">
        <v>883</v>
      </c>
      <c r="C2070" s="43" t="s">
        <v>309</v>
      </c>
      <c r="D2070" s="43" t="s">
        <v>2625</v>
      </c>
      <c r="E2070" s="43">
        <f t="shared" si="64"/>
        <v>0</v>
      </c>
      <c r="G2070" s="89" t="str">
        <v/>
      </c>
      <c r="H2070" s="90" t="str" cm="1">
        <f t="array" ref="H2070">IFERROR(_xlfn._xlws.FILTER(Cnty_States_Rgns[chapter],(Cnty_States_Rgns[county_lon, county_st]=G2070)*(Cnty_States_Rgns[region]=DR_Region)),"")</f>
        <v/>
      </c>
      <c r="J2070">
        <v>2068</v>
      </c>
      <c r="K2070" t="str">
        <f t="shared" si="65"/>
        <v/>
      </c>
    </row>
    <row r="2071" spans="1:11" ht="16" hidden="1" x14ac:dyDescent="0.2">
      <c r="A2071" s="43">
        <f>IFERROR(MATCH($C2071,'Start Here Statistics'!$M:$M,0),0)</f>
        <v>0</v>
      </c>
      <c r="B2071" s="43" t="s">
        <v>777</v>
      </c>
      <c r="C2071" s="43" t="s">
        <v>293</v>
      </c>
      <c r="D2071" s="43" t="s">
        <v>2626</v>
      </c>
      <c r="E2071" s="43">
        <f t="shared" si="64"/>
        <v>0</v>
      </c>
      <c r="G2071" s="89" t="str">
        <v/>
      </c>
      <c r="H2071" s="90" t="str" cm="1">
        <f t="array" ref="H2071">IFERROR(_xlfn._xlws.FILTER(Cnty_States_Rgns[chapter],(Cnty_States_Rgns[county_lon, county_st]=G2071)*(Cnty_States_Rgns[region]=DR_Region)),"")</f>
        <v/>
      </c>
      <c r="J2071">
        <v>2069</v>
      </c>
      <c r="K2071" t="str">
        <f t="shared" si="65"/>
        <v/>
      </c>
    </row>
    <row r="2072" spans="1:11" ht="16" hidden="1" x14ac:dyDescent="0.2">
      <c r="A2072" s="43">
        <f>IFERROR(MATCH($C2072,'Start Here Statistics'!$M:$M,0),0)</f>
        <v>0</v>
      </c>
      <c r="B2072" s="43" t="s">
        <v>1434</v>
      </c>
      <c r="C2072" s="43" t="s">
        <v>291</v>
      </c>
      <c r="D2072" s="43" t="s">
        <v>2627</v>
      </c>
      <c r="E2072" s="43">
        <f t="shared" si="64"/>
        <v>0</v>
      </c>
      <c r="G2072" s="89" t="str">
        <v/>
      </c>
      <c r="H2072" s="90" t="str" cm="1">
        <f t="array" ref="H2072">IFERROR(_xlfn._xlws.FILTER(Cnty_States_Rgns[chapter],(Cnty_States_Rgns[county_lon, county_st]=G2072)*(Cnty_States_Rgns[region]=DR_Region)),"")</f>
        <v/>
      </c>
      <c r="J2072">
        <v>2070</v>
      </c>
      <c r="K2072" t="str">
        <f t="shared" si="65"/>
        <v/>
      </c>
    </row>
    <row r="2073" spans="1:11" ht="16" hidden="1" x14ac:dyDescent="0.2">
      <c r="A2073" s="43">
        <f>IFERROR(MATCH($C2073,'Start Here Statistics'!$M:$M,0),0)</f>
        <v>0</v>
      </c>
      <c r="B2073" s="43" t="s">
        <v>438</v>
      </c>
      <c r="C2073" s="43" t="s">
        <v>327</v>
      </c>
      <c r="D2073" s="43" t="s">
        <v>2628</v>
      </c>
      <c r="E2073" s="43">
        <f t="shared" si="64"/>
        <v>0</v>
      </c>
      <c r="G2073" s="89" t="str">
        <v/>
      </c>
      <c r="H2073" s="90" t="str" cm="1">
        <f t="array" ref="H2073">IFERROR(_xlfn._xlws.FILTER(Cnty_States_Rgns[chapter],(Cnty_States_Rgns[county_lon, county_st]=G2073)*(Cnty_States_Rgns[region]=DR_Region)),"")</f>
        <v/>
      </c>
      <c r="J2073">
        <v>2071</v>
      </c>
      <c r="K2073" t="str">
        <f t="shared" si="65"/>
        <v/>
      </c>
    </row>
    <row r="2074" spans="1:11" ht="16" hidden="1" x14ac:dyDescent="0.2">
      <c r="A2074" s="43">
        <f>IFERROR(MATCH($C2074,'Start Here Statistics'!$M:$M,0),0)</f>
        <v>0</v>
      </c>
      <c r="B2074" s="43" t="s">
        <v>1434</v>
      </c>
      <c r="C2074" s="43" t="s">
        <v>291</v>
      </c>
      <c r="D2074" s="43" t="s">
        <v>2629</v>
      </c>
      <c r="E2074" s="43">
        <f t="shared" si="64"/>
        <v>0</v>
      </c>
      <c r="G2074" s="89" t="str">
        <v/>
      </c>
      <c r="H2074" s="90" t="str" cm="1">
        <f t="array" ref="H2074">IFERROR(_xlfn._xlws.FILTER(Cnty_States_Rgns[chapter],(Cnty_States_Rgns[county_lon, county_st]=G2074)*(Cnty_States_Rgns[region]=DR_Region)),"")</f>
        <v/>
      </c>
      <c r="J2074">
        <v>2072</v>
      </c>
      <c r="K2074" t="str">
        <f t="shared" si="65"/>
        <v/>
      </c>
    </row>
    <row r="2075" spans="1:11" ht="16" hidden="1" x14ac:dyDescent="0.2">
      <c r="A2075" s="43">
        <f>IFERROR(MATCH($C2075,'Start Here Statistics'!$M:$M,0),0)</f>
        <v>0</v>
      </c>
      <c r="B2075" s="43" t="s">
        <v>405</v>
      </c>
      <c r="C2075" s="43" t="s">
        <v>308</v>
      </c>
      <c r="D2075" s="43" t="s">
        <v>2630</v>
      </c>
      <c r="E2075" s="43">
        <f t="shared" si="64"/>
        <v>0</v>
      </c>
      <c r="G2075" s="89" t="str">
        <v/>
      </c>
      <c r="H2075" s="90" t="str" cm="1">
        <f t="array" ref="H2075">IFERROR(_xlfn._xlws.FILTER(Cnty_States_Rgns[chapter],(Cnty_States_Rgns[county_lon, county_st]=G2075)*(Cnty_States_Rgns[region]=DR_Region)),"")</f>
        <v/>
      </c>
      <c r="J2075">
        <v>2073</v>
      </c>
      <c r="K2075" t="str">
        <f t="shared" si="65"/>
        <v/>
      </c>
    </row>
    <row r="2076" spans="1:11" ht="16" hidden="1" x14ac:dyDescent="0.2">
      <c r="A2076" s="43">
        <f>IFERROR(MATCH($C2076,'Start Here Statistics'!$M:$M,0),0)</f>
        <v>0</v>
      </c>
      <c r="B2076" s="43" t="s">
        <v>754</v>
      </c>
      <c r="C2076" s="43" t="s">
        <v>296</v>
      </c>
      <c r="D2076" s="43" t="s">
        <v>2631</v>
      </c>
      <c r="E2076" s="43">
        <f t="shared" si="64"/>
        <v>0</v>
      </c>
      <c r="G2076" s="89" t="str">
        <v/>
      </c>
      <c r="H2076" s="90" t="str" cm="1">
        <f t="array" ref="H2076">IFERROR(_xlfn._xlws.FILTER(Cnty_States_Rgns[chapter],(Cnty_States_Rgns[county_lon, county_st]=G2076)*(Cnty_States_Rgns[region]=DR_Region)),"")</f>
        <v/>
      </c>
      <c r="J2076">
        <v>2074</v>
      </c>
      <c r="K2076" t="str">
        <f t="shared" si="65"/>
        <v/>
      </c>
    </row>
    <row r="2077" spans="1:11" ht="16" hidden="1" x14ac:dyDescent="0.2">
      <c r="A2077" s="43">
        <f>IFERROR(MATCH($C2077,'Start Here Statistics'!$M:$M,0),0)</f>
        <v>0</v>
      </c>
      <c r="B2077" s="43" t="s">
        <v>569</v>
      </c>
      <c r="C2077" s="43" t="s">
        <v>306</v>
      </c>
      <c r="D2077" s="43" t="s">
        <v>2632</v>
      </c>
      <c r="E2077" s="43">
        <f t="shared" si="64"/>
        <v>0</v>
      </c>
      <c r="G2077" s="89" t="str">
        <v/>
      </c>
      <c r="H2077" s="90" t="str" cm="1">
        <f t="array" ref="H2077">IFERROR(_xlfn._xlws.FILTER(Cnty_States_Rgns[chapter],(Cnty_States_Rgns[county_lon, county_st]=G2077)*(Cnty_States_Rgns[region]=DR_Region)),"")</f>
        <v/>
      </c>
      <c r="J2077">
        <v>2075</v>
      </c>
      <c r="K2077" t="str">
        <f t="shared" si="65"/>
        <v/>
      </c>
    </row>
    <row r="2078" spans="1:11" ht="16" hidden="1" x14ac:dyDescent="0.2">
      <c r="A2078" s="43">
        <f>IFERROR(MATCH($C2078,'Start Here Statistics'!$M:$M,0),0)</f>
        <v>0</v>
      </c>
      <c r="B2078" s="43" t="s">
        <v>380</v>
      </c>
      <c r="C2078" s="43" t="s">
        <v>320</v>
      </c>
      <c r="D2078" s="43" t="s">
        <v>2633</v>
      </c>
      <c r="E2078" s="43">
        <f t="shared" si="64"/>
        <v>0</v>
      </c>
      <c r="G2078" s="89" t="str">
        <v/>
      </c>
      <c r="H2078" s="90" t="str" cm="1">
        <f t="array" ref="H2078">IFERROR(_xlfn._xlws.FILTER(Cnty_States_Rgns[chapter],(Cnty_States_Rgns[county_lon, county_st]=G2078)*(Cnty_States_Rgns[region]=DR_Region)),"")</f>
        <v/>
      </c>
      <c r="J2078">
        <v>2076</v>
      </c>
      <c r="K2078" t="str">
        <f t="shared" si="65"/>
        <v/>
      </c>
    </row>
    <row r="2079" spans="1:11" ht="16" hidden="1" x14ac:dyDescent="0.2">
      <c r="A2079" s="43">
        <f>IFERROR(MATCH($C2079,'Start Here Statistics'!$M:$M,0),0)</f>
        <v>0</v>
      </c>
      <c r="B2079" s="43" t="s">
        <v>751</v>
      </c>
      <c r="C2079" s="43" t="s">
        <v>291</v>
      </c>
      <c r="D2079" s="43" t="s">
        <v>2634</v>
      </c>
      <c r="E2079" s="43">
        <f t="shared" si="64"/>
        <v>0</v>
      </c>
      <c r="G2079" s="89" t="str">
        <v/>
      </c>
      <c r="H2079" s="90" t="str" cm="1">
        <f t="array" ref="H2079">IFERROR(_xlfn._xlws.FILTER(Cnty_States_Rgns[chapter],(Cnty_States_Rgns[county_lon, county_st]=G2079)*(Cnty_States_Rgns[region]=DR_Region)),"")</f>
        <v/>
      </c>
      <c r="J2079">
        <v>2077</v>
      </c>
      <c r="K2079" t="str">
        <f t="shared" si="65"/>
        <v/>
      </c>
    </row>
    <row r="2080" spans="1:11" ht="16" hidden="1" x14ac:dyDescent="0.2">
      <c r="A2080" s="43">
        <f>IFERROR(MATCH($C2080,'Start Here Statistics'!$M:$M,0),0)</f>
        <v>0</v>
      </c>
      <c r="B2080" s="43" t="s">
        <v>344</v>
      </c>
      <c r="C2080" s="43" t="s">
        <v>327</v>
      </c>
      <c r="D2080" s="43" t="s">
        <v>2635</v>
      </c>
      <c r="E2080" s="43">
        <f t="shared" si="64"/>
        <v>0</v>
      </c>
      <c r="G2080" s="89" t="str">
        <v/>
      </c>
      <c r="H2080" s="90" t="str" cm="1">
        <f t="array" ref="H2080">IFERROR(_xlfn._xlws.FILTER(Cnty_States_Rgns[chapter],(Cnty_States_Rgns[county_lon, county_st]=G2080)*(Cnty_States_Rgns[region]=DR_Region)),"")</f>
        <v/>
      </c>
      <c r="J2080">
        <v>2078</v>
      </c>
      <c r="K2080" t="str">
        <f t="shared" si="65"/>
        <v/>
      </c>
    </row>
    <row r="2081" spans="1:11" ht="16" hidden="1" x14ac:dyDescent="0.2">
      <c r="A2081" s="43">
        <f>IFERROR(MATCH($C2081,'Start Here Statistics'!$M:$M,0),0)</f>
        <v>0</v>
      </c>
      <c r="B2081" s="43" t="s">
        <v>585</v>
      </c>
      <c r="C2081" s="43" t="s">
        <v>308</v>
      </c>
      <c r="D2081" s="43" t="s">
        <v>2636</v>
      </c>
      <c r="E2081" s="43">
        <f t="shared" si="64"/>
        <v>0</v>
      </c>
      <c r="G2081" s="89" t="str">
        <v/>
      </c>
      <c r="H2081" s="90" t="str" cm="1">
        <f t="array" ref="H2081">IFERROR(_xlfn._xlws.FILTER(Cnty_States_Rgns[chapter],(Cnty_States_Rgns[county_lon, county_st]=G2081)*(Cnty_States_Rgns[region]=DR_Region)),"")</f>
        <v/>
      </c>
      <c r="J2081">
        <v>2079</v>
      </c>
      <c r="K2081" t="str">
        <f t="shared" si="65"/>
        <v/>
      </c>
    </row>
    <row r="2082" spans="1:11" ht="16" hidden="1" x14ac:dyDescent="0.2">
      <c r="A2082" s="43">
        <f>IFERROR(MATCH($C2082,'Start Here Statistics'!$M:$M,0),0)</f>
        <v>0</v>
      </c>
      <c r="B2082" s="43" t="s">
        <v>975</v>
      </c>
      <c r="C2082" s="43" t="s">
        <v>294</v>
      </c>
      <c r="D2082" s="43" t="s">
        <v>2637</v>
      </c>
      <c r="E2082" s="43">
        <f t="shared" si="64"/>
        <v>0</v>
      </c>
      <c r="G2082" s="89" t="str">
        <v/>
      </c>
      <c r="H2082" s="90" t="str" cm="1">
        <f t="array" ref="H2082">IFERROR(_xlfn._xlws.FILTER(Cnty_States_Rgns[chapter],(Cnty_States_Rgns[county_lon, county_st]=G2082)*(Cnty_States_Rgns[region]=DR_Region)),"")</f>
        <v/>
      </c>
      <c r="J2082">
        <v>2080</v>
      </c>
      <c r="K2082" t="str">
        <f t="shared" si="65"/>
        <v/>
      </c>
    </row>
    <row r="2083" spans="1:11" ht="16" hidden="1" x14ac:dyDescent="0.2">
      <c r="A2083" s="43">
        <f>IFERROR(MATCH($C2083,'Start Here Statistics'!$M:$M,0),0)</f>
        <v>0</v>
      </c>
      <c r="B2083" s="43" t="s">
        <v>632</v>
      </c>
      <c r="C2083" s="43" t="s">
        <v>300</v>
      </c>
      <c r="D2083" s="43" t="s">
        <v>2638</v>
      </c>
      <c r="E2083" s="43">
        <f t="shared" si="64"/>
        <v>0</v>
      </c>
      <c r="G2083" s="89" t="str">
        <v/>
      </c>
      <c r="H2083" s="90" t="str" cm="1">
        <f t="array" ref="H2083">IFERROR(_xlfn._xlws.FILTER(Cnty_States_Rgns[chapter],(Cnty_States_Rgns[county_lon, county_st]=G2083)*(Cnty_States_Rgns[region]=DR_Region)),"")</f>
        <v/>
      </c>
      <c r="J2083">
        <v>2081</v>
      </c>
      <c r="K2083" t="str">
        <f t="shared" si="65"/>
        <v/>
      </c>
    </row>
    <row r="2084" spans="1:11" ht="16" hidden="1" x14ac:dyDescent="0.2">
      <c r="A2084" s="43">
        <f>IFERROR(MATCH($C2084,'Start Here Statistics'!$M:$M,0),0)</f>
        <v>0</v>
      </c>
      <c r="B2084" s="43" t="s">
        <v>571</v>
      </c>
      <c r="C2084" s="43" t="s">
        <v>308</v>
      </c>
      <c r="D2084" s="43" t="s">
        <v>2639</v>
      </c>
      <c r="E2084" s="43">
        <f t="shared" si="64"/>
        <v>0</v>
      </c>
      <c r="G2084" s="89" t="str">
        <v/>
      </c>
      <c r="H2084" s="90" t="str" cm="1">
        <f t="array" ref="H2084">IFERROR(_xlfn._xlws.FILTER(Cnty_States_Rgns[chapter],(Cnty_States_Rgns[county_lon, county_st]=G2084)*(Cnty_States_Rgns[region]=DR_Region)),"")</f>
        <v/>
      </c>
      <c r="J2084">
        <v>2082</v>
      </c>
      <c r="K2084" t="str">
        <f t="shared" si="65"/>
        <v/>
      </c>
    </row>
    <row r="2085" spans="1:11" ht="16" x14ac:dyDescent="0.2">
      <c r="A2085" s="43">
        <f>IFERROR(MATCH($C2085,'Start Here Statistics'!$M:$M,0),0)</f>
        <v>0</v>
      </c>
      <c r="B2085" s="43" t="s">
        <v>517</v>
      </c>
      <c r="C2085" s="43" t="s">
        <v>271</v>
      </c>
      <c r="D2085" s="43" t="s">
        <v>2640</v>
      </c>
      <c r="E2085" s="43">
        <f t="shared" si="64"/>
        <v>0</v>
      </c>
      <c r="G2085" s="89" t="str">
        <v/>
      </c>
      <c r="H2085" s="90" t="str" cm="1">
        <f t="array" ref="H2085">IFERROR(_xlfn._xlws.FILTER(Cnty_States_Rgns[chapter],(Cnty_States_Rgns[county_lon, county_st]=G2085)*(Cnty_States_Rgns[region]=DR_Region)),"")</f>
        <v/>
      </c>
      <c r="J2085">
        <v>2083</v>
      </c>
      <c r="K2085" t="str">
        <f t="shared" si="65"/>
        <v/>
      </c>
    </row>
    <row r="2086" spans="1:11" ht="16" hidden="1" x14ac:dyDescent="0.2">
      <c r="A2086" s="43">
        <f>IFERROR(MATCH($C2086,'Start Here Statistics'!$M:$M,0),0)</f>
        <v>0</v>
      </c>
      <c r="B2086" s="43" t="s">
        <v>461</v>
      </c>
      <c r="C2086" s="43" t="s">
        <v>325</v>
      </c>
      <c r="D2086" s="43" t="s">
        <v>2641</v>
      </c>
      <c r="E2086" s="43">
        <f t="shared" si="64"/>
        <v>0</v>
      </c>
      <c r="G2086" s="89" t="str">
        <v/>
      </c>
      <c r="H2086" s="90" t="str" cm="1">
        <f t="array" ref="H2086">IFERROR(_xlfn._xlws.FILTER(Cnty_States_Rgns[chapter],(Cnty_States_Rgns[county_lon, county_st]=G2086)*(Cnty_States_Rgns[region]=DR_Region)),"")</f>
        <v/>
      </c>
      <c r="J2086">
        <v>2084</v>
      </c>
      <c r="K2086" t="str">
        <f t="shared" si="65"/>
        <v/>
      </c>
    </row>
    <row r="2087" spans="1:11" ht="16" hidden="1" x14ac:dyDescent="0.2">
      <c r="A2087" s="43">
        <f>IFERROR(MATCH($C2087,'Start Here Statistics'!$M:$M,0),0)</f>
        <v>0</v>
      </c>
      <c r="B2087" s="43" t="s">
        <v>346</v>
      </c>
      <c r="C2087" s="43" t="s">
        <v>298</v>
      </c>
      <c r="D2087" s="43" t="s">
        <v>2642</v>
      </c>
      <c r="E2087" s="43">
        <f t="shared" si="64"/>
        <v>0</v>
      </c>
      <c r="G2087" s="89" t="str">
        <v/>
      </c>
      <c r="H2087" s="90" t="str" cm="1">
        <f t="array" ref="H2087">IFERROR(_xlfn._xlws.FILTER(Cnty_States_Rgns[chapter],(Cnty_States_Rgns[county_lon, county_st]=G2087)*(Cnty_States_Rgns[region]=DR_Region)),"")</f>
        <v/>
      </c>
      <c r="J2087">
        <v>2085</v>
      </c>
      <c r="K2087" t="str">
        <f t="shared" si="65"/>
        <v/>
      </c>
    </row>
    <row r="2088" spans="1:11" ht="16" hidden="1" x14ac:dyDescent="0.2">
      <c r="A2088" s="43">
        <f>IFERROR(MATCH($C2088,'Start Here Statistics'!$M:$M,0),0)</f>
        <v>0</v>
      </c>
      <c r="B2088" s="43" t="s">
        <v>930</v>
      </c>
      <c r="C2088" s="43" t="s">
        <v>328</v>
      </c>
      <c r="D2088" s="43" t="s">
        <v>2643</v>
      </c>
      <c r="E2088" s="43">
        <f t="shared" si="64"/>
        <v>0</v>
      </c>
      <c r="G2088" s="89" t="str">
        <v/>
      </c>
      <c r="H2088" s="90" t="str" cm="1">
        <f t="array" ref="H2088">IFERROR(_xlfn._xlws.FILTER(Cnty_States_Rgns[chapter],(Cnty_States_Rgns[county_lon, county_st]=G2088)*(Cnty_States_Rgns[region]=DR_Region)),"")</f>
        <v/>
      </c>
      <c r="J2088">
        <v>2086</v>
      </c>
      <c r="K2088" t="str">
        <f t="shared" si="65"/>
        <v/>
      </c>
    </row>
    <row r="2089" spans="1:11" ht="16" hidden="1" x14ac:dyDescent="0.2">
      <c r="A2089" s="43">
        <f>IFERROR(MATCH($C2089,'Start Here Statistics'!$M:$M,0),0)</f>
        <v>0</v>
      </c>
      <c r="B2089" s="43" t="s">
        <v>718</v>
      </c>
      <c r="C2089" s="43" t="s">
        <v>302</v>
      </c>
      <c r="D2089" s="43" t="s">
        <v>2644</v>
      </c>
      <c r="E2089" s="43">
        <f t="shared" si="64"/>
        <v>0</v>
      </c>
      <c r="G2089" s="89" t="str">
        <v/>
      </c>
      <c r="H2089" s="90" t="str" cm="1">
        <f t="array" ref="H2089">IFERROR(_xlfn._xlws.FILTER(Cnty_States_Rgns[chapter],(Cnty_States_Rgns[county_lon, county_st]=G2089)*(Cnty_States_Rgns[region]=DR_Region)),"")</f>
        <v/>
      </c>
      <c r="J2089">
        <v>2087</v>
      </c>
      <c r="K2089" t="str">
        <f t="shared" si="65"/>
        <v/>
      </c>
    </row>
    <row r="2090" spans="1:11" ht="16" hidden="1" x14ac:dyDescent="0.2">
      <c r="A2090" s="43">
        <f>IFERROR(MATCH($C2090,'Start Here Statistics'!$M:$M,0),0)</f>
        <v>0</v>
      </c>
      <c r="B2090" s="43" t="s">
        <v>708</v>
      </c>
      <c r="C2090" s="43" t="s">
        <v>285</v>
      </c>
      <c r="D2090" s="43" t="s">
        <v>2645</v>
      </c>
      <c r="E2090" s="43">
        <f t="shared" si="64"/>
        <v>0</v>
      </c>
      <c r="G2090" s="89" t="str">
        <v/>
      </c>
      <c r="H2090" s="90" t="str" cm="1">
        <f t="array" ref="H2090">IFERROR(_xlfn._xlws.FILTER(Cnty_States_Rgns[chapter],(Cnty_States_Rgns[county_lon, county_st]=G2090)*(Cnty_States_Rgns[region]=DR_Region)),"")</f>
        <v/>
      </c>
      <c r="J2090">
        <v>2088</v>
      </c>
      <c r="K2090" t="str">
        <f t="shared" si="65"/>
        <v/>
      </c>
    </row>
    <row r="2091" spans="1:11" ht="16" hidden="1" x14ac:dyDescent="0.2">
      <c r="A2091" s="43">
        <f>IFERROR(MATCH($C2091,'Start Here Statistics'!$M:$M,0),0)</f>
        <v>0</v>
      </c>
      <c r="B2091" s="43" t="s">
        <v>688</v>
      </c>
      <c r="C2091" s="43" t="s">
        <v>307</v>
      </c>
      <c r="D2091" s="43" t="s">
        <v>2646</v>
      </c>
      <c r="E2091" s="43">
        <f t="shared" si="64"/>
        <v>0</v>
      </c>
      <c r="G2091" s="89" t="str">
        <v/>
      </c>
      <c r="H2091" s="90" t="str" cm="1">
        <f t="array" ref="H2091">IFERROR(_xlfn._xlws.FILTER(Cnty_States_Rgns[chapter],(Cnty_States_Rgns[county_lon, county_st]=G2091)*(Cnty_States_Rgns[region]=DR_Region)),"")</f>
        <v/>
      </c>
      <c r="J2091">
        <v>2089</v>
      </c>
      <c r="K2091" t="str">
        <f t="shared" si="65"/>
        <v/>
      </c>
    </row>
    <row r="2092" spans="1:11" ht="16" hidden="1" x14ac:dyDescent="0.2">
      <c r="A2092" s="43">
        <f>IFERROR(MATCH($C2092,'Start Here Statistics'!$M:$M,0),0)</f>
        <v>0</v>
      </c>
      <c r="B2092" s="43" t="s">
        <v>394</v>
      </c>
      <c r="C2092" s="43" t="s">
        <v>289</v>
      </c>
      <c r="D2092" s="43" t="s">
        <v>2647</v>
      </c>
      <c r="E2092" s="43">
        <f t="shared" si="64"/>
        <v>0</v>
      </c>
      <c r="G2092" s="89" t="str">
        <v/>
      </c>
      <c r="H2092" s="90" t="str" cm="1">
        <f t="array" ref="H2092">IFERROR(_xlfn._xlws.FILTER(Cnty_States_Rgns[chapter],(Cnty_States_Rgns[county_lon, county_st]=G2092)*(Cnty_States_Rgns[region]=DR_Region)),"")</f>
        <v/>
      </c>
      <c r="J2092">
        <v>2090</v>
      </c>
      <c r="K2092" t="str">
        <f t="shared" si="65"/>
        <v/>
      </c>
    </row>
    <row r="2093" spans="1:11" ht="16" hidden="1" x14ac:dyDescent="0.2">
      <c r="A2093" s="43">
        <f>IFERROR(MATCH($C2093,'Start Here Statistics'!$M:$M,0),0)</f>
        <v>0</v>
      </c>
      <c r="B2093" s="43" t="s">
        <v>362</v>
      </c>
      <c r="C2093" s="43" t="s">
        <v>300</v>
      </c>
      <c r="D2093" s="43" t="s">
        <v>2648</v>
      </c>
      <c r="E2093" s="43">
        <f t="shared" si="64"/>
        <v>0</v>
      </c>
      <c r="G2093" s="89" t="str">
        <v/>
      </c>
      <c r="H2093" s="90" t="str" cm="1">
        <f t="array" ref="H2093">IFERROR(_xlfn._xlws.FILTER(Cnty_States_Rgns[chapter],(Cnty_States_Rgns[county_lon, county_st]=G2093)*(Cnty_States_Rgns[region]=DR_Region)),"")</f>
        <v/>
      </c>
      <c r="J2093">
        <v>2091</v>
      </c>
      <c r="K2093" t="str">
        <f t="shared" si="65"/>
        <v/>
      </c>
    </row>
    <row r="2094" spans="1:11" ht="16" hidden="1" x14ac:dyDescent="0.2">
      <c r="A2094" s="43">
        <f>IFERROR(MATCH($C2094,'Start Here Statistics'!$M:$M,0),0)</f>
        <v>0</v>
      </c>
      <c r="B2094" s="43" t="s">
        <v>1161</v>
      </c>
      <c r="C2094" s="43" t="s">
        <v>283</v>
      </c>
      <c r="D2094" s="43" t="s">
        <v>2649</v>
      </c>
      <c r="E2094" s="43">
        <f t="shared" si="64"/>
        <v>0</v>
      </c>
      <c r="G2094" s="89" t="str">
        <v/>
      </c>
      <c r="H2094" s="90" t="str" cm="1">
        <f t="array" ref="H2094">IFERROR(_xlfn._xlws.FILTER(Cnty_States_Rgns[chapter],(Cnty_States_Rgns[county_lon, county_st]=G2094)*(Cnty_States_Rgns[region]=DR_Region)),"")</f>
        <v/>
      </c>
      <c r="J2094">
        <v>2092</v>
      </c>
      <c r="K2094" t="str">
        <f t="shared" si="65"/>
        <v/>
      </c>
    </row>
    <row r="2095" spans="1:11" ht="16" hidden="1" x14ac:dyDescent="0.2">
      <c r="A2095" s="43">
        <f>IFERROR(MATCH($C2095,'Start Here Statistics'!$M:$M,0),0)</f>
        <v>0</v>
      </c>
      <c r="B2095" s="43" t="s">
        <v>411</v>
      </c>
      <c r="C2095" s="43" t="s">
        <v>301</v>
      </c>
      <c r="D2095" s="43" t="s">
        <v>2650</v>
      </c>
      <c r="E2095" s="43">
        <f t="shared" si="64"/>
        <v>0</v>
      </c>
      <c r="G2095" s="89" t="str">
        <v/>
      </c>
      <c r="H2095" s="90" t="str" cm="1">
        <f t="array" ref="H2095">IFERROR(_xlfn._xlws.FILTER(Cnty_States_Rgns[chapter],(Cnty_States_Rgns[county_lon, county_st]=G2095)*(Cnty_States_Rgns[region]=DR_Region)),"")</f>
        <v/>
      </c>
      <c r="J2095">
        <v>2093</v>
      </c>
      <c r="K2095" t="str">
        <f t="shared" si="65"/>
        <v/>
      </c>
    </row>
    <row r="2096" spans="1:11" ht="16" hidden="1" x14ac:dyDescent="0.2">
      <c r="A2096" s="43">
        <f>IFERROR(MATCH($C2096,'Start Here Statistics'!$M:$M,0),0)</f>
        <v>0</v>
      </c>
      <c r="B2096" s="43" t="s">
        <v>688</v>
      </c>
      <c r="C2096" s="43" t="s">
        <v>307</v>
      </c>
      <c r="D2096" s="43" t="s">
        <v>2651</v>
      </c>
      <c r="E2096" s="43">
        <f t="shared" si="64"/>
        <v>0</v>
      </c>
      <c r="G2096" s="89" t="str">
        <v/>
      </c>
      <c r="H2096" s="90" t="str" cm="1">
        <f t="array" ref="H2096">IFERROR(_xlfn._xlws.FILTER(Cnty_States_Rgns[chapter],(Cnty_States_Rgns[county_lon, county_st]=G2096)*(Cnty_States_Rgns[region]=DR_Region)),"")</f>
        <v/>
      </c>
      <c r="J2096">
        <v>2094</v>
      </c>
      <c r="K2096" t="str">
        <f t="shared" si="65"/>
        <v/>
      </c>
    </row>
    <row r="2097" spans="1:11" ht="16" hidden="1" x14ac:dyDescent="0.2">
      <c r="A2097" s="43">
        <f>IFERROR(MATCH($C2097,'Start Here Statistics'!$M:$M,0),0)</f>
        <v>0</v>
      </c>
      <c r="B2097" s="43" t="s">
        <v>455</v>
      </c>
      <c r="C2097" s="43" t="s">
        <v>308</v>
      </c>
      <c r="D2097" s="43" t="s">
        <v>2652</v>
      </c>
      <c r="E2097" s="43">
        <f t="shared" si="64"/>
        <v>0</v>
      </c>
      <c r="G2097" s="89" t="str">
        <v/>
      </c>
      <c r="H2097" s="90" t="str" cm="1">
        <f t="array" ref="H2097">IFERROR(_xlfn._xlws.FILTER(Cnty_States_Rgns[chapter],(Cnty_States_Rgns[county_lon, county_st]=G2097)*(Cnty_States_Rgns[region]=DR_Region)),"")</f>
        <v/>
      </c>
      <c r="J2097">
        <v>2095</v>
      </c>
      <c r="K2097" t="str">
        <f t="shared" si="65"/>
        <v/>
      </c>
    </row>
    <row r="2098" spans="1:11" ht="16" hidden="1" x14ac:dyDescent="0.2">
      <c r="A2098" s="43">
        <f>IFERROR(MATCH($C2098,'Start Here Statistics'!$M:$M,0),0)</f>
        <v>0</v>
      </c>
      <c r="B2098" s="43" t="s">
        <v>480</v>
      </c>
      <c r="C2098" s="43" t="s">
        <v>313</v>
      </c>
      <c r="D2098" s="43" t="s">
        <v>2653</v>
      </c>
      <c r="E2098" s="43">
        <f t="shared" si="64"/>
        <v>0</v>
      </c>
      <c r="G2098" s="89" t="str">
        <v/>
      </c>
      <c r="H2098" s="90" t="str" cm="1">
        <f t="array" ref="H2098">IFERROR(_xlfn._xlws.FILTER(Cnty_States_Rgns[chapter],(Cnty_States_Rgns[county_lon, county_st]=G2098)*(Cnty_States_Rgns[region]=DR_Region)),"")</f>
        <v/>
      </c>
      <c r="J2098">
        <v>2096</v>
      </c>
      <c r="K2098" t="str">
        <f t="shared" si="65"/>
        <v/>
      </c>
    </row>
    <row r="2099" spans="1:11" ht="16" hidden="1" x14ac:dyDescent="0.2">
      <c r="A2099" s="43">
        <f>IFERROR(MATCH($C2099,'Start Here Statistics'!$M:$M,0),0)</f>
        <v>0</v>
      </c>
      <c r="B2099" s="43" t="s">
        <v>402</v>
      </c>
      <c r="C2099" s="43" t="s">
        <v>275</v>
      </c>
      <c r="D2099" s="43" t="s">
        <v>2654</v>
      </c>
      <c r="E2099" s="43">
        <f t="shared" si="64"/>
        <v>0</v>
      </c>
      <c r="G2099" s="89" t="str">
        <v/>
      </c>
      <c r="H2099" s="90" t="str" cm="1">
        <f t="array" ref="H2099">IFERROR(_xlfn._xlws.FILTER(Cnty_States_Rgns[chapter],(Cnty_States_Rgns[county_lon, county_st]=G2099)*(Cnty_States_Rgns[region]=DR_Region)),"")</f>
        <v/>
      </c>
      <c r="J2099">
        <v>2097</v>
      </c>
      <c r="K2099" t="str">
        <f t="shared" si="65"/>
        <v/>
      </c>
    </row>
    <row r="2100" spans="1:11" ht="16" hidden="1" x14ac:dyDescent="0.2">
      <c r="A2100" s="43">
        <f>IFERROR(MATCH($C2100,'Start Here Statistics'!$M:$M,0),0)</f>
        <v>0</v>
      </c>
      <c r="B2100" s="43" t="s">
        <v>344</v>
      </c>
      <c r="C2100" s="43" t="s">
        <v>327</v>
      </c>
      <c r="D2100" s="43" t="s">
        <v>2655</v>
      </c>
      <c r="E2100" s="43">
        <f t="shared" si="64"/>
        <v>0</v>
      </c>
      <c r="G2100" s="89" t="str">
        <v/>
      </c>
      <c r="H2100" s="90" t="str" cm="1">
        <f t="array" ref="H2100">IFERROR(_xlfn._xlws.FILTER(Cnty_States_Rgns[chapter],(Cnty_States_Rgns[county_lon, county_st]=G2100)*(Cnty_States_Rgns[region]=DR_Region)),"")</f>
        <v/>
      </c>
      <c r="J2100">
        <v>2098</v>
      </c>
      <c r="K2100" t="str">
        <f t="shared" si="65"/>
        <v/>
      </c>
    </row>
    <row r="2101" spans="1:11" ht="16" hidden="1" x14ac:dyDescent="0.2">
      <c r="A2101" s="43">
        <f>IFERROR(MATCH($C2101,'Start Here Statistics'!$M:$M,0),0)</f>
        <v>0</v>
      </c>
      <c r="B2101" s="43" t="s">
        <v>2477</v>
      </c>
      <c r="C2101" s="43" t="s">
        <v>305</v>
      </c>
      <c r="D2101" s="43" t="s">
        <v>2656</v>
      </c>
      <c r="E2101" s="43">
        <f t="shared" si="64"/>
        <v>0</v>
      </c>
      <c r="G2101" s="89" t="str">
        <v/>
      </c>
      <c r="H2101" s="90" t="str" cm="1">
        <f t="array" ref="H2101">IFERROR(_xlfn._xlws.FILTER(Cnty_States_Rgns[chapter],(Cnty_States_Rgns[county_lon, county_st]=G2101)*(Cnty_States_Rgns[region]=DR_Region)),"")</f>
        <v/>
      </c>
      <c r="J2101">
        <v>2099</v>
      </c>
      <c r="K2101" t="str">
        <f t="shared" si="65"/>
        <v/>
      </c>
    </row>
    <row r="2102" spans="1:11" ht="16" hidden="1" x14ac:dyDescent="0.2">
      <c r="A2102" s="43">
        <f>IFERROR(MATCH($C2102,'Start Here Statistics'!$M:$M,0),0)</f>
        <v>0</v>
      </c>
      <c r="B2102" s="43" t="s">
        <v>563</v>
      </c>
      <c r="C2102" s="43" t="s">
        <v>305</v>
      </c>
      <c r="D2102" s="43" t="s">
        <v>2656</v>
      </c>
      <c r="E2102" s="43">
        <f t="shared" si="64"/>
        <v>0</v>
      </c>
      <c r="G2102" s="89" t="str">
        <v/>
      </c>
      <c r="H2102" s="90" t="str" cm="1">
        <f t="array" ref="H2102">IFERROR(_xlfn._xlws.FILTER(Cnty_States_Rgns[chapter],(Cnty_States_Rgns[county_lon, county_st]=G2102)*(Cnty_States_Rgns[region]=DR_Region)),"")</f>
        <v/>
      </c>
      <c r="J2102">
        <v>2100</v>
      </c>
      <c r="K2102" t="str">
        <f t="shared" si="65"/>
        <v/>
      </c>
    </row>
    <row r="2103" spans="1:11" ht="16" hidden="1" x14ac:dyDescent="0.2">
      <c r="A2103" s="43">
        <f>IFERROR(MATCH($C2103,'Start Here Statistics'!$M:$M,0),0)</f>
        <v>0</v>
      </c>
      <c r="B2103" s="43" t="s">
        <v>561</v>
      </c>
      <c r="C2103" s="43" t="s">
        <v>307</v>
      </c>
      <c r="D2103" s="43" t="s">
        <v>2657</v>
      </c>
      <c r="E2103" s="43">
        <f t="shared" si="64"/>
        <v>0</v>
      </c>
      <c r="G2103" s="89" t="str">
        <v/>
      </c>
      <c r="H2103" s="90" t="str" cm="1">
        <f t="array" ref="H2103">IFERROR(_xlfn._xlws.FILTER(Cnty_States_Rgns[chapter],(Cnty_States_Rgns[county_lon, county_st]=G2103)*(Cnty_States_Rgns[region]=DR_Region)),"")</f>
        <v/>
      </c>
      <c r="J2103">
        <v>2101</v>
      </c>
      <c r="K2103" t="str">
        <f t="shared" si="65"/>
        <v/>
      </c>
    </row>
    <row r="2104" spans="1:11" ht="16" hidden="1" x14ac:dyDescent="0.2">
      <c r="A2104" s="43">
        <f>IFERROR(MATCH($C2104,'Start Here Statistics'!$M:$M,0),0)</f>
        <v>0</v>
      </c>
      <c r="B2104" s="43" t="s">
        <v>402</v>
      </c>
      <c r="C2104" s="43" t="s">
        <v>275</v>
      </c>
      <c r="D2104" s="43" t="s">
        <v>2658</v>
      </c>
      <c r="E2104" s="43">
        <f t="shared" si="64"/>
        <v>0</v>
      </c>
      <c r="G2104" s="89" t="str">
        <v/>
      </c>
      <c r="H2104" s="90" t="str" cm="1">
        <f t="array" ref="H2104">IFERROR(_xlfn._xlws.FILTER(Cnty_States_Rgns[chapter],(Cnty_States_Rgns[county_lon, county_st]=G2104)*(Cnty_States_Rgns[region]=DR_Region)),"")</f>
        <v/>
      </c>
      <c r="J2104">
        <v>2102</v>
      </c>
      <c r="K2104" t="str">
        <f t="shared" si="65"/>
        <v/>
      </c>
    </row>
    <row r="2105" spans="1:11" ht="16" hidden="1" x14ac:dyDescent="0.2">
      <c r="A2105" s="43">
        <f>IFERROR(MATCH($C2105,'Start Here Statistics'!$M:$M,0),0)</f>
        <v>0</v>
      </c>
      <c r="B2105" s="43" t="s">
        <v>595</v>
      </c>
      <c r="C2105" s="43" t="s">
        <v>293</v>
      </c>
      <c r="D2105" s="43" t="s">
        <v>2659</v>
      </c>
      <c r="E2105" s="43">
        <f t="shared" si="64"/>
        <v>0</v>
      </c>
      <c r="G2105" s="89" t="str">
        <v/>
      </c>
      <c r="H2105" s="90" t="str" cm="1">
        <f t="array" ref="H2105">IFERROR(_xlfn._xlws.FILTER(Cnty_States_Rgns[chapter],(Cnty_States_Rgns[county_lon, county_st]=G2105)*(Cnty_States_Rgns[region]=DR_Region)),"")</f>
        <v/>
      </c>
      <c r="J2105">
        <v>2103</v>
      </c>
      <c r="K2105" t="str">
        <f t="shared" si="65"/>
        <v/>
      </c>
    </row>
    <row r="2106" spans="1:11" ht="16" hidden="1" x14ac:dyDescent="0.2">
      <c r="A2106" s="43">
        <f>IFERROR(MATCH($C2106,'Start Here Statistics'!$M:$M,0),0)</f>
        <v>0</v>
      </c>
      <c r="B2106" s="43" t="s">
        <v>649</v>
      </c>
      <c r="C2106" s="43" t="s">
        <v>297</v>
      </c>
      <c r="D2106" s="43" t="s">
        <v>2660</v>
      </c>
      <c r="E2106" s="43">
        <f t="shared" si="64"/>
        <v>0</v>
      </c>
      <c r="G2106" s="89" t="str">
        <v/>
      </c>
      <c r="H2106" s="90" t="str" cm="1">
        <f t="array" ref="H2106">IFERROR(_xlfn._xlws.FILTER(Cnty_States_Rgns[chapter],(Cnty_States_Rgns[county_lon, county_st]=G2106)*(Cnty_States_Rgns[region]=DR_Region)),"")</f>
        <v/>
      </c>
      <c r="J2106">
        <v>2104</v>
      </c>
      <c r="K2106" t="str">
        <f t="shared" si="65"/>
        <v/>
      </c>
    </row>
    <row r="2107" spans="1:11" ht="16" hidden="1" x14ac:dyDescent="0.2">
      <c r="A2107" s="43">
        <f>IFERROR(MATCH($C2107,'Start Here Statistics'!$M:$M,0),0)</f>
        <v>0</v>
      </c>
      <c r="B2107" s="43" t="s">
        <v>344</v>
      </c>
      <c r="C2107" s="43" t="s">
        <v>327</v>
      </c>
      <c r="D2107" s="43" t="s">
        <v>2661</v>
      </c>
      <c r="E2107" s="43">
        <f t="shared" si="64"/>
        <v>0</v>
      </c>
      <c r="G2107" s="89" t="str">
        <v/>
      </c>
      <c r="H2107" s="90" t="str" cm="1">
        <f t="array" ref="H2107">IFERROR(_xlfn._xlws.FILTER(Cnty_States_Rgns[chapter],(Cnty_States_Rgns[county_lon, county_st]=G2107)*(Cnty_States_Rgns[region]=DR_Region)),"")</f>
        <v/>
      </c>
      <c r="J2107">
        <v>2105</v>
      </c>
      <c r="K2107" t="str">
        <f t="shared" si="65"/>
        <v/>
      </c>
    </row>
    <row r="2108" spans="1:11" ht="16" hidden="1" x14ac:dyDescent="0.2">
      <c r="A2108" s="43">
        <f>IFERROR(MATCH($C2108,'Start Here Statistics'!$M:$M,0),0)</f>
        <v>0</v>
      </c>
      <c r="B2108" s="43" t="s">
        <v>2662</v>
      </c>
      <c r="C2108" s="43" t="s">
        <v>318</v>
      </c>
      <c r="D2108" s="43" t="s">
        <v>2663</v>
      </c>
      <c r="E2108" s="43">
        <f t="shared" si="64"/>
        <v>0</v>
      </c>
      <c r="G2108" s="89" t="str">
        <v/>
      </c>
      <c r="H2108" s="90" t="str" cm="1">
        <f t="array" ref="H2108">IFERROR(_xlfn._xlws.FILTER(Cnty_States_Rgns[chapter],(Cnty_States_Rgns[county_lon, county_st]=G2108)*(Cnty_States_Rgns[region]=DR_Region)),"")</f>
        <v/>
      </c>
      <c r="J2108">
        <v>2106</v>
      </c>
      <c r="K2108" t="str">
        <f t="shared" si="65"/>
        <v/>
      </c>
    </row>
    <row r="2109" spans="1:11" ht="16" hidden="1" x14ac:dyDescent="0.2">
      <c r="A2109" s="43">
        <f>IFERROR(MATCH($C2109,'Start Here Statistics'!$M:$M,0),0)</f>
        <v>0</v>
      </c>
      <c r="B2109" s="43" t="s">
        <v>649</v>
      </c>
      <c r="C2109" s="43" t="s">
        <v>297</v>
      </c>
      <c r="D2109" s="43" t="s">
        <v>2664</v>
      </c>
      <c r="E2109" s="43">
        <f t="shared" si="64"/>
        <v>0</v>
      </c>
      <c r="G2109" s="89" t="str">
        <v/>
      </c>
      <c r="H2109" s="90" t="str" cm="1">
        <f t="array" ref="H2109">IFERROR(_xlfn._xlws.FILTER(Cnty_States_Rgns[chapter],(Cnty_States_Rgns[county_lon, county_st]=G2109)*(Cnty_States_Rgns[region]=DR_Region)),"")</f>
        <v/>
      </c>
      <c r="J2109">
        <v>2107</v>
      </c>
      <c r="K2109" t="str">
        <f t="shared" si="65"/>
        <v/>
      </c>
    </row>
    <row r="2110" spans="1:11" ht="16" hidden="1" x14ac:dyDescent="0.2">
      <c r="A2110" s="43">
        <f>IFERROR(MATCH($C2110,'Start Here Statistics'!$M:$M,0),0)</f>
        <v>0</v>
      </c>
      <c r="B2110" s="43" t="s">
        <v>885</v>
      </c>
      <c r="C2110" s="43" t="s">
        <v>327</v>
      </c>
      <c r="D2110" s="43" t="s">
        <v>2665</v>
      </c>
      <c r="E2110" s="43">
        <f t="shared" si="64"/>
        <v>0</v>
      </c>
      <c r="G2110" s="89" t="str">
        <v/>
      </c>
      <c r="H2110" s="90" t="str" cm="1">
        <f t="array" ref="H2110">IFERROR(_xlfn._xlws.FILTER(Cnty_States_Rgns[chapter],(Cnty_States_Rgns[county_lon, county_st]=G2110)*(Cnty_States_Rgns[region]=DR_Region)),"")</f>
        <v/>
      </c>
      <c r="J2110">
        <v>2108</v>
      </c>
      <c r="K2110" t="str">
        <f t="shared" si="65"/>
        <v/>
      </c>
    </row>
    <row r="2111" spans="1:11" ht="16" hidden="1" x14ac:dyDescent="0.2">
      <c r="A2111" s="43">
        <f>IFERROR(MATCH($C2111,'Start Here Statistics'!$M:$M,0),0)</f>
        <v>0</v>
      </c>
      <c r="B2111" s="43" t="s">
        <v>402</v>
      </c>
      <c r="C2111" s="43" t="s">
        <v>275</v>
      </c>
      <c r="D2111" s="43" t="s">
        <v>2666</v>
      </c>
      <c r="E2111" s="43">
        <f t="shared" si="64"/>
        <v>0</v>
      </c>
      <c r="G2111" s="89" t="str">
        <v/>
      </c>
      <c r="H2111" s="90" t="str" cm="1">
        <f t="array" ref="H2111">IFERROR(_xlfn._xlws.FILTER(Cnty_States_Rgns[chapter],(Cnty_States_Rgns[county_lon, county_st]=G2111)*(Cnty_States_Rgns[region]=DR_Region)),"")</f>
        <v/>
      </c>
      <c r="J2111">
        <v>2109</v>
      </c>
      <c r="K2111" t="str">
        <f t="shared" si="65"/>
        <v/>
      </c>
    </row>
    <row r="2112" spans="1:11" ht="16" hidden="1" x14ac:dyDescent="0.2">
      <c r="A2112" s="43">
        <f>IFERROR(MATCH($C2112,'Start Here Statistics'!$M:$M,0),0)</f>
        <v>0</v>
      </c>
      <c r="B2112" s="43" t="s">
        <v>423</v>
      </c>
      <c r="C2112" s="43" t="s">
        <v>327</v>
      </c>
      <c r="D2112" s="43" t="s">
        <v>2667</v>
      </c>
      <c r="E2112" s="43">
        <f t="shared" si="64"/>
        <v>0</v>
      </c>
      <c r="G2112" s="89" t="str">
        <v/>
      </c>
      <c r="H2112" s="90" t="str" cm="1">
        <f t="array" ref="H2112">IFERROR(_xlfn._xlws.FILTER(Cnty_States_Rgns[chapter],(Cnty_States_Rgns[county_lon, county_st]=G2112)*(Cnty_States_Rgns[region]=DR_Region)),"")</f>
        <v/>
      </c>
      <c r="J2112">
        <v>2110</v>
      </c>
      <c r="K2112" t="str">
        <f t="shared" si="65"/>
        <v/>
      </c>
    </row>
    <row r="2113" spans="1:11" ht="16" hidden="1" x14ac:dyDescent="0.2">
      <c r="A2113" s="43">
        <f>IFERROR(MATCH($C2113,'Start Here Statistics'!$M:$M,0),0)</f>
        <v>0</v>
      </c>
      <c r="B2113" s="43" t="s">
        <v>446</v>
      </c>
      <c r="C2113" s="43" t="s">
        <v>301</v>
      </c>
      <c r="D2113" s="43" t="s">
        <v>2668</v>
      </c>
      <c r="E2113" s="43">
        <f t="shared" si="64"/>
        <v>0</v>
      </c>
      <c r="G2113" s="89" t="str">
        <v/>
      </c>
      <c r="H2113" s="90" t="str" cm="1">
        <f t="array" ref="H2113">IFERROR(_xlfn._xlws.FILTER(Cnty_States_Rgns[chapter],(Cnty_States_Rgns[county_lon, county_st]=G2113)*(Cnty_States_Rgns[region]=DR_Region)),"")</f>
        <v/>
      </c>
      <c r="J2113">
        <v>2111</v>
      </c>
      <c r="K2113" t="str">
        <f t="shared" si="65"/>
        <v/>
      </c>
    </row>
    <row r="2114" spans="1:11" ht="16" hidden="1" x14ac:dyDescent="0.2">
      <c r="A2114" s="43">
        <f>IFERROR(MATCH($C2114,'Start Here Statistics'!$M:$M,0),0)</f>
        <v>0</v>
      </c>
      <c r="B2114" s="43" t="s">
        <v>438</v>
      </c>
      <c r="C2114" s="43" t="s">
        <v>327</v>
      </c>
      <c r="D2114" s="43" t="s">
        <v>2669</v>
      </c>
      <c r="E2114" s="43">
        <f t="shared" si="64"/>
        <v>0</v>
      </c>
      <c r="G2114" s="89" t="str">
        <v/>
      </c>
      <c r="H2114" s="90" t="str" cm="1">
        <f t="array" ref="H2114">IFERROR(_xlfn._xlws.FILTER(Cnty_States_Rgns[chapter],(Cnty_States_Rgns[county_lon, county_st]=G2114)*(Cnty_States_Rgns[region]=DR_Region)),"")</f>
        <v/>
      </c>
      <c r="J2114">
        <v>2112</v>
      </c>
      <c r="K2114" t="str">
        <f t="shared" si="65"/>
        <v/>
      </c>
    </row>
    <row r="2115" spans="1:11" ht="16" hidden="1" x14ac:dyDescent="0.2">
      <c r="A2115" s="43">
        <f>IFERROR(MATCH($C2115,'Start Here Statistics'!$M:$M,0),0)</f>
        <v>0</v>
      </c>
      <c r="B2115" s="43" t="s">
        <v>411</v>
      </c>
      <c r="C2115" s="43" t="s">
        <v>301</v>
      </c>
      <c r="D2115" s="43" t="s">
        <v>2670</v>
      </c>
      <c r="E2115" s="43">
        <f t="shared" ref="E2115:E2178" si="66">SUM(E2114,$A2115&gt;0)</f>
        <v>0</v>
      </c>
      <c r="G2115" s="89" t="str">
        <v/>
      </c>
      <c r="H2115" s="90" t="str" cm="1">
        <f t="array" ref="H2115">IFERROR(_xlfn._xlws.FILTER(Cnty_States_Rgns[chapter],(Cnty_States_Rgns[county_lon, county_st]=G2115)*(Cnty_States_Rgns[region]=DR_Region)),"")</f>
        <v/>
      </c>
      <c r="J2115">
        <v>2113</v>
      </c>
      <c r="K2115" t="str">
        <f t="shared" si="65"/>
        <v/>
      </c>
    </row>
    <row r="2116" spans="1:11" ht="16" x14ac:dyDescent="0.2">
      <c r="A2116" s="43">
        <f>IFERROR(MATCH($C2116,'Start Here Statistics'!$M:$M,0),0)</f>
        <v>0</v>
      </c>
      <c r="B2116" s="43" t="s">
        <v>517</v>
      </c>
      <c r="C2116" s="43" t="s">
        <v>271</v>
      </c>
      <c r="D2116" s="43" t="s">
        <v>2671</v>
      </c>
      <c r="E2116" s="43">
        <f t="shared" si="66"/>
        <v>0</v>
      </c>
      <c r="G2116" s="89" t="str">
        <v/>
      </c>
      <c r="H2116" s="90" t="str" cm="1">
        <f t="array" ref="H2116">IFERROR(_xlfn._xlws.FILTER(Cnty_States_Rgns[chapter],(Cnty_States_Rgns[county_lon, county_st]=G2116)*(Cnty_States_Rgns[region]=DR_Region)),"")</f>
        <v/>
      </c>
      <c r="J2116">
        <v>2114</v>
      </c>
      <c r="K2116" t="str">
        <f t="shared" ref="K2116:K2179" si="67">IFERROR(INDEX($D:$D,MATCH($J2116,$E:$E,0)),"")</f>
        <v/>
      </c>
    </row>
    <row r="2117" spans="1:11" ht="16" hidden="1" x14ac:dyDescent="0.2">
      <c r="A2117" s="43">
        <f>IFERROR(MATCH($C2117,'Start Here Statistics'!$M:$M,0),0)</f>
        <v>0</v>
      </c>
      <c r="B2117" s="43" t="s">
        <v>368</v>
      </c>
      <c r="C2117" s="43" t="s">
        <v>310</v>
      </c>
      <c r="D2117" s="43" t="s">
        <v>2672</v>
      </c>
      <c r="E2117" s="43">
        <f t="shared" si="66"/>
        <v>0</v>
      </c>
      <c r="G2117" s="89" t="str">
        <v/>
      </c>
      <c r="H2117" s="90" t="str" cm="1">
        <f t="array" ref="H2117">IFERROR(_xlfn._xlws.FILTER(Cnty_States_Rgns[chapter],(Cnty_States_Rgns[county_lon, county_st]=G2117)*(Cnty_States_Rgns[region]=DR_Region)),"")</f>
        <v/>
      </c>
      <c r="J2117">
        <v>2115</v>
      </c>
      <c r="K2117" t="str">
        <f t="shared" si="67"/>
        <v/>
      </c>
    </row>
    <row r="2118" spans="1:11" ht="16" hidden="1" x14ac:dyDescent="0.2">
      <c r="A2118" s="43">
        <f>IFERROR(MATCH($C2118,'Start Here Statistics'!$M:$M,0),0)</f>
        <v>0</v>
      </c>
      <c r="B2118" s="43" t="s">
        <v>477</v>
      </c>
      <c r="C2118" s="43" t="s">
        <v>325</v>
      </c>
      <c r="D2118" s="43" t="s">
        <v>2673</v>
      </c>
      <c r="E2118" s="43">
        <f t="shared" si="66"/>
        <v>0</v>
      </c>
      <c r="G2118" s="89" t="str">
        <v/>
      </c>
      <c r="H2118" s="90" t="str" cm="1">
        <f t="array" ref="H2118">IFERROR(_xlfn._xlws.FILTER(Cnty_States_Rgns[chapter],(Cnty_States_Rgns[county_lon, county_st]=G2118)*(Cnty_States_Rgns[region]=DR_Region)),"")</f>
        <v/>
      </c>
      <c r="J2118">
        <v>2116</v>
      </c>
      <c r="K2118" t="str">
        <f t="shared" si="67"/>
        <v/>
      </c>
    </row>
    <row r="2119" spans="1:11" ht="16" hidden="1" x14ac:dyDescent="0.2">
      <c r="A2119" s="43">
        <f>IFERROR(MATCH($C2119,'Start Here Statistics'!$M:$M,0),0)</f>
        <v>0</v>
      </c>
      <c r="B2119" s="43" t="s">
        <v>1040</v>
      </c>
      <c r="C2119" s="43" t="s">
        <v>326</v>
      </c>
      <c r="D2119" s="43" t="s">
        <v>2674</v>
      </c>
      <c r="E2119" s="43">
        <f t="shared" si="66"/>
        <v>0</v>
      </c>
      <c r="G2119" s="89" t="str">
        <v/>
      </c>
      <c r="H2119" s="90" t="str" cm="1">
        <f t="array" ref="H2119">IFERROR(_xlfn._xlws.FILTER(Cnty_States_Rgns[chapter],(Cnty_States_Rgns[county_lon, county_st]=G2119)*(Cnty_States_Rgns[region]=DR_Region)),"")</f>
        <v/>
      </c>
      <c r="J2119">
        <v>2117</v>
      </c>
      <c r="K2119" t="str">
        <f t="shared" si="67"/>
        <v/>
      </c>
    </row>
    <row r="2120" spans="1:11" ht="16" hidden="1" x14ac:dyDescent="0.2">
      <c r="A2120" s="43">
        <f>IFERROR(MATCH($C2120,'Start Here Statistics'!$M:$M,0),0)</f>
        <v>0</v>
      </c>
      <c r="B2120" s="43" t="s">
        <v>2191</v>
      </c>
      <c r="C2120" s="43" t="s">
        <v>306</v>
      </c>
      <c r="D2120" s="43" t="s">
        <v>2675</v>
      </c>
      <c r="E2120" s="43">
        <f t="shared" si="66"/>
        <v>0</v>
      </c>
      <c r="G2120" s="89" t="str">
        <v/>
      </c>
      <c r="H2120" s="90" t="str" cm="1">
        <f t="array" ref="H2120">IFERROR(_xlfn._xlws.FILTER(Cnty_States_Rgns[chapter],(Cnty_States_Rgns[county_lon, county_st]=G2120)*(Cnty_States_Rgns[region]=DR_Region)),"")</f>
        <v/>
      </c>
      <c r="J2120">
        <v>2118</v>
      </c>
      <c r="K2120" t="str">
        <f t="shared" si="67"/>
        <v/>
      </c>
    </row>
    <row r="2121" spans="1:11" ht="16" hidden="1" x14ac:dyDescent="0.2">
      <c r="A2121" s="43">
        <f>IFERROR(MATCH($C2121,'Start Here Statistics'!$M:$M,0),0)</f>
        <v>0</v>
      </c>
      <c r="B2121" s="43" t="s">
        <v>1194</v>
      </c>
      <c r="C2121" s="43" t="s">
        <v>324</v>
      </c>
      <c r="D2121" s="43" t="s">
        <v>2676</v>
      </c>
      <c r="E2121" s="43">
        <f t="shared" si="66"/>
        <v>0</v>
      </c>
      <c r="G2121" s="89" t="str">
        <v/>
      </c>
      <c r="H2121" s="90" t="str" cm="1">
        <f t="array" ref="H2121">IFERROR(_xlfn._xlws.FILTER(Cnty_States_Rgns[chapter],(Cnty_States_Rgns[county_lon, county_st]=G2121)*(Cnty_States_Rgns[region]=DR_Region)),"")</f>
        <v/>
      </c>
      <c r="J2121">
        <v>2119</v>
      </c>
      <c r="K2121" t="str">
        <f t="shared" si="67"/>
        <v/>
      </c>
    </row>
    <row r="2122" spans="1:11" ht="16" hidden="1" x14ac:dyDescent="0.2">
      <c r="A2122" s="43">
        <f>IFERROR(MATCH($C2122,'Start Here Statistics'!$M:$M,0),0)</f>
        <v>0</v>
      </c>
      <c r="B2122" s="43" t="s">
        <v>789</v>
      </c>
      <c r="C2122" s="43" t="s">
        <v>310</v>
      </c>
      <c r="D2122" s="43" t="s">
        <v>2677</v>
      </c>
      <c r="E2122" s="43">
        <f t="shared" si="66"/>
        <v>0</v>
      </c>
      <c r="G2122" s="89" t="str">
        <v/>
      </c>
      <c r="H2122" s="90" t="str" cm="1">
        <f t="array" ref="H2122">IFERROR(_xlfn._xlws.FILTER(Cnty_States_Rgns[chapter],(Cnty_States_Rgns[county_lon, county_st]=G2122)*(Cnty_States_Rgns[region]=DR_Region)),"")</f>
        <v/>
      </c>
      <c r="J2122">
        <v>2120</v>
      </c>
      <c r="K2122" t="str">
        <f t="shared" si="67"/>
        <v/>
      </c>
    </row>
    <row r="2123" spans="1:11" ht="16" hidden="1" x14ac:dyDescent="0.2">
      <c r="A2123" s="43">
        <f>IFERROR(MATCH($C2123,'Start Here Statistics'!$M:$M,0),0)</f>
        <v>0</v>
      </c>
      <c r="B2123" s="43" t="s">
        <v>1870</v>
      </c>
      <c r="C2123" s="43" t="s">
        <v>311</v>
      </c>
      <c r="D2123" s="43" t="s">
        <v>2678</v>
      </c>
      <c r="E2123" s="43">
        <f t="shared" si="66"/>
        <v>0</v>
      </c>
      <c r="G2123" s="89" t="str">
        <v/>
      </c>
      <c r="H2123" s="90" t="str" cm="1">
        <f t="array" ref="H2123">IFERROR(_xlfn._xlws.FILTER(Cnty_States_Rgns[chapter],(Cnty_States_Rgns[county_lon, county_st]=G2123)*(Cnty_States_Rgns[region]=DR_Region)),"")</f>
        <v/>
      </c>
      <c r="J2123">
        <v>2121</v>
      </c>
      <c r="K2123" t="str">
        <f t="shared" si="67"/>
        <v/>
      </c>
    </row>
    <row r="2124" spans="1:11" ht="16" hidden="1" x14ac:dyDescent="0.2">
      <c r="A2124" s="43">
        <f>IFERROR(MATCH($C2124,'Start Here Statistics'!$M:$M,0),0)</f>
        <v>0</v>
      </c>
      <c r="B2124" s="43" t="s">
        <v>569</v>
      </c>
      <c r="C2124" s="43" t="s">
        <v>306</v>
      </c>
      <c r="D2124" s="43" t="s">
        <v>2679</v>
      </c>
      <c r="E2124" s="43">
        <f t="shared" si="66"/>
        <v>0</v>
      </c>
      <c r="G2124" s="89" t="str">
        <v/>
      </c>
      <c r="H2124" s="90" t="str" cm="1">
        <f t="array" ref="H2124">IFERROR(_xlfn._xlws.FILTER(Cnty_States_Rgns[chapter],(Cnty_States_Rgns[county_lon, county_st]=G2124)*(Cnty_States_Rgns[region]=DR_Region)),"")</f>
        <v/>
      </c>
      <c r="J2124">
        <v>2122</v>
      </c>
      <c r="K2124" t="str">
        <f t="shared" si="67"/>
        <v/>
      </c>
    </row>
    <row r="2125" spans="1:11" ht="16" hidden="1" x14ac:dyDescent="0.2">
      <c r="A2125" s="43">
        <f>IFERROR(MATCH($C2125,'Start Here Statistics'!$M:$M,0),0)</f>
        <v>0</v>
      </c>
      <c r="B2125" s="43" t="s">
        <v>490</v>
      </c>
      <c r="C2125" s="43" t="s">
        <v>313</v>
      </c>
      <c r="D2125" s="43" t="s">
        <v>2680</v>
      </c>
      <c r="E2125" s="43">
        <f t="shared" si="66"/>
        <v>0</v>
      </c>
      <c r="G2125" s="89" t="str">
        <v/>
      </c>
      <c r="H2125" s="90" t="str" cm="1">
        <f t="array" ref="H2125">IFERROR(_xlfn._xlws.FILTER(Cnty_States_Rgns[chapter],(Cnty_States_Rgns[county_lon, county_st]=G2125)*(Cnty_States_Rgns[region]=DR_Region)),"")</f>
        <v/>
      </c>
      <c r="J2125">
        <v>2123</v>
      </c>
      <c r="K2125" t="str">
        <f t="shared" si="67"/>
        <v/>
      </c>
    </row>
    <row r="2126" spans="1:11" ht="16" hidden="1" x14ac:dyDescent="0.2">
      <c r="A2126" s="43">
        <f>IFERROR(MATCH($C2126,'Start Here Statistics'!$M:$M,0),0)</f>
        <v>0</v>
      </c>
      <c r="B2126" s="43" t="s">
        <v>553</v>
      </c>
      <c r="C2126" s="43" t="s">
        <v>294</v>
      </c>
      <c r="D2126" s="43" t="s">
        <v>2681</v>
      </c>
      <c r="E2126" s="43">
        <f t="shared" si="66"/>
        <v>0</v>
      </c>
      <c r="G2126" s="89" t="str">
        <v/>
      </c>
      <c r="H2126" s="90" t="str" cm="1">
        <f t="array" ref="H2126">IFERROR(_xlfn._xlws.FILTER(Cnty_States_Rgns[chapter],(Cnty_States_Rgns[county_lon, county_st]=G2126)*(Cnty_States_Rgns[region]=DR_Region)),"")</f>
        <v/>
      </c>
      <c r="J2126">
        <v>2124</v>
      </c>
      <c r="K2126" t="str">
        <f t="shared" si="67"/>
        <v/>
      </c>
    </row>
    <row r="2127" spans="1:11" ht="16" hidden="1" x14ac:dyDescent="0.2">
      <c r="A2127" s="43">
        <f>IFERROR(MATCH($C2127,'Start Here Statistics'!$M:$M,0),0)</f>
        <v>0</v>
      </c>
      <c r="B2127" s="43" t="s">
        <v>336</v>
      </c>
      <c r="C2127" s="43" t="s">
        <v>320</v>
      </c>
      <c r="D2127" s="43" t="s">
        <v>2682</v>
      </c>
      <c r="E2127" s="43">
        <f t="shared" si="66"/>
        <v>0</v>
      </c>
      <c r="G2127" s="89" t="str">
        <v/>
      </c>
      <c r="H2127" s="90" t="str" cm="1">
        <f t="array" ref="H2127">IFERROR(_xlfn._xlws.FILTER(Cnty_States_Rgns[chapter],(Cnty_States_Rgns[county_lon, county_st]=G2127)*(Cnty_States_Rgns[region]=DR_Region)),"")</f>
        <v/>
      </c>
      <c r="J2127">
        <v>2125</v>
      </c>
      <c r="K2127" t="str">
        <f t="shared" si="67"/>
        <v/>
      </c>
    </row>
    <row r="2128" spans="1:11" ht="16" hidden="1" x14ac:dyDescent="0.2">
      <c r="A2128" s="43">
        <f>IFERROR(MATCH($C2128,'Start Here Statistics'!$M:$M,0),0)</f>
        <v>0</v>
      </c>
      <c r="B2128" s="43" t="s">
        <v>774</v>
      </c>
      <c r="C2128" s="43" t="s">
        <v>329</v>
      </c>
      <c r="D2128" s="43" t="s">
        <v>2683</v>
      </c>
      <c r="E2128" s="43">
        <f t="shared" si="66"/>
        <v>0</v>
      </c>
      <c r="G2128" s="89" t="str">
        <v/>
      </c>
      <c r="H2128" s="90" t="str" cm="1">
        <f t="array" ref="H2128">IFERROR(_xlfn._xlws.FILTER(Cnty_States_Rgns[chapter],(Cnty_States_Rgns[county_lon, county_st]=G2128)*(Cnty_States_Rgns[region]=DR_Region)),"")</f>
        <v/>
      </c>
      <c r="J2128">
        <v>2126</v>
      </c>
      <c r="K2128" t="str">
        <f t="shared" si="67"/>
        <v/>
      </c>
    </row>
    <row r="2129" spans="1:11" ht="16" hidden="1" x14ac:dyDescent="0.2">
      <c r="A2129" s="43">
        <f>IFERROR(MATCH($C2129,'Start Here Statistics'!$M:$M,0),0)</f>
        <v>0</v>
      </c>
      <c r="B2129" s="43" t="s">
        <v>398</v>
      </c>
      <c r="C2129" s="43" t="s">
        <v>306</v>
      </c>
      <c r="D2129" s="43" t="s">
        <v>2684</v>
      </c>
      <c r="E2129" s="43">
        <f t="shared" si="66"/>
        <v>0</v>
      </c>
      <c r="G2129" s="89" t="str">
        <v/>
      </c>
      <c r="H2129" s="90" t="str" cm="1">
        <f t="array" ref="H2129">IFERROR(_xlfn._xlws.FILTER(Cnty_States_Rgns[chapter],(Cnty_States_Rgns[county_lon, county_st]=G2129)*(Cnty_States_Rgns[region]=DR_Region)),"")</f>
        <v/>
      </c>
      <c r="J2129">
        <v>2127</v>
      </c>
      <c r="K2129" t="str">
        <f t="shared" si="67"/>
        <v/>
      </c>
    </row>
    <row r="2130" spans="1:11" ht="16" hidden="1" x14ac:dyDescent="0.2">
      <c r="A2130" s="43">
        <f>IFERROR(MATCH($C2130,'Start Here Statistics'!$M:$M,0),0)</f>
        <v>0</v>
      </c>
      <c r="B2130" s="43" t="s">
        <v>523</v>
      </c>
      <c r="C2130" s="43" t="s">
        <v>307</v>
      </c>
      <c r="D2130" s="43" t="s">
        <v>2685</v>
      </c>
      <c r="E2130" s="43">
        <f t="shared" si="66"/>
        <v>0</v>
      </c>
      <c r="G2130" s="89" t="str">
        <v/>
      </c>
      <c r="H2130" s="90" t="str" cm="1">
        <f t="array" ref="H2130">IFERROR(_xlfn._xlws.FILTER(Cnty_States_Rgns[chapter],(Cnty_States_Rgns[county_lon, county_st]=G2130)*(Cnty_States_Rgns[region]=DR_Region)),"")</f>
        <v/>
      </c>
      <c r="J2130">
        <v>2128</v>
      </c>
      <c r="K2130" t="str">
        <f t="shared" si="67"/>
        <v/>
      </c>
    </row>
    <row r="2131" spans="1:11" ht="16" hidden="1" x14ac:dyDescent="0.2">
      <c r="A2131" s="43">
        <f>IFERROR(MATCH($C2131,'Start Here Statistics'!$M:$M,0),0)</f>
        <v>0</v>
      </c>
      <c r="B2131" s="43" t="s">
        <v>700</v>
      </c>
      <c r="C2131" s="43" t="s">
        <v>299</v>
      </c>
      <c r="D2131" s="43" t="s">
        <v>2686</v>
      </c>
      <c r="E2131" s="43">
        <f t="shared" si="66"/>
        <v>0</v>
      </c>
      <c r="G2131" s="89" t="str">
        <v/>
      </c>
      <c r="H2131" s="90" t="str" cm="1">
        <f t="array" ref="H2131">IFERROR(_xlfn._xlws.FILTER(Cnty_States_Rgns[chapter],(Cnty_States_Rgns[county_lon, county_st]=G2131)*(Cnty_States_Rgns[region]=DR_Region)),"")</f>
        <v/>
      </c>
      <c r="J2131">
        <v>2129</v>
      </c>
      <c r="K2131" t="str">
        <f t="shared" si="67"/>
        <v/>
      </c>
    </row>
    <row r="2132" spans="1:11" ht="16" hidden="1" x14ac:dyDescent="0.2">
      <c r="A2132" s="43">
        <f>IFERROR(MATCH($C2132,'Start Here Statistics'!$M:$M,0),0)</f>
        <v>0</v>
      </c>
      <c r="B2132" s="43" t="s">
        <v>553</v>
      </c>
      <c r="C2132" s="43" t="s">
        <v>294</v>
      </c>
      <c r="D2132" s="43" t="s">
        <v>2687</v>
      </c>
      <c r="E2132" s="43">
        <f t="shared" si="66"/>
        <v>0</v>
      </c>
      <c r="G2132" s="89" t="str">
        <v/>
      </c>
      <c r="H2132" s="90" t="str" cm="1">
        <f t="array" ref="H2132">IFERROR(_xlfn._xlws.FILTER(Cnty_States_Rgns[chapter],(Cnty_States_Rgns[county_lon, county_st]=G2132)*(Cnty_States_Rgns[region]=DR_Region)),"")</f>
        <v/>
      </c>
      <c r="J2132">
        <v>2130</v>
      </c>
      <c r="K2132" t="str">
        <f t="shared" si="67"/>
        <v/>
      </c>
    </row>
    <row r="2133" spans="1:11" ht="16" hidden="1" x14ac:dyDescent="0.2">
      <c r="A2133" s="43">
        <f>IFERROR(MATCH($C2133,'Start Here Statistics'!$M:$M,0),0)</f>
        <v>0</v>
      </c>
      <c r="B2133" s="43" t="s">
        <v>704</v>
      </c>
      <c r="C2133" s="43" t="s">
        <v>283</v>
      </c>
      <c r="D2133" s="43" t="s">
        <v>2688</v>
      </c>
      <c r="E2133" s="43">
        <f t="shared" si="66"/>
        <v>0</v>
      </c>
      <c r="G2133" s="89" t="str">
        <v/>
      </c>
      <c r="H2133" s="90" t="str" cm="1">
        <f t="array" ref="H2133">IFERROR(_xlfn._xlws.FILTER(Cnty_States_Rgns[chapter],(Cnty_States_Rgns[county_lon, county_st]=G2133)*(Cnty_States_Rgns[region]=DR_Region)),"")</f>
        <v/>
      </c>
      <c r="J2133">
        <v>2131</v>
      </c>
      <c r="K2133" t="str">
        <f t="shared" si="67"/>
        <v/>
      </c>
    </row>
    <row r="2134" spans="1:11" ht="16" hidden="1" x14ac:dyDescent="0.2">
      <c r="A2134" s="43">
        <f>IFERROR(MATCH($C2134,'Start Here Statistics'!$M:$M,0),0)</f>
        <v>0</v>
      </c>
      <c r="B2134" s="43" t="s">
        <v>545</v>
      </c>
      <c r="C2134" s="43" t="s">
        <v>302</v>
      </c>
      <c r="D2134" s="43" t="s">
        <v>2689</v>
      </c>
      <c r="E2134" s="43">
        <f t="shared" si="66"/>
        <v>0</v>
      </c>
      <c r="G2134" s="89" t="str">
        <v/>
      </c>
      <c r="H2134" s="90" t="str" cm="1">
        <f t="array" ref="H2134">IFERROR(_xlfn._xlws.FILTER(Cnty_States_Rgns[chapter],(Cnty_States_Rgns[county_lon, county_st]=G2134)*(Cnty_States_Rgns[region]=DR_Region)),"")</f>
        <v/>
      </c>
      <c r="J2134">
        <v>2132</v>
      </c>
      <c r="K2134" t="str">
        <f t="shared" si="67"/>
        <v/>
      </c>
    </row>
    <row r="2135" spans="1:11" ht="16" hidden="1" x14ac:dyDescent="0.2">
      <c r="A2135" s="43">
        <f>IFERROR(MATCH($C2135,'Start Here Statistics'!$M:$M,0),0)</f>
        <v>0</v>
      </c>
      <c r="B2135" s="43" t="s">
        <v>620</v>
      </c>
      <c r="C2135" s="43" t="s">
        <v>285</v>
      </c>
      <c r="D2135" s="43" t="s">
        <v>2690</v>
      </c>
      <c r="E2135" s="43">
        <f t="shared" si="66"/>
        <v>0</v>
      </c>
      <c r="G2135" s="89" t="str">
        <v/>
      </c>
      <c r="H2135" s="90" t="str" cm="1">
        <f t="array" ref="H2135">IFERROR(_xlfn._xlws.FILTER(Cnty_States_Rgns[chapter],(Cnty_States_Rgns[county_lon, county_st]=G2135)*(Cnty_States_Rgns[region]=DR_Region)),"")</f>
        <v/>
      </c>
      <c r="J2135">
        <v>2133</v>
      </c>
      <c r="K2135" t="str">
        <f t="shared" si="67"/>
        <v/>
      </c>
    </row>
    <row r="2136" spans="1:11" ht="16" hidden="1" x14ac:dyDescent="0.2">
      <c r="A2136" s="43">
        <f>IFERROR(MATCH($C2136,'Start Here Statistics'!$M:$M,0),0)</f>
        <v>0</v>
      </c>
      <c r="B2136" s="43" t="s">
        <v>587</v>
      </c>
      <c r="C2136" s="43" t="s">
        <v>312</v>
      </c>
      <c r="D2136" s="43" t="s">
        <v>2691</v>
      </c>
      <c r="E2136" s="43">
        <f t="shared" si="66"/>
        <v>0</v>
      </c>
      <c r="G2136" s="89" t="str">
        <v/>
      </c>
      <c r="H2136" s="90" t="str" cm="1">
        <f t="array" ref="H2136">IFERROR(_xlfn._xlws.FILTER(Cnty_States_Rgns[chapter],(Cnty_States_Rgns[county_lon, county_st]=G2136)*(Cnty_States_Rgns[region]=DR_Region)),"")</f>
        <v/>
      </c>
      <c r="J2136">
        <v>2134</v>
      </c>
      <c r="K2136" t="str">
        <f t="shared" si="67"/>
        <v/>
      </c>
    </row>
    <row r="2137" spans="1:11" ht="16" hidden="1" x14ac:dyDescent="0.2">
      <c r="A2137" s="43">
        <f>IFERROR(MATCH($C2137,'Start Here Statistics'!$M:$M,0),0)</f>
        <v>0</v>
      </c>
      <c r="B2137" s="43" t="s">
        <v>624</v>
      </c>
      <c r="C2137" s="43" t="s">
        <v>317</v>
      </c>
      <c r="D2137" s="43" t="s">
        <v>2692</v>
      </c>
      <c r="E2137" s="43">
        <f t="shared" si="66"/>
        <v>0</v>
      </c>
      <c r="G2137" s="89" t="str">
        <v/>
      </c>
      <c r="H2137" s="90" t="str" cm="1">
        <f t="array" ref="H2137">IFERROR(_xlfn._xlws.FILTER(Cnty_States_Rgns[chapter],(Cnty_States_Rgns[county_lon, county_st]=G2137)*(Cnty_States_Rgns[region]=DR_Region)),"")</f>
        <v/>
      </c>
      <c r="J2137">
        <v>2135</v>
      </c>
      <c r="K2137" t="str">
        <f t="shared" si="67"/>
        <v/>
      </c>
    </row>
    <row r="2138" spans="1:11" ht="16" hidden="1" x14ac:dyDescent="0.2">
      <c r="A2138" s="43">
        <f>IFERROR(MATCH($C2138,'Start Here Statistics'!$M:$M,0),0)</f>
        <v>0</v>
      </c>
      <c r="B2138" s="43" t="s">
        <v>1887</v>
      </c>
      <c r="C2138" s="43" t="s">
        <v>321</v>
      </c>
      <c r="D2138" s="43" t="s">
        <v>2693</v>
      </c>
      <c r="E2138" s="43">
        <f t="shared" si="66"/>
        <v>0</v>
      </c>
      <c r="G2138" s="89" t="str">
        <v/>
      </c>
      <c r="H2138" s="90" t="str" cm="1">
        <f t="array" ref="H2138">IFERROR(_xlfn._xlws.FILTER(Cnty_States_Rgns[chapter],(Cnty_States_Rgns[county_lon, county_st]=G2138)*(Cnty_States_Rgns[region]=DR_Region)),"")</f>
        <v/>
      </c>
      <c r="J2138">
        <v>2136</v>
      </c>
      <c r="K2138" t="str">
        <f t="shared" si="67"/>
        <v/>
      </c>
    </row>
    <row r="2139" spans="1:11" ht="16" hidden="1" x14ac:dyDescent="0.2">
      <c r="A2139" s="43">
        <f>IFERROR(MATCH($C2139,'Start Here Statistics'!$M:$M,0),0)</f>
        <v>0</v>
      </c>
      <c r="B2139" s="43" t="s">
        <v>354</v>
      </c>
      <c r="C2139" s="43" t="s">
        <v>301</v>
      </c>
      <c r="D2139" s="43" t="s">
        <v>2694</v>
      </c>
      <c r="E2139" s="43">
        <f t="shared" si="66"/>
        <v>0</v>
      </c>
      <c r="G2139" s="89" t="str">
        <v/>
      </c>
      <c r="H2139" s="90" t="str" cm="1">
        <f t="array" ref="H2139">IFERROR(_xlfn._xlws.FILTER(Cnty_States_Rgns[chapter],(Cnty_States_Rgns[county_lon, county_st]=G2139)*(Cnty_States_Rgns[region]=DR_Region)),"")</f>
        <v/>
      </c>
      <c r="J2139">
        <v>2137</v>
      </c>
      <c r="K2139" t="str">
        <f t="shared" si="67"/>
        <v/>
      </c>
    </row>
    <row r="2140" spans="1:11" ht="16" hidden="1" x14ac:dyDescent="0.2">
      <c r="A2140" s="43">
        <f>IFERROR(MATCH($C2140,'Start Here Statistics'!$M:$M,0),0)</f>
        <v>0</v>
      </c>
      <c r="B2140" s="43" t="s">
        <v>607</v>
      </c>
      <c r="C2140" s="43" t="s">
        <v>301</v>
      </c>
      <c r="D2140" s="43" t="s">
        <v>2695</v>
      </c>
      <c r="E2140" s="43">
        <f t="shared" si="66"/>
        <v>0</v>
      </c>
      <c r="G2140" s="89" t="str">
        <v/>
      </c>
      <c r="H2140" s="90" t="str" cm="1">
        <f t="array" ref="H2140">IFERROR(_xlfn._xlws.FILTER(Cnty_States_Rgns[chapter],(Cnty_States_Rgns[county_lon, county_st]=G2140)*(Cnty_States_Rgns[region]=DR_Region)),"")</f>
        <v/>
      </c>
      <c r="J2140">
        <v>2138</v>
      </c>
      <c r="K2140" t="str">
        <f t="shared" si="67"/>
        <v/>
      </c>
    </row>
    <row r="2141" spans="1:11" ht="16" hidden="1" x14ac:dyDescent="0.2">
      <c r="A2141" s="43">
        <f>IFERROR(MATCH($C2141,'Start Here Statistics'!$M:$M,0),0)</f>
        <v>0</v>
      </c>
      <c r="B2141" s="43" t="s">
        <v>1190</v>
      </c>
      <c r="C2141" s="43" t="s">
        <v>301</v>
      </c>
      <c r="D2141" s="43" t="s">
        <v>2696</v>
      </c>
      <c r="E2141" s="43">
        <f t="shared" si="66"/>
        <v>0</v>
      </c>
      <c r="G2141" s="89" t="str">
        <v/>
      </c>
      <c r="H2141" s="90" t="str" cm="1">
        <f t="array" ref="H2141">IFERROR(_xlfn._xlws.FILTER(Cnty_States_Rgns[chapter],(Cnty_States_Rgns[county_lon, county_st]=G2141)*(Cnty_States_Rgns[region]=DR_Region)),"")</f>
        <v/>
      </c>
      <c r="J2141">
        <v>2139</v>
      </c>
      <c r="K2141" t="str">
        <f t="shared" si="67"/>
        <v/>
      </c>
    </row>
    <row r="2142" spans="1:11" ht="16" x14ac:dyDescent="0.2">
      <c r="A2142" s="43">
        <f>IFERROR(MATCH($C2142,'Start Here Statistics'!$M:$M,0),0)</f>
        <v>0</v>
      </c>
      <c r="B2142" s="43" t="s">
        <v>400</v>
      </c>
      <c r="C2142" s="43" t="s">
        <v>271</v>
      </c>
      <c r="D2142" s="43" t="s">
        <v>2697</v>
      </c>
      <c r="E2142" s="43">
        <f t="shared" si="66"/>
        <v>0</v>
      </c>
      <c r="G2142" s="89" t="str">
        <v/>
      </c>
      <c r="H2142" s="90" t="str" cm="1">
        <f t="array" ref="H2142">IFERROR(_xlfn._xlws.FILTER(Cnty_States_Rgns[chapter],(Cnty_States_Rgns[county_lon, county_st]=G2142)*(Cnty_States_Rgns[region]=DR_Region)),"")</f>
        <v/>
      </c>
      <c r="J2142">
        <v>2140</v>
      </c>
      <c r="K2142" t="str">
        <f t="shared" si="67"/>
        <v/>
      </c>
    </row>
    <row r="2143" spans="1:11" ht="16" hidden="1" x14ac:dyDescent="0.2">
      <c r="A2143" s="43">
        <f>IFERROR(MATCH($C2143,'Start Here Statistics'!$M:$M,0),0)</f>
        <v>0</v>
      </c>
      <c r="B2143" s="43" t="s">
        <v>448</v>
      </c>
      <c r="C2143" s="43" t="s">
        <v>302</v>
      </c>
      <c r="D2143" s="43" t="s">
        <v>2698</v>
      </c>
      <c r="E2143" s="43">
        <f t="shared" si="66"/>
        <v>0</v>
      </c>
      <c r="G2143" s="89" t="str">
        <v/>
      </c>
      <c r="H2143" s="90" t="str" cm="1">
        <f t="array" ref="H2143">IFERROR(_xlfn._xlws.FILTER(Cnty_States_Rgns[chapter],(Cnty_States_Rgns[county_lon, county_st]=G2143)*(Cnty_States_Rgns[region]=DR_Region)),"")</f>
        <v/>
      </c>
      <c r="J2143">
        <v>2141</v>
      </c>
      <c r="K2143" t="str">
        <f t="shared" si="67"/>
        <v/>
      </c>
    </row>
    <row r="2144" spans="1:11" ht="16" hidden="1" x14ac:dyDescent="0.2">
      <c r="A2144" s="43">
        <f>IFERROR(MATCH($C2144,'Start Here Statistics'!$M:$M,0),0)</f>
        <v>0</v>
      </c>
      <c r="B2144" s="43" t="s">
        <v>490</v>
      </c>
      <c r="C2144" s="43" t="s">
        <v>313</v>
      </c>
      <c r="D2144" s="43" t="s">
        <v>2699</v>
      </c>
      <c r="E2144" s="43">
        <f t="shared" si="66"/>
        <v>0</v>
      </c>
      <c r="G2144" s="89" t="str">
        <v/>
      </c>
      <c r="H2144" s="90" t="str" cm="1">
        <f t="array" ref="H2144">IFERROR(_xlfn._xlws.FILTER(Cnty_States_Rgns[chapter],(Cnty_States_Rgns[county_lon, county_st]=G2144)*(Cnty_States_Rgns[region]=DR_Region)),"")</f>
        <v/>
      </c>
      <c r="J2144">
        <v>2142</v>
      </c>
      <c r="K2144" t="str">
        <f t="shared" si="67"/>
        <v/>
      </c>
    </row>
    <row r="2145" spans="1:11" ht="16" hidden="1" x14ac:dyDescent="0.2">
      <c r="A2145" s="43">
        <f>IFERROR(MATCH($C2145,'Start Here Statistics'!$M:$M,0),0)</f>
        <v>0</v>
      </c>
      <c r="B2145" s="43" t="s">
        <v>366</v>
      </c>
      <c r="C2145" s="43" t="s">
        <v>307</v>
      </c>
      <c r="D2145" s="43" t="s">
        <v>2700</v>
      </c>
      <c r="E2145" s="43">
        <f t="shared" si="66"/>
        <v>0</v>
      </c>
      <c r="G2145" s="89" t="str">
        <v/>
      </c>
      <c r="H2145" s="90" t="str" cm="1">
        <f t="array" ref="H2145">IFERROR(_xlfn._xlws.FILTER(Cnty_States_Rgns[chapter],(Cnty_States_Rgns[county_lon, county_st]=G2145)*(Cnty_States_Rgns[region]=DR_Region)),"")</f>
        <v/>
      </c>
      <c r="J2145">
        <v>2143</v>
      </c>
      <c r="K2145" t="str">
        <f t="shared" si="67"/>
        <v/>
      </c>
    </row>
    <row r="2146" spans="1:11" ht="16" hidden="1" x14ac:dyDescent="0.2">
      <c r="A2146" s="43">
        <f>IFERROR(MATCH($C2146,'Start Here Statistics'!$M:$M,0),0)</f>
        <v>0</v>
      </c>
      <c r="B2146" s="43" t="s">
        <v>1326</v>
      </c>
      <c r="C2146" s="43" t="s">
        <v>307</v>
      </c>
      <c r="D2146" s="43" t="s">
        <v>2701</v>
      </c>
      <c r="E2146" s="43">
        <f t="shared" si="66"/>
        <v>0</v>
      </c>
      <c r="G2146" s="89" t="str">
        <v/>
      </c>
      <c r="H2146" s="90" t="str" cm="1">
        <f t="array" ref="H2146">IFERROR(_xlfn._xlws.FILTER(Cnty_States_Rgns[chapter],(Cnty_States_Rgns[county_lon, county_st]=G2146)*(Cnty_States_Rgns[region]=DR_Region)),"")</f>
        <v/>
      </c>
      <c r="J2146">
        <v>2144</v>
      </c>
      <c r="K2146" t="str">
        <f t="shared" si="67"/>
        <v/>
      </c>
    </row>
    <row r="2147" spans="1:11" ht="16" hidden="1" x14ac:dyDescent="0.2">
      <c r="A2147" s="43">
        <f>IFERROR(MATCH($C2147,'Start Here Statistics'!$M:$M,0),0)</f>
        <v>0</v>
      </c>
      <c r="B2147" s="43" t="s">
        <v>346</v>
      </c>
      <c r="C2147" s="43" t="s">
        <v>298</v>
      </c>
      <c r="D2147" s="43" t="s">
        <v>2702</v>
      </c>
      <c r="E2147" s="43">
        <f t="shared" si="66"/>
        <v>0</v>
      </c>
      <c r="G2147" s="89" t="str">
        <v/>
      </c>
      <c r="H2147" s="90" t="str" cm="1">
        <f t="array" ref="H2147">IFERROR(_xlfn._xlws.FILTER(Cnty_States_Rgns[chapter],(Cnty_States_Rgns[county_lon, county_st]=G2147)*(Cnty_States_Rgns[region]=DR_Region)),"")</f>
        <v/>
      </c>
      <c r="J2147">
        <v>2145</v>
      </c>
      <c r="K2147" t="str">
        <f t="shared" si="67"/>
        <v/>
      </c>
    </row>
    <row r="2148" spans="1:11" ht="16" hidden="1" x14ac:dyDescent="0.2">
      <c r="A2148" s="43">
        <f>IFERROR(MATCH($C2148,'Start Here Statistics'!$M:$M,0),0)</f>
        <v>0</v>
      </c>
      <c r="B2148" s="43" t="s">
        <v>1802</v>
      </c>
      <c r="C2148" s="43" t="s">
        <v>292</v>
      </c>
      <c r="D2148" s="43" t="s">
        <v>2703</v>
      </c>
      <c r="E2148" s="43">
        <f t="shared" si="66"/>
        <v>0</v>
      </c>
      <c r="G2148" s="89" t="str">
        <v/>
      </c>
      <c r="H2148" s="90" t="str" cm="1">
        <f t="array" ref="H2148">IFERROR(_xlfn._xlws.FILTER(Cnty_States_Rgns[chapter],(Cnty_States_Rgns[county_lon, county_st]=G2148)*(Cnty_States_Rgns[region]=DR_Region)),"")</f>
        <v/>
      </c>
      <c r="J2148">
        <v>2146</v>
      </c>
      <c r="K2148" t="str">
        <f t="shared" si="67"/>
        <v/>
      </c>
    </row>
    <row r="2149" spans="1:11" ht="16" hidden="1" x14ac:dyDescent="0.2">
      <c r="A2149" s="43">
        <f>IFERROR(MATCH($C2149,'Start Here Statistics'!$M:$M,0),0)</f>
        <v>0</v>
      </c>
      <c r="B2149" s="43" t="s">
        <v>1471</v>
      </c>
      <c r="C2149" s="43" t="s">
        <v>329</v>
      </c>
      <c r="D2149" s="43" t="s">
        <v>2704</v>
      </c>
      <c r="E2149" s="43">
        <f t="shared" si="66"/>
        <v>0</v>
      </c>
      <c r="G2149" s="89" t="str">
        <v/>
      </c>
      <c r="H2149" s="90" t="str" cm="1">
        <f t="array" ref="H2149">IFERROR(_xlfn._xlws.FILTER(Cnty_States_Rgns[chapter],(Cnty_States_Rgns[county_lon, county_st]=G2149)*(Cnty_States_Rgns[region]=DR_Region)),"")</f>
        <v/>
      </c>
      <c r="J2149">
        <v>2147</v>
      </c>
      <c r="K2149" t="str">
        <f t="shared" si="67"/>
        <v/>
      </c>
    </row>
    <row r="2150" spans="1:11" ht="16" hidden="1" x14ac:dyDescent="0.2">
      <c r="A2150" s="43">
        <f>IFERROR(MATCH($C2150,'Start Here Statistics'!$M:$M,0),0)</f>
        <v>0</v>
      </c>
      <c r="B2150" s="43" t="s">
        <v>1802</v>
      </c>
      <c r="C2150" s="43" t="s">
        <v>292</v>
      </c>
      <c r="D2150" s="43" t="s">
        <v>2705</v>
      </c>
      <c r="E2150" s="43">
        <f t="shared" si="66"/>
        <v>0</v>
      </c>
      <c r="G2150" s="89" t="str">
        <v/>
      </c>
      <c r="H2150" s="90" t="str" cm="1">
        <f t="array" ref="H2150">IFERROR(_xlfn._xlws.FILTER(Cnty_States_Rgns[chapter],(Cnty_States_Rgns[county_lon, county_st]=G2150)*(Cnty_States_Rgns[region]=DR_Region)),"")</f>
        <v/>
      </c>
      <c r="J2150">
        <v>2148</v>
      </c>
      <c r="K2150" t="str">
        <f t="shared" si="67"/>
        <v/>
      </c>
    </row>
    <row r="2151" spans="1:11" ht="16" hidden="1" x14ac:dyDescent="0.2">
      <c r="A2151" s="43">
        <f>IFERROR(MATCH($C2151,'Start Here Statistics'!$M:$M,0),0)</f>
        <v>0</v>
      </c>
      <c r="B2151" s="43" t="s">
        <v>777</v>
      </c>
      <c r="C2151" s="43" t="s">
        <v>293</v>
      </c>
      <c r="D2151" s="43" t="s">
        <v>2706</v>
      </c>
      <c r="E2151" s="43">
        <f t="shared" si="66"/>
        <v>0</v>
      </c>
      <c r="G2151" s="89" t="str">
        <v/>
      </c>
      <c r="H2151" s="90" t="str" cm="1">
        <f t="array" ref="H2151">IFERROR(_xlfn._xlws.FILTER(Cnty_States_Rgns[chapter],(Cnty_States_Rgns[county_lon, county_st]=G2151)*(Cnty_States_Rgns[region]=DR_Region)),"")</f>
        <v/>
      </c>
      <c r="J2151">
        <v>2149</v>
      </c>
      <c r="K2151" t="str">
        <f t="shared" si="67"/>
        <v/>
      </c>
    </row>
    <row r="2152" spans="1:11" ht="16" hidden="1" x14ac:dyDescent="0.2">
      <c r="A2152" s="43">
        <f>IFERROR(MATCH($C2152,'Start Here Statistics'!$M:$M,0),0)</f>
        <v>0</v>
      </c>
      <c r="B2152" s="43" t="s">
        <v>420</v>
      </c>
      <c r="C2152" s="43" t="s">
        <v>328</v>
      </c>
      <c r="D2152" s="43" t="s">
        <v>2707</v>
      </c>
      <c r="E2152" s="43">
        <f t="shared" si="66"/>
        <v>0</v>
      </c>
      <c r="G2152" s="89" t="str">
        <v/>
      </c>
      <c r="H2152" s="90" t="str" cm="1">
        <f t="array" ref="H2152">IFERROR(_xlfn._xlws.FILTER(Cnty_States_Rgns[chapter],(Cnty_States_Rgns[county_lon, county_st]=G2152)*(Cnty_States_Rgns[region]=DR_Region)),"")</f>
        <v/>
      </c>
      <c r="J2152">
        <v>2150</v>
      </c>
      <c r="K2152" t="str">
        <f t="shared" si="67"/>
        <v/>
      </c>
    </row>
    <row r="2153" spans="1:11" ht="16" hidden="1" x14ac:dyDescent="0.2">
      <c r="A2153" s="43">
        <f>IFERROR(MATCH($C2153,'Start Here Statistics'!$M:$M,0),0)</f>
        <v>0</v>
      </c>
      <c r="B2153" s="43" t="s">
        <v>1471</v>
      </c>
      <c r="C2153" s="43" t="s">
        <v>329</v>
      </c>
      <c r="D2153" s="43" t="s">
        <v>2708</v>
      </c>
      <c r="E2153" s="43">
        <f t="shared" si="66"/>
        <v>0</v>
      </c>
      <c r="G2153" s="89" t="str">
        <v/>
      </c>
      <c r="H2153" s="90" t="str" cm="1">
        <f t="array" ref="H2153">IFERROR(_xlfn._xlws.FILTER(Cnty_States_Rgns[chapter],(Cnty_States_Rgns[county_lon, county_st]=G2153)*(Cnty_States_Rgns[region]=DR_Region)),"")</f>
        <v/>
      </c>
      <c r="J2153">
        <v>2151</v>
      </c>
      <c r="K2153" t="str">
        <f t="shared" si="67"/>
        <v/>
      </c>
    </row>
    <row r="2154" spans="1:11" ht="16" hidden="1" x14ac:dyDescent="0.2">
      <c r="A2154" s="43">
        <f>IFERROR(MATCH($C2154,'Start Here Statistics'!$M:$M,0),0)</f>
        <v>0</v>
      </c>
      <c r="B2154" s="43" t="s">
        <v>2709</v>
      </c>
      <c r="C2154" s="43" t="s">
        <v>323</v>
      </c>
      <c r="D2154" s="43" t="s">
        <v>2710</v>
      </c>
      <c r="E2154" s="43">
        <f t="shared" si="66"/>
        <v>0</v>
      </c>
      <c r="G2154" s="89" t="str">
        <v/>
      </c>
      <c r="H2154" s="90" t="str" cm="1">
        <f t="array" ref="H2154">IFERROR(_xlfn._xlws.FILTER(Cnty_States_Rgns[chapter],(Cnty_States_Rgns[county_lon, county_st]=G2154)*(Cnty_States_Rgns[region]=DR_Region)),"")</f>
        <v/>
      </c>
      <c r="J2154">
        <v>2152</v>
      </c>
      <c r="K2154" t="str">
        <f t="shared" si="67"/>
        <v/>
      </c>
    </row>
    <row r="2155" spans="1:11" ht="16" hidden="1" x14ac:dyDescent="0.2">
      <c r="A2155" s="43">
        <f>IFERROR(MATCH($C2155,'Start Here Statistics'!$M:$M,0),0)</f>
        <v>0</v>
      </c>
      <c r="B2155" s="43" t="s">
        <v>2711</v>
      </c>
      <c r="C2155" s="43" t="s">
        <v>288</v>
      </c>
      <c r="D2155" s="43" t="s">
        <v>2712</v>
      </c>
      <c r="E2155" s="43">
        <f t="shared" si="66"/>
        <v>0</v>
      </c>
      <c r="G2155" s="89" t="str">
        <v/>
      </c>
      <c r="H2155" s="90" t="str" cm="1">
        <f t="array" ref="H2155">IFERROR(_xlfn._xlws.FILTER(Cnty_States_Rgns[chapter],(Cnty_States_Rgns[county_lon, county_st]=G2155)*(Cnty_States_Rgns[region]=DR_Region)),"")</f>
        <v/>
      </c>
      <c r="J2155">
        <v>2153</v>
      </c>
      <c r="K2155" t="str">
        <f t="shared" si="67"/>
        <v/>
      </c>
    </row>
    <row r="2156" spans="1:11" ht="16" hidden="1" x14ac:dyDescent="0.2">
      <c r="A2156" s="43">
        <f>IFERROR(MATCH($C2156,'Start Here Statistics'!$M:$M,0),0)</f>
        <v>0</v>
      </c>
      <c r="B2156" s="43" t="s">
        <v>573</v>
      </c>
      <c r="C2156" s="43" t="s">
        <v>300</v>
      </c>
      <c r="D2156" s="43" t="s">
        <v>2713</v>
      </c>
      <c r="E2156" s="43">
        <f t="shared" si="66"/>
        <v>0</v>
      </c>
      <c r="G2156" s="89" t="str">
        <v/>
      </c>
      <c r="H2156" s="90" t="str" cm="1">
        <f t="array" ref="H2156">IFERROR(_xlfn._xlws.FILTER(Cnty_States_Rgns[chapter],(Cnty_States_Rgns[county_lon, county_st]=G2156)*(Cnty_States_Rgns[region]=DR_Region)),"")</f>
        <v/>
      </c>
      <c r="J2156">
        <v>2154</v>
      </c>
      <c r="K2156" t="str">
        <f t="shared" si="67"/>
        <v/>
      </c>
    </row>
    <row r="2157" spans="1:11" ht="16" hidden="1" x14ac:dyDescent="0.2">
      <c r="A2157" s="43">
        <f>IFERROR(MATCH($C2157,'Start Here Statistics'!$M:$M,0),0)</f>
        <v>0</v>
      </c>
      <c r="B2157" s="43" t="s">
        <v>960</v>
      </c>
      <c r="C2157" s="43" t="s">
        <v>293</v>
      </c>
      <c r="D2157" s="43" t="s">
        <v>2714</v>
      </c>
      <c r="E2157" s="43">
        <f t="shared" si="66"/>
        <v>0</v>
      </c>
      <c r="G2157" s="89" t="str">
        <v/>
      </c>
      <c r="H2157" s="90" t="str" cm="1">
        <f t="array" ref="H2157">IFERROR(_xlfn._xlws.FILTER(Cnty_States_Rgns[chapter],(Cnty_States_Rgns[county_lon, county_st]=G2157)*(Cnty_States_Rgns[region]=DR_Region)),"")</f>
        <v/>
      </c>
      <c r="J2157">
        <v>2155</v>
      </c>
      <c r="K2157" t="str">
        <f t="shared" si="67"/>
        <v/>
      </c>
    </row>
    <row r="2158" spans="1:11" ht="16" hidden="1" x14ac:dyDescent="0.2">
      <c r="A2158" s="43">
        <f>IFERROR(MATCH($C2158,'Start Here Statistics'!$M:$M,0),0)</f>
        <v>0</v>
      </c>
      <c r="B2158" s="43" t="s">
        <v>1127</v>
      </c>
      <c r="C2158" s="43" t="s">
        <v>292</v>
      </c>
      <c r="D2158" s="43" t="s">
        <v>2715</v>
      </c>
      <c r="E2158" s="43">
        <f t="shared" si="66"/>
        <v>0</v>
      </c>
      <c r="G2158" s="89" t="str">
        <v/>
      </c>
      <c r="H2158" s="90" t="str" cm="1">
        <f t="array" ref="H2158">IFERROR(_xlfn._xlws.FILTER(Cnty_States_Rgns[chapter],(Cnty_States_Rgns[county_lon, county_st]=G2158)*(Cnty_States_Rgns[region]=DR_Region)),"")</f>
        <v/>
      </c>
      <c r="J2158">
        <v>2156</v>
      </c>
      <c r="K2158" t="str">
        <f t="shared" si="67"/>
        <v/>
      </c>
    </row>
    <row r="2159" spans="1:11" ht="16" hidden="1" x14ac:dyDescent="0.2">
      <c r="A2159" s="43">
        <f>IFERROR(MATCH($C2159,'Start Here Statistics'!$M:$M,0),0)</f>
        <v>0</v>
      </c>
      <c r="B2159" s="43" t="s">
        <v>461</v>
      </c>
      <c r="C2159" s="43" t="s">
        <v>325</v>
      </c>
      <c r="D2159" s="43" t="s">
        <v>2716</v>
      </c>
      <c r="E2159" s="43">
        <f t="shared" si="66"/>
        <v>0</v>
      </c>
      <c r="G2159" s="89" t="str">
        <v/>
      </c>
      <c r="H2159" s="90" t="str" cm="1">
        <f t="array" ref="H2159">IFERROR(_xlfn._xlws.FILTER(Cnty_States_Rgns[chapter],(Cnty_States_Rgns[county_lon, county_st]=G2159)*(Cnty_States_Rgns[region]=DR_Region)),"")</f>
        <v/>
      </c>
      <c r="J2159">
        <v>2157</v>
      </c>
      <c r="K2159" t="str">
        <f t="shared" si="67"/>
        <v/>
      </c>
    </row>
    <row r="2160" spans="1:11" ht="16" hidden="1" x14ac:dyDescent="0.2">
      <c r="A2160" s="43">
        <f>IFERROR(MATCH($C2160,'Start Here Statistics'!$M:$M,0),0)</f>
        <v>0</v>
      </c>
      <c r="B2160" s="43" t="s">
        <v>396</v>
      </c>
      <c r="C2160" s="43" t="s">
        <v>327</v>
      </c>
      <c r="D2160" s="43" t="s">
        <v>2717</v>
      </c>
      <c r="E2160" s="43">
        <f t="shared" si="66"/>
        <v>0</v>
      </c>
      <c r="G2160" s="89" t="str">
        <v/>
      </c>
      <c r="H2160" s="90" t="str" cm="1">
        <f t="array" ref="H2160">IFERROR(_xlfn._xlws.FILTER(Cnty_States_Rgns[chapter],(Cnty_States_Rgns[county_lon, county_st]=G2160)*(Cnty_States_Rgns[region]=DR_Region)),"")</f>
        <v/>
      </c>
      <c r="J2160">
        <v>2158</v>
      </c>
      <c r="K2160" t="str">
        <f t="shared" si="67"/>
        <v/>
      </c>
    </row>
    <row r="2161" spans="1:11" ht="16" hidden="1" x14ac:dyDescent="0.2">
      <c r="A2161" s="43">
        <f>IFERROR(MATCH($C2161,'Start Here Statistics'!$M:$M,0),0)</f>
        <v>0</v>
      </c>
      <c r="B2161" s="43" t="s">
        <v>378</v>
      </c>
      <c r="C2161" s="43" t="s">
        <v>315</v>
      </c>
      <c r="D2161" s="43" t="s">
        <v>2718</v>
      </c>
      <c r="E2161" s="43">
        <f t="shared" si="66"/>
        <v>0</v>
      </c>
      <c r="G2161" s="89" t="str">
        <v/>
      </c>
      <c r="H2161" s="90" t="str" cm="1">
        <f t="array" ref="H2161">IFERROR(_xlfn._xlws.FILTER(Cnty_States_Rgns[chapter],(Cnty_States_Rgns[county_lon, county_st]=G2161)*(Cnty_States_Rgns[region]=DR_Region)),"")</f>
        <v/>
      </c>
      <c r="J2161">
        <v>2159</v>
      </c>
      <c r="K2161" t="str">
        <f t="shared" si="67"/>
        <v/>
      </c>
    </row>
    <row r="2162" spans="1:11" ht="16" hidden="1" x14ac:dyDescent="0.2">
      <c r="A2162" s="43">
        <f>IFERROR(MATCH($C2162,'Start Here Statistics'!$M:$M,0),0)</f>
        <v>0</v>
      </c>
      <c r="B2162" s="43" t="s">
        <v>380</v>
      </c>
      <c r="C2162" s="43" t="s">
        <v>320</v>
      </c>
      <c r="D2162" s="43" t="s">
        <v>2719</v>
      </c>
      <c r="E2162" s="43">
        <f t="shared" si="66"/>
        <v>0</v>
      </c>
      <c r="G2162" s="89" t="str">
        <v/>
      </c>
      <c r="H2162" s="90" t="str" cm="1">
        <f t="array" ref="H2162">IFERROR(_xlfn._xlws.FILTER(Cnty_States_Rgns[chapter],(Cnty_States_Rgns[county_lon, county_st]=G2162)*(Cnty_States_Rgns[region]=DR_Region)),"")</f>
        <v/>
      </c>
      <c r="J2162">
        <v>2160</v>
      </c>
      <c r="K2162" t="str">
        <f t="shared" si="67"/>
        <v/>
      </c>
    </row>
    <row r="2163" spans="1:11" ht="16" hidden="1" x14ac:dyDescent="0.2">
      <c r="A2163" s="43">
        <f>IFERROR(MATCH($C2163,'Start Here Statistics'!$M:$M,0),0)</f>
        <v>0</v>
      </c>
      <c r="B2163" s="43" t="s">
        <v>405</v>
      </c>
      <c r="C2163" s="43" t="s">
        <v>308</v>
      </c>
      <c r="D2163" s="43" t="s">
        <v>2720</v>
      </c>
      <c r="E2163" s="43">
        <f t="shared" si="66"/>
        <v>0</v>
      </c>
      <c r="G2163" s="89" t="str">
        <v/>
      </c>
      <c r="H2163" s="90" t="str" cm="1">
        <f t="array" ref="H2163">IFERROR(_xlfn._xlws.FILTER(Cnty_States_Rgns[chapter],(Cnty_States_Rgns[county_lon, county_st]=G2163)*(Cnty_States_Rgns[region]=DR_Region)),"")</f>
        <v/>
      </c>
      <c r="J2163">
        <v>2161</v>
      </c>
      <c r="K2163" t="str">
        <f t="shared" si="67"/>
        <v/>
      </c>
    </row>
    <row r="2164" spans="1:11" ht="16" hidden="1" x14ac:dyDescent="0.2">
      <c r="A2164" s="43">
        <f>IFERROR(MATCH($C2164,'Start Here Statistics'!$M:$M,0),0)</f>
        <v>0</v>
      </c>
      <c r="B2164" s="43" t="s">
        <v>930</v>
      </c>
      <c r="C2164" s="43" t="s">
        <v>328</v>
      </c>
      <c r="D2164" s="43" t="s">
        <v>2721</v>
      </c>
      <c r="E2164" s="43">
        <f t="shared" si="66"/>
        <v>0</v>
      </c>
      <c r="G2164" s="89" t="str">
        <v/>
      </c>
      <c r="H2164" s="90" t="str" cm="1">
        <f t="array" ref="H2164">IFERROR(_xlfn._xlws.FILTER(Cnty_States_Rgns[chapter],(Cnty_States_Rgns[county_lon, county_st]=G2164)*(Cnty_States_Rgns[region]=DR_Region)),"")</f>
        <v/>
      </c>
      <c r="J2164">
        <v>2162</v>
      </c>
      <c r="K2164" t="str">
        <f t="shared" si="67"/>
        <v/>
      </c>
    </row>
    <row r="2165" spans="1:11" ht="16" hidden="1" x14ac:dyDescent="0.2">
      <c r="A2165" s="43">
        <f>IFERROR(MATCH($C2165,'Start Here Statistics'!$M:$M,0),0)</f>
        <v>0</v>
      </c>
      <c r="B2165" s="43" t="s">
        <v>378</v>
      </c>
      <c r="C2165" s="43" t="s">
        <v>315</v>
      </c>
      <c r="D2165" s="43" t="s">
        <v>2722</v>
      </c>
      <c r="E2165" s="43">
        <f t="shared" si="66"/>
        <v>0</v>
      </c>
      <c r="G2165" s="89" t="str">
        <v/>
      </c>
      <c r="H2165" s="90" t="str" cm="1">
        <f t="array" ref="H2165">IFERROR(_xlfn._xlws.FILTER(Cnty_States_Rgns[chapter],(Cnty_States_Rgns[county_lon, county_st]=G2165)*(Cnty_States_Rgns[region]=DR_Region)),"")</f>
        <v/>
      </c>
      <c r="J2165">
        <v>2163</v>
      </c>
      <c r="K2165" t="str">
        <f t="shared" si="67"/>
        <v/>
      </c>
    </row>
    <row r="2166" spans="1:11" ht="16" hidden="1" x14ac:dyDescent="0.2">
      <c r="A2166" s="43">
        <f>IFERROR(MATCH($C2166,'Start Here Statistics'!$M:$M,0),0)</f>
        <v>0</v>
      </c>
      <c r="B2166" s="43" t="s">
        <v>505</v>
      </c>
      <c r="C2166" s="43" t="s">
        <v>304</v>
      </c>
      <c r="D2166" s="43" t="s">
        <v>2723</v>
      </c>
      <c r="E2166" s="43">
        <f t="shared" si="66"/>
        <v>0</v>
      </c>
      <c r="G2166" s="89" t="str">
        <v/>
      </c>
      <c r="H2166" s="90" t="str" cm="1">
        <f t="array" ref="H2166">IFERROR(_xlfn._xlws.FILTER(Cnty_States_Rgns[chapter],(Cnty_States_Rgns[county_lon, county_st]=G2166)*(Cnty_States_Rgns[region]=DR_Region)),"")</f>
        <v/>
      </c>
      <c r="J2166">
        <v>2164</v>
      </c>
      <c r="K2166" t="str">
        <f t="shared" si="67"/>
        <v/>
      </c>
    </row>
    <row r="2167" spans="1:11" ht="16" hidden="1" x14ac:dyDescent="0.2">
      <c r="A2167" s="43">
        <f>IFERROR(MATCH($C2167,'Start Here Statistics'!$M:$M,0),0)</f>
        <v>0</v>
      </c>
      <c r="B2167" s="43" t="s">
        <v>446</v>
      </c>
      <c r="C2167" s="43" t="s">
        <v>301</v>
      </c>
      <c r="D2167" s="43" t="s">
        <v>2724</v>
      </c>
      <c r="E2167" s="43">
        <f t="shared" si="66"/>
        <v>0</v>
      </c>
      <c r="G2167" s="89" t="str">
        <v/>
      </c>
      <c r="H2167" s="90" t="str" cm="1">
        <f t="array" ref="H2167">IFERROR(_xlfn._xlws.FILTER(Cnty_States_Rgns[chapter],(Cnty_States_Rgns[county_lon, county_st]=G2167)*(Cnty_States_Rgns[region]=DR_Region)),"")</f>
        <v/>
      </c>
      <c r="J2167">
        <v>2165</v>
      </c>
      <c r="K2167" t="str">
        <f t="shared" si="67"/>
        <v/>
      </c>
    </row>
    <row r="2168" spans="1:11" ht="16" hidden="1" x14ac:dyDescent="0.2">
      <c r="A2168" s="43">
        <f>IFERROR(MATCH($C2168,'Start Here Statistics'!$M:$M,0),0)</f>
        <v>0</v>
      </c>
      <c r="B2168" s="43" t="s">
        <v>352</v>
      </c>
      <c r="C2168" s="43" t="s">
        <v>308</v>
      </c>
      <c r="D2168" s="43" t="s">
        <v>2725</v>
      </c>
      <c r="E2168" s="43">
        <f t="shared" si="66"/>
        <v>0</v>
      </c>
      <c r="G2168" s="89" t="str">
        <v/>
      </c>
      <c r="H2168" s="90" t="str" cm="1">
        <f t="array" ref="H2168">IFERROR(_xlfn._xlws.FILTER(Cnty_States_Rgns[chapter],(Cnty_States_Rgns[county_lon, county_st]=G2168)*(Cnty_States_Rgns[region]=DR_Region)),"")</f>
        <v/>
      </c>
      <c r="J2168">
        <v>2166</v>
      </c>
      <c r="K2168" t="str">
        <f t="shared" si="67"/>
        <v/>
      </c>
    </row>
    <row r="2169" spans="1:11" ht="16" hidden="1" x14ac:dyDescent="0.2">
      <c r="A2169" s="43">
        <f>IFERROR(MATCH($C2169,'Start Here Statistics'!$M:$M,0),0)</f>
        <v>0</v>
      </c>
      <c r="B2169" s="43" t="s">
        <v>411</v>
      </c>
      <c r="C2169" s="43" t="s">
        <v>301</v>
      </c>
      <c r="D2169" s="43" t="s">
        <v>2726</v>
      </c>
      <c r="E2169" s="43">
        <f t="shared" si="66"/>
        <v>0</v>
      </c>
      <c r="G2169" s="89" t="str">
        <v/>
      </c>
      <c r="H2169" s="90" t="str" cm="1">
        <f t="array" ref="H2169">IFERROR(_xlfn._xlws.FILTER(Cnty_States_Rgns[chapter],(Cnty_States_Rgns[county_lon, county_st]=G2169)*(Cnty_States_Rgns[region]=DR_Region)),"")</f>
        <v/>
      </c>
      <c r="J2169">
        <v>2167</v>
      </c>
      <c r="K2169" t="str">
        <f t="shared" si="67"/>
        <v/>
      </c>
    </row>
    <row r="2170" spans="1:11" ht="16" hidden="1" x14ac:dyDescent="0.2">
      <c r="A2170" s="43">
        <f>IFERROR(MATCH($C2170,'Start Here Statistics'!$M:$M,0),0)</f>
        <v>0</v>
      </c>
      <c r="B2170" s="43" t="s">
        <v>446</v>
      </c>
      <c r="C2170" s="43" t="s">
        <v>301</v>
      </c>
      <c r="D2170" s="43" t="s">
        <v>2727</v>
      </c>
      <c r="E2170" s="43">
        <f t="shared" si="66"/>
        <v>0</v>
      </c>
      <c r="G2170" s="89" t="str">
        <v/>
      </c>
      <c r="H2170" s="90" t="str" cm="1">
        <f t="array" ref="H2170">IFERROR(_xlfn._xlws.FILTER(Cnty_States_Rgns[chapter],(Cnty_States_Rgns[county_lon, county_st]=G2170)*(Cnty_States_Rgns[region]=DR_Region)),"")</f>
        <v/>
      </c>
      <c r="J2170">
        <v>2168</v>
      </c>
      <c r="K2170" t="str">
        <f t="shared" si="67"/>
        <v/>
      </c>
    </row>
    <row r="2171" spans="1:11" ht="16" hidden="1" x14ac:dyDescent="0.2">
      <c r="A2171" s="43">
        <f>IFERROR(MATCH($C2171,'Start Here Statistics'!$M:$M,0),0)</f>
        <v>0</v>
      </c>
      <c r="B2171" s="43" t="s">
        <v>2711</v>
      </c>
      <c r="C2171" s="43" t="s">
        <v>288</v>
      </c>
      <c r="D2171" s="43" t="s">
        <v>2728</v>
      </c>
      <c r="E2171" s="43">
        <f t="shared" si="66"/>
        <v>0</v>
      </c>
      <c r="G2171" s="89" t="str">
        <v/>
      </c>
      <c r="H2171" s="90" t="str" cm="1">
        <f t="array" ref="H2171">IFERROR(_xlfn._xlws.FILTER(Cnty_States_Rgns[chapter],(Cnty_States_Rgns[county_lon, county_st]=G2171)*(Cnty_States_Rgns[region]=DR_Region)),"")</f>
        <v/>
      </c>
      <c r="J2171">
        <v>2169</v>
      </c>
      <c r="K2171" t="str">
        <f t="shared" si="67"/>
        <v/>
      </c>
    </row>
    <row r="2172" spans="1:11" ht="16" hidden="1" x14ac:dyDescent="0.2">
      <c r="A2172" s="43">
        <f>IFERROR(MATCH($C2172,'Start Here Statistics'!$M:$M,0),0)</f>
        <v>0</v>
      </c>
      <c r="B2172" s="43" t="s">
        <v>789</v>
      </c>
      <c r="C2172" s="43" t="s">
        <v>310</v>
      </c>
      <c r="D2172" s="43" t="s">
        <v>2729</v>
      </c>
      <c r="E2172" s="43">
        <f t="shared" si="66"/>
        <v>0</v>
      </c>
      <c r="G2172" s="89" t="str">
        <v/>
      </c>
      <c r="H2172" s="90" t="str" cm="1">
        <f t="array" ref="H2172">IFERROR(_xlfn._xlws.FILTER(Cnty_States_Rgns[chapter],(Cnty_States_Rgns[county_lon, county_st]=G2172)*(Cnty_States_Rgns[region]=DR_Region)),"")</f>
        <v/>
      </c>
      <c r="J2172">
        <v>2170</v>
      </c>
      <c r="K2172" t="str">
        <f t="shared" si="67"/>
        <v/>
      </c>
    </row>
    <row r="2173" spans="1:11" ht="16" hidden="1" x14ac:dyDescent="0.2">
      <c r="A2173" s="43">
        <f>IFERROR(MATCH($C2173,'Start Here Statistics'!$M:$M,0),0)</f>
        <v>0</v>
      </c>
      <c r="B2173" s="43" t="s">
        <v>569</v>
      </c>
      <c r="C2173" s="43" t="s">
        <v>306</v>
      </c>
      <c r="D2173" s="43" t="s">
        <v>2730</v>
      </c>
      <c r="E2173" s="43">
        <f t="shared" si="66"/>
        <v>0</v>
      </c>
      <c r="G2173" s="89" t="str">
        <v/>
      </c>
      <c r="H2173" s="90" t="str" cm="1">
        <f t="array" ref="H2173">IFERROR(_xlfn._xlws.FILTER(Cnty_States_Rgns[chapter],(Cnty_States_Rgns[county_lon, county_st]=G2173)*(Cnty_States_Rgns[region]=DR_Region)),"")</f>
        <v/>
      </c>
      <c r="J2173">
        <v>2171</v>
      </c>
      <c r="K2173" t="str">
        <f t="shared" si="67"/>
        <v/>
      </c>
    </row>
    <row r="2174" spans="1:11" ht="16" hidden="1" x14ac:dyDescent="0.2">
      <c r="A2174" s="43">
        <f>IFERROR(MATCH($C2174,'Start Here Statistics'!$M:$M,0),0)</f>
        <v>0</v>
      </c>
      <c r="B2174" s="43" t="s">
        <v>398</v>
      </c>
      <c r="C2174" s="43" t="s">
        <v>306</v>
      </c>
      <c r="D2174" s="43" t="s">
        <v>2731</v>
      </c>
      <c r="E2174" s="43">
        <f t="shared" si="66"/>
        <v>0</v>
      </c>
      <c r="G2174" s="89" t="str">
        <v/>
      </c>
      <c r="H2174" s="90" t="str" cm="1">
        <f t="array" ref="H2174">IFERROR(_xlfn._xlws.FILTER(Cnty_States_Rgns[chapter],(Cnty_States_Rgns[county_lon, county_st]=G2174)*(Cnty_States_Rgns[region]=DR_Region)),"")</f>
        <v/>
      </c>
      <c r="J2174">
        <v>2172</v>
      </c>
      <c r="K2174" t="str">
        <f t="shared" si="67"/>
        <v/>
      </c>
    </row>
    <row r="2175" spans="1:11" ht="16" hidden="1" x14ac:dyDescent="0.2">
      <c r="A2175" s="43">
        <f>IFERROR(MATCH($C2175,'Start Here Statistics'!$M:$M,0),0)</f>
        <v>0</v>
      </c>
      <c r="B2175" s="43" t="s">
        <v>1802</v>
      </c>
      <c r="C2175" s="43" t="s">
        <v>292</v>
      </c>
      <c r="D2175" s="43" t="s">
        <v>2732</v>
      </c>
      <c r="E2175" s="43">
        <f t="shared" si="66"/>
        <v>0</v>
      </c>
      <c r="G2175" s="89" t="str">
        <v/>
      </c>
      <c r="H2175" s="90" t="str" cm="1">
        <f t="array" ref="H2175">IFERROR(_xlfn._xlws.FILTER(Cnty_States_Rgns[chapter],(Cnty_States_Rgns[county_lon, county_st]=G2175)*(Cnty_States_Rgns[region]=DR_Region)),"")</f>
        <v/>
      </c>
      <c r="J2175">
        <v>2173</v>
      </c>
      <c r="K2175" t="str">
        <f t="shared" si="67"/>
        <v/>
      </c>
    </row>
    <row r="2176" spans="1:11" ht="16" hidden="1" x14ac:dyDescent="0.2">
      <c r="A2176" s="43">
        <f>IFERROR(MATCH($C2176,'Start Here Statistics'!$M:$M,0),0)</f>
        <v>0</v>
      </c>
      <c r="B2176" s="43" t="s">
        <v>532</v>
      </c>
      <c r="C2176" s="43" t="s">
        <v>289</v>
      </c>
      <c r="D2176" s="43" t="s">
        <v>2733</v>
      </c>
      <c r="E2176" s="43">
        <f t="shared" si="66"/>
        <v>0</v>
      </c>
      <c r="G2176" s="89" t="str">
        <v/>
      </c>
      <c r="H2176" s="90" t="str" cm="1">
        <f t="array" ref="H2176">IFERROR(_xlfn._xlws.FILTER(Cnty_States_Rgns[chapter],(Cnty_States_Rgns[county_lon, county_st]=G2176)*(Cnty_States_Rgns[region]=DR_Region)),"")</f>
        <v/>
      </c>
      <c r="J2176">
        <v>2174</v>
      </c>
      <c r="K2176" t="str">
        <f t="shared" si="67"/>
        <v/>
      </c>
    </row>
    <row r="2177" spans="1:11" ht="16" hidden="1" x14ac:dyDescent="0.2">
      <c r="A2177" s="43">
        <f>IFERROR(MATCH($C2177,'Start Here Statistics'!$M:$M,0),0)</f>
        <v>0</v>
      </c>
      <c r="B2177" s="43" t="s">
        <v>653</v>
      </c>
      <c r="C2177" s="43" t="s">
        <v>276</v>
      </c>
      <c r="D2177" s="43" t="s">
        <v>2734</v>
      </c>
      <c r="E2177" s="43">
        <f t="shared" si="66"/>
        <v>0</v>
      </c>
      <c r="G2177" s="89" t="str">
        <v/>
      </c>
      <c r="H2177" s="90" t="str" cm="1">
        <f t="array" ref="H2177">IFERROR(_xlfn._xlws.FILTER(Cnty_States_Rgns[chapter],(Cnty_States_Rgns[county_lon, county_st]=G2177)*(Cnty_States_Rgns[region]=DR_Region)),"")</f>
        <v/>
      </c>
      <c r="J2177">
        <v>2175</v>
      </c>
      <c r="K2177" t="str">
        <f t="shared" si="67"/>
        <v/>
      </c>
    </row>
    <row r="2178" spans="1:11" ht="16" hidden="1" x14ac:dyDescent="0.2">
      <c r="A2178" s="43">
        <f>IFERROR(MATCH($C2178,'Start Here Statistics'!$M:$M,0),0)</f>
        <v>0</v>
      </c>
      <c r="B2178" s="43" t="s">
        <v>815</v>
      </c>
      <c r="C2178" s="43" t="s">
        <v>310</v>
      </c>
      <c r="D2178" s="43" t="s">
        <v>2735</v>
      </c>
      <c r="E2178" s="43">
        <f t="shared" si="66"/>
        <v>0</v>
      </c>
      <c r="G2178" s="89" t="str">
        <v/>
      </c>
      <c r="H2178" s="90" t="str" cm="1">
        <f t="array" ref="H2178">IFERROR(_xlfn._xlws.FILTER(Cnty_States_Rgns[chapter],(Cnty_States_Rgns[county_lon, county_st]=G2178)*(Cnty_States_Rgns[region]=DR_Region)),"")</f>
        <v/>
      </c>
      <c r="J2178">
        <v>2176</v>
      </c>
      <c r="K2178" t="str">
        <f t="shared" si="67"/>
        <v/>
      </c>
    </row>
    <row r="2179" spans="1:11" ht="16" hidden="1" x14ac:dyDescent="0.2">
      <c r="A2179" s="43">
        <f>IFERROR(MATCH($C2179,'Start Here Statistics'!$M:$M,0),0)</f>
        <v>0</v>
      </c>
      <c r="B2179" s="43" t="s">
        <v>398</v>
      </c>
      <c r="C2179" s="43" t="s">
        <v>306</v>
      </c>
      <c r="D2179" s="43" t="s">
        <v>2736</v>
      </c>
      <c r="E2179" s="43">
        <f t="shared" ref="E2179:E2242" si="68">SUM(E2178,$A2179&gt;0)</f>
        <v>0</v>
      </c>
      <c r="G2179" s="89" t="str">
        <v/>
      </c>
      <c r="H2179" s="90" t="str" cm="1">
        <f t="array" ref="H2179">IFERROR(_xlfn._xlws.FILTER(Cnty_States_Rgns[chapter],(Cnty_States_Rgns[county_lon, county_st]=G2179)*(Cnty_States_Rgns[region]=DR_Region)),"")</f>
        <v/>
      </c>
      <c r="J2179">
        <v>2177</v>
      </c>
      <c r="K2179" t="str">
        <f t="shared" si="67"/>
        <v/>
      </c>
    </row>
    <row r="2180" spans="1:11" ht="16" hidden="1" x14ac:dyDescent="0.2">
      <c r="A2180" s="43">
        <f>IFERROR(MATCH($C2180,'Start Here Statistics'!$M:$M,0),0)</f>
        <v>0</v>
      </c>
      <c r="B2180" s="43" t="s">
        <v>761</v>
      </c>
      <c r="C2180" s="43" t="s">
        <v>328</v>
      </c>
      <c r="D2180" s="43" t="s">
        <v>2737</v>
      </c>
      <c r="E2180" s="43">
        <f t="shared" si="68"/>
        <v>0</v>
      </c>
      <c r="G2180" s="89" t="str">
        <v/>
      </c>
      <c r="H2180" s="90" t="str" cm="1">
        <f t="array" ref="H2180">IFERROR(_xlfn._xlws.FILTER(Cnty_States_Rgns[chapter],(Cnty_States_Rgns[county_lon, county_st]=G2180)*(Cnty_States_Rgns[region]=DR_Region)),"")</f>
        <v/>
      </c>
      <c r="J2180">
        <v>2178</v>
      </c>
      <c r="K2180" t="str">
        <f t="shared" ref="K2180:K2243" si="69">IFERROR(INDEX($D:$D,MATCH($J2180,$E:$E,0)),"")</f>
        <v/>
      </c>
    </row>
    <row r="2181" spans="1:11" ht="16" hidden="1" x14ac:dyDescent="0.2">
      <c r="A2181" s="43">
        <f>IFERROR(MATCH($C2181,'Start Here Statistics'!$M:$M,0),0)</f>
        <v>0</v>
      </c>
      <c r="B2181" s="43" t="s">
        <v>446</v>
      </c>
      <c r="C2181" s="43" t="s">
        <v>301</v>
      </c>
      <c r="D2181" s="43" t="s">
        <v>2738</v>
      </c>
      <c r="E2181" s="43">
        <f t="shared" si="68"/>
        <v>0</v>
      </c>
      <c r="G2181" s="89" t="str">
        <v/>
      </c>
      <c r="H2181" s="90" t="str" cm="1">
        <f t="array" ref="H2181">IFERROR(_xlfn._xlws.FILTER(Cnty_States_Rgns[chapter],(Cnty_States_Rgns[county_lon, county_st]=G2181)*(Cnty_States_Rgns[region]=DR_Region)),"")</f>
        <v/>
      </c>
      <c r="J2181">
        <v>2179</v>
      </c>
      <c r="K2181" t="str">
        <f t="shared" si="69"/>
        <v/>
      </c>
    </row>
    <row r="2182" spans="1:11" ht="16" hidden="1" x14ac:dyDescent="0.2">
      <c r="A2182" s="43">
        <f>IFERROR(MATCH($C2182,'Start Here Statistics'!$M:$M,0),0)</f>
        <v>0</v>
      </c>
      <c r="B2182" s="43" t="s">
        <v>569</v>
      </c>
      <c r="C2182" s="43" t="s">
        <v>306</v>
      </c>
      <c r="D2182" s="43" t="s">
        <v>2739</v>
      </c>
      <c r="E2182" s="43">
        <f t="shared" si="68"/>
        <v>0</v>
      </c>
      <c r="G2182" s="89" t="str">
        <v/>
      </c>
      <c r="H2182" s="90" t="str" cm="1">
        <f t="array" ref="H2182">IFERROR(_xlfn._xlws.FILTER(Cnty_States_Rgns[chapter],(Cnty_States_Rgns[county_lon, county_st]=G2182)*(Cnty_States_Rgns[region]=DR_Region)),"")</f>
        <v/>
      </c>
      <c r="J2182">
        <v>2180</v>
      </c>
      <c r="K2182" t="str">
        <f t="shared" si="69"/>
        <v/>
      </c>
    </row>
    <row r="2183" spans="1:11" ht="16" hidden="1" x14ac:dyDescent="0.2">
      <c r="A2183" s="43">
        <f>IFERROR(MATCH($C2183,'Start Here Statistics'!$M:$M,0),0)</f>
        <v>0</v>
      </c>
      <c r="B2183" s="43" t="s">
        <v>1539</v>
      </c>
      <c r="C2183" s="43" t="s">
        <v>316</v>
      </c>
      <c r="D2183" s="43" t="s">
        <v>2740</v>
      </c>
      <c r="E2183" s="43">
        <f t="shared" si="68"/>
        <v>0</v>
      </c>
      <c r="G2183" s="89" t="str">
        <v/>
      </c>
      <c r="H2183" s="90" t="str" cm="1">
        <f t="array" ref="H2183">IFERROR(_xlfn._xlws.FILTER(Cnty_States_Rgns[chapter],(Cnty_States_Rgns[county_lon, county_st]=G2183)*(Cnty_States_Rgns[region]=DR_Region)),"")</f>
        <v/>
      </c>
      <c r="J2183">
        <v>2181</v>
      </c>
      <c r="K2183" t="str">
        <f t="shared" si="69"/>
        <v/>
      </c>
    </row>
    <row r="2184" spans="1:11" ht="16" hidden="1" x14ac:dyDescent="0.2">
      <c r="A2184" s="43">
        <f>IFERROR(MATCH($C2184,'Start Here Statistics'!$M:$M,0),0)</f>
        <v>0</v>
      </c>
      <c r="B2184" s="43" t="s">
        <v>411</v>
      </c>
      <c r="C2184" s="43" t="s">
        <v>301</v>
      </c>
      <c r="D2184" s="43" t="s">
        <v>2741</v>
      </c>
      <c r="E2184" s="43">
        <f t="shared" si="68"/>
        <v>0</v>
      </c>
      <c r="G2184" s="89" t="str">
        <v/>
      </c>
      <c r="H2184" s="90" t="str" cm="1">
        <f t="array" ref="H2184">IFERROR(_xlfn._xlws.FILTER(Cnty_States_Rgns[chapter],(Cnty_States_Rgns[county_lon, county_st]=G2184)*(Cnty_States_Rgns[region]=DR_Region)),"")</f>
        <v/>
      </c>
      <c r="J2184">
        <v>2182</v>
      </c>
      <c r="K2184" t="str">
        <f t="shared" si="69"/>
        <v/>
      </c>
    </row>
    <row r="2185" spans="1:11" ht="16" hidden="1" x14ac:dyDescent="0.2">
      <c r="A2185" s="43">
        <f>IFERROR(MATCH($C2185,'Start Here Statistics'!$M:$M,0),0)</f>
        <v>0</v>
      </c>
      <c r="B2185" s="43" t="s">
        <v>561</v>
      </c>
      <c r="C2185" s="43" t="s">
        <v>307</v>
      </c>
      <c r="D2185" s="43" t="s">
        <v>2742</v>
      </c>
      <c r="E2185" s="43">
        <f t="shared" si="68"/>
        <v>0</v>
      </c>
      <c r="G2185" s="89" t="str">
        <v/>
      </c>
      <c r="H2185" s="90" t="str" cm="1">
        <f t="array" ref="H2185">IFERROR(_xlfn._xlws.FILTER(Cnty_States_Rgns[chapter],(Cnty_States_Rgns[county_lon, county_st]=G2185)*(Cnty_States_Rgns[region]=DR_Region)),"")</f>
        <v/>
      </c>
      <c r="J2185">
        <v>2183</v>
      </c>
      <c r="K2185" t="str">
        <f t="shared" si="69"/>
        <v/>
      </c>
    </row>
    <row r="2186" spans="1:11" ht="16" hidden="1" x14ac:dyDescent="0.2">
      <c r="A2186" s="43">
        <f>IFERROR(MATCH($C2186,'Start Here Statistics'!$M:$M,0),0)</f>
        <v>0</v>
      </c>
      <c r="B2186" s="43" t="s">
        <v>485</v>
      </c>
      <c r="C2186" s="43" t="s">
        <v>308</v>
      </c>
      <c r="D2186" s="43" t="s">
        <v>2743</v>
      </c>
      <c r="E2186" s="43">
        <f t="shared" si="68"/>
        <v>0</v>
      </c>
      <c r="G2186" s="89" t="str">
        <v/>
      </c>
      <c r="H2186" s="90" t="str" cm="1">
        <f t="array" ref="H2186">IFERROR(_xlfn._xlws.FILTER(Cnty_States_Rgns[chapter],(Cnty_States_Rgns[county_lon, county_st]=G2186)*(Cnty_States_Rgns[region]=DR_Region)),"")</f>
        <v/>
      </c>
      <c r="J2186">
        <v>2184</v>
      </c>
      <c r="K2186" t="str">
        <f t="shared" si="69"/>
        <v/>
      </c>
    </row>
    <row r="2187" spans="1:11" ht="16" hidden="1" x14ac:dyDescent="0.2">
      <c r="A2187" s="43">
        <f>IFERROR(MATCH($C2187,'Start Here Statistics'!$M:$M,0),0)</f>
        <v>0</v>
      </c>
      <c r="B2187" s="43" t="s">
        <v>530</v>
      </c>
      <c r="C2187" s="43" t="s">
        <v>304</v>
      </c>
      <c r="D2187" s="43" t="s">
        <v>2744</v>
      </c>
      <c r="E2187" s="43">
        <f t="shared" si="68"/>
        <v>0</v>
      </c>
      <c r="G2187" s="89" t="str">
        <v/>
      </c>
      <c r="H2187" s="90" t="str" cm="1">
        <f t="array" ref="H2187">IFERROR(_xlfn._xlws.FILTER(Cnty_States_Rgns[chapter],(Cnty_States_Rgns[county_lon, county_st]=G2187)*(Cnty_States_Rgns[region]=DR_Region)),"")</f>
        <v/>
      </c>
      <c r="J2187">
        <v>2185</v>
      </c>
      <c r="K2187" t="str">
        <f t="shared" si="69"/>
        <v/>
      </c>
    </row>
    <row r="2188" spans="1:11" ht="16" hidden="1" x14ac:dyDescent="0.2">
      <c r="A2188" s="43">
        <f>IFERROR(MATCH($C2188,'Start Here Statistics'!$M:$M,0),0)</f>
        <v>0</v>
      </c>
      <c r="B2188" s="43" t="s">
        <v>390</v>
      </c>
      <c r="C2188" s="43" t="s">
        <v>289</v>
      </c>
      <c r="D2188" s="43" t="s">
        <v>2745</v>
      </c>
      <c r="E2188" s="43">
        <f t="shared" si="68"/>
        <v>0</v>
      </c>
      <c r="G2188" s="89" t="str">
        <v/>
      </c>
      <c r="H2188" s="90" t="str" cm="1">
        <f t="array" ref="H2188">IFERROR(_xlfn._xlws.FILTER(Cnty_States_Rgns[chapter],(Cnty_States_Rgns[county_lon, county_st]=G2188)*(Cnty_States_Rgns[region]=DR_Region)),"")</f>
        <v/>
      </c>
      <c r="J2188">
        <v>2186</v>
      </c>
      <c r="K2188" t="str">
        <f t="shared" si="69"/>
        <v/>
      </c>
    </row>
    <row r="2189" spans="1:11" ht="16" hidden="1" x14ac:dyDescent="0.2">
      <c r="A2189" s="43">
        <f>IFERROR(MATCH($C2189,'Start Here Statistics'!$M:$M,0),0)</f>
        <v>0</v>
      </c>
      <c r="B2189" s="43" t="s">
        <v>774</v>
      </c>
      <c r="C2189" s="43" t="s">
        <v>329</v>
      </c>
      <c r="D2189" s="43" t="s">
        <v>2746</v>
      </c>
      <c r="E2189" s="43">
        <f t="shared" si="68"/>
        <v>0</v>
      </c>
      <c r="G2189" s="89" t="str">
        <v/>
      </c>
      <c r="H2189" s="90" t="str" cm="1">
        <f t="array" ref="H2189">IFERROR(_xlfn._xlws.FILTER(Cnty_States_Rgns[chapter],(Cnty_States_Rgns[county_lon, county_st]=G2189)*(Cnty_States_Rgns[region]=DR_Region)),"")</f>
        <v/>
      </c>
      <c r="J2189">
        <v>2187</v>
      </c>
      <c r="K2189" t="str">
        <f t="shared" si="69"/>
        <v/>
      </c>
    </row>
    <row r="2190" spans="1:11" ht="16" hidden="1" x14ac:dyDescent="0.2">
      <c r="A2190" s="43">
        <f>IFERROR(MATCH($C2190,'Start Here Statistics'!$M:$M,0),0)</f>
        <v>0</v>
      </c>
      <c r="B2190" s="43" t="s">
        <v>451</v>
      </c>
      <c r="C2190" s="43" t="s">
        <v>324</v>
      </c>
      <c r="D2190" s="43" t="s">
        <v>2747</v>
      </c>
      <c r="E2190" s="43">
        <f t="shared" si="68"/>
        <v>0</v>
      </c>
      <c r="G2190" s="89" t="str">
        <v/>
      </c>
      <c r="H2190" s="90" t="str" cm="1">
        <f t="array" ref="H2190">IFERROR(_xlfn._xlws.FILTER(Cnty_States_Rgns[chapter],(Cnty_States_Rgns[county_lon, county_st]=G2190)*(Cnty_States_Rgns[region]=DR_Region)),"")</f>
        <v/>
      </c>
      <c r="J2190">
        <v>2188</v>
      </c>
      <c r="K2190" t="str">
        <f t="shared" si="69"/>
        <v/>
      </c>
    </row>
    <row r="2191" spans="1:11" ht="16" hidden="1" x14ac:dyDescent="0.2">
      <c r="A2191" s="43">
        <f>IFERROR(MATCH($C2191,'Start Here Statistics'!$M:$M,0),0)</f>
        <v>0</v>
      </c>
      <c r="B2191" s="43" t="s">
        <v>573</v>
      </c>
      <c r="C2191" s="43" t="s">
        <v>300</v>
      </c>
      <c r="D2191" s="43" t="s">
        <v>2748</v>
      </c>
      <c r="E2191" s="43">
        <f t="shared" si="68"/>
        <v>0</v>
      </c>
      <c r="G2191" s="89" t="str">
        <v/>
      </c>
      <c r="H2191" s="90" t="str" cm="1">
        <f t="array" ref="H2191">IFERROR(_xlfn._xlws.FILTER(Cnty_States_Rgns[chapter],(Cnty_States_Rgns[county_lon, county_st]=G2191)*(Cnty_States_Rgns[region]=DR_Region)),"")</f>
        <v/>
      </c>
      <c r="J2191">
        <v>2189</v>
      </c>
      <c r="K2191" t="str">
        <f t="shared" si="69"/>
        <v/>
      </c>
    </row>
    <row r="2192" spans="1:11" ht="16" hidden="1" x14ac:dyDescent="0.2">
      <c r="A2192" s="43">
        <f>IFERROR(MATCH($C2192,'Start Here Statistics'!$M:$M,0),0)</f>
        <v>0</v>
      </c>
      <c r="B2192" s="43" t="s">
        <v>448</v>
      </c>
      <c r="C2192" s="43" t="s">
        <v>302</v>
      </c>
      <c r="D2192" s="43" t="s">
        <v>2749</v>
      </c>
      <c r="E2192" s="43">
        <f t="shared" si="68"/>
        <v>0</v>
      </c>
      <c r="G2192" s="89" t="str">
        <v/>
      </c>
      <c r="H2192" s="90" t="str" cm="1">
        <f t="array" ref="H2192">IFERROR(_xlfn._xlws.FILTER(Cnty_States_Rgns[chapter],(Cnty_States_Rgns[county_lon, county_st]=G2192)*(Cnty_States_Rgns[region]=DR_Region)),"")</f>
        <v/>
      </c>
      <c r="J2192">
        <v>2190</v>
      </c>
      <c r="K2192" t="str">
        <f t="shared" si="69"/>
        <v/>
      </c>
    </row>
    <row r="2193" spans="1:11" ht="16" hidden="1" x14ac:dyDescent="0.2">
      <c r="A2193" s="43">
        <f>IFERROR(MATCH($C2193,'Start Here Statistics'!$M:$M,0),0)</f>
        <v>0</v>
      </c>
      <c r="B2193" s="43" t="s">
        <v>582</v>
      </c>
      <c r="C2193" s="43" t="s">
        <v>302</v>
      </c>
      <c r="D2193" s="43" t="s">
        <v>2750</v>
      </c>
      <c r="E2193" s="43">
        <f t="shared" si="68"/>
        <v>0</v>
      </c>
      <c r="G2193" s="89" t="str">
        <v/>
      </c>
      <c r="H2193" s="90" t="str" cm="1">
        <f t="array" ref="H2193">IFERROR(_xlfn._xlws.FILTER(Cnty_States_Rgns[chapter],(Cnty_States_Rgns[county_lon, county_st]=G2193)*(Cnty_States_Rgns[region]=DR_Region)),"")</f>
        <v/>
      </c>
      <c r="J2193">
        <v>2191</v>
      </c>
      <c r="K2193" t="str">
        <f t="shared" si="69"/>
        <v/>
      </c>
    </row>
    <row r="2194" spans="1:11" ht="16" hidden="1" x14ac:dyDescent="0.2">
      <c r="A2194" s="43">
        <f>IFERROR(MATCH($C2194,'Start Here Statistics'!$M:$M,0),0)</f>
        <v>0</v>
      </c>
      <c r="B2194" s="43" t="s">
        <v>346</v>
      </c>
      <c r="C2194" s="43" t="s">
        <v>298</v>
      </c>
      <c r="D2194" s="43" t="s">
        <v>2751</v>
      </c>
      <c r="E2194" s="43">
        <f t="shared" si="68"/>
        <v>0</v>
      </c>
      <c r="G2194" s="89" t="str">
        <v/>
      </c>
      <c r="H2194" s="90" t="str" cm="1">
        <f t="array" ref="H2194">IFERROR(_xlfn._xlws.FILTER(Cnty_States_Rgns[chapter],(Cnty_States_Rgns[county_lon, county_st]=G2194)*(Cnty_States_Rgns[region]=DR_Region)),"")</f>
        <v/>
      </c>
      <c r="J2194">
        <v>2192</v>
      </c>
      <c r="K2194" t="str">
        <f t="shared" si="69"/>
        <v/>
      </c>
    </row>
    <row r="2195" spans="1:11" ht="16" hidden="1" x14ac:dyDescent="0.2">
      <c r="A2195" s="43">
        <f>IFERROR(MATCH($C2195,'Start Here Statistics'!$M:$M,0),0)</f>
        <v>0</v>
      </c>
      <c r="B2195" s="43" t="s">
        <v>459</v>
      </c>
      <c r="C2195" s="43" t="s">
        <v>315</v>
      </c>
      <c r="D2195" s="43" t="s">
        <v>2752</v>
      </c>
      <c r="E2195" s="43">
        <f t="shared" si="68"/>
        <v>0</v>
      </c>
      <c r="G2195" s="89" t="str">
        <v/>
      </c>
      <c r="H2195" s="90" t="str" cm="1">
        <f t="array" ref="H2195">IFERROR(_xlfn._xlws.FILTER(Cnty_States_Rgns[chapter],(Cnty_States_Rgns[county_lon, county_st]=G2195)*(Cnty_States_Rgns[region]=DR_Region)),"")</f>
        <v/>
      </c>
      <c r="J2195">
        <v>2193</v>
      </c>
      <c r="K2195" t="str">
        <f t="shared" si="69"/>
        <v/>
      </c>
    </row>
    <row r="2196" spans="1:11" ht="16" hidden="1" x14ac:dyDescent="0.2">
      <c r="A2196" s="43">
        <f>IFERROR(MATCH($C2196,'Start Here Statistics'!$M:$M,0),0)</f>
        <v>0</v>
      </c>
      <c r="B2196" s="43" t="s">
        <v>571</v>
      </c>
      <c r="C2196" s="43" t="s">
        <v>308</v>
      </c>
      <c r="D2196" s="43" t="s">
        <v>2753</v>
      </c>
      <c r="E2196" s="43">
        <f t="shared" si="68"/>
        <v>0</v>
      </c>
      <c r="G2196" s="89" t="str">
        <v/>
      </c>
      <c r="H2196" s="90" t="str" cm="1">
        <f t="array" ref="H2196">IFERROR(_xlfn._xlws.FILTER(Cnty_States_Rgns[chapter],(Cnty_States_Rgns[county_lon, county_st]=G2196)*(Cnty_States_Rgns[region]=DR_Region)),"")</f>
        <v/>
      </c>
      <c r="J2196">
        <v>2194</v>
      </c>
      <c r="K2196" t="str">
        <f t="shared" si="69"/>
        <v/>
      </c>
    </row>
    <row r="2197" spans="1:11" ht="16" hidden="1" x14ac:dyDescent="0.2">
      <c r="A2197" s="43">
        <f>IFERROR(MATCH($C2197,'Start Here Statistics'!$M:$M,0),0)</f>
        <v>0</v>
      </c>
      <c r="B2197" s="43" t="s">
        <v>1329</v>
      </c>
      <c r="C2197" s="43" t="s">
        <v>329</v>
      </c>
      <c r="D2197" s="43" t="s">
        <v>2754</v>
      </c>
      <c r="E2197" s="43">
        <f t="shared" si="68"/>
        <v>0</v>
      </c>
      <c r="G2197" s="89" t="str">
        <v/>
      </c>
      <c r="H2197" s="90" t="str" cm="1">
        <f t="array" ref="H2197">IFERROR(_xlfn._xlws.FILTER(Cnty_States_Rgns[chapter],(Cnty_States_Rgns[county_lon, county_st]=G2197)*(Cnty_States_Rgns[region]=DR_Region)),"")</f>
        <v/>
      </c>
      <c r="J2197">
        <v>2195</v>
      </c>
      <c r="K2197" t="str">
        <f t="shared" si="69"/>
        <v/>
      </c>
    </row>
    <row r="2198" spans="1:11" ht="16" hidden="1" x14ac:dyDescent="0.2">
      <c r="A2198" s="43">
        <f>IFERROR(MATCH($C2198,'Start Here Statistics'!$M:$M,0),0)</f>
        <v>0</v>
      </c>
      <c r="B2198" s="43" t="s">
        <v>1044</v>
      </c>
      <c r="C2198" s="43" t="s">
        <v>280</v>
      </c>
      <c r="D2198" s="43" t="s">
        <v>2755</v>
      </c>
      <c r="E2198" s="43">
        <f t="shared" si="68"/>
        <v>0</v>
      </c>
      <c r="G2198" s="89" t="str">
        <v/>
      </c>
      <c r="H2198" s="90" t="str" cm="1">
        <f t="array" ref="H2198">IFERROR(_xlfn._xlws.FILTER(Cnty_States_Rgns[chapter],(Cnty_States_Rgns[county_lon, county_st]=G2198)*(Cnty_States_Rgns[region]=DR_Region)),"")</f>
        <v/>
      </c>
      <c r="J2198">
        <v>2196</v>
      </c>
      <c r="K2198" t="str">
        <f t="shared" si="69"/>
        <v/>
      </c>
    </row>
    <row r="2199" spans="1:11" ht="16" hidden="1" x14ac:dyDescent="0.2">
      <c r="A2199" s="43">
        <f>IFERROR(MATCH($C2199,'Start Here Statistics'!$M:$M,0),0)</f>
        <v>0</v>
      </c>
      <c r="B2199" s="43" t="s">
        <v>815</v>
      </c>
      <c r="C2199" s="43" t="s">
        <v>310</v>
      </c>
      <c r="D2199" s="43" t="s">
        <v>2756</v>
      </c>
      <c r="E2199" s="43">
        <f t="shared" si="68"/>
        <v>0</v>
      </c>
      <c r="G2199" s="89" t="str">
        <v/>
      </c>
      <c r="H2199" s="90" t="str" cm="1">
        <f t="array" ref="H2199">IFERROR(_xlfn._xlws.FILTER(Cnty_States_Rgns[chapter],(Cnty_States_Rgns[county_lon, county_st]=G2199)*(Cnty_States_Rgns[region]=DR_Region)),"")</f>
        <v/>
      </c>
      <c r="J2199">
        <v>2197</v>
      </c>
      <c r="K2199" t="str">
        <f t="shared" si="69"/>
        <v/>
      </c>
    </row>
    <row r="2200" spans="1:11" ht="16" hidden="1" x14ac:dyDescent="0.2">
      <c r="A2200" s="43">
        <f>IFERROR(MATCH($C2200,'Start Here Statistics'!$M:$M,0),0)</f>
        <v>0</v>
      </c>
      <c r="B2200" s="43" t="s">
        <v>647</v>
      </c>
      <c r="C2200" s="43" t="s">
        <v>285</v>
      </c>
      <c r="D2200" s="43" t="s">
        <v>2757</v>
      </c>
      <c r="E2200" s="43">
        <f t="shared" si="68"/>
        <v>0</v>
      </c>
      <c r="G2200" s="89" t="str">
        <v/>
      </c>
      <c r="H2200" s="90" t="str" cm="1">
        <f t="array" ref="H2200">IFERROR(_xlfn._xlws.FILTER(Cnty_States_Rgns[chapter],(Cnty_States_Rgns[county_lon, county_st]=G2200)*(Cnty_States_Rgns[region]=DR_Region)),"")</f>
        <v/>
      </c>
      <c r="J2200">
        <v>2198</v>
      </c>
      <c r="K2200" t="str">
        <f t="shared" si="69"/>
        <v/>
      </c>
    </row>
    <row r="2201" spans="1:11" ht="16" hidden="1" x14ac:dyDescent="0.2">
      <c r="A2201" s="43">
        <f>IFERROR(MATCH($C2201,'Start Here Statistics'!$M:$M,0),0)</f>
        <v>0</v>
      </c>
      <c r="B2201" s="43" t="s">
        <v>1887</v>
      </c>
      <c r="C2201" s="43" t="s">
        <v>321</v>
      </c>
      <c r="D2201" s="43" t="s">
        <v>2758</v>
      </c>
      <c r="E2201" s="43">
        <f t="shared" si="68"/>
        <v>0</v>
      </c>
      <c r="G2201" s="89" t="str">
        <v/>
      </c>
      <c r="H2201" s="90" t="str" cm="1">
        <f t="array" ref="H2201">IFERROR(_xlfn._xlws.FILTER(Cnty_States_Rgns[chapter],(Cnty_States_Rgns[county_lon, county_st]=G2201)*(Cnty_States_Rgns[region]=DR_Region)),"")</f>
        <v/>
      </c>
      <c r="J2201">
        <v>2199</v>
      </c>
      <c r="K2201" t="str">
        <f t="shared" si="69"/>
        <v/>
      </c>
    </row>
    <row r="2202" spans="1:11" ht="16" hidden="1" x14ac:dyDescent="0.2">
      <c r="A2202" s="43">
        <f>IFERROR(MATCH($C2202,'Start Here Statistics'!$M:$M,0),0)</f>
        <v>0</v>
      </c>
      <c r="B2202" s="43" t="s">
        <v>789</v>
      </c>
      <c r="C2202" s="43" t="s">
        <v>310</v>
      </c>
      <c r="D2202" s="43" t="s">
        <v>2759</v>
      </c>
      <c r="E2202" s="43">
        <f t="shared" si="68"/>
        <v>0</v>
      </c>
      <c r="G2202" s="89" t="str">
        <v/>
      </c>
      <c r="H2202" s="90" t="str" cm="1">
        <f t="array" ref="H2202">IFERROR(_xlfn._xlws.FILTER(Cnty_States_Rgns[chapter],(Cnty_States_Rgns[county_lon, county_st]=G2202)*(Cnty_States_Rgns[region]=DR_Region)),"")</f>
        <v/>
      </c>
      <c r="J2202">
        <v>2200</v>
      </c>
      <c r="K2202" t="str">
        <f t="shared" si="69"/>
        <v/>
      </c>
    </row>
    <row r="2203" spans="1:11" ht="16" hidden="1" x14ac:dyDescent="0.2">
      <c r="A2203" s="43">
        <f>IFERROR(MATCH($C2203,'Start Here Statistics'!$M:$M,0),0)</f>
        <v>0</v>
      </c>
      <c r="B2203" s="43" t="s">
        <v>1117</v>
      </c>
      <c r="C2203" s="43" t="s">
        <v>313</v>
      </c>
      <c r="D2203" s="43" t="s">
        <v>2760</v>
      </c>
      <c r="E2203" s="43">
        <f t="shared" si="68"/>
        <v>0</v>
      </c>
      <c r="G2203" s="89" t="str">
        <v/>
      </c>
      <c r="H2203" s="90" t="str" cm="1">
        <f t="array" ref="H2203">IFERROR(_xlfn._xlws.FILTER(Cnty_States_Rgns[chapter],(Cnty_States_Rgns[county_lon, county_st]=G2203)*(Cnty_States_Rgns[region]=DR_Region)),"")</f>
        <v/>
      </c>
      <c r="J2203">
        <v>2201</v>
      </c>
      <c r="K2203" t="str">
        <f t="shared" si="69"/>
        <v/>
      </c>
    </row>
    <row r="2204" spans="1:11" ht="16" hidden="1" x14ac:dyDescent="0.2">
      <c r="A2204" s="43">
        <f>IFERROR(MATCH($C2204,'Start Here Statistics'!$M:$M,0),0)</f>
        <v>0</v>
      </c>
      <c r="B2204" s="43" t="s">
        <v>777</v>
      </c>
      <c r="C2204" s="43" t="s">
        <v>293</v>
      </c>
      <c r="D2204" s="43" t="s">
        <v>2761</v>
      </c>
      <c r="E2204" s="43">
        <f t="shared" si="68"/>
        <v>0</v>
      </c>
      <c r="G2204" s="89" t="str">
        <v/>
      </c>
      <c r="H2204" s="90" t="str" cm="1">
        <f t="array" ref="H2204">IFERROR(_xlfn._xlws.FILTER(Cnty_States_Rgns[chapter],(Cnty_States_Rgns[county_lon, county_st]=G2204)*(Cnty_States_Rgns[region]=DR_Region)),"")</f>
        <v/>
      </c>
      <c r="J2204">
        <v>2202</v>
      </c>
      <c r="K2204" t="str">
        <f t="shared" si="69"/>
        <v/>
      </c>
    </row>
    <row r="2205" spans="1:11" ht="16" x14ac:dyDescent="0.2">
      <c r="A2205" s="43">
        <f>IFERROR(MATCH($C2205,'Start Here Statistics'!$M:$M,0),0)</f>
        <v>0</v>
      </c>
      <c r="B2205" s="43" t="s">
        <v>400</v>
      </c>
      <c r="C2205" s="43" t="s">
        <v>271</v>
      </c>
      <c r="D2205" s="43" t="s">
        <v>2762</v>
      </c>
      <c r="E2205" s="43">
        <f t="shared" si="68"/>
        <v>0</v>
      </c>
      <c r="G2205" s="89" t="str">
        <v/>
      </c>
      <c r="H2205" s="90" t="str" cm="1">
        <f t="array" ref="H2205">IFERROR(_xlfn._xlws.FILTER(Cnty_States_Rgns[chapter],(Cnty_States_Rgns[county_lon, county_st]=G2205)*(Cnty_States_Rgns[region]=DR_Region)),"")</f>
        <v/>
      </c>
      <c r="J2205">
        <v>2203</v>
      </c>
      <c r="K2205" t="str">
        <f t="shared" si="69"/>
        <v/>
      </c>
    </row>
    <row r="2206" spans="1:11" ht="16" hidden="1" x14ac:dyDescent="0.2">
      <c r="A2206" s="43">
        <f>IFERROR(MATCH($C2206,'Start Here Statistics'!$M:$M,0),0)</f>
        <v>0</v>
      </c>
      <c r="B2206" s="43" t="s">
        <v>453</v>
      </c>
      <c r="C2206" s="43" t="s">
        <v>313</v>
      </c>
      <c r="D2206" s="43" t="s">
        <v>2763</v>
      </c>
      <c r="E2206" s="43">
        <f t="shared" si="68"/>
        <v>0</v>
      </c>
      <c r="G2206" s="89" t="str">
        <v/>
      </c>
      <c r="H2206" s="90" t="str" cm="1">
        <f t="array" ref="H2206">IFERROR(_xlfn._xlws.FILTER(Cnty_States_Rgns[chapter],(Cnty_States_Rgns[county_lon, county_st]=G2206)*(Cnty_States_Rgns[region]=DR_Region)),"")</f>
        <v/>
      </c>
      <c r="J2206">
        <v>2204</v>
      </c>
      <c r="K2206" t="str">
        <f t="shared" si="69"/>
        <v/>
      </c>
    </row>
    <row r="2207" spans="1:11" ht="16" hidden="1" x14ac:dyDescent="0.2">
      <c r="A2207" s="43">
        <f>IFERROR(MATCH($C2207,'Start Here Statistics'!$M:$M,0),0)</f>
        <v>0</v>
      </c>
      <c r="B2207" s="43" t="s">
        <v>532</v>
      </c>
      <c r="C2207" s="43" t="s">
        <v>289</v>
      </c>
      <c r="D2207" s="43" t="s">
        <v>2764</v>
      </c>
      <c r="E2207" s="43">
        <f t="shared" si="68"/>
        <v>0</v>
      </c>
      <c r="G2207" s="89" t="str">
        <v/>
      </c>
      <c r="H2207" s="90" t="str" cm="1">
        <f t="array" ref="H2207">IFERROR(_xlfn._xlws.FILTER(Cnty_States_Rgns[chapter],(Cnty_States_Rgns[county_lon, county_st]=G2207)*(Cnty_States_Rgns[region]=DR_Region)),"")</f>
        <v/>
      </c>
      <c r="J2207">
        <v>2205</v>
      </c>
      <c r="K2207" t="str">
        <f t="shared" si="69"/>
        <v/>
      </c>
    </row>
    <row r="2208" spans="1:11" ht="16" hidden="1" x14ac:dyDescent="0.2">
      <c r="A2208" s="43">
        <f>IFERROR(MATCH($C2208,'Start Here Statistics'!$M:$M,0),0)</f>
        <v>0</v>
      </c>
      <c r="B2208" s="43" t="s">
        <v>604</v>
      </c>
      <c r="C2208" s="43" t="s">
        <v>298</v>
      </c>
      <c r="D2208" s="43" t="s">
        <v>2765</v>
      </c>
      <c r="E2208" s="43">
        <f t="shared" si="68"/>
        <v>0</v>
      </c>
      <c r="G2208" s="89" t="str">
        <v/>
      </c>
      <c r="H2208" s="90" t="str" cm="1">
        <f t="array" ref="H2208">IFERROR(_xlfn._xlws.FILTER(Cnty_States_Rgns[chapter],(Cnty_States_Rgns[county_lon, county_st]=G2208)*(Cnty_States_Rgns[region]=DR_Region)),"")</f>
        <v/>
      </c>
      <c r="J2208">
        <v>2206</v>
      </c>
      <c r="K2208" t="str">
        <f t="shared" si="69"/>
        <v/>
      </c>
    </row>
    <row r="2209" spans="1:11" ht="16" hidden="1" x14ac:dyDescent="0.2">
      <c r="A2209" s="43">
        <f>IFERROR(MATCH($C2209,'Start Here Statistics'!$M:$M,0),0)</f>
        <v>0</v>
      </c>
      <c r="B2209" s="43" t="s">
        <v>394</v>
      </c>
      <c r="C2209" s="43" t="s">
        <v>289</v>
      </c>
      <c r="D2209" s="43" t="s">
        <v>2766</v>
      </c>
      <c r="E2209" s="43">
        <f t="shared" si="68"/>
        <v>0</v>
      </c>
      <c r="G2209" s="89" t="str">
        <v/>
      </c>
      <c r="H2209" s="90" t="str" cm="1">
        <f t="array" ref="H2209">IFERROR(_xlfn._xlws.FILTER(Cnty_States_Rgns[chapter],(Cnty_States_Rgns[county_lon, county_st]=G2209)*(Cnty_States_Rgns[region]=DR_Region)),"")</f>
        <v/>
      </c>
      <c r="J2209">
        <v>2207</v>
      </c>
      <c r="K2209" t="str">
        <f t="shared" si="69"/>
        <v/>
      </c>
    </row>
    <row r="2210" spans="1:11" ht="16" hidden="1" x14ac:dyDescent="0.2">
      <c r="A2210" s="43">
        <f>IFERROR(MATCH($C2210,'Start Here Statistics'!$M:$M,0),0)</f>
        <v>0</v>
      </c>
      <c r="B2210" s="43" t="s">
        <v>671</v>
      </c>
      <c r="C2210" s="43" t="s">
        <v>300</v>
      </c>
      <c r="D2210" s="43" t="s">
        <v>2767</v>
      </c>
      <c r="E2210" s="43">
        <f t="shared" si="68"/>
        <v>0</v>
      </c>
      <c r="G2210" s="89" t="str">
        <v/>
      </c>
      <c r="H2210" s="90" t="str" cm="1">
        <f t="array" ref="H2210">IFERROR(_xlfn._xlws.FILTER(Cnty_States_Rgns[chapter],(Cnty_States_Rgns[county_lon, county_st]=G2210)*(Cnty_States_Rgns[region]=DR_Region)),"")</f>
        <v/>
      </c>
      <c r="J2210">
        <v>2208</v>
      </c>
      <c r="K2210" t="str">
        <f t="shared" si="69"/>
        <v/>
      </c>
    </row>
    <row r="2211" spans="1:11" ht="16" hidden="1" x14ac:dyDescent="0.2">
      <c r="A2211" s="43">
        <f>IFERROR(MATCH($C2211,'Start Here Statistics'!$M:$M,0),0)</f>
        <v>0</v>
      </c>
      <c r="B2211" s="43" t="s">
        <v>1117</v>
      </c>
      <c r="C2211" s="43" t="s">
        <v>313</v>
      </c>
      <c r="D2211" s="43" t="s">
        <v>2768</v>
      </c>
      <c r="E2211" s="43">
        <f t="shared" si="68"/>
        <v>0</v>
      </c>
      <c r="G2211" s="89" t="str">
        <v/>
      </c>
      <c r="H2211" s="90" t="str" cm="1">
        <f t="array" ref="H2211">IFERROR(_xlfn._xlws.FILTER(Cnty_States_Rgns[chapter],(Cnty_States_Rgns[county_lon, county_st]=G2211)*(Cnty_States_Rgns[region]=DR_Region)),"")</f>
        <v/>
      </c>
      <c r="J2211">
        <v>2209</v>
      </c>
      <c r="K2211" t="str">
        <f t="shared" si="69"/>
        <v/>
      </c>
    </row>
    <row r="2212" spans="1:11" ht="16" hidden="1" x14ac:dyDescent="0.2">
      <c r="A2212" s="43">
        <f>IFERROR(MATCH($C2212,'Start Here Statistics'!$M:$M,0),0)</f>
        <v>0</v>
      </c>
      <c r="B2212" s="43" t="s">
        <v>490</v>
      </c>
      <c r="C2212" s="43" t="s">
        <v>313</v>
      </c>
      <c r="D2212" s="43" t="s">
        <v>2769</v>
      </c>
      <c r="E2212" s="43">
        <f t="shared" si="68"/>
        <v>0</v>
      </c>
      <c r="G2212" s="89" t="str">
        <v/>
      </c>
      <c r="H2212" s="90" t="str" cm="1">
        <f t="array" ref="H2212">IFERROR(_xlfn._xlws.FILTER(Cnty_States_Rgns[chapter],(Cnty_States_Rgns[county_lon, county_st]=G2212)*(Cnty_States_Rgns[region]=DR_Region)),"")</f>
        <v/>
      </c>
      <c r="J2212">
        <v>2210</v>
      </c>
      <c r="K2212" t="str">
        <f t="shared" si="69"/>
        <v/>
      </c>
    </row>
    <row r="2213" spans="1:11" ht="16" hidden="1" x14ac:dyDescent="0.2">
      <c r="A2213" s="43">
        <f>IFERROR(MATCH($C2213,'Start Here Statistics'!$M:$M,0),0)</f>
        <v>0</v>
      </c>
      <c r="B2213" s="43" t="s">
        <v>1019</v>
      </c>
      <c r="C2213" s="43" t="s">
        <v>288</v>
      </c>
      <c r="D2213" s="43" t="s">
        <v>2770</v>
      </c>
      <c r="E2213" s="43">
        <f t="shared" si="68"/>
        <v>0</v>
      </c>
      <c r="G2213" s="89" t="str">
        <v/>
      </c>
      <c r="H2213" s="90" t="str" cm="1">
        <f t="array" ref="H2213">IFERROR(_xlfn._xlws.FILTER(Cnty_States_Rgns[chapter],(Cnty_States_Rgns[county_lon, county_st]=G2213)*(Cnty_States_Rgns[region]=DR_Region)),"")</f>
        <v/>
      </c>
      <c r="J2213">
        <v>2211</v>
      </c>
      <c r="K2213" t="str">
        <f t="shared" si="69"/>
        <v/>
      </c>
    </row>
    <row r="2214" spans="1:11" ht="16" hidden="1" x14ac:dyDescent="0.2">
      <c r="A2214" s="43">
        <f>IFERROR(MATCH($C2214,'Start Here Statistics'!$M:$M,0),0)</f>
        <v>0</v>
      </c>
      <c r="B2214" s="43" t="s">
        <v>595</v>
      </c>
      <c r="C2214" s="43" t="s">
        <v>293</v>
      </c>
      <c r="D2214" s="43" t="s">
        <v>2771</v>
      </c>
      <c r="E2214" s="43">
        <f t="shared" si="68"/>
        <v>0</v>
      </c>
      <c r="G2214" s="89" t="str">
        <v/>
      </c>
      <c r="H2214" s="90" t="str" cm="1">
        <f t="array" ref="H2214">IFERROR(_xlfn._xlws.FILTER(Cnty_States_Rgns[chapter],(Cnty_States_Rgns[county_lon, county_st]=G2214)*(Cnty_States_Rgns[region]=DR_Region)),"")</f>
        <v/>
      </c>
      <c r="J2214">
        <v>2212</v>
      </c>
      <c r="K2214" t="str">
        <f t="shared" si="69"/>
        <v/>
      </c>
    </row>
    <row r="2215" spans="1:11" ht="16" hidden="1" x14ac:dyDescent="0.2">
      <c r="A2215" s="43">
        <f>IFERROR(MATCH($C2215,'Start Here Statistics'!$M:$M,0),0)</f>
        <v>0</v>
      </c>
      <c r="B2215" s="43" t="s">
        <v>644</v>
      </c>
      <c r="C2215" s="43" t="s">
        <v>311</v>
      </c>
      <c r="D2215" s="43" t="s">
        <v>2772</v>
      </c>
      <c r="E2215" s="43">
        <f t="shared" si="68"/>
        <v>0</v>
      </c>
      <c r="G2215" s="89" t="str">
        <v/>
      </c>
      <c r="H2215" s="90" t="str" cm="1">
        <f t="array" ref="H2215">IFERROR(_xlfn._xlws.FILTER(Cnty_States_Rgns[chapter],(Cnty_States_Rgns[county_lon, county_st]=G2215)*(Cnty_States_Rgns[region]=DR_Region)),"")</f>
        <v/>
      </c>
      <c r="J2215">
        <v>2213</v>
      </c>
      <c r="K2215" t="str">
        <f t="shared" si="69"/>
        <v/>
      </c>
    </row>
    <row r="2216" spans="1:11" ht="16" hidden="1" x14ac:dyDescent="0.2">
      <c r="A2216" s="43">
        <f>IFERROR(MATCH($C2216,'Start Here Statistics'!$M:$M,0),0)</f>
        <v>0</v>
      </c>
      <c r="B2216" s="43" t="s">
        <v>442</v>
      </c>
      <c r="C2216" s="43" t="s">
        <v>327</v>
      </c>
      <c r="D2216" s="43" t="s">
        <v>2773</v>
      </c>
      <c r="E2216" s="43">
        <f t="shared" si="68"/>
        <v>0</v>
      </c>
      <c r="G2216" s="89" t="str">
        <v/>
      </c>
      <c r="H2216" s="90" t="str" cm="1">
        <f t="array" ref="H2216">IFERROR(_xlfn._xlws.FILTER(Cnty_States_Rgns[chapter],(Cnty_States_Rgns[county_lon, county_st]=G2216)*(Cnty_States_Rgns[region]=DR_Region)),"")</f>
        <v/>
      </c>
      <c r="J2216">
        <v>2214</v>
      </c>
      <c r="K2216" t="str">
        <f t="shared" si="69"/>
        <v/>
      </c>
    </row>
    <row r="2217" spans="1:11" ht="16" hidden="1" x14ac:dyDescent="0.2">
      <c r="A2217" s="43">
        <f>IFERROR(MATCH($C2217,'Start Here Statistics'!$M:$M,0),0)</f>
        <v>0</v>
      </c>
      <c r="B2217" s="43" t="s">
        <v>975</v>
      </c>
      <c r="C2217" s="43" t="s">
        <v>294</v>
      </c>
      <c r="D2217" s="43" t="s">
        <v>2774</v>
      </c>
      <c r="E2217" s="43">
        <f t="shared" si="68"/>
        <v>0</v>
      </c>
      <c r="G2217" s="89" t="str">
        <v/>
      </c>
      <c r="H2217" s="90" t="str" cm="1">
        <f t="array" ref="H2217">IFERROR(_xlfn._xlws.FILTER(Cnty_States_Rgns[chapter],(Cnty_States_Rgns[county_lon, county_st]=G2217)*(Cnty_States_Rgns[region]=DR_Region)),"")</f>
        <v/>
      </c>
      <c r="J2217">
        <v>2215</v>
      </c>
      <c r="K2217" t="str">
        <f t="shared" si="69"/>
        <v/>
      </c>
    </row>
    <row r="2218" spans="1:11" ht="16" hidden="1" x14ac:dyDescent="0.2">
      <c r="A2218" s="43">
        <f>IFERROR(MATCH($C2218,'Start Here Statistics'!$M:$M,0),0)</f>
        <v>0</v>
      </c>
      <c r="B2218" s="43" t="s">
        <v>362</v>
      </c>
      <c r="C2218" s="43" t="s">
        <v>300</v>
      </c>
      <c r="D2218" s="43" t="s">
        <v>2775</v>
      </c>
      <c r="E2218" s="43">
        <f t="shared" si="68"/>
        <v>0</v>
      </c>
      <c r="G2218" s="89" t="str">
        <v/>
      </c>
      <c r="H2218" s="90" t="str" cm="1">
        <f t="array" ref="H2218">IFERROR(_xlfn._xlws.FILTER(Cnty_States_Rgns[chapter],(Cnty_States_Rgns[county_lon, county_st]=G2218)*(Cnty_States_Rgns[region]=DR_Region)),"")</f>
        <v/>
      </c>
      <c r="J2218">
        <v>2216</v>
      </c>
      <c r="K2218" t="str">
        <f t="shared" si="69"/>
        <v/>
      </c>
    </row>
    <row r="2219" spans="1:11" ht="16" hidden="1" x14ac:dyDescent="0.2">
      <c r="A2219" s="43">
        <f>IFERROR(MATCH($C2219,'Start Here Statistics'!$M:$M,0),0)</f>
        <v>0</v>
      </c>
      <c r="B2219" s="43" t="s">
        <v>446</v>
      </c>
      <c r="C2219" s="43" t="s">
        <v>301</v>
      </c>
      <c r="D2219" s="43" t="s">
        <v>2776</v>
      </c>
      <c r="E2219" s="43">
        <f t="shared" si="68"/>
        <v>0</v>
      </c>
      <c r="G2219" s="89" t="str">
        <v/>
      </c>
      <c r="H2219" s="90" t="str" cm="1">
        <f t="array" ref="H2219">IFERROR(_xlfn._xlws.FILTER(Cnty_States_Rgns[chapter],(Cnty_States_Rgns[county_lon, county_st]=G2219)*(Cnty_States_Rgns[region]=DR_Region)),"")</f>
        <v/>
      </c>
      <c r="J2219">
        <v>2217</v>
      </c>
      <c r="K2219" t="str">
        <f t="shared" si="69"/>
        <v/>
      </c>
    </row>
    <row r="2220" spans="1:11" ht="16" hidden="1" x14ac:dyDescent="0.2">
      <c r="A2220" s="43">
        <f>IFERROR(MATCH($C2220,'Start Here Statistics'!$M:$M,0),0)</f>
        <v>0</v>
      </c>
      <c r="B2220" s="43" t="s">
        <v>815</v>
      </c>
      <c r="C2220" s="43" t="s">
        <v>310</v>
      </c>
      <c r="D2220" s="43" t="s">
        <v>2777</v>
      </c>
      <c r="E2220" s="43">
        <f t="shared" si="68"/>
        <v>0</v>
      </c>
      <c r="G2220" s="89" t="str">
        <v/>
      </c>
      <c r="H2220" s="90" t="str" cm="1">
        <f t="array" ref="H2220">IFERROR(_xlfn._xlws.FILTER(Cnty_States_Rgns[chapter],(Cnty_States_Rgns[county_lon, county_st]=G2220)*(Cnty_States_Rgns[region]=DR_Region)),"")</f>
        <v/>
      </c>
      <c r="J2220">
        <v>2218</v>
      </c>
      <c r="K2220" t="str">
        <f t="shared" si="69"/>
        <v/>
      </c>
    </row>
    <row r="2221" spans="1:11" ht="16" hidden="1" x14ac:dyDescent="0.2">
      <c r="A2221" s="43">
        <f>IFERROR(MATCH($C2221,'Start Here Statistics'!$M:$M,0),0)</f>
        <v>0</v>
      </c>
      <c r="B2221" s="43" t="s">
        <v>411</v>
      </c>
      <c r="C2221" s="43" t="s">
        <v>301</v>
      </c>
      <c r="D2221" s="43" t="s">
        <v>2778</v>
      </c>
      <c r="E2221" s="43">
        <f t="shared" si="68"/>
        <v>0</v>
      </c>
      <c r="G2221" s="89" t="str">
        <v/>
      </c>
      <c r="H2221" s="90" t="str" cm="1">
        <f t="array" ref="H2221">IFERROR(_xlfn._xlws.FILTER(Cnty_States_Rgns[chapter],(Cnty_States_Rgns[county_lon, county_st]=G2221)*(Cnty_States_Rgns[region]=DR_Region)),"")</f>
        <v/>
      </c>
      <c r="J2221">
        <v>2219</v>
      </c>
      <c r="K2221" t="str">
        <f t="shared" si="69"/>
        <v/>
      </c>
    </row>
    <row r="2222" spans="1:11" ht="16" hidden="1" x14ac:dyDescent="0.2">
      <c r="A2222" s="43">
        <f>IFERROR(MATCH($C2222,'Start Here Statistics'!$M:$M,0),0)</f>
        <v>0</v>
      </c>
      <c r="B2222" s="43" t="s">
        <v>346</v>
      </c>
      <c r="C2222" s="43" t="s">
        <v>298</v>
      </c>
      <c r="D2222" s="43" t="s">
        <v>2779</v>
      </c>
      <c r="E2222" s="43">
        <f t="shared" si="68"/>
        <v>0</v>
      </c>
      <c r="G2222" s="89" t="str">
        <v/>
      </c>
      <c r="H2222" s="90" t="str" cm="1">
        <f t="array" ref="H2222">IFERROR(_xlfn._xlws.FILTER(Cnty_States_Rgns[chapter],(Cnty_States_Rgns[county_lon, county_st]=G2222)*(Cnty_States_Rgns[region]=DR_Region)),"")</f>
        <v/>
      </c>
      <c r="J2222">
        <v>2220</v>
      </c>
      <c r="K2222" t="str">
        <f t="shared" si="69"/>
        <v/>
      </c>
    </row>
    <row r="2223" spans="1:11" ht="16" hidden="1" x14ac:dyDescent="0.2">
      <c r="A2223" s="43">
        <f>IFERROR(MATCH($C2223,'Start Here Statistics'!$M:$M,0),0)</f>
        <v>0</v>
      </c>
      <c r="B2223" s="43" t="s">
        <v>411</v>
      </c>
      <c r="C2223" s="43" t="s">
        <v>301</v>
      </c>
      <c r="D2223" s="43" t="s">
        <v>2780</v>
      </c>
      <c r="E2223" s="43">
        <f t="shared" si="68"/>
        <v>0</v>
      </c>
      <c r="G2223" s="89" t="str">
        <v/>
      </c>
      <c r="H2223" s="90" t="str" cm="1">
        <f t="array" ref="H2223">IFERROR(_xlfn._xlws.FILTER(Cnty_States_Rgns[chapter],(Cnty_States_Rgns[county_lon, county_st]=G2223)*(Cnty_States_Rgns[region]=DR_Region)),"")</f>
        <v/>
      </c>
      <c r="J2223">
        <v>2221</v>
      </c>
      <c r="K2223" t="str">
        <f t="shared" si="69"/>
        <v/>
      </c>
    </row>
    <row r="2224" spans="1:11" ht="16" hidden="1" x14ac:dyDescent="0.2">
      <c r="A2224" s="43">
        <f>IFERROR(MATCH($C2224,'Start Here Statistics'!$M:$M,0),0)</f>
        <v>0</v>
      </c>
      <c r="B2224" s="43" t="s">
        <v>662</v>
      </c>
      <c r="C2224" s="43" t="s">
        <v>294</v>
      </c>
      <c r="D2224" s="43" t="s">
        <v>2781</v>
      </c>
      <c r="E2224" s="43">
        <f t="shared" si="68"/>
        <v>0</v>
      </c>
      <c r="G2224" s="89" t="str">
        <v/>
      </c>
      <c r="H2224" s="90" t="str" cm="1">
        <f t="array" ref="H2224">IFERROR(_xlfn._xlws.FILTER(Cnty_States_Rgns[chapter],(Cnty_States_Rgns[county_lon, county_st]=G2224)*(Cnty_States_Rgns[region]=DR_Region)),"")</f>
        <v/>
      </c>
      <c r="J2224">
        <v>2222</v>
      </c>
      <c r="K2224" t="str">
        <f t="shared" si="69"/>
        <v/>
      </c>
    </row>
    <row r="2225" spans="1:11" ht="16" x14ac:dyDescent="0.2">
      <c r="A2225" s="43">
        <f>IFERROR(MATCH($C2225,'Start Here Statistics'!$M:$M,0),0)</f>
        <v>0</v>
      </c>
      <c r="B2225" s="43" t="s">
        <v>517</v>
      </c>
      <c r="C2225" s="43" t="s">
        <v>271</v>
      </c>
      <c r="D2225" s="43" t="s">
        <v>2782</v>
      </c>
      <c r="E2225" s="43">
        <f t="shared" si="68"/>
        <v>0</v>
      </c>
      <c r="G2225" s="89" t="str">
        <v/>
      </c>
      <c r="H2225" s="90" t="str" cm="1">
        <f t="array" ref="H2225">IFERROR(_xlfn._xlws.FILTER(Cnty_States_Rgns[chapter],(Cnty_States_Rgns[county_lon, county_st]=G2225)*(Cnty_States_Rgns[region]=DR_Region)),"")</f>
        <v/>
      </c>
      <c r="J2225">
        <v>2223</v>
      </c>
      <c r="K2225" t="str">
        <f t="shared" si="69"/>
        <v/>
      </c>
    </row>
    <row r="2226" spans="1:11" ht="16" hidden="1" x14ac:dyDescent="0.2">
      <c r="A2226" s="43">
        <f>IFERROR(MATCH($C2226,'Start Here Statistics'!$M:$M,0),0)</f>
        <v>0</v>
      </c>
      <c r="B2226" s="43" t="s">
        <v>457</v>
      </c>
      <c r="C2226" s="43" t="s">
        <v>282</v>
      </c>
      <c r="D2226" s="43" t="s">
        <v>2783</v>
      </c>
      <c r="E2226" s="43">
        <f t="shared" si="68"/>
        <v>0</v>
      </c>
      <c r="G2226" s="89" t="str">
        <v/>
      </c>
      <c r="H2226" s="90" t="str" cm="1">
        <f t="array" ref="H2226">IFERROR(_xlfn._xlws.FILTER(Cnty_States_Rgns[chapter],(Cnty_States_Rgns[county_lon, county_st]=G2226)*(Cnty_States_Rgns[region]=DR_Region)),"")</f>
        <v/>
      </c>
      <c r="J2226">
        <v>2224</v>
      </c>
      <c r="K2226" t="str">
        <f t="shared" si="69"/>
        <v/>
      </c>
    </row>
    <row r="2227" spans="1:11" ht="16" hidden="1" x14ac:dyDescent="0.2">
      <c r="A2227" s="43">
        <f>IFERROR(MATCH($C2227,'Start Here Statistics'!$M:$M,0),0)</f>
        <v>0</v>
      </c>
      <c r="B2227" s="43" t="s">
        <v>561</v>
      </c>
      <c r="C2227" s="43" t="s">
        <v>307</v>
      </c>
      <c r="D2227" s="43" t="s">
        <v>2784</v>
      </c>
      <c r="E2227" s="43">
        <f t="shared" si="68"/>
        <v>0</v>
      </c>
      <c r="G2227" s="89" t="str">
        <v/>
      </c>
      <c r="H2227" s="90" t="str" cm="1">
        <f t="array" ref="H2227">IFERROR(_xlfn._xlws.FILTER(Cnty_States_Rgns[chapter],(Cnty_States_Rgns[county_lon, county_st]=G2227)*(Cnty_States_Rgns[region]=DR_Region)),"")</f>
        <v/>
      </c>
      <c r="J2227">
        <v>2225</v>
      </c>
      <c r="K2227" t="str">
        <f t="shared" si="69"/>
        <v/>
      </c>
    </row>
    <row r="2228" spans="1:11" ht="16" hidden="1" x14ac:dyDescent="0.2">
      <c r="A2228" s="43">
        <f>IFERROR(MATCH($C2228,'Start Here Statistics'!$M:$M,0),0)</f>
        <v>0</v>
      </c>
      <c r="B2228" s="43" t="s">
        <v>405</v>
      </c>
      <c r="C2228" s="43" t="s">
        <v>308</v>
      </c>
      <c r="D2228" s="43" t="s">
        <v>2785</v>
      </c>
      <c r="E2228" s="43">
        <f t="shared" si="68"/>
        <v>0</v>
      </c>
      <c r="G2228" s="89" t="str">
        <v/>
      </c>
      <c r="H2228" s="90" t="str" cm="1">
        <f t="array" ref="H2228">IFERROR(_xlfn._xlws.FILTER(Cnty_States_Rgns[chapter],(Cnty_States_Rgns[county_lon, county_st]=G2228)*(Cnty_States_Rgns[region]=DR_Region)),"")</f>
        <v/>
      </c>
      <c r="J2228">
        <v>2226</v>
      </c>
      <c r="K2228" t="str">
        <f t="shared" si="69"/>
        <v/>
      </c>
    </row>
    <row r="2229" spans="1:11" ht="16" hidden="1" x14ac:dyDescent="0.2">
      <c r="A2229" s="43">
        <f>IFERROR(MATCH($C2229,'Start Here Statistics'!$M:$M,0),0)</f>
        <v>0</v>
      </c>
      <c r="B2229" s="43" t="s">
        <v>624</v>
      </c>
      <c r="C2229" s="43" t="s">
        <v>317</v>
      </c>
      <c r="D2229" s="43" t="s">
        <v>2786</v>
      </c>
      <c r="E2229" s="43">
        <f t="shared" si="68"/>
        <v>0</v>
      </c>
      <c r="G2229" s="89" t="str">
        <v/>
      </c>
      <c r="H2229" s="90" t="str" cm="1">
        <f t="array" ref="H2229">IFERROR(_xlfn._xlws.FILTER(Cnty_States_Rgns[chapter],(Cnty_States_Rgns[county_lon, county_st]=G2229)*(Cnty_States_Rgns[region]=DR_Region)),"")</f>
        <v/>
      </c>
      <c r="J2229">
        <v>2227</v>
      </c>
      <c r="K2229" t="str">
        <f t="shared" si="69"/>
        <v/>
      </c>
    </row>
    <row r="2230" spans="1:11" ht="16" hidden="1" x14ac:dyDescent="0.2">
      <c r="A2230" s="43">
        <f>IFERROR(MATCH($C2230,'Start Here Statistics'!$M:$M,0),0)</f>
        <v>0</v>
      </c>
      <c r="B2230" s="43" t="s">
        <v>777</v>
      </c>
      <c r="C2230" s="43" t="s">
        <v>293</v>
      </c>
      <c r="D2230" s="43" t="s">
        <v>2787</v>
      </c>
      <c r="E2230" s="43">
        <f t="shared" si="68"/>
        <v>0</v>
      </c>
      <c r="G2230" s="89" t="str">
        <v/>
      </c>
      <c r="H2230" s="90" t="str" cm="1">
        <f t="array" ref="H2230">IFERROR(_xlfn._xlws.FILTER(Cnty_States_Rgns[chapter],(Cnty_States_Rgns[county_lon, county_st]=G2230)*(Cnty_States_Rgns[region]=DR_Region)),"")</f>
        <v/>
      </c>
      <c r="J2230">
        <v>2228</v>
      </c>
      <c r="K2230" t="str">
        <f t="shared" si="69"/>
        <v/>
      </c>
    </row>
    <row r="2231" spans="1:11" ht="16" hidden="1" x14ac:dyDescent="0.2">
      <c r="A2231" s="43">
        <f>IFERROR(MATCH($C2231,'Start Here Statistics'!$M:$M,0),0)</f>
        <v>0</v>
      </c>
      <c r="B2231" s="43" t="s">
        <v>718</v>
      </c>
      <c r="C2231" s="43" t="s">
        <v>302</v>
      </c>
      <c r="D2231" s="43" t="s">
        <v>2788</v>
      </c>
      <c r="E2231" s="43">
        <f t="shared" si="68"/>
        <v>0</v>
      </c>
      <c r="G2231" s="89" t="str">
        <v/>
      </c>
      <c r="H2231" s="90" t="str" cm="1">
        <f t="array" ref="H2231">IFERROR(_xlfn._xlws.FILTER(Cnty_States_Rgns[chapter],(Cnty_States_Rgns[county_lon, county_st]=G2231)*(Cnty_States_Rgns[region]=DR_Region)),"")</f>
        <v/>
      </c>
      <c r="J2231">
        <v>2229</v>
      </c>
      <c r="K2231" t="str">
        <f t="shared" si="69"/>
        <v/>
      </c>
    </row>
    <row r="2232" spans="1:11" ht="16" hidden="1" x14ac:dyDescent="0.2">
      <c r="A2232" s="43">
        <f>IFERROR(MATCH($C2232,'Start Here Statistics'!$M:$M,0),0)</f>
        <v>0</v>
      </c>
      <c r="B2232" s="43" t="s">
        <v>418</v>
      </c>
      <c r="C2232" s="43" t="s">
        <v>285</v>
      </c>
      <c r="D2232" s="43" t="s">
        <v>2789</v>
      </c>
      <c r="E2232" s="43">
        <f t="shared" si="68"/>
        <v>0</v>
      </c>
      <c r="G2232" s="89" t="str">
        <v/>
      </c>
      <c r="H2232" s="90" t="str" cm="1">
        <f t="array" ref="H2232">IFERROR(_xlfn._xlws.FILTER(Cnty_States_Rgns[chapter],(Cnty_States_Rgns[county_lon, county_st]=G2232)*(Cnty_States_Rgns[region]=DR_Region)),"")</f>
        <v/>
      </c>
      <c r="J2232">
        <v>2230</v>
      </c>
      <c r="K2232" t="str">
        <f t="shared" si="69"/>
        <v/>
      </c>
    </row>
    <row r="2233" spans="1:11" ht="16" hidden="1" x14ac:dyDescent="0.2">
      <c r="A2233" s="43">
        <f>IFERROR(MATCH($C2233,'Start Here Statistics'!$M:$M,0),0)</f>
        <v>0</v>
      </c>
      <c r="B2233" s="43" t="s">
        <v>561</v>
      </c>
      <c r="C2233" s="43" t="s">
        <v>307</v>
      </c>
      <c r="D2233" s="43" t="s">
        <v>2790</v>
      </c>
      <c r="E2233" s="43">
        <f t="shared" si="68"/>
        <v>0</v>
      </c>
      <c r="G2233" s="89" t="str">
        <v/>
      </c>
      <c r="H2233" s="90" t="str" cm="1">
        <f t="array" ref="H2233">IFERROR(_xlfn._xlws.FILTER(Cnty_States_Rgns[chapter],(Cnty_States_Rgns[county_lon, county_st]=G2233)*(Cnty_States_Rgns[region]=DR_Region)),"")</f>
        <v/>
      </c>
      <c r="J2233">
        <v>2231</v>
      </c>
      <c r="K2233" t="str">
        <f t="shared" si="69"/>
        <v/>
      </c>
    </row>
    <row r="2234" spans="1:11" ht="16" hidden="1" x14ac:dyDescent="0.2">
      <c r="A2234" s="43">
        <f>IFERROR(MATCH($C2234,'Start Here Statistics'!$M:$M,0),0)</f>
        <v>0</v>
      </c>
      <c r="B2234" s="43" t="s">
        <v>523</v>
      </c>
      <c r="C2234" s="43" t="s">
        <v>307</v>
      </c>
      <c r="D2234" s="43" t="s">
        <v>2791</v>
      </c>
      <c r="E2234" s="43">
        <f t="shared" si="68"/>
        <v>0</v>
      </c>
      <c r="G2234" s="89" t="str">
        <v/>
      </c>
      <c r="H2234" s="90" t="str" cm="1">
        <f t="array" ref="H2234">IFERROR(_xlfn._xlws.FILTER(Cnty_States_Rgns[chapter],(Cnty_States_Rgns[county_lon, county_st]=G2234)*(Cnty_States_Rgns[region]=DR_Region)),"")</f>
        <v/>
      </c>
      <c r="J2234">
        <v>2232</v>
      </c>
      <c r="K2234" t="str">
        <f t="shared" si="69"/>
        <v/>
      </c>
    </row>
    <row r="2235" spans="1:11" ht="16" hidden="1" x14ac:dyDescent="0.2">
      <c r="A2235" s="43">
        <f>IFERROR(MATCH($C2235,'Start Here Statistics'!$M:$M,0),0)</f>
        <v>0</v>
      </c>
      <c r="B2235" s="43" t="s">
        <v>492</v>
      </c>
      <c r="C2235" s="43" t="s">
        <v>315</v>
      </c>
      <c r="D2235" s="43" t="s">
        <v>2792</v>
      </c>
      <c r="E2235" s="43">
        <f t="shared" si="68"/>
        <v>0</v>
      </c>
      <c r="G2235" s="89" t="str">
        <v/>
      </c>
      <c r="H2235" s="90" t="str" cm="1">
        <f t="array" ref="H2235">IFERROR(_xlfn._xlws.FILTER(Cnty_States_Rgns[chapter],(Cnty_States_Rgns[county_lon, county_st]=G2235)*(Cnty_States_Rgns[region]=DR_Region)),"")</f>
        <v/>
      </c>
      <c r="J2235">
        <v>2233</v>
      </c>
      <c r="K2235" t="str">
        <f t="shared" si="69"/>
        <v/>
      </c>
    </row>
    <row r="2236" spans="1:11" ht="16" hidden="1" x14ac:dyDescent="0.2">
      <c r="A2236" s="43">
        <f>IFERROR(MATCH($C2236,'Start Here Statistics'!$M:$M,0),0)</f>
        <v>0</v>
      </c>
      <c r="B2236" s="43" t="s">
        <v>914</v>
      </c>
      <c r="C2236" s="43" t="s">
        <v>299</v>
      </c>
      <c r="D2236" s="43" t="s">
        <v>2793</v>
      </c>
      <c r="E2236" s="43">
        <f t="shared" si="68"/>
        <v>0</v>
      </c>
      <c r="G2236" s="89" t="str">
        <v/>
      </c>
      <c r="H2236" s="90" t="str" cm="1">
        <f t="array" ref="H2236">IFERROR(_xlfn._xlws.FILTER(Cnty_States_Rgns[chapter],(Cnty_States_Rgns[county_lon, county_st]=G2236)*(Cnty_States_Rgns[region]=DR_Region)),"")</f>
        <v/>
      </c>
      <c r="J2236">
        <v>2234</v>
      </c>
      <c r="K2236" t="str">
        <f t="shared" si="69"/>
        <v/>
      </c>
    </row>
    <row r="2237" spans="1:11" ht="16" hidden="1" x14ac:dyDescent="0.2">
      <c r="A2237" s="43">
        <f>IFERROR(MATCH($C2237,'Start Here Statistics'!$M:$M,0),0)</f>
        <v>0</v>
      </c>
      <c r="B2237" s="43" t="s">
        <v>499</v>
      </c>
      <c r="C2237" s="43" t="s">
        <v>329</v>
      </c>
      <c r="D2237" s="43" t="s">
        <v>2794</v>
      </c>
      <c r="E2237" s="43">
        <f t="shared" si="68"/>
        <v>0</v>
      </c>
      <c r="G2237" s="89" t="str">
        <v/>
      </c>
      <c r="H2237" s="90" t="str" cm="1">
        <f t="array" ref="H2237">IFERROR(_xlfn._xlws.FILTER(Cnty_States_Rgns[chapter],(Cnty_States_Rgns[county_lon, county_st]=G2237)*(Cnty_States_Rgns[region]=DR_Region)),"")</f>
        <v/>
      </c>
      <c r="J2237">
        <v>2235</v>
      </c>
      <c r="K2237" t="str">
        <f t="shared" si="69"/>
        <v/>
      </c>
    </row>
    <row r="2238" spans="1:11" ht="16" hidden="1" x14ac:dyDescent="0.2">
      <c r="A2238" s="43">
        <f>IFERROR(MATCH($C2238,'Start Here Statistics'!$M:$M,0),0)</f>
        <v>0</v>
      </c>
      <c r="B2238" s="43" t="s">
        <v>368</v>
      </c>
      <c r="C2238" s="43" t="s">
        <v>310</v>
      </c>
      <c r="D2238" s="43" t="s">
        <v>2795</v>
      </c>
      <c r="E2238" s="43">
        <f t="shared" si="68"/>
        <v>0</v>
      </c>
      <c r="G2238" s="89" t="str">
        <v/>
      </c>
      <c r="H2238" s="90" t="str" cm="1">
        <f t="array" ref="H2238">IFERROR(_xlfn._xlws.FILTER(Cnty_States_Rgns[chapter],(Cnty_States_Rgns[county_lon, county_st]=G2238)*(Cnty_States_Rgns[region]=DR_Region)),"")</f>
        <v/>
      </c>
      <c r="J2238">
        <v>2236</v>
      </c>
      <c r="K2238" t="str">
        <f t="shared" si="69"/>
        <v/>
      </c>
    </row>
    <row r="2239" spans="1:11" ht="16" hidden="1" x14ac:dyDescent="0.2">
      <c r="A2239" s="43">
        <f>IFERROR(MATCH($C2239,'Start Here Statistics'!$M:$M,0),0)</f>
        <v>0</v>
      </c>
      <c r="B2239" s="43" t="s">
        <v>523</v>
      </c>
      <c r="C2239" s="43" t="s">
        <v>307</v>
      </c>
      <c r="D2239" s="43" t="s">
        <v>2796</v>
      </c>
      <c r="E2239" s="43">
        <f t="shared" si="68"/>
        <v>0</v>
      </c>
      <c r="G2239" s="89" t="str">
        <v/>
      </c>
      <c r="H2239" s="90" t="str" cm="1">
        <f t="array" ref="H2239">IFERROR(_xlfn._xlws.FILTER(Cnty_States_Rgns[chapter],(Cnty_States_Rgns[county_lon, county_st]=G2239)*(Cnty_States_Rgns[region]=DR_Region)),"")</f>
        <v/>
      </c>
      <c r="J2239">
        <v>2237</v>
      </c>
      <c r="K2239" t="str">
        <f t="shared" si="69"/>
        <v/>
      </c>
    </row>
    <row r="2240" spans="1:11" ht="16" hidden="1" x14ac:dyDescent="0.2">
      <c r="A2240" s="43">
        <f>IFERROR(MATCH($C2240,'Start Here Statistics'!$M:$M,0),0)</f>
        <v>0</v>
      </c>
      <c r="B2240" s="43" t="s">
        <v>595</v>
      </c>
      <c r="C2240" s="43" t="s">
        <v>293</v>
      </c>
      <c r="D2240" s="43" t="s">
        <v>2797</v>
      </c>
      <c r="E2240" s="43">
        <f t="shared" si="68"/>
        <v>0</v>
      </c>
      <c r="G2240" s="89" t="str">
        <v/>
      </c>
      <c r="H2240" s="90" t="str" cm="1">
        <f t="array" ref="H2240">IFERROR(_xlfn._xlws.FILTER(Cnty_States_Rgns[chapter],(Cnty_States_Rgns[county_lon, county_st]=G2240)*(Cnty_States_Rgns[region]=DR_Region)),"")</f>
        <v/>
      </c>
      <c r="J2240">
        <v>2238</v>
      </c>
      <c r="K2240" t="str">
        <f t="shared" si="69"/>
        <v/>
      </c>
    </row>
    <row r="2241" spans="1:11" ht="16" x14ac:dyDescent="0.2">
      <c r="A2241" s="43">
        <f>IFERROR(MATCH($C2241,'Start Here Statistics'!$M:$M,0),0)</f>
        <v>0</v>
      </c>
      <c r="B2241" s="43" t="s">
        <v>660</v>
      </c>
      <c r="C2241" s="43" t="s">
        <v>271</v>
      </c>
      <c r="D2241" s="43" t="s">
        <v>2798</v>
      </c>
      <c r="E2241" s="43">
        <f t="shared" si="68"/>
        <v>0</v>
      </c>
      <c r="G2241" s="89" t="str">
        <v/>
      </c>
      <c r="H2241" s="90" t="str" cm="1">
        <f t="array" ref="H2241">IFERROR(_xlfn._xlws.FILTER(Cnty_States_Rgns[chapter],(Cnty_States_Rgns[county_lon, county_st]=G2241)*(Cnty_States_Rgns[region]=DR_Region)),"")</f>
        <v/>
      </c>
      <c r="J2241">
        <v>2239</v>
      </c>
      <c r="K2241" t="str">
        <f t="shared" si="69"/>
        <v/>
      </c>
    </row>
    <row r="2242" spans="1:11" ht="16" hidden="1" x14ac:dyDescent="0.2">
      <c r="A2242" s="43">
        <f>IFERROR(MATCH($C2242,'Start Here Statistics'!$M:$M,0),0)</f>
        <v>0</v>
      </c>
      <c r="B2242" s="43" t="s">
        <v>485</v>
      </c>
      <c r="C2242" s="43" t="s">
        <v>308</v>
      </c>
      <c r="D2242" s="43" t="s">
        <v>2799</v>
      </c>
      <c r="E2242" s="43">
        <f t="shared" si="68"/>
        <v>0</v>
      </c>
      <c r="G2242" s="89" t="str">
        <v/>
      </c>
      <c r="H2242" s="90" t="str" cm="1">
        <f t="array" ref="H2242">IFERROR(_xlfn._xlws.FILTER(Cnty_States_Rgns[chapter],(Cnty_States_Rgns[county_lon, county_st]=G2242)*(Cnty_States_Rgns[region]=DR_Region)),"")</f>
        <v/>
      </c>
      <c r="J2242">
        <v>2240</v>
      </c>
      <c r="K2242" t="str">
        <f t="shared" si="69"/>
        <v/>
      </c>
    </row>
    <row r="2243" spans="1:11" ht="16" hidden="1" x14ac:dyDescent="0.2">
      <c r="A2243" s="43">
        <f>IFERROR(MATCH($C2243,'Start Here Statistics'!$M:$M,0),0)</f>
        <v>0</v>
      </c>
      <c r="B2243" s="43" t="s">
        <v>694</v>
      </c>
      <c r="C2243" s="43" t="s">
        <v>299</v>
      </c>
      <c r="D2243" s="43" t="s">
        <v>2800</v>
      </c>
      <c r="E2243" s="43">
        <f t="shared" ref="E2243:E2306" si="70">SUM(E2242,$A2243&gt;0)</f>
        <v>0</v>
      </c>
      <c r="G2243" s="89" t="str">
        <v/>
      </c>
      <c r="H2243" s="90" t="str" cm="1">
        <f t="array" ref="H2243">IFERROR(_xlfn._xlws.FILTER(Cnty_States_Rgns[chapter],(Cnty_States_Rgns[county_lon, county_st]=G2243)*(Cnty_States_Rgns[region]=DR_Region)),"")</f>
        <v/>
      </c>
      <c r="J2243">
        <v>2241</v>
      </c>
      <c r="K2243" t="str">
        <f t="shared" si="69"/>
        <v/>
      </c>
    </row>
    <row r="2244" spans="1:11" ht="16" hidden="1" x14ac:dyDescent="0.2">
      <c r="A2244" s="43">
        <f>IFERROR(MATCH($C2244,'Start Here Statistics'!$M:$M,0),0)</f>
        <v>0</v>
      </c>
      <c r="B2244" s="43" t="s">
        <v>1182</v>
      </c>
      <c r="C2244" s="43" t="s">
        <v>300</v>
      </c>
      <c r="D2244" s="43" t="s">
        <v>2801</v>
      </c>
      <c r="E2244" s="43">
        <f t="shared" si="70"/>
        <v>0</v>
      </c>
      <c r="G2244" s="89" t="str">
        <v/>
      </c>
      <c r="H2244" s="90" t="str" cm="1">
        <f t="array" ref="H2244">IFERROR(_xlfn._xlws.FILTER(Cnty_States_Rgns[chapter],(Cnty_States_Rgns[county_lon, county_st]=G2244)*(Cnty_States_Rgns[region]=DR_Region)),"")</f>
        <v/>
      </c>
      <c r="J2244">
        <v>2242</v>
      </c>
      <c r="K2244" t="str">
        <f t="shared" ref="K2244:K2307" si="71">IFERROR(INDEX($D:$D,MATCH($J2244,$E:$E,0)),"")</f>
        <v/>
      </c>
    </row>
    <row r="2245" spans="1:11" ht="16" hidden="1" x14ac:dyDescent="0.2">
      <c r="A2245" s="43">
        <f>IFERROR(MATCH($C2245,'Start Here Statistics'!$M:$M,0),0)</f>
        <v>0</v>
      </c>
      <c r="B2245" s="43" t="s">
        <v>582</v>
      </c>
      <c r="C2245" s="43" t="s">
        <v>302</v>
      </c>
      <c r="D2245" s="43" t="s">
        <v>2802</v>
      </c>
      <c r="E2245" s="43">
        <f t="shared" si="70"/>
        <v>0</v>
      </c>
      <c r="G2245" s="89" t="str">
        <v/>
      </c>
      <c r="H2245" s="90" t="str" cm="1">
        <f t="array" ref="H2245">IFERROR(_xlfn._xlws.FILTER(Cnty_States_Rgns[chapter],(Cnty_States_Rgns[county_lon, county_st]=G2245)*(Cnty_States_Rgns[region]=DR_Region)),"")</f>
        <v/>
      </c>
      <c r="J2245">
        <v>2243</v>
      </c>
      <c r="K2245" t="str">
        <f t="shared" si="71"/>
        <v/>
      </c>
    </row>
    <row r="2246" spans="1:11" ht="16" hidden="1" x14ac:dyDescent="0.2">
      <c r="A2246" s="43">
        <f>IFERROR(MATCH($C2246,'Start Here Statistics'!$M:$M,0),0)</f>
        <v>0</v>
      </c>
      <c r="B2246" s="43" t="s">
        <v>405</v>
      </c>
      <c r="C2246" s="43" t="s">
        <v>308</v>
      </c>
      <c r="D2246" s="43" t="s">
        <v>2803</v>
      </c>
      <c r="E2246" s="43">
        <f t="shared" si="70"/>
        <v>0</v>
      </c>
      <c r="G2246" s="89" t="str">
        <v/>
      </c>
      <c r="H2246" s="90" t="str" cm="1">
        <f t="array" ref="H2246">IFERROR(_xlfn._xlws.FILTER(Cnty_States_Rgns[chapter],(Cnty_States_Rgns[county_lon, county_st]=G2246)*(Cnty_States_Rgns[region]=DR_Region)),"")</f>
        <v/>
      </c>
      <c r="J2246">
        <v>2244</v>
      </c>
      <c r="K2246" t="str">
        <f t="shared" si="71"/>
        <v/>
      </c>
    </row>
    <row r="2247" spans="1:11" ht="16" x14ac:dyDescent="0.2">
      <c r="A2247" s="43">
        <f>IFERROR(MATCH($C2247,'Start Here Statistics'!$M:$M,0),0)</f>
        <v>0</v>
      </c>
      <c r="B2247" s="43" t="s">
        <v>517</v>
      </c>
      <c r="C2247" s="43" t="s">
        <v>271</v>
      </c>
      <c r="D2247" s="43" t="s">
        <v>2804</v>
      </c>
      <c r="E2247" s="43">
        <f t="shared" si="70"/>
        <v>0</v>
      </c>
      <c r="G2247" s="89" t="str">
        <v/>
      </c>
      <c r="H2247" s="90" t="str" cm="1">
        <f t="array" ref="H2247">IFERROR(_xlfn._xlws.FILTER(Cnty_States_Rgns[chapter],(Cnty_States_Rgns[county_lon, county_st]=G2247)*(Cnty_States_Rgns[region]=DR_Region)),"")</f>
        <v/>
      </c>
      <c r="J2247">
        <v>2245</v>
      </c>
      <c r="K2247" t="str">
        <f t="shared" si="71"/>
        <v/>
      </c>
    </row>
    <row r="2248" spans="1:11" ht="16" hidden="1" x14ac:dyDescent="0.2">
      <c r="A2248" s="43">
        <f>IFERROR(MATCH($C2248,'Start Here Statistics'!$M:$M,0),0)</f>
        <v>0</v>
      </c>
      <c r="B2248" s="43" t="s">
        <v>1161</v>
      </c>
      <c r="C2248" s="43" t="s">
        <v>283</v>
      </c>
      <c r="D2248" s="43" t="s">
        <v>2805</v>
      </c>
      <c r="E2248" s="43">
        <f t="shared" si="70"/>
        <v>0</v>
      </c>
      <c r="G2248" s="89" t="str">
        <v/>
      </c>
      <c r="H2248" s="90" t="str" cm="1">
        <f t="array" ref="H2248">IFERROR(_xlfn._xlws.FILTER(Cnty_States_Rgns[chapter],(Cnty_States_Rgns[county_lon, county_st]=G2248)*(Cnty_States_Rgns[region]=DR_Region)),"")</f>
        <v/>
      </c>
      <c r="J2248">
        <v>2246</v>
      </c>
      <c r="K2248" t="str">
        <f t="shared" si="71"/>
        <v/>
      </c>
    </row>
    <row r="2249" spans="1:11" ht="16" hidden="1" x14ac:dyDescent="0.2">
      <c r="A2249" s="43">
        <f>IFERROR(MATCH($C2249,'Start Here Statistics'!$M:$M,0),0)</f>
        <v>0</v>
      </c>
      <c r="B2249" s="43" t="s">
        <v>372</v>
      </c>
      <c r="C2249" s="43" t="s">
        <v>297</v>
      </c>
      <c r="D2249" s="43" t="s">
        <v>2806</v>
      </c>
      <c r="E2249" s="43">
        <f t="shared" si="70"/>
        <v>0</v>
      </c>
      <c r="G2249" s="89" t="str">
        <v/>
      </c>
      <c r="H2249" s="90" t="str" cm="1">
        <f t="array" ref="H2249">IFERROR(_xlfn._xlws.FILTER(Cnty_States_Rgns[chapter],(Cnty_States_Rgns[county_lon, county_st]=G2249)*(Cnty_States_Rgns[region]=DR_Region)),"")</f>
        <v/>
      </c>
      <c r="J2249">
        <v>2247</v>
      </c>
      <c r="K2249" t="str">
        <f t="shared" si="71"/>
        <v/>
      </c>
    </row>
    <row r="2250" spans="1:11" ht="16" hidden="1" x14ac:dyDescent="0.2">
      <c r="A2250" s="43">
        <f>IFERROR(MATCH($C2250,'Start Here Statistics'!$M:$M,0),0)</f>
        <v>0</v>
      </c>
      <c r="B2250" s="43" t="s">
        <v>1314</v>
      </c>
      <c r="C2250" s="43" t="s">
        <v>324</v>
      </c>
      <c r="D2250" s="43" t="s">
        <v>2807</v>
      </c>
      <c r="E2250" s="43">
        <f t="shared" si="70"/>
        <v>0</v>
      </c>
      <c r="G2250" s="89" t="str">
        <v/>
      </c>
      <c r="H2250" s="90" t="str" cm="1">
        <f t="array" ref="H2250">IFERROR(_xlfn._xlws.FILTER(Cnty_States_Rgns[chapter],(Cnty_States_Rgns[county_lon, county_st]=G2250)*(Cnty_States_Rgns[region]=DR_Region)),"")</f>
        <v/>
      </c>
      <c r="J2250">
        <v>2248</v>
      </c>
      <c r="K2250" t="str">
        <f t="shared" si="71"/>
        <v/>
      </c>
    </row>
    <row r="2251" spans="1:11" ht="16" hidden="1" x14ac:dyDescent="0.2">
      <c r="A2251" s="43">
        <f>IFERROR(MATCH($C2251,'Start Here Statistics'!$M:$M,0),0)</f>
        <v>0</v>
      </c>
      <c r="B2251" s="43" t="s">
        <v>900</v>
      </c>
      <c r="C2251" s="43" t="s">
        <v>326</v>
      </c>
      <c r="D2251" s="43" t="s">
        <v>2808</v>
      </c>
      <c r="E2251" s="43">
        <f t="shared" si="70"/>
        <v>0</v>
      </c>
      <c r="G2251" s="89" t="str">
        <v/>
      </c>
      <c r="H2251" s="90" t="str" cm="1">
        <f t="array" ref="H2251">IFERROR(_xlfn._xlws.FILTER(Cnty_States_Rgns[chapter],(Cnty_States_Rgns[county_lon, county_st]=G2251)*(Cnty_States_Rgns[region]=DR_Region)),"")</f>
        <v/>
      </c>
      <c r="J2251">
        <v>2249</v>
      </c>
      <c r="K2251" t="str">
        <f t="shared" si="71"/>
        <v/>
      </c>
    </row>
    <row r="2252" spans="1:11" ht="16" hidden="1" x14ac:dyDescent="0.2">
      <c r="A2252" s="43">
        <f>IFERROR(MATCH($C2252,'Start Here Statistics'!$M:$M,0),0)</f>
        <v>0</v>
      </c>
      <c r="B2252" s="43" t="s">
        <v>960</v>
      </c>
      <c r="C2252" s="43" t="s">
        <v>293</v>
      </c>
      <c r="D2252" s="43" t="s">
        <v>2809</v>
      </c>
      <c r="E2252" s="43">
        <f t="shared" si="70"/>
        <v>0</v>
      </c>
      <c r="G2252" s="89" t="str">
        <v/>
      </c>
      <c r="H2252" s="90" t="str" cm="1">
        <f t="array" ref="H2252">IFERROR(_xlfn._xlws.FILTER(Cnty_States_Rgns[chapter],(Cnty_States_Rgns[county_lon, county_st]=G2252)*(Cnty_States_Rgns[region]=DR_Region)),"")</f>
        <v/>
      </c>
      <c r="J2252">
        <v>2250</v>
      </c>
      <c r="K2252" t="str">
        <f t="shared" si="71"/>
        <v/>
      </c>
    </row>
    <row r="2253" spans="1:11" ht="16" hidden="1" x14ac:dyDescent="0.2">
      <c r="A2253" s="43">
        <f>IFERROR(MATCH($C2253,'Start Here Statistics'!$M:$M,0),0)</f>
        <v>0</v>
      </c>
      <c r="B2253" s="43" t="s">
        <v>402</v>
      </c>
      <c r="C2253" s="43" t="s">
        <v>275</v>
      </c>
      <c r="D2253" s="43" t="s">
        <v>2810</v>
      </c>
      <c r="E2253" s="43">
        <f t="shared" si="70"/>
        <v>0</v>
      </c>
      <c r="G2253" s="89" t="str">
        <v/>
      </c>
      <c r="H2253" s="90" t="str" cm="1">
        <f t="array" ref="H2253">IFERROR(_xlfn._xlws.FILTER(Cnty_States_Rgns[chapter],(Cnty_States_Rgns[county_lon, county_st]=G2253)*(Cnty_States_Rgns[region]=DR_Region)),"")</f>
        <v/>
      </c>
      <c r="J2253">
        <v>2251</v>
      </c>
      <c r="K2253" t="str">
        <f t="shared" si="71"/>
        <v/>
      </c>
    </row>
    <row r="2254" spans="1:11" ht="16" hidden="1" x14ac:dyDescent="0.2">
      <c r="A2254" s="43">
        <f>IFERROR(MATCH($C2254,'Start Here Statistics'!$M:$M,0),0)</f>
        <v>0</v>
      </c>
      <c r="B2254" s="43" t="s">
        <v>438</v>
      </c>
      <c r="C2254" s="43" t="s">
        <v>327</v>
      </c>
      <c r="D2254" s="43" t="s">
        <v>2811</v>
      </c>
      <c r="E2254" s="43">
        <f t="shared" si="70"/>
        <v>0</v>
      </c>
      <c r="G2254" s="89" t="str">
        <v/>
      </c>
      <c r="H2254" s="90" t="str" cm="1">
        <f t="array" ref="H2254">IFERROR(_xlfn._xlws.FILTER(Cnty_States_Rgns[chapter],(Cnty_States_Rgns[county_lon, county_st]=G2254)*(Cnty_States_Rgns[region]=DR_Region)),"")</f>
        <v/>
      </c>
      <c r="J2254">
        <v>2252</v>
      </c>
      <c r="K2254" t="str">
        <f t="shared" si="71"/>
        <v/>
      </c>
    </row>
    <row r="2255" spans="1:11" ht="16" hidden="1" x14ac:dyDescent="0.2">
      <c r="A2255" s="43">
        <f>IFERROR(MATCH($C2255,'Start Here Statistics'!$M:$M,0),0)</f>
        <v>0</v>
      </c>
      <c r="B2255" s="43" t="s">
        <v>604</v>
      </c>
      <c r="C2255" s="43" t="s">
        <v>298</v>
      </c>
      <c r="D2255" s="43" t="s">
        <v>2812</v>
      </c>
      <c r="E2255" s="43">
        <f t="shared" si="70"/>
        <v>0</v>
      </c>
      <c r="G2255" s="89" t="str">
        <v/>
      </c>
      <c r="H2255" s="90" t="str" cm="1">
        <f t="array" ref="H2255">IFERROR(_xlfn._xlws.FILTER(Cnty_States_Rgns[chapter],(Cnty_States_Rgns[county_lon, county_st]=G2255)*(Cnty_States_Rgns[region]=DR_Region)),"")</f>
        <v/>
      </c>
      <c r="J2255">
        <v>2253</v>
      </c>
      <c r="K2255" t="str">
        <f t="shared" si="71"/>
        <v/>
      </c>
    </row>
    <row r="2256" spans="1:11" ht="16" hidden="1" x14ac:dyDescent="0.2">
      <c r="A2256" s="43">
        <f>IFERROR(MATCH($C2256,'Start Here Statistics'!$M:$M,0),0)</f>
        <v>0</v>
      </c>
      <c r="B2256" s="43" t="s">
        <v>455</v>
      </c>
      <c r="C2256" s="43" t="s">
        <v>308</v>
      </c>
      <c r="D2256" s="43" t="s">
        <v>2813</v>
      </c>
      <c r="E2256" s="43">
        <f t="shared" si="70"/>
        <v>0</v>
      </c>
      <c r="G2256" s="89" t="str">
        <v/>
      </c>
      <c r="H2256" s="90" t="str" cm="1">
        <f t="array" ref="H2256">IFERROR(_xlfn._xlws.FILTER(Cnty_States_Rgns[chapter],(Cnty_States_Rgns[county_lon, county_st]=G2256)*(Cnty_States_Rgns[region]=DR_Region)),"")</f>
        <v/>
      </c>
      <c r="J2256">
        <v>2254</v>
      </c>
      <c r="K2256" t="str">
        <f t="shared" si="71"/>
        <v/>
      </c>
    </row>
    <row r="2257" spans="1:11" ht="16" hidden="1" x14ac:dyDescent="0.2">
      <c r="A2257" s="43">
        <f>IFERROR(MATCH($C2257,'Start Here Statistics'!$M:$M,0),0)</f>
        <v>0</v>
      </c>
      <c r="B2257" s="43" t="s">
        <v>352</v>
      </c>
      <c r="C2257" s="43" t="s">
        <v>308</v>
      </c>
      <c r="D2257" s="43" t="s">
        <v>2814</v>
      </c>
      <c r="E2257" s="43">
        <f t="shared" si="70"/>
        <v>0</v>
      </c>
      <c r="G2257" s="89" t="str">
        <v/>
      </c>
      <c r="H2257" s="90" t="str" cm="1">
        <f t="array" ref="H2257">IFERROR(_xlfn._xlws.FILTER(Cnty_States_Rgns[chapter],(Cnty_States_Rgns[county_lon, county_st]=G2257)*(Cnty_States_Rgns[region]=DR_Region)),"")</f>
        <v/>
      </c>
      <c r="J2257">
        <v>2255</v>
      </c>
      <c r="K2257" t="str">
        <f t="shared" si="71"/>
        <v/>
      </c>
    </row>
    <row r="2258" spans="1:11" ht="16" hidden="1" x14ac:dyDescent="0.2">
      <c r="A2258" s="43">
        <f>IFERROR(MATCH($C2258,'Start Here Statistics'!$M:$M,0),0)</f>
        <v>0</v>
      </c>
      <c r="B2258" s="43" t="s">
        <v>368</v>
      </c>
      <c r="C2258" s="43" t="s">
        <v>310</v>
      </c>
      <c r="D2258" s="43" t="s">
        <v>2815</v>
      </c>
      <c r="E2258" s="43">
        <f t="shared" si="70"/>
        <v>0</v>
      </c>
      <c r="G2258" s="89" t="str">
        <v/>
      </c>
      <c r="H2258" s="90" t="str" cm="1">
        <f t="array" ref="H2258">IFERROR(_xlfn._xlws.FILTER(Cnty_States_Rgns[chapter],(Cnty_States_Rgns[county_lon, county_st]=G2258)*(Cnty_States_Rgns[region]=DR_Region)),"")</f>
        <v/>
      </c>
      <c r="J2258">
        <v>2256</v>
      </c>
      <c r="K2258" t="str">
        <f t="shared" si="71"/>
        <v/>
      </c>
    </row>
    <row r="2259" spans="1:11" ht="16" hidden="1" x14ac:dyDescent="0.2">
      <c r="A2259" s="43">
        <f>IFERROR(MATCH($C2259,'Start Here Statistics'!$M:$M,0),0)</f>
        <v>0</v>
      </c>
      <c r="B2259" s="43" t="s">
        <v>786</v>
      </c>
      <c r="C2259" s="43" t="s">
        <v>322</v>
      </c>
      <c r="D2259" s="43" t="s">
        <v>2816</v>
      </c>
      <c r="E2259" s="43">
        <f t="shared" si="70"/>
        <v>0</v>
      </c>
      <c r="G2259" s="89" t="str">
        <v/>
      </c>
      <c r="H2259" s="90" t="str" cm="1">
        <f t="array" ref="H2259">IFERROR(_xlfn._xlws.FILTER(Cnty_States_Rgns[chapter],(Cnty_States_Rgns[county_lon, county_st]=G2259)*(Cnty_States_Rgns[region]=DR_Region)),"")</f>
        <v/>
      </c>
      <c r="J2259">
        <v>2257</v>
      </c>
      <c r="K2259" t="str">
        <f t="shared" si="71"/>
        <v/>
      </c>
    </row>
    <row r="2260" spans="1:11" ht="16" hidden="1" x14ac:dyDescent="0.2">
      <c r="A2260" s="43">
        <f>IFERROR(MATCH($C2260,'Start Here Statistics'!$M:$M,0),0)</f>
        <v>0</v>
      </c>
      <c r="B2260" s="43" t="s">
        <v>405</v>
      </c>
      <c r="C2260" s="43" t="s">
        <v>308</v>
      </c>
      <c r="D2260" s="43" t="s">
        <v>2817</v>
      </c>
      <c r="E2260" s="43">
        <f t="shared" si="70"/>
        <v>0</v>
      </c>
      <c r="G2260" s="89" t="str">
        <v/>
      </c>
      <c r="H2260" s="90" t="str" cm="1">
        <f t="array" ref="H2260">IFERROR(_xlfn._xlws.FILTER(Cnty_States_Rgns[chapter],(Cnty_States_Rgns[county_lon, county_st]=G2260)*(Cnty_States_Rgns[region]=DR_Region)),"")</f>
        <v/>
      </c>
      <c r="J2260">
        <v>2258</v>
      </c>
      <c r="K2260" t="str">
        <f t="shared" si="71"/>
        <v/>
      </c>
    </row>
    <row r="2261" spans="1:11" ht="16" hidden="1" x14ac:dyDescent="0.2">
      <c r="A2261" s="43">
        <f>IFERROR(MATCH($C2261,'Start Here Statistics'!$M:$M,0),0)</f>
        <v>0</v>
      </c>
      <c r="B2261" s="43" t="s">
        <v>994</v>
      </c>
      <c r="C2261" s="43" t="s">
        <v>289</v>
      </c>
      <c r="D2261" s="43" t="s">
        <v>2818</v>
      </c>
      <c r="E2261" s="43">
        <f t="shared" si="70"/>
        <v>0</v>
      </c>
      <c r="G2261" s="89" t="str">
        <v/>
      </c>
      <c r="H2261" s="90" t="str" cm="1">
        <f t="array" ref="H2261">IFERROR(_xlfn._xlws.FILTER(Cnty_States_Rgns[chapter],(Cnty_States_Rgns[county_lon, county_st]=G2261)*(Cnty_States_Rgns[region]=DR_Region)),"")</f>
        <v/>
      </c>
      <c r="J2261">
        <v>2259</v>
      </c>
      <c r="K2261" t="str">
        <f t="shared" si="71"/>
        <v/>
      </c>
    </row>
    <row r="2262" spans="1:11" ht="16" hidden="1" x14ac:dyDescent="0.2">
      <c r="A2262" s="43">
        <f>IFERROR(MATCH($C2262,'Start Here Statistics'!$M:$M,0),0)</f>
        <v>0</v>
      </c>
      <c r="B2262" s="43" t="s">
        <v>446</v>
      </c>
      <c r="C2262" s="43" t="s">
        <v>301</v>
      </c>
      <c r="D2262" s="43" t="s">
        <v>2819</v>
      </c>
      <c r="E2262" s="43">
        <f t="shared" si="70"/>
        <v>0</v>
      </c>
      <c r="G2262" s="89" t="str">
        <v/>
      </c>
      <c r="H2262" s="90" t="str" cm="1">
        <f t="array" ref="H2262">IFERROR(_xlfn._xlws.FILTER(Cnty_States_Rgns[chapter],(Cnty_States_Rgns[county_lon, county_st]=G2262)*(Cnty_States_Rgns[region]=DR_Region)),"")</f>
        <v/>
      </c>
      <c r="J2262">
        <v>2260</v>
      </c>
      <c r="K2262" t="str">
        <f t="shared" si="71"/>
        <v/>
      </c>
    </row>
    <row r="2263" spans="1:11" ht="16" hidden="1" x14ac:dyDescent="0.2">
      <c r="A2263" s="43">
        <f>IFERROR(MATCH($C2263,'Start Here Statistics'!$M:$M,0),0)</f>
        <v>0</v>
      </c>
      <c r="B2263" s="43" t="s">
        <v>604</v>
      </c>
      <c r="C2263" s="43" t="s">
        <v>298</v>
      </c>
      <c r="D2263" s="43" t="s">
        <v>2820</v>
      </c>
      <c r="E2263" s="43">
        <f t="shared" si="70"/>
        <v>0</v>
      </c>
      <c r="G2263" s="89" t="str">
        <v/>
      </c>
      <c r="H2263" s="90" t="str" cm="1">
        <f t="array" ref="H2263">IFERROR(_xlfn._xlws.FILTER(Cnty_States_Rgns[chapter],(Cnty_States_Rgns[county_lon, county_st]=G2263)*(Cnty_States_Rgns[region]=DR_Region)),"")</f>
        <v/>
      </c>
      <c r="J2263">
        <v>2261</v>
      </c>
      <c r="K2263" t="str">
        <f t="shared" si="71"/>
        <v/>
      </c>
    </row>
    <row r="2264" spans="1:11" ht="16" hidden="1" x14ac:dyDescent="0.2">
      <c r="A2264" s="43">
        <f>IFERROR(MATCH($C2264,'Start Here Statistics'!$M:$M,0),0)</f>
        <v>0</v>
      </c>
      <c r="B2264" s="43" t="s">
        <v>914</v>
      </c>
      <c r="C2264" s="43" t="s">
        <v>299</v>
      </c>
      <c r="D2264" s="43" t="s">
        <v>2821</v>
      </c>
      <c r="E2264" s="43">
        <f t="shared" si="70"/>
        <v>0</v>
      </c>
      <c r="G2264" s="89" t="str">
        <v/>
      </c>
      <c r="H2264" s="90" t="str" cm="1">
        <f t="array" ref="H2264">IFERROR(_xlfn._xlws.FILTER(Cnty_States_Rgns[chapter],(Cnty_States_Rgns[county_lon, county_st]=G2264)*(Cnty_States_Rgns[region]=DR_Region)),"")</f>
        <v/>
      </c>
      <c r="J2264">
        <v>2262</v>
      </c>
      <c r="K2264" t="str">
        <f t="shared" si="71"/>
        <v/>
      </c>
    </row>
    <row r="2265" spans="1:11" ht="16" hidden="1" x14ac:dyDescent="0.2">
      <c r="A2265" s="43">
        <f>IFERROR(MATCH($C2265,'Start Here Statistics'!$M:$M,0),0)</f>
        <v>0</v>
      </c>
      <c r="B2265" s="43" t="s">
        <v>370</v>
      </c>
      <c r="C2265" s="43" t="s">
        <v>283</v>
      </c>
      <c r="D2265" s="43" t="s">
        <v>2822</v>
      </c>
      <c r="E2265" s="43">
        <f t="shared" si="70"/>
        <v>0</v>
      </c>
      <c r="G2265" s="89" t="str">
        <v/>
      </c>
      <c r="H2265" s="90" t="str" cm="1">
        <f t="array" ref="H2265">IFERROR(_xlfn._xlws.FILTER(Cnty_States_Rgns[chapter],(Cnty_States_Rgns[county_lon, county_st]=G2265)*(Cnty_States_Rgns[region]=DR_Region)),"")</f>
        <v/>
      </c>
      <c r="J2265">
        <v>2263</v>
      </c>
      <c r="K2265" t="str">
        <f t="shared" si="71"/>
        <v/>
      </c>
    </row>
    <row r="2266" spans="1:11" ht="16" x14ac:dyDescent="0.2">
      <c r="A2266" s="43">
        <f>IFERROR(MATCH($C2266,'Start Here Statistics'!$M:$M,0),0)</f>
        <v>0</v>
      </c>
      <c r="B2266" s="43" t="s">
        <v>660</v>
      </c>
      <c r="C2266" s="43" t="s">
        <v>271</v>
      </c>
      <c r="D2266" s="43" t="s">
        <v>2823</v>
      </c>
      <c r="E2266" s="43">
        <f t="shared" si="70"/>
        <v>0</v>
      </c>
      <c r="G2266" s="89" t="str">
        <v/>
      </c>
      <c r="H2266" s="90" t="str" cm="1">
        <f t="array" ref="H2266">IFERROR(_xlfn._xlws.FILTER(Cnty_States_Rgns[chapter],(Cnty_States_Rgns[county_lon, county_st]=G2266)*(Cnty_States_Rgns[region]=DR_Region)),"")</f>
        <v/>
      </c>
      <c r="J2266">
        <v>2264</v>
      </c>
      <c r="K2266" t="str">
        <f t="shared" si="71"/>
        <v/>
      </c>
    </row>
    <row r="2267" spans="1:11" ht="16" hidden="1" x14ac:dyDescent="0.2">
      <c r="A2267" s="43">
        <f>IFERROR(MATCH($C2267,'Start Here Statistics'!$M:$M,0),0)</f>
        <v>0</v>
      </c>
      <c r="B2267" s="43" t="s">
        <v>577</v>
      </c>
      <c r="C2267" s="43" t="s">
        <v>294</v>
      </c>
      <c r="D2267" s="43" t="s">
        <v>2824</v>
      </c>
      <c r="E2267" s="43">
        <f t="shared" si="70"/>
        <v>0</v>
      </c>
      <c r="G2267" s="89" t="str">
        <v/>
      </c>
      <c r="H2267" s="90" t="str" cm="1">
        <f t="array" ref="H2267">IFERROR(_xlfn._xlws.FILTER(Cnty_States_Rgns[chapter],(Cnty_States_Rgns[county_lon, county_st]=G2267)*(Cnty_States_Rgns[region]=DR_Region)),"")</f>
        <v/>
      </c>
      <c r="J2267">
        <v>2265</v>
      </c>
      <c r="K2267" t="str">
        <f t="shared" si="71"/>
        <v/>
      </c>
    </row>
    <row r="2268" spans="1:11" ht="16" hidden="1" x14ac:dyDescent="0.2">
      <c r="A2268" s="43">
        <f>IFERROR(MATCH($C2268,'Start Here Statistics'!$M:$M,0),0)</f>
        <v>0</v>
      </c>
      <c r="B2268" s="43" t="s">
        <v>336</v>
      </c>
      <c r="C2268" s="43" t="s">
        <v>320</v>
      </c>
      <c r="D2268" s="43" t="s">
        <v>2825</v>
      </c>
      <c r="E2268" s="43">
        <f t="shared" si="70"/>
        <v>0</v>
      </c>
      <c r="G2268" s="89" t="str">
        <v/>
      </c>
      <c r="H2268" s="90" t="str" cm="1">
        <f t="array" ref="H2268">IFERROR(_xlfn._xlws.FILTER(Cnty_States_Rgns[chapter],(Cnty_States_Rgns[county_lon, county_st]=G2268)*(Cnty_States_Rgns[region]=DR_Region)),"")</f>
        <v/>
      </c>
      <c r="J2268">
        <v>2266</v>
      </c>
      <c r="K2268" t="str">
        <f t="shared" si="71"/>
        <v/>
      </c>
    </row>
    <row r="2269" spans="1:11" ht="16" hidden="1" x14ac:dyDescent="0.2">
      <c r="A2269" s="43">
        <f>IFERROR(MATCH($C2269,'Start Here Statistics'!$M:$M,0),0)</f>
        <v>0</v>
      </c>
      <c r="B2269" s="43" t="s">
        <v>451</v>
      </c>
      <c r="C2269" s="43" t="s">
        <v>324</v>
      </c>
      <c r="D2269" s="43" t="s">
        <v>2826</v>
      </c>
      <c r="E2269" s="43">
        <f t="shared" si="70"/>
        <v>0</v>
      </c>
      <c r="G2269" s="89" t="str">
        <v/>
      </c>
      <c r="H2269" s="90" t="str" cm="1">
        <f t="array" ref="H2269">IFERROR(_xlfn._xlws.FILTER(Cnty_States_Rgns[chapter],(Cnty_States_Rgns[county_lon, county_st]=G2269)*(Cnty_States_Rgns[region]=DR_Region)),"")</f>
        <v/>
      </c>
      <c r="J2269">
        <v>2267</v>
      </c>
      <c r="K2269" t="str">
        <f t="shared" si="71"/>
        <v/>
      </c>
    </row>
    <row r="2270" spans="1:11" ht="16" hidden="1" x14ac:dyDescent="0.2">
      <c r="A2270" s="43">
        <f>IFERROR(MATCH($C2270,'Start Here Statistics'!$M:$M,0),0)</f>
        <v>0</v>
      </c>
      <c r="B2270" s="43" t="s">
        <v>512</v>
      </c>
      <c r="C2270" s="43" t="s">
        <v>294</v>
      </c>
      <c r="D2270" s="43" t="s">
        <v>2827</v>
      </c>
      <c r="E2270" s="43">
        <f t="shared" si="70"/>
        <v>0</v>
      </c>
      <c r="G2270" s="89" t="str">
        <v/>
      </c>
      <c r="H2270" s="90" t="str" cm="1">
        <f t="array" ref="H2270">IFERROR(_xlfn._xlws.FILTER(Cnty_States_Rgns[chapter],(Cnty_States_Rgns[county_lon, county_st]=G2270)*(Cnty_States_Rgns[region]=DR_Region)),"")</f>
        <v/>
      </c>
      <c r="J2270">
        <v>2268</v>
      </c>
      <c r="K2270" t="str">
        <f t="shared" si="71"/>
        <v/>
      </c>
    </row>
    <row r="2271" spans="1:11" ht="16" hidden="1" x14ac:dyDescent="0.2">
      <c r="A2271" s="43">
        <f>IFERROR(MATCH($C2271,'Start Here Statistics'!$M:$M,0),0)</f>
        <v>0</v>
      </c>
      <c r="B2271" s="43" t="s">
        <v>561</v>
      </c>
      <c r="C2271" s="43" t="s">
        <v>307</v>
      </c>
      <c r="D2271" s="43" t="s">
        <v>2828</v>
      </c>
      <c r="E2271" s="43">
        <f t="shared" si="70"/>
        <v>0</v>
      </c>
      <c r="G2271" s="89" t="str">
        <v/>
      </c>
      <c r="H2271" s="90" t="str" cm="1">
        <f t="array" ref="H2271">IFERROR(_xlfn._xlws.FILTER(Cnty_States_Rgns[chapter],(Cnty_States_Rgns[county_lon, county_st]=G2271)*(Cnty_States_Rgns[region]=DR_Region)),"")</f>
        <v/>
      </c>
      <c r="J2271">
        <v>2269</v>
      </c>
      <c r="K2271" t="str">
        <f t="shared" si="71"/>
        <v/>
      </c>
    </row>
    <row r="2272" spans="1:11" ht="16" hidden="1" x14ac:dyDescent="0.2">
      <c r="A2272" s="43">
        <f>IFERROR(MATCH($C2272,'Start Here Statistics'!$M:$M,0),0)</f>
        <v>0</v>
      </c>
      <c r="B2272" s="43" t="s">
        <v>789</v>
      </c>
      <c r="C2272" s="43" t="s">
        <v>310</v>
      </c>
      <c r="D2272" s="43" t="s">
        <v>2829</v>
      </c>
      <c r="E2272" s="43">
        <f t="shared" si="70"/>
        <v>0</v>
      </c>
      <c r="G2272" s="89" t="str">
        <v/>
      </c>
      <c r="H2272" s="90" t="str" cm="1">
        <f t="array" ref="H2272">IFERROR(_xlfn._xlws.FILTER(Cnty_States_Rgns[chapter],(Cnty_States_Rgns[county_lon, county_st]=G2272)*(Cnty_States_Rgns[region]=DR_Region)),"")</f>
        <v/>
      </c>
      <c r="J2272">
        <v>2270</v>
      </c>
      <c r="K2272" t="str">
        <f t="shared" si="71"/>
        <v/>
      </c>
    </row>
    <row r="2273" spans="1:11" ht="16" hidden="1" x14ac:dyDescent="0.2">
      <c r="A2273" s="43">
        <f>IFERROR(MATCH($C2273,'Start Here Statistics'!$M:$M,0),0)</f>
        <v>0</v>
      </c>
      <c r="B2273" s="43" t="s">
        <v>1026</v>
      </c>
      <c r="C2273" s="43" t="s">
        <v>317</v>
      </c>
      <c r="D2273" s="43" t="s">
        <v>2830</v>
      </c>
      <c r="E2273" s="43">
        <f t="shared" si="70"/>
        <v>0</v>
      </c>
      <c r="G2273" s="89" t="str">
        <v/>
      </c>
      <c r="H2273" s="90" t="str" cm="1">
        <f t="array" ref="H2273">IFERROR(_xlfn._xlws.FILTER(Cnty_States_Rgns[chapter],(Cnty_States_Rgns[county_lon, county_st]=G2273)*(Cnty_States_Rgns[region]=DR_Region)),"")</f>
        <v/>
      </c>
      <c r="J2273">
        <v>2271</v>
      </c>
      <c r="K2273" t="str">
        <f t="shared" si="71"/>
        <v/>
      </c>
    </row>
    <row r="2274" spans="1:11" ht="16" hidden="1" x14ac:dyDescent="0.2">
      <c r="A2274" s="43">
        <f>IFERROR(MATCH($C2274,'Start Here Statistics'!$M:$M,0),0)</f>
        <v>0</v>
      </c>
      <c r="B2274" s="43" t="s">
        <v>499</v>
      </c>
      <c r="C2274" s="43" t="s">
        <v>329</v>
      </c>
      <c r="D2274" s="43" t="s">
        <v>2831</v>
      </c>
      <c r="E2274" s="43">
        <f t="shared" si="70"/>
        <v>0</v>
      </c>
      <c r="G2274" s="89" t="str">
        <v/>
      </c>
      <c r="H2274" s="90" t="str" cm="1">
        <f t="array" ref="H2274">IFERROR(_xlfn._xlws.FILTER(Cnty_States_Rgns[chapter],(Cnty_States_Rgns[county_lon, county_st]=G2274)*(Cnty_States_Rgns[region]=DR_Region)),"")</f>
        <v/>
      </c>
      <c r="J2274">
        <v>2272</v>
      </c>
      <c r="K2274" t="str">
        <f t="shared" si="71"/>
        <v/>
      </c>
    </row>
    <row r="2275" spans="1:11" ht="16" x14ac:dyDescent="0.2">
      <c r="A2275" s="43">
        <f>IFERROR(MATCH($C2275,'Start Here Statistics'!$M:$M,0),0)</f>
        <v>0</v>
      </c>
      <c r="B2275" s="43" t="s">
        <v>527</v>
      </c>
      <c r="C2275" s="43" t="s">
        <v>271</v>
      </c>
      <c r="D2275" s="43" t="s">
        <v>2832</v>
      </c>
      <c r="E2275" s="43">
        <f t="shared" si="70"/>
        <v>0</v>
      </c>
      <c r="G2275" s="89" t="str">
        <v/>
      </c>
      <c r="H2275" s="90" t="str" cm="1">
        <f t="array" ref="H2275">IFERROR(_xlfn._xlws.FILTER(Cnty_States_Rgns[chapter],(Cnty_States_Rgns[county_lon, county_st]=G2275)*(Cnty_States_Rgns[region]=DR_Region)),"")</f>
        <v/>
      </c>
      <c r="J2275">
        <v>2273</v>
      </c>
      <c r="K2275" t="str">
        <f t="shared" si="71"/>
        <v/>
      </c>
    </row>
    <row r="2276" spans="1:11" ht="16" hidden="1" x14ac:dyDescent="0.2">
      <c r="A2276" s="43">
        <f>IFERROR(MATCH($C2276,'Start Here Statistics'!$M:$M,0),0)</f>
        <v>0</v>
      </c>
      <c r="B2276" s="43" t="s">
        <v>485</v>
      </c>
      <c r="C2276" s="43" t="s">
        <v>308</v>
      </c>
      <c r="D2276" s="43" t="s">
        <v>2833</v>
      </c>
      <c r="E2276" s="43">
        <f t="shared" si="70"/>
        <v>0</v>
      </c>
      <c r="G2276" s="89" t="str">
        <v/>
      </c>
      <c r="H2276" s="90" t="str" cm="1">
        <f t="array" ref="H2276">IFERROR(_xlfn._xlws.FILTER(Cnty_States_Rgns[chapter],(Cnty_States_Rgns[county_lon, county_st]=G2276)*(Cnty_States_Rgns[region]=DR_Region)),"")</f>
        <v/>
      </c>
      <c r="J2276">
        <v>2274</v>
      </c>
      <c r="K2276" t="str">
        <f t="shared" si="71"/>
        <v/>
      </c>
    </row>
    <row r="2277" spans="1:11" ht="16" hidden="1" x14ac:dyDescent="0.2">
      <c r="A2277" s="43">
        <f>IFERROR(MATCH($C2277,'Start Here Statistics'!$M:$M,0),0)</f>
        <v>0</v>
      </c>
      <c r="B2277" s="43" t="s">
        <v>662</v>
      </c>
      <c r="C2277" s="43" t="s">
        <v>294</v>
      </c>
      <c r="D2277" s="43" t="s">
        <v>2834</v>
      </c>
      <c r="E2277" s="43">
        <f t="shared" si="70"/>
        <v>0</v>
      </c>
      <c r="G2277" s="89" t="str">
        <v/>
      </c>
      <c r="H2277" s="90" t="str" cm="1">
        <f t="array" ref="H2277">IFERROR(_xlfn._xlws.FILTER(Cnty_States_Rgns[chapter],(Cnty_States_Rgns[county_lon, county_st]=G2277)*(Cnty_States_Rgns[region]=DR_Region)),"")</f>
        <v/>
      </c>
      <c r="J2277">
        <v>2275</v>
      </c>
      <c r="K2277" t="str">
        <f t="shared" si="71"/>
        <v/>
      </c>
    </row>
    <row r="2278" spans="1:11" ht="16" hidden="1" x14ac:dyDescent="0.2">
      <c r="A2278" s="43">
        <f>IFERROR(MATCH($C2278,'Start Here Statistics'!$M:$M,0),0)</f>
        <v>0</v>
      </c>
      <c r="B2278" s="43" t="s">
        <v>360</v>
      </c>
      <c r="C2278" s="43" t="s">
        <v>299</v>
      </c>
      <c r="D2278" s="43" t="s">
        <v>2835</v>
      </c>
      <c r="E2278" s="43">
        <f t="shared" si="70"/>
        <v>0</v>
      </c>
      <c r="G2278" s="89" t="str">
        <v/>
      </c>
      <c r="H2278" s="90" t="str" cm="1">
        <f t="array" ref="H2278">IFERROR(_xlfn._xlws.FILTER(Cnty_States_Rgns[chapter],(Cnty_States_Rgns[county_lon, county_st]=G2278)*(Cnty_States_Rgns[region]=DR_Region)),"")</f>
        <v/>
      </c>
      <c r="J2278">
        <v>2276</v>
      </c>
      <c r="K2278" t="str">
        <f t="shared" si="71"/>
        <v/>
      </c>
    </row>
    <row r="2279" spans="1:11" ht="16" hidden="1" x14ac:dyDescent="0.2">
      <c r="A2279" s="43">
        <f>IFERROR(MATCH($C2279,'Start Here Statistics'!$M:$M,0),0)</f>
        <v>0</v>
      </c>
      <c r="B2279" s="43" t="s">
        <v>1182</v>
      </c>
      <c r="C2279" s="43" t="s">
        <v>300</v>
      </c>
      <c r="D2279" s="43" t="s">
        <v>2836</v>
      </c>
      <c r="E2279" s="43">
        <f t="shared" si="70"/>
        <v>0</v>
      </c>
      <c r="G2279" s="89" t="str">
        <v/>
      </c>
      <c r="H2279" s="90" t="str" cm="1">
        <f t="array" ref="H2279">IFERROR(_xlfn._xlws.FILTER(Cnty_States_Rgns[chapter],(Cnty_States_Rgns[county_lon, county_st]=G2279)*(Cnty_States_Rgns[region]=DR_Region)),"")</f>
        <v/>
      </c>
      <c r="J2279">
        <v>2277</v>
      </c>
      <c r="K2279" t="str">
        <f t="shared" si="71"/>
        <v/>
      </c>
    </row>
    <row r="2280" spans="1:11" ht="16" hidden="1" x14ac:dyDescent="0.2">
      <c r="A2280" s="43">
        <f>IFERROR(MATCH($C2280,'Start Here Statistics'!$M:$M,0),0)</f>
        <v>0</v>
      </c>
      <c r="B2280" s="43" t="s">
        <v>582</v>
      </c>
      <c r="C2280" s="43" t="s">
        <v>302</v>
      </c>
      <c r="D2280" s="43" t="s">
        <v>2837</v>
      </c>
      <c r="E2280" s="43">
        <f t="shared" si="70"/>
        <v>0</v>
      </c>
      <c r="G2280" s="89" t="str">
        <v/>
      </c>
      <c r="H2280" s="90" t="str" cm="1">
        <f t="array" ref="H2280">IFERROR(_xlfn._xlws.FILTER(Cnty_States_Rgns[chapter],(Cnty_States_Rgns[county_lon, county_st]=G2280)*(Cnty_States_Rgns[region]=DR_Region)),"")</f>
        <v/>
      </c>
      <c r="J2280">
        <v>2278</v>
      </c>
      <c r="K2280" t="str">
        <f t="shared" si="71"/>
        <v/>
      </c>
    </row>
    <row r="2281" spans="1:11" ht="16" hidden="1" x14ac:dyDescent="0.2">
      <c r="A2281" s="43">
        <f>IFERROR(MATCH($C2281,'Start Here Statistics'!$M:$M,0),0)</f>
        <v>0</v>
      </c>
      <c r="B2281" s="43" t="s">
        <v>842</v>
      </c>
      <c r="C2281" s="43" t="s">
        <v>308</v>
      </c>
      <c r="D2281" s="43" t="s">
        <v>2838</v>
      </c>
      <c r="E2281" s="43">
        <f t="shared" si="70"/>
        <v>0</v>
      </c>
      <c r="G2281" s="89" t="str">
        <v/>
      </c>
      <c r="H2281" s="90" t="str" cm="1">
        <f t="array" ref="H2281">IFERROR(_xlfn._xlws.FILTER(Cnty_States_Rgns[chapter],(Cnty_States_Rgns[county_lon, county_st]=G2281)*(Cnty_States_Rgns[region]=DR_Region)),"")</f>
        <v/>
      </c>
      <c r="J2281">
        <v>2279</v>
      </c>
      <c r="K2281" t="str">
        <f t="shared" si="71"/>
        <v/>
      </c>
    </row>
    <row r="2282" spans="1:11" ht="16" x14ac:dyDescent="0.2">
      <c r="A2282" s="43">
        <f>IFERROR(MATCH($C2282,'Start Here Statistics'!$M:$M,0),0)</f>
        <v>0</v>
      </c>
      <c r="B2282" s="43" t="s">
        <v>364</v>
      </c>
      <c r="C2282" s="43" t="s">
        <v>271</v>
      </c>
      <c r="D2282" s="43" t="s">
        <v>2839</v>
      </c>
      <c r="E2282" s="43">
        <f t="shared" si="70"/>
        <v>0</v>
      </c>
      <c r="G2282" s="89" t="str">
        <v/>
      </c>
      <c r="H2282" s="90" t="str" cm="1">
        <f t="array" ref="H2282">IFERROR(_xlfn._xlws.FILTER(Cnty_States_Rgns[chapter],(Cnty_States_Rgns[county_lon, county_st]=G2282)*(Cnty_States_Rgns[region]=DR_Region)),"")</f>
        <v/>
      </c>
      <c r="J2282">
        <v>2280</v>
      </c>
      <c r="K2282" t="str">
        <f t="shared" si="71"/>
        <v/>
      </c>
    </row>
    <row r="2283" spans="1:11" ht="16" hidden="1" x14ac:dyDescent="0.2">
      <c r="A2283" s="43">
        <f>IFERROR(MATCH($C2283,'Start Here Statistics'!$M:$M,0),0)</f>
        <v>0</v>
      </c>
      <c r="B2283" s="43" t="s">
        <v>726</v>
      </c>
      <c r="C2283" s="43" t="s">
        <v>285</v>
      </c>
      <c r="D2283" s="43" t="s">
        <v>2840</v>
      </c>
      <c r="E2283" s="43">
        <f t="shared" si="70"/>
        <v>0</v>
      </c>
      <c r="G2283" s="89" t="str">
        <v/>
      </c>
      <c r="H2283" s="90" t="str" cm="1">
        <f t="array" ref="H2283">IFERROR(_xlfn._xlws.FILTER(Cnty_States_Rgns[chapter],(Cnty_States_Rgns[county_lon, county_st]=G2283)*(Cnty_States_Rgns[region]=DR_Region)),"")</f>
        <v/>
      </c>
      <c r="J2283">
        <v>2281</v>
      </c>
      <c r="K2283" t="str">
        <f t="shared" si="71"/>
        <v/>
      </c>
    </row>
    <row r="2284" spans="1:11" ht="16" hidden="1" x14ac:dyDescent="0.2">
      <c r="A2284" s="43">
        <f>IFERROR(MATCH($C2284,'Start Here Statistics'!$M:$M,0),0)</f>
        <v>0</v>
      </c>
      <c r="B2284" s="43" t="s">
        <v>732</v>
      </c>
      <c r="C2284" s="43" t="s">
        <v>297</v>
      </c>
      <c r="D2284" s="43" t="s">
        <v>2841</v>
      </c>
      <c r="E2284" s="43">
        <f t="shared" si="70"/>
        <v>0</v>
      </c>
      <c r="G2284" s="89" t="str">
        <v/>
      </c>
      <c r="H2284" s="90" t="str" cm="1">
        <f t="array" ref="H2284">IFERROR(_xlfn._xlws.FILTER(Cnty_States_Rgns[chapter],(Cnty_States_Rgns[county_lon, county_st]=G2284)*(Cnty_States_Rgns[region]=DR_Region)),"")</f>
        <v/>
      </c>
      <c r="J2284">
        <v>2282</v>
      </c>
      <c r="K2284" t="str">
        <f t="shared" si="71"/>
        <v/>
      </c>
    </row>
    <row r="2285" spans="1:11" ht="16" hidden="1" x14ac:dyDescent="0.2">
      <c r="A2285" s="43">
        <f>IFERROR(MATCH($C2285,'Start Here Statistics'!$M:$M,0),0)</f>
        <v>0</v>
      </c>
      <c r="B2285" s="43" t="s">
        <v>1097</v>
      </c>
      <c r="C2285" s="43" t="s">
        <v>276</v>
      </c>
      <c r="D2285" s="43" t="s">
        <v>2842</v>
      </c>
      <c r="E2285" s="43">
        <f t="shared" si="70"/>
        <v>0</v>
      </c>
      <c r="G2285" s="89" t="str">
        <v/>
      </c>
      <c r="H2285" s="90" t="str" cm="1">
        <f t="array" ref="H2285">IFERROR(_xlfn._xlws.FILTER(Cnty_States_Rgns[chapter],(Cnty_States_Rgns[county_lon, county_st]=G2285)*(Cnty_States_Rgns[region]=DR_Region)),"")</f>
        <v/>
      </c>
      <c r="J2285">
        <v>2283</v>
      </c>
      <c r="K2285" t="str">
        <f t="shared" si="71"/>
        <v/>
      </c>
    </row>
    <row r="2286" spans="1:11" ht="16" hidden="1" x14ac:dyDescent="0.2">
      <c r="A2286" s="43">
        <f>IFERROR(MATCH($C2286,'Start Here Statistics'!$M:$M,0),0)</f>
        <v>0</v>
      </c>
      <c r="B2286" s="43" t="s">
        <v>471</v>
      </c>
      <c r="C2286" s="43" t="s">
        <v>276</v>
      </c>
      <c r="D2286" s="43" t="s">
        <v>2843</v>
      </c>
      <c r="E2286" s="43">
        <f t="shared" si="70"/>
        <v>0</v>
      </c>
      <c r="G2286" s="89" t="str">
        <v/>
      </c>
      <c r="H2286" s="90" t="str" cm="1">
        <f t="array" ref="H2286">IFERROR(_xlfn._xlws.FILTER(Cnty_States_Rgns[chapter],(Cnty_States_Rgns[county_lon, county_st]=G2286)*(Cnty_States_Rgns[region]=DR_Region)),"")</f>
        <v/>
      </c>
      <c r="J2286">
        <v>2284</v>
      </c>
      <c r="K2286" t="str">
        <f t="shared" si="71"/>
        <v/>
      </c>
    </row>
    <row r="2287" spans="1:11" ht="16" hidden="1" x14ac:dyDescent="0.2">
      <c r="A2287" s="43">
        <f>IFERROR(MATCH($C2287,'Start Here Statistics'!$M:$M,0),0)</f>
        <v>0</v>
      </c>
      <c r="B2287" s="43" t="s">
        <v>634</v>
      </c>
      <c r="C2287" s="43" t="s">
        <v>307</v>
      </c>
      <c r="D2287" s="43" t="s">
        <v>2844</v>
      </c>
      <c r="E2287" s="43">
        <f t="shared" si="70"/>
        <v>0</v>
      </c>
      <c r="G2287" s="89" t="str">
        <v/>
      </c>
      <c r="H2287" s="90" t="str" cm="1">
        <f t="array" ref="H2287">IFERROR(_xlfn._xlws.FILTER(Cnty_States_Rgns[chapter],(Cnty_States_Rgns[county_lon, county_st]=G2287)*(Cnty_States_Rgns[region]=DR_Region)),"")</f>
        <v/>
      </c>
      <c r="J2287">
        <v>2285</v>
      </c>
      <c r="K2287" t="str">
        <f t="shared" si="71"/>
        <v/>
      </c>
    </row>
    <row r="2288" spans="1:11" ht="16" hidden="1" x14ac:dyDescent="0.2">
      <c r="A2288" s="43">
        <f>IFERROR(MATCH($C2288,'Start Here Statistics'!$M:$M,0),0)</f>
        <v>0</v>
      </c>
      <c r="B2288" s="43" t="s">
        <v>1817</v>
      </c>
      <c r="C2288" s="43" t="s">
        <v>288</v>
      </c>
      <c r="D2288" s="43" t="s">
        <v>2845</v>
      </c>
      <c r="E2288" s="43">
        <f t="shared" si="70"/>
        <v>0</v>
      </c>
      <c r="G2288" s="89" t="str">
        <v/>
      </c>
      <c r="H2288" s="90" t="str" cm="1">
        <f t="array" ref="H2288">IFERROR(_xlfn._xlws.FILTER(Cnty_States_Rgns[chapter],(Cnty_States_Rgns[county_lon, county_st]=G2288)*(Cnty_States_Rgns[region]=DR_Region)),"")</f>
        <v/>
      </c>
      <c r="J2288">
        <v>2286</v>
      </c>
      <c r="K2288" t="str">
        <f t="shared" si="71"/>
        <v/>
      </c>
    </row>
    <row r="2289" spans="1:11" ht="16" hidden="1" x14ac:dyDescent="0.2">
      <c r="A2289" s="43">
        <f>IFERROR(MATCH($C2289,'Start Here Statistics'!$M:$M,0),0)</f>
        <v>0</v>
      </c>
      <c r="B2289" s="43" t="s">
        <v>688</v>
      </c>
      <c r="C2289" s="43" t="s">
        <v>307</v>
      </c>
      <c r="D2289" s="43" t="s">
        <v>2846</v>
      </c>
      <c r="E2289" s="43">
        <f t="shared" si="70"/>
        <v>0</v>
      </c>
      <c r="G2289" s="89" t="str">
        <v/>
      </c>
      <c r="H2289" s="90" t="str" cm="1">
        <f t="array" ref="H2289">IFERROR(_xlfn._xlws.FILTER(Cnty_States_Rgns[chapter],(Cnty_States_Rgns[county_lon, county_st]=G2289)*(Cnty_States_Rgns[region]=DR_Region)),"")</f>
        <v/>
      </c>
      <c r="J2289">
        <v>2287</v>
      </c>
      <c r="K2289" t="str">
        <f t="shared" si="71"/>
        <v/>
      </c>
    </row>
    <row r="2290" spans="1:11" ht="16" hidden="1" x14ac:dyDescent="0.2">
      <c r="A2290" s="43">
        <f>IFERROR(MATCH($C2290,'Start Here Statistics'!$M:$M,0),0)</f>
        <v>0</v>
      </c>
      <c r="B2290" s="43" t="s">
        <v>492</v>
      </c>
      <c r="C2290" s="43" t="s">
        <v>315</v>
      </c>
      <c r="D2290" s="43" t="s">
        <v>2847</v>
      </c>
      <c r="E2290" s="43">
        <f t="shared" si="70"/>
        <v>0</v>
      </c>
      <c r="G2290" s="89" t="str">
        <v/>
      </c>
      <c r="H2290" s="90" t="str" cm="1">
        <f t="array" ref="H2290">IFERROR(_xlfn._xlws.FILTER(Cnty_States_Rgns[chapter],(Cnty_States_Rgns[county_lon, county_st]=G2290)*(Cnty_States_Rgns[region]=DR_Region)),"")</f>
        <v/>
      </c>
      <c r="J2290">
        <v>2288</v>
      </c>
      <c r="K2290" t="str">
        <f t="shared" si="71"/>
        <v/>
      </c>
    </row>
    <row r="2291" spans="1:11" ht="16" hidden="1" x14ac:dyDescent="0.2">
      <c r="A2291" s="43">
        <f>IFERROR(MATCH($C2291,'Start Here Statistics'!$M:$M,0),0)</f>
        <v>0</v>
      </c>
      <c r="B2291" s="43" t="s">
        <v>390</v>
      </c>
      <c r="C2291" s="43" t="s">
        <v>289</v>
      </c>
      <c r="D2291" s="43" t="s">
        <v>2848</v>
      </c>
      <c r="E2291" s="43">
        <f t="shared" si="70"/>
        <v>0</v>
      </c>
      <c r="G2291" s="89" t="str">
        <v/>
      </c>
      <c r="H2291" s="90" t="str" cm="1">
        <f t="array" ref="H2291">IFERROR(_xlfn._xlws.FILTER(Cnty_States_Rgns[chapter],(Cnty_States_Rgns[county_lon, county_st]=G2291)*(Cnty_States_Rgns[region]=DR_Region)),"")</f>
        <v/>
      </c>
      <c r="J2291">
        <v>2289</v>
      </c>
      <c r="K2291" t="str">
        <f t="shared" si="71"/>
        <v/>
      </c>
    </row>
    <row r="2292" spans="1:11" ht="16" hidden="1" x14ac:dyDescent="0.2">
      <c r="A2292" s="43">
        <f>IFERROR(MATCH($C2292,'Start Here Statistics'!$M:$M,0),0)</f>
        <v>0</v>
      </c>
      <c r="B2292" s="43" t="s">
        <v>595</v>
      </c>
      <c r="C2292" s="43" t="s">
        <v>293</v>
      </c>
      <c r="D2292" s="43" t="s">
        <v>2849</v>
      </c>
      <c r="E2292" s="43">
        <f t="shared" si="70"/>
        <v>0</v>
      </c>
      <c r="G2292" s="89" t="str">
        <v/>
      </c>
      <c r="H2292" s="90" t="str" cm="1">
        <f t="array" ref="H2292">IFERROR(_xlfn._xlws.FILTER(Cnty_States_Rgns[chapter],(Cnty_States_Rgns[county_lon, county_st]=G2292)*(Cnty_States_Rgns[region]=DR_Region)),"")</f>
        <v/>
      </c>
      <c r="J2292">
        <v>2290</v>
      </c>
      <c r="K2292" t="str">
        <f t="shared" si="71"/>
        <v/>
      </c>
    </row>
    <row r="2293" spans="1:11" ht="16" hidden="1" x14ac:dyDescent="0.2">
      <c r="A2293" s="43">
        <f>IFERROR(MATCH($C2293,'Start Here Statistics'!$M:$M,0),0)</f>
        <v>0</v>
      </c>
      <c r="B2293" s="43" t="s">
        <v>354</v>
      </c>
      <c r="C2293" s="43" t="s">
        <v>301</v>
      </c>
      <c r="D2293" s="43" t="s">
        <v>2850</v>
      </c>
      <c r="E2293" s="43">
        <f t="shared" si="70"/>
        <v>0</v>
      </c>
      <c r="G2293" s="89" t="str">
        <v/>
      </c>
      <c r="H2293" s="90" t="str" cm="1">
        <f t="array" ref="H2293">IFERROR(_xlfn._xlws.FILTER(Cnty_States_Rgns[chapter],(Cnty_States_Rgns[county_lon, county_st]=G2293)*(Cnty_States_Rgns[region]=DR_Region)),"")</f>
        <v/>
      </c>
      <c r="J2293">
        <v>2291</v>
      </c>
      <c r="K2293" t="str">
        <f t="shared" si="71"/>
        <v/>
      </c>
    </row>
    <row r="2294" spans="1:11" ht="16" hidden="1" x14ac:dyDescent="0.2">
      <c r="A2294" s="43">
        <f>IFERROR(MATCH($C2294,'Start Here Statistics'!$M:$M,0),0)</f>
        <v>0</v>
      </c>
      <c r="B2294" s="43" t="s">
        <v>442</v>
      </c>
      <c r="C2294" s="43" t="s">
        <v>327</v>
      </c>
      <c r="D2294" s="43" t="s">
        <v>2851</v>
      </c>
      <c r="E2294" s="43">
        <f t="shared" si="70"/>
        <v>0</v>
      </c>
      <c r="G2294" s="89" t="str">
        <v/>
      </c>
      <c r="H2294" s="90" t="str" cm="1">
        <f t="array" ref="H2294">IFERROR(_xlfn._xlws.FILTER(Cnty_States_Rgns[chapter],(Cnty_States_Rgns[county_lon, county_st]=G2294)*(Cnty_States_Rgns[region]=DR_Region)),"")</f>
        <v/>
      </c>
      <c r="J2294">
        <v>2292</v>
      </c>
      <c r="K2294" t="str">
        <f t="shared" si="71"/>
        <v/>
      </c>
    </row>
    <row r="2295" spans="1:11" ht="16" hidden="1" x14ac:dyDescent="0.2">
      <c r="A2295" s="43">
        <f>IFERROR(MATCH($C2295,'Start Here Statistics'!$M:$M,0),0)</f>
        <v>0</v>
      </c>
      <c r="B2295" s="43" t="s">
        <v>602</v>
      </c>
      <c r="C2295" s="43" t="s">
        <v>326</v>
      </c>
      <c r="D2295" s="43" t="s">
        <v>2852</v>
      </c>
      <c r="E2295" s="43">
        <f t="shared" si="70"/>
        <v>0</v>
      </c>
      <c r="G2295" s="89" t="str">
        <v/>
      </c>
      <c r="H2295" s="90" t="str" cm="1">
        <f t="array" ref="H2295">IFERROR(_xlfn._xlws.FILTER(Cnty_States_Rgns[chapter],(Cnty_States_Rgns[county_lon, county_st]=G2295)*(Cnty_States_Rgns[region]=DR_Region)),"")</f>
        <v/>
      </c>
      <c r="J2295">
        <v>2293</v>
      </c>
      <c r="K2295" t="str">
        <f t="shared" si="71"/>
        <v/>
      </c>
    </row>
    <row r="2296" spans="1:11" ht="16" hidden="1" x14ac:dyDescent="0.2">
      <c r="A2296" s="43">
        <f>IFERROR(MATCH($C2296,'Start Here Statistics'!$M:$M,0),0)</f>
        <v>0</v>
      </c>
      <c r="B2296" s="43" t="s">
        <v>435</v>
      </c>
      <c r="C2296" s="43" t="s">
        <v>279</v>
      </c>
      <c r="D2296" s="43" t="s">
        <v>2853</v>
      </c>
      <c r="E2296" s="43">
        <f t="shared" si="70"/>
        <v>0</v>
      </c>
      <c r="G2296" s="89" t="str">
        <v/>
      </c>
      <c r="H2296" s="90" t="str" cm="1">
        <f t="array" ref="H2296">IFERROR(_xlfn._xlws.FILTER(Cnty_States_Rgns[chapter],(Cnty_States_Rgns[county_lon, county_st]=G2296)*(Cnty_States_Rgns[region]=DR_Region)),"")</f>
        <v/>
      </c>
      <c r="J2296">
        <v>2294</v>
      </c>
      <c r="K2296" t="str">
        <f t="shared" si="71"/>
        <v/>
      </c>
    </row>
    <row r="2297" spans="1:11" ht="16" hidden="1" x14ac:dyDescent="0.2">
      <c r="A2297" s="43">
        <f>IFERROR(MATCH($C2297,'Start Here Statistics'!$M:$M,0),0)</f>
        <v>0</v>
      </c>
      <c r="B2297" s="43" t="s">
        <v>505</v>
      </c>
      <c r="C2297" s="43" t="s">
        <v>304</v>
      </c>
      <c r="D2297" s="43" t="s">
        <v>2854</v>
      </c>
      <c r="E2297" s="43">
        <f t="shared" si="70"/>
        <v>0</v>
      </c>
      <c r="G2297" s="89" t="str">
        <v/>
      </c>
      <c r="H2297" s="90" t="str" cm="1">
        <f t="array" ref="H2297">IFERROR(_xlfn._xlws.FILTER(Cnty_States_Rgns[chapter],(Cnty_States_Rgns[county_lon, county_st]=G2297)*(Cnty_States_Rgns[region]=DR_Region)),"")</f>
        <v/>
      </c>
      <c r="J2297">
        <v>2295</v>
      </c>
      <c r="K2297" t="str">
        <f t="shared" si="71"/>
        <v/>
      </c>
    </row>
    <row r="2298" spans="1:11" ht="16" hidden="1" x14ac:dyDescent="0.2">
      <c r="A2298" s="43">
        <f>IFERROR(MATCH($C2298,'Start Here Statistics'!$M:$M,0),0)</f>
        <v>0</v>
      </c>
      <c r="B2298" s="43" t="s">
        <v>455</v>
      </c>
      <c r="C2298" s="43" t="s">
        <v>308</v>
      </c>
      <c r="D2298" s="43" t="s">
        <v>2855</v>
      </c>
      <c r="E2298" s="43">
        <f t="shared" si="70"/>
        <v>0</v>
      </c>
      <c r="G2298" s="89" t="str">
        <v/>
      </c>
      <c r="H2298" s="90" t="str" cm="1">
        <f t="array" ref="H2298">IFERROR(_xlfn._xlws.FILTER(Cnty_States_Rgns[chapter],(Cnty_States_Rgns[county_lon, county_st]=G2298)*(Cnty_States_Rgns[region]=DR_Region)),"")</f>
        <v/>
      </c>
      <c r="J2298">
        <v>2296</v>
      </c>
      <c r="K2298" t="str">
        <f t="shared" si="71"/>
        <v/>
      </c>
    </row>
    <row r="2299" spans="1:11" ht="16" hidden="1" x14ac:dyDescent="0.2">
      <c r="A2299" s="43">
        <f>IFERROR(MATCH($C2299,'Start Here Statistics'!$M:$M,0),0)</f>
        <v>0</v>
      </c>
      <c r="B2299" s="43" t="s">
        <v>368</v>
      </c>
      <c r="C2299" s="43" t="s">
        <v>310</v>
      </c>
      <c r="D2299" s="43" t="s">
        <v>2856</v>
      </c>
      <c r="E2299" s="43">
        <f t="shared" si="70"/>
        <v>0</v>
      </c>
      <c r="G2299" s="89" t="str">
        <v/>
      </c>
      <c r="H2299" s="90" t="str" cm="1">
        <f t="array" ref="H2299">IFERROR(_xlfn._xlws.FILTER(Cnty_States_Rgns[chapter],(Cnty_States_Rgns[county_lon, county_st]=G2299)*(Cnty_States_Rgns[region]=DR_Region)),"")</f>
        <v/>
      </c>
      <c r="J2299">
        <v>2297</v>
      </c>
      <c r="K2299" t="str">
        <f t="shared" si="71"/>
        <v/>
      </c>
    </row>
    <row r="2300" spans="1:11" ht="16" hidden="1" x14ac:dyDescent="0.2">
      <c r="A2300" s="43">
        <f>IFERROR(MATCH($C2300,'Start Here Statistics'!$M:$M,0),0)</f>
        <v>0</v>
      </c>
      <c r="B2300" s="43" t="s">
        <v>394</v>
      </c>
      <c r="C2300" s="43" t="s">
        <v>289</v>
      </c>
      <c r="D2300" s="43" t="s">
        <v>2857</v>
      </c>
      <c r="E2300" s="43">
        <f t="shared" si="70"/>
        <v>0</v>
      </c>
      <c r="G2300" s="89" t="str">
        <v/>
      </c>
      <c r="H2300" s="90" t="str" cm="1">
        <f t="array" ref="H2300">IFERROR(_xlfn._xlws.FILTER(Cnty_States_Rgns[chapter],(Cnty_States_Rgns[county_lon, county_st]=G2300)*(Cnty_States_Rgns[region]=DR_Region)),"")</f>
        <v/>
      </c>
      <c r="J2300">
        <v>2298</v>
      </c>
      <c r="K2300" t="str">
        <f t="shared" si="71"/>
        <v/>
      </c>
    </row>
    <row r="2301" spans="1:11" ht="16" hidden="1" x14ac:dyDescent="0.2">
      <c r="A2301" s="43">
        <f>IFERROR(MATCH($C2301,'Start Here Statistics'!$M:$M,0),0)</f>
        <v>0</v>
      </c>
      <c r="B2301" s="43" t="s">
        <v>620</v>
      </c>
      <c r="C2301" s="43" t="s">
        <v>285</v>
      </c>
      <c r="D2301" s="43" t="s">
        <v>2858</v>
      </c>
      <c r="E2301" s="43">
        <f t="shared" si="70"/>
        <v>0</v>
      </c>
      <c r="G2301" s="89" t="str">
        <v/>
      </c>
      <c r="H2301" s="90" t="str" cm="1">
        <f t="array" ref="H2301">IFERROR(_xlfn._xlws.FILTER(Cnty_States_Rgns[chapter],(Cnty_States_Rgns[county_lon, county_st]=G2301)*(Cnty_States_Rgns[region]=DR_Region)),"")</f>
        <v/>
      </c>
      <c r="J2301">
        <v>2299</v>
      </c>
      <c r="K2301" t="str">
        <f t="shared" si="71"/>
        <v/>
      </c>
    </row>
    <row r="2302" spans="1:11" ht="16" hidden="1" x14ac:dyDescent="0.2">
      <c r="A2302" s="43">
        <f>IFERROR(MATCH($C2302,'Start Here Statistics'!$M:$M,0),0)</f>
        <v>0</v>
      </c>
      <c r="B2302" s="43" t="s">
        <v>819</v>
      </c>
      <c r="C2302" s="43" t="s">
        <v>279</v>
      </c>
      <c r="D2302" s="43" t="s">
        <v>2859</v>
      </c>
      <c r="E2302" s="43">
        <f t="shared" si="70"/>
        <v>0</v>
      </c>
      <c r="G2302" s="89" t="str">
        <v/>
      </c>
      <c r="H2302" s="90" t="str" cm="1">
        <f t="array" ref="H2302">IFERROR(_xlfn._xlws.FILTER(Cnty_States_Rgns[chapter],(Cnty_States_Rgns[county_lon, county_st]=G2302)*(Cnty_States_Rgns[region]=DR_Region)),"")</f>
        <v/>
      </c>
      <c r="J2302">
        <v>2300</v>
      </c>
      <c r="K2302" t="str">
        <f t="shared" si="71"/>
        <v/>
      </c>
    </row>
    <row r="2303" spans="1:11" ht="16" hidden="1" x14ac:dyDescent="0.2">
      <c r="A2303" s="43">
        <f>IFERROR(MATCH($C2303,'Start Here Statistics'!$M:$M,0),0)</f>
        <v>0</v>
      </c>
      <c r="B2303" s="43" t="s">
        <v>789</v>
      </c>
      <c r="C2303" s="43" t="s">
        <v>310</v>
      </c>
      <c r="D2303" s="43" t="s">
        <v>2860</v>
      </c>
      <c r="E2303" s="43">
        <f t="shared" si="70"/>
        <v>0</v>
      </c>
      <c r="G2303" s="89" t="str">
        <v/>
      </c>
      <c r="H2303" s="90" t="str" cm="1">
        <f t="array" ref="H2303">IFERROR(_xlfn._xlws.FILTER(Cnty_States_Rgns[chapter],(Cnty_States_Rgns[county_lon, county_st]=G2303)*(Cnty_States_Rgns[region]=DR_Region)),"")</f>
        <v/>
      </c>
      <c r="J2303">
        <v>2301</v>
      </c>
      <c r="K2303" t="str">
        <f t="shared" si="71"/>
        <v/>
      </c>
    </row>
    <row r="2304" spans="1:11" ht="16" hidden="1" x14ac:dyDescent="0.2">
      <c r="A2304" s="43">
        <f>IFERROR(MATCH($C2304,'Start Here Statistics'!$M:$M,0),0)</f>
        <v>0</v>
      </c>
      <c r="B2304" s="43" t="s">
        <v>563</v>
      </c>
      <c r="C2304" s="43" t="s">
        <v>305</v>
      </c>
      <c r="D2304" s="43" t="s">
        <v>2861</v>
      </c>
      <c r="E2304" s="43">
        <f t="shared" si="70"/>
        <v>0</v>
      </c>
      <c r="G2304" s="89" t="str">
        <v/>
      </c>
      <c r="H2304" s="90" t="str" cm="1">
        <f t="array" ref="H2304">IFERROR(_xlfn._xlws.FILTER(Cnty_States_Rgns[chapter],(Cnty_States_Rgns[county_lon, county_st]=G2304)*(Cnty_States_Rgns[region]=DR_Region)),"")</f>
        <v/>
      </c>
      <c r="J2304">
        <v>2302</v>
      </c>
      <c r="K2304" t="str">
        <f t="shared" si="71"/>
        <v/>
      </c>
    </row>
    <row r="2305" spans="1:11" ht="16" hidden="1" x14ac:dyDescent="0.2">
      <c r="A2305" s="43">
        <f>IFERROR(MATCH($C2305,'Start Here Statistics'!$M:$M,0),0)</f>
        <v>0</v>
      </c>
      <c r="B2305" s="43" t="s">
        <v>2477</v>
      </c>
      <c r="C2305" s="43" t="s">
        <v>305</v>
      </c>
      <c r="D2305" s="43" t="s">
        <v>2861</v>
      </c>
      <c r="E2305" s="43">
        <f t="shared" si="70"/>
        <v>0</v>
      </c>
      <c r="G2305" s="89" t="str">
        <v/>
      </c>
      <c r="H2305" s="90" t="str" cm="1">
        <f t="array" ref="H2305">IFERROR(_xlfn._xlws.FILTER(Cnty_States_Rgns[chapter],(Cnty_States_Rgns[county_lon, county_st]=G2305)*(Cnty_States_Rgns[region]=DR_Region)),"")</f>
        <v/>
      </c>
      <c r="J2305">
        <v>2303</v>
      </c>
      <c r="K2305" t="str">
        <f t="shared" si="71"/>
        <v/>
      </c>
    </row>
    <row r="2306" spans="1:11" ht="16" hidden="1" x14ac:dyDescent="0.2">
      <c r="A2306" s="43">
        <f>IFERROR(MATCH($C2306,'Start Here Statistics'!$M:$M,0),0)</f>
        <v>0</v>
      </c>
      <c r="B2306" s="43" t="s">
        <v>789</v>
      </c>
      <c r="C2306" s="43" t="s">
        <v>310</v>
      </c>
      <c r="D2306" s="43" t="s">
        <v>2862</v>
      </c>
      <c r="E2306" s="43">
        <f t="shared" si="70"/>
        <v>0</v>
      </c>
      <c r="G2306" s="89" t="str">
        <v/>
      </c>
      <c r="H2306" s="90" t="str" cm="1">
        <f t="array" ref="H2306">IFERROR(_xlfn._xlws.FILTER(Cnty_States_Rgns[chapter],(Cnty_States_Rgns[county_lon, county_st]=G2306)*(Cnty_States_Rgns[region]=DR_Region)),"")</f>
        <v/>
      </c>
      <c r="J2306">
        <v>2304</v>
      </c>
      <c r="K2306" t="str">
        <f t="shared" si="71"/>
        <v/>
      </c>
    </row>
    <row r="2307" spans="1:11" ht="16" hidden="1" x14ac:dyDescent="0.2">
      <c r="A2307" s="43">
        <f>IFERROR(MATCH($C2307,'Start Here Statistics'!$M:$M,0),0)</f>
        <v>0</v>
      </c>
      <c r="B2307" s="43" t="s">
        <v>418</v>
      </c>
      <c r="C2307" s="43" t="s">
        <v>285</v>
      </c>
      <c r="D2307" s="43" t="s">
        <v>2863</v>
      </c>
      <c r="E2307" s="43">
        <f t="shared" ref="E2307:E2370" si="72">SUM(E2306,$A2307&gt;0)</f>
        <v>0</v>
      </c>
      <c r="G2307" s="89" t="str">
        <v/>
      </c>
      <c r="H2307" s="90" t="str" cm="1">
        <f t="array" ref="H2307">IFERROR(_xlfn._xlws.FILTER(Cnty_States_Rgns[chapter],(Cnty_States_Rgns[county_lon, county_st]=G2307)*(Cnty_States_Rgns[region]=DR_Region)),"")</f>
        <v/>
      </c>
      <c r="J2307">
        <v>2305</v>
      </c>
      <c r="K2307" t="str">
        <f t="shared" si="71"/>
        <v/>
      </c>
    </row>
    <row r="2308" spans="1:11" ht="16" hidden="1" x14ac:dyDescent="0.2">
      <c r="A2308" s="43">
        <f>IFERROR(MATCH($C2308,'Start Here Statistics'!$M:$M,0),0)</f>
        <v>0</v>
      </c>
      <c r="B2308" s="43" t="s">
        <v>405</v>
      </c>
      <c r="C2308" s="43" t="s">
        <v>308</v>
      </c>
      <c r="D2308" s="43" t="s">
        <v>2864</v>
      </c>
      <c r="E2308" s="43">
        <f t="shared" si="72"/>
        <v>0</v>
      </c>
      <c r="G2308" s="89" t="str">
        <v/>
      </c>
      <c r="H2308" s="90" t="str" cm="1">
        <f t="array" ref="H2308">IFERROR(_xlfn._xlws.FILTER(Cnty_States_Rgns[chapter],(Cnty_States_Rgns[county_lon, county_st]=G2308)*(Cnty_States_Rgns[region]=DR_Region)),"")</f>
        <v/>
      </c>
      <c r="J2308">
        <v>2306</v>
      </c>
      <c r="K2308" t="str">
        <f t="shared" ref="K2308:K2371" si="73">IFERROR(INDEX($D:$D,MATCH($J2308,$E:$E,0)),"")</f>
        <v/>
      </c>
    </row>
    <row r="2309" spans="1:11" ht="16" hidden="1" x14ac:dyDescent="0.2">
      <c r="A2309" s="43">
        <f>IFERROR(MATCH($C2309,'Start Here Statistics'!$M:$M,0),0)</f>
        <v>0</v>
      </c>
      <c r="B2309" s="43" t="s">
        <v>341</v>
      </c>
      <c r="C2309" s="43" t="s">
        <v>304</v>
      </c>
      <c r="D2309" s="43" t="s">
        <v>2865</v>
      </c>
      <c r="E2309" s="43">
        <f t="shared" si="72"/>
        <v>0</v>
      </c>
      <c r="G2309" s="89" t="str">
        <v/>
      </c>
      <c r="H2309" s="90" t="str" cm="1">
        <f t="array" ref="H2309">IFERROR(_xlfn._xlws.FILTER(Cnty_States_Rgns[chapter],(Cnty_States_Rgns[county_lon, county_st]=G2309)*(Cnty_States_Rgns[region]=DR_Region)),"")</f>
        <v/>
      </c>
      <c r="J2309">
        <v>2307</v>
      </c>
      <c r="K2309" t="str">
        <f t="shared" si="73"/>
        <v/>
      </c>
    </row>
    <row r="2310" spans="1:11" ht="16" hidden="1" x14ac:dyDescent="0.2">
      <c r="A2310" s="43">
        <f>IFERROR(MATCH($C2310,'Start Here Statistics'!$M:$M,0),0)</f>
        <v>0</v>
      </c>
      <c r="B2310" s="43" t="s">
        <v>485</v>
      </c>
      <c r="C2310" s="43" t="s">
        <v>308</v>
      </c>
      <c r="D2310" s="43" t="s">
        <v>2866</v>
      </c>
      <c r="E2310" s="43">
        <f t="shared" si="72"/>
        <v>0</v>
      </c>
      <c r="G2310" s="89" t="str">
        <v/>
      </c>
      <c r="H2310" s="90" t="str" cm="1">
        <f t="array" ref="H2310">IFERROR(_xlfn._xlws.FILTER(Cnty_States_Rgns[chapter],(Cnty_States_Rgns[county_lon, county_st]=G2310)*(Cnty_States_Rgns[region]=DR_Region)),"")</f>
        <v/>
      </c>
      <c r="J2310">
        <v>2308</v>
      </c>
      <c r="K2310" t="str">
        <f t="shared" si="73"/>
        <v/>
      </c>
    </row>
    <row r="2311" spans="1:11" ht="16" hidden="1" x14ac:dyDescent="0.2">
      <c r="A2311" s="43">
        <f>IFERROR(MATCH($C2311,'Start Here Statistics'!$M:$M,0),0)</f>
        <v>0</v>
      </c>
      <c r="B2311" s="43" t="s">
        <v>1019</v>
      </c>
      <c r="C2311" s="43" t="s">
        <v>288</v>
      </c>
      <c r="D2311" s="43" t="s">
        <v>2867</v>
      </c>
      <c r="E2311" s="43">
        <f t="shared" si="72"/>
        <v>0</v>
      </c>
      <c r="G2311" s="89" t="str">
        <v/>
      </c>
      <c r="H2311" s="90" t="str" cm="1">
        <f t="array" ref="H2311">IFERROR(_xlfn._xlws.FILTER(Cnty_States_Rgns[chapter],(Cnty_States_Rgns[county_lon, county_st]=G2311)*(Cnty_States_Rgns[region]=DR_Region)),"")</f>
        <v/>
      </c>
      <c r="J2311">
        <v>2309</v>
      </c>
      <c r="K2311" t="str">
        <f t="shared" si="73"/>
        <v/>
      </c>
    </row>
    <row r="2312" spans="1:11" ht="16" hidden="1" x14ac:dyDescent="0.2">
      <c r="A2312" s="43">
        <f>IFERROR(MATCH($C2312,'Start Here Statistics'!$M:$M,0),0)</f>
        <v>0</v>
      </c>
      <c r="B2312" s="43" t="s">
        <v>577</v>
      </c>
      <c r="C2312" s="43" t="s">
        <v>294</v>
      </c>
      <c r="D2312" s="43" t="s">
        <v>2868</v>
      </c>
      <c r="E2312" s="43">
        <f t="shared" si="72"/>
        <v>0</v>
      </c>
      <c r="G2312" s="89" t="str">
        <v/>
      </c>
      <c r="H2312" s="90" t="str" cm="1">
        <f t="array" ref="H2312">IFERROR(_xlfn._xlws.FILTER(Cnty_States_Rgns[chapter],(Cnty_States_Rgns[county_lon, county_st]=G2312)*(Cnty_States_Rgns[region]=DR_Region)),"")</f>
        <v/>
      </c>
      <c r="J2312">
        <v>2310</v>
      </c>
      <c r="K2312" t="str">
        <f t="shared" si="73"/>
        <v/>
      </c>
    </row>
    <row r="2313" spans="1:11" ht="16" hidden="1" x14ac:dyDescent="0.2">
      <c r="A2313" s="43">
        <f>IFERROR(MATCH($C2313,'Start Here Statistics'!$M:$M,0),0)</f>
        <v>0</v>
      </c>
      <c r="B2313" s="43" t="s">
        <v>348</v>
      </c>
      <c r="C2313" s="43" t="s">
        <v>310</v>
      </c>
      <c r="D2313" s="43" t="s">
        <v>2869</v>
      </c>
      <c r="E2313" s="43">
        <f t="shared" si="72"/>
        <v>0</v>
      </c>
      <c r="G2313" s="89" t="str">
        <v/>
      </c>
      <c r="H2313" s="90" t="str" cm="1">
        <f t="array" ref="H2313">IFERROR(_xlfn._xlws.FILTER(Cnty_States_Rgns[chapter],(Cnty_States_Rgns[county_lon, county_st]=G2313)*(Cnty_States_Rgns[region]=DR_Region)),"")</f>
        <v/>
      </c>
      <c r="J2313">
        <v>2311</v>
      </c>
      <c r="K2313" t="str">
        <f t="shared" si="73"/>
        <v/>
      </c>
    </row>
    <row r="2314" spans="1:11" ht="16" hidden="1" x14ac:dyDescent="0.2">
      <c r="A2314" s="43">
        <f>IFERROR(MATCH($C2314,'Start Here Statistics'!$M:$M,0),0)</f>
        <v>0</v>
      </c>
      <c r="B2314" s="43" t="s">
        <v>561</v>
      </c>
      <c r="C2314" s="43" t="s">
        <v>307</v>
      </c>
      <c r="D2314" s="43" t="s">
        <v>2870</v>
      </c>
      <c r="E2314" s="43">
        <f t="shared" si="72"/>
        <v>0</v>
      </c>
      <c r="G2314" s="89" t="str">
        <v/>
      </c>
      <c r="H2314" s="90" t="str" cm="1">
        <f t="array" ref="H2314">IFERROR(_xlfn._xlws.FILTER(Cnty_States_Rgns[chapter],(Cnty_States_Rgns[county_lon, county_st]=G2314)*(Cnty_States_Rgns[region]=DR_Region)),"")</f>
        <v/>
      </c>
      <c r="J2314">
        <v>2312</v>
      </c>
      <c r="K2314" t="str">
        <f t="shared" si="73"/>
        <v/>
      </c>
    </row>
    <row r="2315" spans="1:11" ht="16" hidden="1" x14ac:dyDescent="0.2">
      <c r="A2315" s="43">
        <f>IFERROR(MATCH($C2315,'Start Here Statistics'!$M:$M,0),0)</f>
        <v>0</v>
      </c>
      <c r="B2315" s="43" t="s">
        <v>571</v>
      </c>
      <c r="C2315" s="43" t="s">
        <v>308</v>
      </c>
      <c r="D2315" s="43" t="s">
        <v>2871</v>
      </c>
      <c r="E2315" s="43">
        <f t="shared" si="72"/>
        <v>0</v>
      </c>
      <c r="G2315" s="89" t="str">
        <v/>
      </c>
      <c r="H2315" s="90" t="str" cm="1">
        <f t="array" ref="H2315">IFERROR(_xlfn._xlws.FILTER(Cnty_States_Rgns[chapter],(Cnty_States_Rgns[county_lon, county_st]=G2315)*(Cnty_States_Rgns[region]=DR_Region)),"")</f>
        <v/>
      </c>
      <c r="J2315">
        <v>2313</v>
      </c>
      <c r="K2315" t="str">
        <f t="shared" si="73"/>
        <v/>
      </c>
    </row>
    <row r="2316" spans="1:11" ht="16" hidden="1" x14ac:dyDescent="0.2">
      <c r="A2316" s="43">
        <f>IFERROR(MATCH($C2316,'Start Here Statistics'!$M:$M,0),0)</f>
        <v>0</v>
      </c>
      <c r="B2316" s="43" t="s">
        <v>797</v>
      </c>
      <c r="C2316" s="43" t="s">
        <v>295</v>
      </c>
      <c r="D2316" s="43" t="s">
        <v>2872</v>
      </c>
      <c r="E2316" s="43">
        <f t="shared" si="72"/>
        <v>0</v>
      </c>
      <c r="G2316" s="89" t="str">
        <v/>
      </c>
      <c r="H2316" s="90" t="str" cm="1">
        <f t="array" ref="H2316">IFERROR(_xlfn._xlws.FILTER(Cnty_States_Rgns[chapter],(Cnty_States_Rgns[county_lon, county_st]=G2316)*(Cnty_States_Rgns[region]=DR_Region)),"")</f>
        <v/>
      </c>
      <c r="J2316">
        <v>2314</v>
      </c>
      <c r="K2316" t="str">
        <f t="shared" si="73"/>
        <v/>
      </c>
    </row>
    <row r="2317" spans="1:11" ht="16" hidden="1" x14ac:dyDescent="0.2">
      <c r="A2317" s="43">
        <f>IFERROR(MATCH($C2317,'Start Here Statistics'!$M:$M,0),0)</f>
        <v>0</v>
      </c>
      <c r="B2317" s="43" t="s">
        <v>368</v>
      </c>
      <c r="C2317" s="43" t="s">
        <v>310</v>
      </c>
      <c r="D2317" s="43" t="s">
        <v>2873</v>
      </c>
      <c r="E2317" s="43">
        <f t="shared" si="72"/>
        <v>0</v>
      </c>
      <c r="G2317" s="89" t="str">
        <v/>
      </c>
      <c r="H2317" s="90" t="str" cm="1">
        <f t="array" ref="H2317">IFERROR(_xlfn._xlws.FILTER(Cnty_States_Rgns[chapter],(Cnty_States_Rgns[county_lon, county_st]=G2317)*(Cnty_States_Rgns[region]=DR_Region)),"")</f>
        <v/>
      </c>
      <c r="J2317">
        <v>2315</v>
      </c>
      <c r="K2317" t="str">
        <f t="shared" si="73"/>
        <v/>
      </c>
    </row>
    <row r="2318" spans="1:11" ht="16" hidden="1" x14ac:dyDescent="0.2">
      <c r="A2318" s="43">
        <f>IFERROR(MATCH($C2318,'Start Here Statistics'!$M:$M,0),0)</f>
        <v>0</v>
      </c>
      <c r="B2318" s="43" t="s">
        <v>1021</v>
      </c>
      <c r="C2318" s="43" t="s">
        <v>280</v>
      </c>
      <c r="D2318" s="43" t="s">
        <v>2874</v>
      </c>
      <c r="E2318" s="43">
        <f t="shared" si="72"/>
        <v>0</v>
      </c>
      <c r="G2318" s="89" t="str">
        <v/>
      </c>
      <c r="H2318" s="90" t="str" cm="1">
        <f t="array" ref="H2318">IFERROR(_xlfn._xlws.FILTER(Cnty_States_Rgns[chapter],(Cnty_States_Rgns[county_lon, county_st]=G2318)*(Cnty_States_Rgns[region]=DR_Region)),"")</f>
        <v/>
      </c>
      <c r="J2318">
        <v>2316</v>
      </c>
      <c r="K2318" t="str">
        <f t="shared" si="73"/>
        <v/>
      </c>
    </row>
    <row r="2319" spans="1:11" ht="16" hidden="1" x14ac:dyDescent="0.2">
      <c r="A2319" s="43">
        <f>IFERROR(MATCH($C2319,'Start Here Statistics'!$M:$M,0),0)</f>
        <v>0</v>
      </c>
      <c r="B2319" s="43" t="s">
        <v>683</v>
      </c>
      <c r="C2319" s="43" t="s">
        <v>324</v>
      </c>
      <c r="D2319" s="43" t="s">
        <v>2875</v>
      </c>
      <c r="E2319" s="43">
        <f t="shared" si="72"/>
        <v>0</v>
      </c>
      <c r="G2319" s="89" t="str">
        <v/>
      </c>
      <c r="H2319" s="90" t="str" cm="1">
        <f t="array" ref="H2319">IFERROR(_xlfn._xlws.FILTER(Cnty_States_Rgns[chapter],(Cnty_States_Rgns[county_lon, county_st]=G2319)*(Cnty_States_Rgns[region]=DR_Region)),"")</f>
        <v/>
      </c>
      <c r="J2319">
        <v>2317</v>
      </c>
      <c r="K2319" t="str">
        <f t="shared" si="73"/>
        <v/>
      </c>
    </row>
    <row r="2320" spans="1:11" ht="16" hidden="1" x14ac:dyDescent="0.2">
      <c r="A2320" s="43">
        <f>IFERROR(MATCH($C2320,'Start Here Statistics'!$M:$M,0),0)</f>
        <v>0</v>
      </c>
      <c r="B2320" s="43" t="s">
        <v>461</v>
      </c>
      <c r="C2320" s="43" t="s">
        <v>325</v>
      </c>
      <c r="D2320" s="43" t="s">
        <v>2876</v>
      </c>
      <c r="E2320" s="43">
        <f t="shared" si="72"/>
        <v>0</v>
      </c>
      <c r="G2320" s="89" t="str">
        <v/>
      </c>
      <c r="H2320" s="90" t="str" cm="1">
        <f t="array" ref="H2320">IFERROR(_xlfn._xlws.FILTER(Cnty_States_Rgns[chapter],(Cnty_States_Rgns[county_lon, county_st]=G2320)*(Cnty_States_Rgns[region]=DR_Region)),"")</f>
        <v/>
      </c>
      <c r="J2320">
        <v>2318</v>
      </c>
      <c r="K2320" t="str">
        <f t="shared" si="73"/>
        <v/>
      </c>
    </row>
    <row r="2321" spans="1:11" ht="16" hidden="1" x14ac:dyDescent="0.2">
      <c r="A2321" s="43">
        <f>IFERROR(MATCH($C2321,'Start Here Statistics'!$M:$M,0),0)</f>
        <v>0</v>
      </c>
      <c r="B2321" s="43" t="s">
        <v>499</v>
      </c>
      <c r="C2321" s="43" t="s">
        <v>329</v>
      </c>
      <c r="D2321" s="43" t="s">
        <v>2877</v>
      </c>
      <c r="E2321" s="43">
        <f t="shared" si="72"/>
        <v>0</v>
      </c>
      <c r="G2321" s="89" t="str">
        <v/>
      </c>
      <c r="H2321" s="90" t="str" cm="1">
        <f t="array" ref="H2321">IFERROR(_xlfn._xlws.FILTER(Cnty_States_Rgns[chapter],(Cnty_States_Rgns[county_lon, county_st]=G2321)*(Cnty_States_Rgns[region]=DR_Region)),"")</f>
        <v/>
      </c>
      <c r="J2321">
        <v>2319</v>
      </c>
      <c r="K2321" t="str">
        <f t="shared" si="73"/>
        <v/>
      </c>
    </row>
    <row r="2322" spans="1:11" ht="16" hidden="1" x14ac:dyDescent="0.2">
      <c r="A2322" s="43">
        <f>IFERROR(MATCH($C2322,'Start Here Statistics'!$M:$M,0),0)</f>
        <v>0</v>
      </c>
      <c r="B2322" s="43" t="s">
        <v>604</v>
      </c>
      <c r="C2322" s="43" t="s">
        <v>298</v>
      </c>
      <c r="D2322" s="43" t="s">
        <v>2878</v>
      </c>
      <c r="E2322" s="43">
        <f t="shared" si="72"/>
        <v>0</v>
      </c>
      <c r="G2322" s="89" t="str">
        <v/>
      </c>
      <c r="H2322" s="90" t="str" cm="1">
        <f t="array" ref="H2322">IFERROR(_xlfn._xlws.FILTER(Cnty_States_Rgns[chapter],(Cnty_States_Rgns[county_lon, county_st]=G2322)*(Cnty_States_Rgns[region]=DR_Region)),"")</f>
        <v/>
      </c>
      <c r="J2322">
        <v>2320</v>
      </c>
      <c r="K2322" t="str">
        <f t="shared" si="73"/>
        <v/>
      </c>
    </row>
    <row r="2323" spans="1:11" ht="16" x14ac:dyDescent="0.2">
      <c r="A2323" s="43">
        <f>IFERROR(MATCH($C2323,'Start Here Statistics'!$M:$M,0),0)</f>
        <v>0</v>
      </c>
      <c r="B2323" s="43" t="s">
        <v>400</v>
      </c>
      <c r="C2323" s="43" t="s">
        <v>271</v>
      </c>
      <c r="D2323" s="43" t="s">
        <v>2879</v>
      </c>
      <c r="E2323" s="43">
        <f t="shared" si="72"/>
        <v>0</v>
      </c>
      <c r="G2323" s="89" t="str">
        <v/>
      </c>
      <c r="H2323" s="90" t="str" cm="1">
        <f t="array" ref="H2323">IFERROR(_xlfn._xlws.FILTER(Cnty_States_Rgns[chapter],(Cnty_States_Rgns[county_lon, county_st]=G2323)*(Cnty_States_Rgns[region]=DR_Region)),"")</f>
        <v/>
      </c>
      <c r="J2323">
        <v>2321</v>
      </c>
      <c r="K2323" t="str">
        <f t="shared" si="73"/>
        <v/>
      </c>
    </row>
    <row r="2324" spans="1:11" ht="16" hidden="1" x14ac:dyDescent="0.2">
      <c r="A2324" s="43">
        <f>IFERROR(MATCH($C2324,'Start Here Statistics'!$M:$M,0),0)</f>
        <v>0</v>
      </c>
      <c r="B2324" s="43" t="s">
        <v>354</v>
      </c>
      <c r="C2324" s="43" t="s">
        <v>301</v>
      </c>
      <c r="D2324" s="43" t="s">
        <v>2880</v>
      </c>
      <c r="E2324" s="43">
        <f t="shared" si="72"/>
        <v>0</v>
      </c>
      <c r="G2324" s="89" t="str">
        <v/>
      </c>
      <c r="H2324" s="90" t="str" cm="1">
        <f t="array" ref="H2324">IFERROR(_xlfn._xlws.FILTER(Cnty_States_Rgns[chapter],(Cnty_States_Rgns[county_lon, county_st]=G2324)*(Cnty_States_Rgns[region]=DR_Region)),"")</f>
        <v/>
      </c>
      <c r="J2324">
        <v>2322</v>
      </c>
      <c r="K2324" t="str">
        <f t="shared" si="73"/>
        <v/>
      </c>
    </row>
    <row r="2325" spans="1:11" ht="16" hidden="1" x14ac:dyDescent="0.2">
      <c r="A2325" s="43">
        <f>IFERROR(MATCH($C2325,'Start Here Statistics'!$M:$M,0),0)</f>
        <v>0</v>
      </c>
      <c r="B2325" s="43" t="s">
        <v>585</v>
      </c>
      <c r="C2325" s="43" t="s">
        <v>308</v>
      </c>
      <c r="D2325" s="43" t="s">
        <v>2881</v>
      </c>
      <c r="E2325" s="43">
        <f t="shared" si="72"/>
        <v>0</v>
      </c>
      <c r="G2325" s="89" t="str">
        <v/>
      </c>
      <c r="H2325" s="90" t="str" cm="1">
        <f t="array" ref="H2325">IFERROR(_xlfn._xlws.FILTER(Cnty_States_Rgns[chapter],(Cnty_States_Rgns[county_lon, county_st]=G2325)*(Cnty_States_Rgns[region]=DR_Region)),"")</f>
        <v/>
      </c>
      <c r="J2325">
        <v>2323</v>
      </c>
      <c r="K2325" t="str">
        <f t="shared" si="73"/>
        <v/>
      </c>
    </row>
    <row r="2326" spans="1:11" ht="16" hidden="1" x14ac:dyDescent="0.2">
      <c r="A2326" s="43">
        <f>IFERROR(MATCH($C2326,'Start Here Statistics'!$M:$M,0),0)</f>
        <v>0</v>
      </c>
      <c r="B2326" s="43" t="s">
        <v>545</v>
      </c>
      <c r="C2326" s="43" t="s">
        <v>302</v>
      </c>
      <c r="D2326" s="43" t="s">
        <v>2882</v>
      </c>
      <c r="E2326" s="43">
        <f t="shared" si="72"/>
        <v>0</v>
      </c>
      <c r="G2326" s="89" t="str">
        <v/>
      </c>
      <c r="H2326" s="90" t="str" cm="1">
        <f t="array" ref="H2326">IFERROR(_xlfn._xlws.FILTER(Cnty_States_Rgns[chapter],(Cnty_States_Rgns[county_lon, county_st]=G2326)*(Cnty_States_Rgns[region]=DR_Region)),"")</f>
        <v/>
      </c>
      <c r="J2326">
        <v>2324</v>
      </c>
      <c r="K2326" t="str">
        <f t="shared" si="73"/>
        <v/>
      </c>
    </row>
    <row r="2327" spans="1:11" ht="16" hidden="1" x14ac:dyDescent="0.2">
      <c r="A2327" s="43">
        <f>IFERROR(MATCH($C2327,'Start Here Statistics'!$M:$M,0),0)</f>
        <v>0</v>
      </c>
      <c r="B2327" s="43" t="s">
        <v>634</v>
      </c>
      <c r="C2327" s="43" t="s">
        <v>307</v>
      </c>
      <c r="D2327" s="43" t="s">
        <v>2883</v>
      </c>
      <c r="E2327" s="43">
        <f t="shared" si="72"/>
        <v>0</v>
      </c>
      <c r="G2327" s="89" t="str">
        <v/>
      </c>
      <c r="H2327" s="90" t="str" cm="1">
        <f t="array" ref="H2327">IFERROR(_xlfn._xlws.FILTER(Cnty_States_Rgns[chapter],(Cnty_States_Rgns[county_lon, county_st]=G2327)*(Cnty_States_Rgns[region]=DR_Region)),"")</f>
        <v/>
      </c>
      <c r="J2327">
        <v>2325</v>
      </c>
      <c r="K2327" t="str">
        <f t="shared" si="73"/>
        <v/>
      </c>
    </row>
    <row r="2328" spans="1:11" ht="16" hidden="1" x14ac:dyDescent="0.2">
      <c r="A2328" s="43">
        <f>IFERROR(MATCH($C2328,'Start Here Statistics'!$M:$M,0),0)</f>
        <v>0</v>
      </c>
      <c r="B2328" s="43" t="s">
        <v>344</v>
      </c>
      <c r="C2328" s="43" t="s">
        <v>327</v>
      </c>
      <c r="D2328" s="43" t="s">
        <v>2884</v>
      </c>
      <c r="E2328" s="43">
        <f t="shared" si="72"/>
        <v>0</v>
      </c>
      <c r="G2328" s="89" t="str">
        <v/>
      </c>
      <c r="H2328" s="90" t="str" cm="1">
        <f t="array" ref="H2328">IFERROR(_xlfn._xlws.FILTER(Cnty_States_Rgns[chapter],(Cnty_States_Rgns[county_lon, county_st]=G2328)*(Cnty_States_Rgns[region]=DR_Region)),"")</f>
        <v/>
      </c>
      <c r="J2328">
        <v>2326</v>
      </c>
      <c r="K2328" t="str">
        <f t="shared" si="73"/>
        <v/>
      </c>
    </row>
    <row r="2329" spans="1:11" ht="16" hidden="1" x14ac:dyDescent="0.2">
      <c r="A2329" s="43">
        <f>IFERROR(MATCH($C2329,'Start Here Statistics'!$M:$M,0),0)</f>
        <v>0</v>
      </c>
      <c r="B2329" s="43" t="s">
        <v>2336</v>
      </c>
      <c r="C2329" s="43" t="s">
        <v>316</v>
      </c>
      <c r="D2329" s="43" t="s">
        <v>2885</v>
      </c>
      <c r="E2329" s="43">
        <f t="shared" si="72"/>
        <v>0</v>
      </c>
      <c r="G2329" s="89" t="str">
        <v/>
      </c>
      <c r="H2329" s="90" t="str" cm="1">
        <f t="array" ref="H2329">IFERROR(_xlfn._xlws.FILTER(Cnty_States_Rgns[chapter],(Cnty_States_Rgns[county_lon, county_st]=G2329)*(Cnty_States_Rgns[region]=DR_Region)),"")</f>
        <v/>
      </c>
      <c r="J2329">
        <v>2327</v>
      </c>
      <c r="K2329" t="str">
        <f t="shared" si="73"/>
        <v/>
      </c>
    </row>
    <row r="2330" spans="1:11" ht="16" hidden="1" x14ac:dyDescent="0.2">
      <c r="A2330" s="43">
        <f>IFERROR(MATCH($C2330,'Start Here Statistics'!$M:$M,0),0)</f>
        <v>0</v>
      </c>
      <c r="B2330" s="43" t="s">
        <v>1471</v>
      </c>
      <c r="C2330" s="43" t="s">
        <v>329</v>
      </c>
      <c r="D2330" s="43" t="s">
        <v>2886</v>
      </c>
      <c r="E2330" s="43">
        <f t="shared" si="72"/>
        <v>0</v>
      </c>
      <c r="G2330" s="89" t="str">
        <v/>
      </c>
      <c r="H2330" s="90" t="str" cm="1">
        <f t="array" ref="H2330">IFERROR(_xlfn._xlws.FILTER(Cnty_States_Rgns[chapter],(Cnty_States_Rgns[county_lon, county_st]=G2330)*(Cnty_States_Rgns[region]=DR_Region)),"")</f>
        <v/>
      </c>
      <c r="J2330">
        <v>2328</v>
      </c>
      <c r="K2330" t="str">
        <f t="shared" si="73"/>
        <v/>
      </c>
    </row>
    <row r="2331" spans="1:11" ht="16" hidden="1" x14ac:dyDescent="0.2">
      <c r="A2331" s="43">
        <f>IFERROR(MATCH($C2331,'Start Here Statistics'!$M:$M,0),0)</f>
        <v>0</v>
      </c>
      <c r="B2331" s="43" t="s">
        <v>632</v>
      </c>
      <c r="C2331" s="43" t="s">
        <v>300</v>
      </c>
      <c r="D2331" s="43" t="s">
        <v>2887</v>
      </c>
      <c r="E2331" s="43">
        <f t="shared" si="72"/>
        <v>0</v>
      </c>
      <c r="G2331" s="89" t="str">
        <v/>
      </c>
      <c r="H2331" s="90" t="str" cm="1">
        <f t="array" ref="H2331">IFERROR(_xlfn._xlws.FILTER(Cnty_States_Rgns[chapter],(Cnty_States_Rgns[county_lon, county_st]=G2331)*(Cnty_States_Rgns[region]=DR_Region)),"")</f>
        <v/>
      </c>
      <c r="J2331">
        <v>2329</v>
      </c>
      <c r="K2331" t="str">
        <f t="shared" si="73"/>
        <v/>
      </c>
    </row>
    <row r="2332" spans="1:11" ht="16" hidden="1" x14ac:dyDescent="0.2">
      <c r="A2332" s="43">
        <f>IFERROR(MATCH($C2332,'Start Here Statistics'!$M:$M,0),0)</f>
        <v>0</v>
      </c>
      <c r="B2332" s="43" t="s">
        <v>344</v>
      </c>
      <c r="C2332" s="43" t="s">
        <v>327</v>
      </c>
      <c r="D2332" s="43" t="s">
        <v>2888</v>
      </c>
      <c r="E2332" s="43">
        <f t="shared" si="72"/>
        <v>0</v>
      </c>
      <c r="G2332" s="89" t="str">
        <v/>
      </c>
      <c r="H2332" s="90" t="str" cm="1">
        <f t="array" ref="H2332">IFERROR(_xlfn._xlws.FILTER(Cnty_States_Rgns[chapter],(Cnty_States_Rgns[county_lon, county_st]=G2332)*(Cnty_States_Rgns[region]=DR_Region)),"")</f>
        <v/>
      </c>
      <c r="J2332">
        <v>2330</v>
      </c>
      <c r="K2332" t="str">
        <f t="shared" si="73"/>
        <v/>
      </c>
    </row>
    <row r="2333" spans="1:11" ht="16" hidden="1" x14ac:dyDescent="0.2">
      <c r="A2333" s="43">
        <f>IFERROR(MATCH($C2333,'Start Here Statistics'!$M:$M,0),0)</f>
        <v>0</v>
      </c>
      <c r="B2333" s="43" t="s">
        <v>1182</v>
      </c>
      <c r="C2333" s="43" t="s">
        <v>300</v>
      </c>
      <c r="D2333" s="43" t="s">
        <v>2889</v>
      </c>
      <c r="E2333" s="43">
        <f t="shared" si="72"/>
        <v>0</v>
      </c>
      <c r="G2333" s="89" t="str">
        <v/>
      </c>
      <c r="H2333" s="90" t="str" cm="1">
        <f t="array" ref="H2333">IFERROR(_xlfn._xlws.FILTER(Cnty_States_Rgns[chapter],(Cnty_States_Rgns[county_lon, county_st]=G2333)*(Cnty_States_Rgns[region]=DR_Region)),"")</f>
        <v/>
      </c>
      <c r="J2333">
        <v>2331</v>
      </c>
      <c r="K2333" t="str">
        <f t="shared" si="73"/>
        <v/>
      </c>
    </row>
    <row r="2334" spans="1:11" ht="16" hidden="1" x14ac:dyDescent="0.2">
      <c r="A2334" s="43">
        <f>IFERROR(MATCH($C2334,'Start Here Statistics'!$M:$M,0),0)</f>
        <v>0</v>
      </c>
      <c r="B2334" s="43" t="s">
        <v>446</v>
      </c>
      <c r="C2334" s="43" t="s">
        <v>301</v>
      </c>
      <c r="D2334" s="43" t="s">
        <v>2890</v>
      </c>
      <c r="E2334" s="43">
        <f t="shared" si="72"/>
        <v>0</v>
      </c>
      <c r="G2334" s="89" t="str">
        <v/>
      </c>
      <c r="H2334" s="90" t="str" cm="1">
        <f t="array" ref="H2334">IFERROR(_xlfn._xlws.FILTER(Cnty_States_Rgns[chapter],(Cnty_States_Rgns[county_lon, county_st]=G2334)*(Cnty_States_Rgns[region]=DR_Region)),"")</f>
        <v/>
      </c>
      <c r="J2334">
        <v>2332</v>
      </c>
      <c r="K2334" t="str">
        <f t="shared" si="73"/>
        <v/>
      </c>
    </row>
    <row r="2335" spans="1:11" ht="16" hidden="1" x14ac:dyDescent="0.2">
      <c r="A2335" s="43">
        <f>IFERROR(MATCH($C2335,'Start Here Statistics'!$M:$M,0),0)</f>
        <v>0</v>
      </c>
      <c r="B2335" s="43" t="s">
        <v>354</v>
      </c>
      <c r="C2335" s="43" t="s">
        <v>301</v>
      </c>
      <c r="D2335" s="43" t="s">
        <v>2891</v>
      </c>
      <c r="E2335" s="43">
        <f t="shared" si="72"/>
        <v>0</v>
      </c>
      <c r="G2335" s="89" t="str">
        <v/>
      </c>
      <c r="H2335" s="90" t="str" cm="1">
        <f t="array" ref="H2335">IFERROR(_xlfn._xlws.FILTER(Cnty_States_Rgns[chapter],(Cnty_States_Rgns[county_lon, county_st]=G2335)*(Cnty_States_Rgns[region]=DR_Region)),"")</f>
        <v/>
      </c>
      <c r="J2335">
        <v>2333</v>
      </c>
      <c r="K2335" t="str">
        <f t="shared" si="73"/>
        <v/>
      </c>
    </row>
    <row r="2336" spans="1:11" ht="16" hidden="1" x14ac:dyDescent="0.2">
      <c r="A2336" s="43">
        <f>IFERROR(MATCH($C2336,'Start Here Statistics'!$M:$M,0),0)</f>
        <v>0</v>
      </c>
      <c r="B2336" s="43" t="s">
        <v>808</v>
      </c>
      <c r="C2336" s="43" t="s">
        <v>310</v>
      </c>
      <c r="D2336" s="43" t="s">
        <v>2892</v>
      </c>
      <c r="E2336" s="43">
        <f t="shared" si="72"/>
        <v>0</v>
      </c>
      <c r="G2336" s="89" t="str">
        <v/>
      </c>
      <c r="H2336" s="90" t="str" cm="1">
        <f t="array" ref="H2336">IFERROR(_xlfn._xlws.FILTER(Cnty_States_Rgns[chapter],(Cnty_States_Rgns[county_lon, county_st]=G2336)*(Cnty_States_Rgns[region]=DR_Region)),"")</f>
        <v/>
      </c>
      <c r="J2336">
        <v>2334</v>
      </c>
      <c r="K2336" t="str">
        <f t="shared" si="73"/>
        <v/>
      </c>
    </row>
    <row r="2337" spans="1:11" ht="16" hidden="1" x14ac:dyDescent="0.2">
      <c r="A2337" s="43">
        <f>IFERROR(MATCH($C2337,'Start Here Statistics'!$M:$M,0),0)</f>
        <v>0</v>
      </c>
      <c r="B2337" s="43" t="s">
        <v>860</v>
      </c>
      <c r="C2337" s="43" t="s">
        <v>297</v>
      </c>
      <c r="D2337" s="43" t="s">
        <v>2893</v>
      </c>
      <c r="E2337" s="43">
        <f t="shared" si="72"/>
        <v>0</v>
      </c>
      <c r="G2337" s="89" t="str">
        <v/>
      </c>
      <c r="H2337" s="90" t="str" cm="1">
        <f t="array" ref="H2337">IFERROR(_xlfn._xlws.FILTER(Cnty_States_Rgns[chapter],(Cnty_States_Rgns[county_lon, county_st]=G2337)*(Cnty_States_Rgns[region]=DR_Region)),"")</f>
        <v/>
      </c>
      <c r="J2337">
        <v>2335</v>
      </c>
      <c r="K2337" t="str">
        <f t="shared" si="73"/>
        <v/>
      </c>
    </row>
    <row r="2338" spans="1:11" ht="16" hidden="1" x14ac:dyDescent="0.2">
      <c r="A2338" s="43">
        <f>IFERROR(MATCH($C2338,'Start Here Statistics'!$M:$M,0),0)</f>
        <v>0</v>
      </c>
      <c r="B2338" s="43" t="s">
        <v>523</v>
      </c>
      <c r="C2338" s="43" t="s">
        <v>307</v>
      </c>
      <c r="D2338" s="43" t="s">
        <v>2894</v>
      </c>
      <c r="E2338" s="43">
        <f t="shared" si="72"/>
        <v>0</v>
      </c>
      <c r="G2338" s="89" t="str">
        <v/>
      </c>
      <c r="H2338" s="90" t="str" cm="1">
        <f t="array" ref="H2338">IFERROR(_xlfn._xlws.FILTER(Cnty_States_Rgns[chapter],(Cnty_States_Rgns[county_lon, county_st]=G2338)*(Cnty_States_Rgns[region]=DR_Region)),"")</f>
        <v/>
      </c>
      <c r="J2338">
        <v>2336</v>
      </c>
      <c r="K2338" t="str">
        <f t="shared" si="73"/>
        <v/>
      </c>
    </row>
    <row r="2339" spans="1:11" ht="16" hidden="1" x14ac:dyDescent="0.2">
      <c r="A2339" s="43">
        <f>IFERROR(MATCH($C2339,'Start Here Statistics'!$M:$M,0),0)</f>
        <v>0</v>
      </c>
      <c r="B2339" s="43" t="s">
        <v>490</v>
      </c>
      <c r="C2339" s="43" t="s">
        <v>313</v>
      </c>
      <c r="D2339" s="43" t="s">
        <v>2895</v>
      </c>
      <c r="E2339" s="43">
        <f t="shared" si="72"/>
        <v>0</v>
      </c>
      <c r="G2339" s="89" t="str">
        <v/>
      </c>
      <c r="H2339" s="90" t="str" cm="1">
        <f t="array" ref="H2339">IFERROR(_xlfn._xlws.FILTER(Cnty_States_Rgns[chapter],(Cnty_States_Rgns[county_lon, county_st]=G2339)*(Cnty_States_Rgns[region]=DR_Region)),"")</f>
        <v/>
      </c>
      <c r="J2339">
        <v>2337</v>
      </c>
      <c r="K2339" t="str">
        <f t="shared" si="73"/>
        <v/>
      </c>
    </row>
    <row r="2340" spans="1:11" ht="16" hidden="1" x14ac:dyDescent="0.2">
      <c r="A2340" s="43">
        <f>IFERROR(MATCH($C2340,'Start Here Statistics'!$M:$M,0),0)</f>
        <v>0</v>
      </c>
      <c r="B2340" s="43" t="s">
        <v>604</v>
      </c>
      <c r="C2340" s="43" t="s">
        <v>298</v>
      </c>
      <c r="D2340" s="43" t="s">
        <v>2896</v>
      </c>
      <c r="E2340" s="43">
        <f t="shared" si="72"/>
        <v>0</v>
      </c>
      <c r="G2340" s="89" t="str">
        <v/>
      </c>
      <c r="H2340" s="90" t="str" cm="1">
        <f t="array" ref="H2340">IFERROR(_xlfn._xlws.FILTER(Cnty_States_Rgns[chapter],(Cnty_States_Rgns[county_lon, county_st]=G2340)*(Cnty_States_Rgns[region]=DR_Region)),"")</f>
        <v/>
      </c>
      <c r="J2340">
        <v>2338</v>
      </c>
      <c r="K2340" t="str">
        <f t="shared" si="73"/>
        <v/>
      </c>
    </row>
    <row r="2341" spans="1:11" ht="16" hidden="1" x14ac:dyDescent="0.2">
      <c r="A2341" s="43">
        <f>IFERROR(MATCH($C2341,'Start Here Statistics'!$M:$M,0),0)</f>
        <v>0</v>
      </c>
      <c r="B2341" s="43" t="s">
        <v>718</v>
      </c>
      <c r="C2341" s="43" t="s">
        <v>302</v>
      </c>
      <c r="D2341" s="43" t="s">
        <v>2897</v>
      </c>
      <c r="E2341" s="43">
        <f t="shared" si="72"/>
        <v>0</v>
      </c>
      <c r="G2341" s="89" t="str">
        <v/>
      </c>
      <c r="H2341" s="90" t="str" cm="1">
        <f t="array" ref="H2341">IFERROR(_xlfn._xlws.FILTER(Cnty_States_Rgns[chapter],(Cnty_States_Rgns[county_lon, county_st]=G2341)*(Cnty_States_Rgns[region]=DR_Region)),"")</f>
        <v/>
      </c>
      <c r="J2341">
        <v>2339</v>
      </c>
      <c r="K2341" t="str">
        <f t="shared" si="73"/>
        <v/>
      </c>
    </row>
    <row r="2342" spans="1:11" ht="16" hidden="1" x14ac:dyDescent="0.2">
      <c r="A2342" s="43">
        <f>IFERROR(MATCH($C2342,'Start Here Statistics'!$M:$M,0),0)</f>
        <v>0</v>
      </c>
      <c r="B2342" s="43" t="s">
        <v>604</v>
      </c>
      <c r="C2342" s="43" t="s">
        <v>298</v>
      </c>
      <c r="D2342" s="43" t="s">
        <v>2898</v>
      </c>
      <c r="E2342" s="43">
        <f t="shared" si="72"/>
        <v>0</v>
      </c>
      <c r="G2342" s="89" t="str">
        <v/>
      </c>
      <c r="H2342" s="90" t="str" cm="1">
        <f t="array" ref="H2342">IFERROR(_xlfn._xlws.FILTER(Cnty_States_Rgns[chapter],(Cnty_States_Rgns[county_lon, county_st]=G2342)*(Cnty_States_Rgns[region]=DR_Region)),"")</f>
        <v/>
      </c>
      <c r="J2342">
        <v>2340</v>
      </c>
      <c r="K2342" t="str">
        <f t="shared" si="73"/>
        <v/>
      </c>
    </row>
    <row r="2343" spans="1:11" ht="16" hidden="1" x14ac:dyDescent="0.2">
      <c r="A2343" s="43">
        <f>IFERROR(MATCH($C2343,'Start Here Statistics'!$M:$M,0),0)</f>
        <v>0</v>
      </c>
      <c r="B2343" s="43" t="s">
        <v>346</v>
      </c>
      <c r="C2343" s="43" t="s">
        <v>298</v>
      </c>
      <c r="D2343" s="43" t="s">
        <v>2899</v>
      </c>
      <c r="E2343" s="43">
        <f t="shared" si="72"/>
        <v>0</v>
      </c>
      <c r="G2343" s="89" t="str">
        <v/>
      </c>
      <c r="H2343" s="90" t="str" cm="1">
        <f t="array" ref="H2343">IFERROR(_xlfn._xlws.FILTER(Cnty_States_Rgns[chapter],(Cnty_States_Rgns[county_lon, county_st]=G2343)*(Cnty_States_Rgns[region]=DR_Region)),"")</f>
        <v/>
      </c>
      <c r="J2343">
        <v>2341</v>
      </c>
      <c r="K2343" t="str">
        <f t="shared" si="73"/>
        <v/>
      </c>
    </row>
    <row r="2344" spans="1:11" ht="16" hidden="1" x14ac:dyDescent="0.2">
      <c r="A2344" s="43">
        <f>IFERROR(MATCH($C2344,'Start Here Statistics'!$M:$M,0),0)</f>
        <v>0</v>
      </c>
      <c r="B2344" s="43" t="s">
        <v>348</v>
      </c>
      <c r="C2344" s="43" t="s">
        <v>310</v>
      </c>
      <c r="D2344" s="43" t="s">
        <v>2900</v>
      </c>
      <c r="E2344" s="43">
        <f t="shared" si="72"/>
        <v>0</v>
      </c>
      <c r="G2344" s="89" t="str">
        <v/>
      </c>
      <c r="H2344" s="90" t="str" cm="1">
        <f t="array" ref="H2344">IFERROR(_xlfn._xlws.FILTER(Cnty_States_Rgns[chapter],(Cnty_States_Rgns[county_lon, county_st]=G2344)*(Cnty_States_Rgns[region]=DR_Region)),"")</f>
        <v/>
      </c>
      <c r="J2344">
        <v>2342</v>
      </c>
      <c r="K2344" t="str">
        <f t="shared" si="73"/>
        <v/>
      </c>
    </row>
    <row r="2345" spans="1:11" ht="16" hidden="1" x14ac:dyDescent="0.2">
      <c r="A2345" s="43">
        <f>IFERROR(MATCH($C2345,'Start Here Statistics'!$M:$M,0),0)</f>
        <v>0</v>
      </c>
      <c r="B2345" s="43" t="s">
        <v>438</v>
      </c>
      <c r="C2345" s="43" t="s">
        <v>327</v>
      </c>
      <c r="D2345" s="43" t="s">
        <v>2901</v>
      </c>
      <c r="E2345" s="43">
        <f t="shared" si="72"/>
        <v>0</v>
      </c>
      <c r="G2345" s="89" t="str">
        <v/>
      </c>
      <c r="H2345" s="90" t="str" cm="1">
        <f t="array" ref="H2345">IFERROR(_xlfn._xlws.FILTER(Cnty_States_Rgns[chapter],(Cnty_States_Rgns[county_lon, county_st]=G2345)*(Cnty_States_Rgns[region]=DR_Region)),"")</f>
        <v/>
      </c>
      <c r="J2345">
        <v>2343</v>
      </c>
      <c r="K2345" t="str">
        <f t="shared" si="73"/>
        <v/>
      </c>
    </row>
    <row r="2346" spans="1:11" ht="16" hidden="1" x14ac:dyDescent="0.2">
      <c r="A2346" s="43">
        <f>IFERROR(MATCH($C2346,'Start Here Statistics'!$M:$M,0),0)</f>
        <v>0</v>
      </c>
      <c r="B2346" s="43" t="s">
        <v>485</v>
      </c>
      <c r="C2346" s="43" t="s">
        <v>308</v>
      </c>
      <c r="D2346" s="43" t="s">
        <v>2902</v>
      </c>
      <c r="E2346" s="43">
        <f t="shared" si="72"/>
        <v>0</v>
      </c>
      <c r="G2346" s="89" t="str">
        <v/>
      </c>
      <c r="H2346" s="90" t="str" cm="1">
        <f t="array" ref="H2346">IFERROR(_xlfn._xlws.FILTER(Cnty_States_Rgns[chapter],(Cnty_States_Rgns[county_lon, county_st]=G2346)*(Cnty_States_Rgns[region]=DR_Region)),"")</f>
        <v/>
      </c>
      <c r="J2346">
        <v>2344</v>
      </c>
      <c r="K2346" t="str">
        <f t="shared" si="73"/>
        <v/>
      </c>
    </row>
    <row r="2347" spans="1:11" ht="16" hidden="1" x14ac:dyDescent="0.2">
      <c r="A2347" s="43">
        <f>IFERROR(MATCH($C2347,'Start Here Statistics'!$M:$M,0),0)</f>
        <v>0</v>
      </c>
      <c r="B2347" s="43" t="s">
        <v>604</v>
      </c>
      <c r="C2347" s="43" t="s">
        <v>298</v>
      </c>
      <c r="D2347" s="43" t="s">
        <v>2903</v>
      </c>
      <c r="E2347" s="43">
        <f t="shared" si="72"/>
        <v>0</v>
      </c>
      <c r="G2347" s="89" t="str">
        <v/>
      </c>
      <c r="H2347" s="90" t="str" cm="1">
        <f t="array" ref="H2347">IFERROR(_xlfn._xlws.FILTER(Cnty_States_Rgns[chapter],(Cnty_States_Rgns[county_lon, county_st]=G2347)*(Cnty_States_Rgns[region]=DR_Region)),"")</f>
        <v/>
      </c>
      <c r="J2347">
        <v>2345</v>
      </c>
      <c r="K2347" t="str">
        <f t="shared" si="73"/>
        <v/>
      </c>
    </row>
    <row r="2348" spans="1:11" ht="16" hidden="1" x14ac:dyDescent="0.2">
      <c r="A2348" s="43">
        <f>IFERROR(MATCH($C2348,'Start Here Statistics'!$M:$M,0),0)</f>
        <v>0</v>
      </c>
      <c r="B2348" s="43" t="s">
        <v>446</v>
      </c>
      <c r="C2348" s="43" t="s">
        <v>301</v>
      </c>
      <c r="D2348" s="43" t="s">
        <v>2904</v>
      </c>
      <c r="E2348" s="43">
        <f t="shared" si="72"/>
        <v>0</v>
      </c>
      <c r="G2348" s="89" t="str">
        <v/>
      </c>
      <c r="H2348" s="90" t="str" cm="1">
        <f t="array" ref="H2348">IFERROR(_xlfn._xlws.FILTER(Cnty_States_Rgns[chapter],(Cnty_States_Rgns[county_lon, county_st]=G2348)*(Cnty_States_Rgns[region]=DR_Region)),"")</f>
        <v/>
      </c>
      <c r="J2348">
        <v>2346</v>
      </c>
      <c r="K2348" t="str">
        <f t="shared" si="73"/>
        <v/>
      </c>
    </row>
    <row r="2349" spans="1:11" ht="16" hidden="1" x14ac:dyDescent="0.2">
      <c r="A2349" s="43">
        <f>IFERROR(MATCH($C2349,'Start Here Statistics'!$M:$M,0),0)</f>
        <v>0</v>
      </c>
      <c r="B2349" s="43" t="s">
        <v>944</v>
      </c>
      <c r="C2349" s="43" t="s">
        <v>283</v>
      </c>
      <c r="D2349" s="43" t="s">
        <v>2905</v>
      </c>
      <c r="E2349" s="43">
        <f t="shared" si="72"/>
        <v>0</v>
      </c>
      <c r="G2349" s="89" t="str">
        <v/>
      </c>
      <c r="H2349" s="90" t="str" cm="1">
        <f t="array" ref="H2349">IFERROR(_xlfn._xlws.FILTER(Cnty_States_Rgns[chapter],(Cnty_States_Rgns[county_lon, county_st]=G2349)*(Cnty_States_Rgns[region]=DR_Region)),"")</f>
        <v/>
      </c>
      <c r="J2349">
        <v>2347</v>
      </c>
      <c r="K2349" t="str">
        <f t="shared" si="73"/>
        <v/>
      </c>
    </row>
    <row r="2350" spans="1:11" ht="16" x14ac:dyDescent="0.2">
      <c r="A2350" s="43">
        <f>IFERROR(MATCH($C2350,'Start Here Statistics'!$M:$M,0),0)</f>
        <v>0</v>
      </c>
      <c r="B2350" s="43" t="s">
        <v>400</v>
      </c>
      <c r="C2350" s="43" t="s">
        <v>271</v>
      </c>
      <c r="D2350" s="43" t="s">
        <v>2906</v>
      </c>
      <c r="E2350" s="43">
        <f t="shared" si="72"/>
        <v>0</v>
      </c>
      <c r="G2350" s="89" t="str">
        <v/>
      </c>
      <c r="H2350" s="90" t="str" cm="1">
        <f t="array" ref="H2350">IFERROR(_xlfn._xlws.FILTER(Cnty_States_Rgns[chapter],(Cnty_States_Rgns[county_lon, county_st]=G2350)*(Cnty_States_Rgns[region]=DR_Region)),"")</f>
        <v/>
      </c>
      <c r="J2350">
        <v>2348</v>
      </c>
      <c r="K2350" t="str">
        <f t="shared" si="73"/>
        <v/>
      </c>
    </row>
    <row r="2351" spans="1:11" ht="16" hidden="1" x14ac:dyDescent="0.2">
      <c r="A2351" s="43">
        <f>IFERROR(MATCH($C2351,'Start Here Statistics'!$M:$M,0),0)</f>
        <v>0</v>
      </c>
      <c r="B2351" s="43" t="s">
        <v>457</v>
      </c>
      <c r="C2351" s="43" t="s">
        <v>282</v>
      </c>
      <c r="D2351" s="43" t="s">
        <v>2907</v>
      </c>
      <c r="E2351" s="43">
        <f t="shared" si="72"/>
        <v>0</v>
      </c>
      <c r="G2351" s="89" t="str">
        <v/>
      </c>
      <c r="H2351" s="90" t="str" cm="1">
        <f t="array" ref="H2351">IFERROR(_xlfn._xlws.FILTER(Cnty_States_Rgns[chapter],(Cnty_States_Rgns[county_lon, county_st]=G2351)*(Cnty_States_Rgns[region]=DR_Region)),"")</f>
        <v/>
      </c>
      <c r="J2351">
        <v>2349</v>
      </c>
      <c r="K2351" t="str">
        <f t="shared" si="73"/>
        <v/>
      </c>
    </row>
    <row r="2352" spans="1:11" ht="16" hidden="1" x14ac:dyDescent="0.2">
      <c r="A2352" s="43">
        <f>IFERROR(MATCH($C2352,'Start Here Statistics'!$M:$M,0),0)</f>
        <v>0</v>
      </c>
      <c r="B2352" s="43" t="s">
        <v>398</v>
      </c>
      <c r="C2352" s="43" t="s">
        <v>306</v>
      </c>
      <c r="D2352" s="43" t="s">
        <v>2908</v>
      </c>
      <c r="E2352" s="43">
        <f t="shared" si="72"/>
        <v>0</v>
      </c>
      <c r="G2352" s="89" t="str">
        <v/>
      </c>
      <c r="H2352" s="90" t="str" cm="1">
        <f t="array" ref="H2352">IFERROR(_xlfn._xlws.FILTER(Cnty_States_Rgns[chapter],(Cnty_States_Rgns[county_lon, county_st]=G2352)*(Cnty_States_Rgns[region]=DR_Region)),"")</f>
        <v/>
      </c>
      <c r="J2352">
        <v>2350</v>
      </c>
      <c r="K2352" t="str">
        <f t="shared" si="73"/>
        <v/>
      </c>
    </row>
    <row r="2353" spans="1:11" ht="16" hidden="1" x14ac:dyDescent="0.2">
      <c r="A2353" s="43">
        <f>IFERROR(MATCH($C2353,'Start Here Statistics'!$M:$M,0),0)</f>
        <v>0</v>
      </c>
      <c r="B2353" s="43" t="s">
        <v>418</v>
      </c>
      <c r="C2353" s="43" t="s">
        <v>285</v>
      </c>
      <c r="D2353" s="43" t="s">
        <v>2909</v>
      </c>
      <c r="E2353" s="43">
        <f t="shared" si="72"/>
        <v>0</v>
      </c>
      <c r="G2353" s="89" t="str">
        <v/>
      </c>
      <c r="H2353" s="90" t="str" cm="1">
        <f t="array" ref="H2353">IFERROR(_xlfn._xlws.FILTER(Cnty_States_Rgns[chapter],(Cnty_States_Rgns[county_lon, county_st]=G2353)*(Cnty_States_Rgns[region]=DR_Region)),"")</f>
        <v/>
      </c>
      <c r="J2353">
        <v>2351</v>
      </c>
      <c r="K2353" t="str">
        <f t="shared" si="73"/>
        <v/>
      </c>
    </row>
    <row r="2354" spans="1:11" ht="16" hidden="1" x14ac:dyDescent="0.2">
      <c r="A2354" s="43">
        <f>IFERROR(MATCH($C2354,'Start Here Statistics'!$M:$M,0),0)</f>
        <v>0</v>
      </c>
      <c r="B2354" s="43" t="s">
        <v>499</v>
      </c>
      <c r="C2354" s="43" t="s">
        <v>329</v>
      </c>
      <c r="D2354" s="43" t="s">
        <v>2910</v>
      </c>
      <c r="E2354" s="43">
        <f t="shared" si="72"/>
        <v>0</v>
      </c>
      <c r="G2354" s="89" t="str">
        <v/>
      </c>
      <c r="H2354" s="90" t="str" cm="1">
        <f t="array" ref="H2354">IFERROR(_xlfn._xlws.FILTER(Cnty_States_Rgns[chapter],(Cnty_States_Rgns[county_lon, county_st]=G2354)*(Cnty_States_Rgns[region]=DR_Region)),"")</f>
        <v/>
      </c>
      <c r="J2354">
        <v>2352</v>
      </c>
      <c r="K2354" t="str">
        <f t="shared" si="73"/>
        <v/>
      </c>
    </row>
    <row r="2355" spans="1:11" ht="16" hidden="1" x14ac:dyDescent="0.2">
      <c r="A2355" s="43">
        <f>IFERROR(MATCH($C2355,'Start Here Statistics'!$M:$M,0),0)</f>
        <v>0</v>
      </c>
      <c r="B2355" s="43" t="s">
        <v>442</v>
      </c>
      <c r="C2355" s="43" t="s">
        <v>327</v>
      </c>
      <c r="D2355" s="43" t="s">
        <v>2911</v>
      </c>
      <c r="E2355" s="43">
        <f t="shared" si="72"/>
        <v>0</v>
      </c>
      <c r="G2355" s="89" t="str">
        <v/>
      </c>
      <c r="H2355" s="90" t="str" cm="1">
        <f t="array" ref="H2355">IFERROR(_xlfn._xlws.FILTER(Cnty_States_Rgns[chapter],(Cnty_States_Rgns[county_lon, county_st]=G2355)*(Cnty_States_Rgns[region]=DR_Region)),"")</f>
        <v/>
      </c>
      <c r="J2355">
        <v>2353</v>
      </c>
      <c r="K2355" t="str">
        <f t="shared" si="73"/>
        <v/>
      </c>
    </row>
    <row r="2356" spans="1:11" ht="16" hidden="1" x14ac:dyDescent="0.2">
      <c r="A2356" s="43">
        <f>IFERROR(MATCH($C2356,'Start Here Statistics'!$M:$M,0),0)</f>
        <v>0</v>
      </c>
      <c r="B2356" s="43" t="s">
        <v>438</v>
      </c>
      <c r="C2356" s="43" t="s">
        <v>327</v>
      </c>
      <c r="D2356" s="43" t="s">
        <v>2912</v>
      </c>
      <c r="E2356" s="43">
        <f t="shared" si="72"/>
        <v>0</v>
      </c>
      <c r="G2356" s="89" t="str">
        <v/>
      </c>
      <c r="H2356" s="90" t="str" cm="1">
        <f t="array" ref="H2356">IFERROR(_xlfn._xlws.FILTER(Cnty_States_Rgns[chapter],(Cnty_States_Rgns[county_lon, county_st]=G2356)*(Cnty_States_Rgns[region]=DR_Region)),"")</f>
        <v/>
      </c>
      <c r="J2356">
        <v>2354</v>
      </c>
      <c r="K2356" t="str">
        <f t="shared" si="73"/>
        <v/>
      </c>
    </row>
    <row r="2357" spans="1:11" ht="16" hidden="1" x14ac:dyDescent="0.2">
      <c r="A2357" s="43">
        <f>IFERROR(MATCH($C2357,'Start Here Statistics'!$M:$M,0),0)</f>
        <v>0</v>
      </c>
      <c r="B2357" s="43" t="s">
        <v>463</v>
      </c>
      <c r="C2357" s="43" t="s">
        <v>309</v>
      </c>
      <c r="D2357" s="43" t="s">
        <v>2913</v>
      </c>
      <c r="E2357" s="43">
        <f t="shared" si="72"/>
        <v>0</v>
      </c>
      <c r="G2357" s="89" t="str">
        <v/>
      </c>
      <c r="H2357" s="90" t="str" cm="1">
        <f t="array" ref="H2357">IFERROR(_xlfn._xlws.FILTER(Cnty_States_Rgns[chapter],(Cnty_States_Rgns[county_lon, county_st]=G2357)*(Cnty_States_Rgns[region]=DR_Region)),"")</f>
        <v/>
      </c>
      <c r="J2357">
        <v>2355</v>
      </c>
      <c r="K2357" t="str">
        <f t="shared" si="73"/>
        <v/>
      </c>
    </row>
    <row r="2358" spans="1:11" ht="16" hidden="1" x14ac:dyDescent="0.2">
      <c r="A2358" s="43">
        <f>IFERROR(MATCH($C2358,'Start Here Statistics'!$M:$M,0),0)</f>
        <v>0</v>
      </c>
      <c r="B2358" s="43" t="s">
        <v>402</v>
      </c>
      <c r="C2358" s="43" t="s">
        <v>275</v>
      </c>
      <c r="D2358" s="43" t="s">
        <v>2914</v>
      </c>
      <c r="E2358" s="43">
        <f t="shared" si="72"/>
        <v>0</v>
      </c>
      <c r="G2358" s="89" t="str">
        <v/>
      </c>
      <c r="H2358" s="90" t="str" cm="1">
        <f t="array" ref="H2358">IFERROR(_xlfn._xlws.FILTER(Cnty_States_Rgns[chapter],(Cnty_States_Rgns[county_lon, county_st]=G2358)*(Cnty_States_Rgns[region]=DR_Region)),"")</f>
        <v/>
      </c>
      <c r="J2358">
        <v>2356</v>
      </c>
      <c r="K2358" t="str">
        <f t="shared" si="73"/>
        <v/>
      </c>
    </row>
    <row r="2359" spans="1:11" ht="16" hidden="1" x14ac:dyDescent="0.2">
      <c r="A2359" s="43">
        <f>IFERROR(MATCH($C2359,'Start Here Statistics'!$M:$M,0),0)</f>
        <v>0</v>
      </c>
      <c r="B2359" s="43" t="s">
        <v>2276</v>
      </c>
      <c r="C2359" s="43" t="s">
        <v>309</v>
      </c>
      <c r="D2359" s="43" t="s">
        <v>2915</v>
      </c>
      <c r="E2359" s="43">
        <f t="shared" si="72"/>
        <v>0</v>
      </c>
      <c r="G2359" s="89" t="str">
        <v/>
      </c>
      <c r="H2359" s="90" t="str" cm="1">
        <f t="array" ref="H2359">IFERROR(_xlfn._xlws.FILTER(Cnty_States_Rgns[chapter],(Cnty_States_Rgns[county_lon, county_st]=G2359)*(Cnty_States_Rgns[region]=DR_Region)),"")</f>
        <v/>
      </c>
      <c r="J2359">
        <v>2357</v>
      </c>
      <c r="K2359" t="str">
        <f t="shared" si="73"/>
        <v/>
      </c>
    </row>
    <row r="2360" spans="1:11" ht="16" hidden="1" x14ac:dyDescent="0.2">
      <c r="A2360" s="43">
        <f>IFERROR(MATCH($C2360,'Start Here Statistics'!$M:$M,0),0)</f>
        <v>0</v>
      </c>
      <c r="B2360" s="43" t="s">
        <v>751</v>
      </c>
      <c r="C2360" s="43" t="s">
        <v>291</v>
      </c>
      <c r="D2360" s="43" t="s">
        <v>2916</v>
      </c>
      <c r="E2360" s="43">
        <f t="shared" si="72"/>
        <v>0</v>
      </c>
      <c r="G2360" s="89" t="str">
        <v/>
      </c>
      <c r="H2360" s="90" t="str" cm="1">
        <f t="array" ref="H2360">IFERROR(_xlfn._xlws.FILTER(Cnty_States_Rgns[chapter],(Cnty_States_Rgns[county_lon, county_st]=G2360)*(Cnty_States_Rgns[region]=DR_Region)),"")</f>
        <v/>
      </c>
      <c r="J2360">
        <v>2358</v>
      </c>
      <c r="K2360" t="str">
        <f t="shared" si="73"/>
        <v/>
      </c>
    </row>
    <row r="2361" spans="1:11" ht="16" hidden="1" x14ac:dyDescent="0.2">
      <c r="A2361" s="43">
        <f>IFERROR(MATCH($C2361,'Start Here Statistics'!$M:$M,0),0)</f>
        <v>0</v>
      </c>
      <c r="B2361" s="43" t="s">
        <v>532</v>
      </c>
      <c r="C2361" s="43" t="s">
        <v>289</v>
      </c>
      <c r="D2361" s="43" t="s">
        <v>2917</v>
      </c>
      <c r="E2361" s="43">
        <f t="shared" si="72"/>
        <v>0</v>
      </c>
      <c r="G2361" s="89" t="str">
        <v/>
      </c>
      <c r="H2361" s="90" t="str" cm="1">
        <f t="array" ref="H2361">IFERROR(_xlfn._xlws.FILTER(Cnty_States_Rgns[chapter],(Cnty_States_Rgns[county_lon, county_st]=G2361)*(Cnty_States_Rgns[region]=DR_Region)),"")</f>
        <v/>
      </c>
      <c r="J2361">
        <v>2359</v>
      </c>
      <c r="K2361" t="str">
        <f t="shared" si="73"/>
        <v/>
      </c>
    </row>
    <row r="2362" spans="1:11" ht="16" hidden="1" x14ac:dyDescent="0.2">
      <c r="A2362" s="43">
        <f>IFERROR(MATCH($C2362,'Start Here Statistics'!$M:$M,0),0)</f>
        <v>0</v>
      </c>
      <c r="B2362" s="43" t="s">
        <v>532</v>
      </c>
      <c r="C2362" s="43" t="s">
        <v>289</v>
      </c>
      <c r="D2362" s="43" t="s">
        <v>2918</v>
      </c>
      <c r="E2362" s="43">
        <f t="shared" si="72"/>
        <v>0</v>
      </c>
      <c r="G2362" s="89" t="str">
        <v/>
      </c>
      <c r="H2362" s="90" t="str" cm="1">
        <f t="array" ref="H2362">IFERROR(_xlfn._xlws.FILTER(Cnty_States_Rgns[chapter],(Cnty_States_Rgns[county_lon, county_st]=G2362)*(Cnty_States_Rgns[region]=DR_Region)),"")</f>
        <v/>
      </c>
      <c r="J2362">
        <v>2360</v>
      </c>
      <c r="K2362" t="str">
        <f t="shared" si="73"/>
        <v/>
      </c>
    </row>
    <row r="2363" spans="1:11" ht="16" hidden="1" x14ac:dyDescent="0.2">
      <c r="A2363" s="43">
        <f>IFERROR(MATCH($C2363,'Start Here Statistics'!$M:$M,0),0)</f>
        <v>0</v>
      </c>
      <c r="B2363" s="43" t="s">
        <v>2919</v>
      </c>
      <c r="C2363" s="43" t="s">
        <v>319</v>
      </c>
      <c r="D2363" s="43" t="s">
        <v>2920</v>
      </c>
      <c r="E2363" s="43">
        <f t="shared" si="72"/>
        <v>0</v>
      </c>
      <c r="G2363" s="89" t="str">
        <v/>
      </c>
      <c r="H2363" s="90" t="str" cm="1">
        <f t="array" ref="H2363">IFERROR(_xlfn._xlws.FILTER(Cnty_States_Rgns[chapter],(Cnty_States_Rgns[county_lon, county_st]=G2363)*(Cnty_States_Rgns[region]=DR_Region)),"")</f>
        <v/>
      </c>
      <c r="J2363">
        <v>2361</v>
      </c>
      <c r="K2363" t="str">
        <f t="shared" si="73"/>
        <v/>
      </c>
    </row>
    <row r="2364" spans="1:11" ht="16" hidden="1" x14ac:dyDescent="0.2">
      <c r="A2364" s="43">
        <f>IFERROR(MATCH($C2364,'Start Here Statistics'!$M:$M,0),0)</f>
        <v>0</v>
      </c>
      <c r="B2364" s="43" t="s">
        <v>485</v>
      </c>
      <c r="C2364" s="43" t="s">
        <v>308</v>
      </c>
      <c r="D2364" s="43" t="s">
        <v>2921</v>
      </c>
      <c r="E2364" s="43">
        <f t="shared" si="72"/>
        <v>0</v>
      </c>
      <c r="G2364" s="89" t="str">
        <v/>
      </c>
      <c r="H2364" s="90" t="str" cm="1">
        <f t="array" ref="H2364">IFERROR(_xlfn._xlws.FILTER(Cnty_States_Rgns[chapter],(Cnty_States_Rgns[county_lon, county_st]=G2364)*(Cnty_States_Rgns[region]=DR_Region)),"")</f>
        <v/>
      </c>
      <c r="J2364">
        <v>2362</v>
      </c>
      <c r="K2364" t="str">
        <f t="shared" si="73"/>
        <v/>
      </c>
    </row>
    <row r="2365" spans="1:11" ht="16" hidden="1" x14ac:dyDescent="0.2">
      <c r="A2365" s="43">
        <f>IFERROR(MATCH($C2365,'Start Here Statistics'!$M:$M,0),0)</f>
        <v>0</v>
      </c>
      <c r="B2365" s="43" t="s">
        <v>512</v>
      </c>
      <c r="C2365" s="43" t="s">
        <v>294</v>
      </c>
      <c r="D2365" s="43" t="s">
        <v>2922</v>
      </c>
      <c r="E2365" s="43">
        <f t="shared" si="72"/>
        <v>0</v>
      </c>
      <c r="G2365" s="89" t="str">
        <v/>
      </c>
      <c r="H2365" s="90" t="str" cm="1">
        <f t="array" ref="H2365">IFERROR(_xlfn._xlws.FILTER(Cnty_States_Rgns[chapter],(Cnty_States_Rgns[county_lon, county_st]=G2365)*(Cnty_States_Rgns[region]=DR_Region)),"")</f>
        <v/>
      </c>
      <c r="J2365">
        <v>2363</v>
      </c>
      <c r="K2365" t="str">
        <f t="shared" si="73"/>
        <v/>
      </c>
    </row>
    <row r="2366" spans="1:11" ht="16" hidden="1" x14ac:dyDescent="0.2">
      <c r="A2366" s="43">
        <f>IFERROR(MATCH($C2366,'Start Here Statistics'!$M:$M,0),0)</f>
        <v>0</v>
      </c>
      <c r="B2366" s="43" t="s">
        <v>545</v>
      </c>
      <c r="C2366" s="43" t="s">
        <v>302</v>
      </c>
      <c r="D2366" s="43" t="s">
        <v>2923</v>
      </c>
      <c r="E2366" s="43">
        <f t="shared" si="72"/>
        <v>0</v>
      </c>
      <c r="G2366" s="89" t="str">
        <v/>
      </c>
      <c r="H2366" s="90" t="str" cm="1">
        <f t="array" ref="H2366">IFERROR(_xlfn._xlws.FILTER(Cnty_States_Rgns[chapter],(Cnty_States_Rgns[county_lon, county_st]=G2366)*(Cnty_States_Rgns[region]=DR_Region)),"")</f>
        <v/>
      </c>
      <c r="J2366">
        <v>2364</v>
      </c>
      <c r="K2366" t="str">
        <f t="shared" si="73"/>
        <v/>
      </c>
    </row>
    <row r="2367" spans="1:11" ht="16" hidden="1" x14ac:dyDescent="0.2">
      <c r="A2367" s="43">
        <f>IFERROR(MATCH($C2367,'Start Here Statistics'!$M:$M,0),0)</f>
        <v>0</v>
      </c>
      <c r="B2367" s="43" t="s">
        <v>632</v>
      </c>
      <c r="C2367" s="43" t="s">
        <v>300</v>
      </c>
      <c r="D2367" s="43" t="s">
        <v>2924</v>
      </c>
      <c r="E2367" s="43">
        <f t="shared" si="72"/>
        <v>0</v>
      </c>
      <c r="G2367" s="89" t="str">
        <v/>
      </c>
      <c r="H2367" s="90" t="str" cm="1">
        <f t="array" ref="H2367">IFERROR(_xlfn._xlws.FILTER(Cnty_States_Rgns[chapter],(Cnty_States_Rgns[county_lon, county_st]=G2367)*(Cnty_States_Rgns[region]=DR_Region)),"")</f>
        <v/>
      </c>
      <c r="J2367">
        <v>2365</v>
      </c>
      <c r="K2367" t="str">
        <f t="shared" si="73"/>
        <v/>
      </c>
    </row>
    <row r="2368" spans="1:11" ht="16" hidden="1" x14ac:dyDescent="0.2">
      <c r="A2368" s="43">
        <f>IFERROR(MATCH($C2368,'Start Here Statistics'!$M:$M,0),0)</f>
        <v>0</v>
      </c>
      <c r="B2368" s="43" t="s">
        <v>718</v>
      </c>
      <c r="C2368" s="43" t="s">
        <v>302</v>
      </c>
      <c r="D2368" s="43" t="s">
        <v>2925</v>
      </c>
      <c r="E2368" s="43">
        <f t="shared" si="72"/>
        <v>0</v>
      </c>
      <c r="G2368" s="89" t="str">
        <v/>
      </c>
      <c r="H2368" s="90" t="str" cm="1">
        <f t="array" ref="H2368">IFERROR(_xlfn._xlws.FILTER(Cnty_States_Rgns[chapter],(Cnty_States_Rgns[county_lon, county_st]=G2368)*(Cnty_States_Rgns[region]=DR_Region)),"")</f>
        <v/>
      </c>
      <c r="J2368">
        <v>2366</v>
      </c>
      <c r="K2368" t="str">
        <f t="shared" si="73"/>
        <v/>
      </c>
    </row>
    <row r="2369" spans="1:11" ht="16" hidden="1" x14ac:dyDescent="0.2">
      <c r="A2369" s="43">
        <f>IFERROR(MATCH($C2369,'Start Here Statistics'!$M:$M,0),0)</f>
        <v>0</v>
      </c>
      <c r="B2369" s="43" t="s">
        <v>352</v>
      </c>
      <c r="C2369" s="43" t="s">
        <v>308</v>
      </c>
      <c r="D2369" s="43" t="s">
        <v>2926</v>
      </c>
      <c r="E2369" s="43">
        <f t="shared" si="72"/>
        <v>0</v>
      </c>
      <c r="G2369" s="89" t="str">
        <v/>
      </c>
      <c r="H2369" s="90" t="str" cm="1">
        <f t="array" ref="H2369">IFERROR(_xlfn._xlws.FILTER(Cnty_States_Rgns[chapter],(Cnty_States_Rgns[county_lon, county_st]=G2369)*(Cnty_States_Rgns[region]=DR_Region)),"")</f>
        <v/>
      </c>
      <c r="J2369">
        <v>2367</v>
      </c>
      <c r="K2369" t="str">
        <f t="shared" si="73"/>
        <v/>
      </c>
    </row>
    <row r="2370" spans="1:11" ht="16" hidden="1" x14ac:dyDescent="0.2">
      <c r="A2370" s="43">
        <f>IFERROR(MATCH($C2370,'Start Here Statistics'!$M:$M,0),0)</f>
        <v>0</v>
      </c>
      <c r="B2370" s="43" t="s">
        <v>423</v>
      </c>
      <c r="C2370" s="43" t="s">
        <v>327</v>
      </c>
      <c r="D2370" s="43" t="s">
        <v>2927</v>
      </c>
      <c r="E2370" s="43">
        <f t="shared" si="72"/>
        <v>0</v>
      </c>
      <c r="G2370" s="89" t="str">
        <v/>
      </c>
      <c r="H2370" s="90" t="str" cm="1">
        <f t="array" ref="H2370">IFERROR(_xlfn._xlws.FILTER(Cnty_States_Rgns[chapter],(Cnty_States_Rgns[county_lon, county_st]=G2370)*(Cnty_States_Rgns[region]=DR_Region)),"")</f>
        <v/>
      </c>
      <c r="J2370">
        <v>2368</v>
      </c>
      <c r="K2370" t="str">
        <f t="shared" si="73"/>
        <v/>
      </c>
    </row>
    <row r="2371" spans="1:11" ht="16" hidden="1" x14ac:dyDescent="0.2">
      <c r="A2371" s="43">
        <f>IFERROR(MATCH($C2371,'Start Here Statistics'!$M:$M,0),0)</f>
        <v>0</v>
      </c>
      <c r="B2371" s="43" t="s">
        <v>354</v>
      </c>
      <c r="C2371" s="43" t="s">
        <v>301</v>
      </c>
      <c r="D2371" s="43" t="s">
        <v>2928</v>
      </c>
      <c r="E2371" s="43">
        <f t="shared" ref="E2371:E2434" si="74">SUM(E2370,$A2371&gt;0)</f>
        <v>0</v>
      </c>
      <c r="G2371" s="89" t="str">
        <v/>
      </c>
      <c r="H2371" s="90" t="str" cm="1">
        <f t="array" ref="H2371">IFERROR(_xlfn._xlws.FILTER(Cnty_States_Rgns[chapter],(Cnty_States_Rgns[county_lon, county_st]=G2371)*(Cnty_States_Rgns[region]=DR_Region)),"")</f>
        <v/>
      </c>
      <c r="J2371">
        <v>2369</v>
      </c>
      <c r="K2371" t="str">
        <f t="shared" si="73"/>
        <v/>
      </c>
    </row>
    <row r="2372" spans="1:11" ht="16" hidden="1" x14ac:dyDescent="0.2">
      <c r="A2372" s="43">
        <f>IFERROR(MATCH($C2372,'Start Here Statistics'!$M:$M,0),0)</f>
        <v>0</v>
      </c>
      <c r="B2372" s="43" t="s">
        <v>384</v>
      </c>
      <c r="C2372" s="43" t="s">
        <v>312</v>
      </c>
      <c r="D2372" s="43" t="s">
        <v>2929</v>
      </c>
      <c r="E2372" s="43">
        <f t="shared" si="74"/>
        <v>0</v>
      </c>
      <c r="G2372" s="89" t="str">
        <v/>
      </c>
      <c r="H2372" s="90" t="str" cm="1">
        <f t="array" ref="H2372">IFERROR(_xlfn._xlws.FILTER(Cnty_States_Rgns[chapter],(Cnty_States_Rgns[county_lon, county_st]=G2372)*(Cnty_States_Rgns[region]=DR_Region)),"")</f>
        <v/>
      </c>
      <c r="J2372">
        <v>2370</v>
      </c>
      <c r="K2372" t="str">
        <f t="shared" ref="K2372:K2435" si="75">IFERROR(INDEX($D:$D,MATCH($J2372,$E:$E,0)),"")</f>
        <v/>
      </c>
    </row>
    <row r="2373" spans="1:11" ht="16" hidden="1" x14ac:dyDescent="0.2">
      <c r="A2373" s="43">
        <f>IFERROR(MATCH($C2373,'Start Here Statistics'!$M:$M,0),0)</f>
        <v>0</v>
      </c>
      <c r="B2373" s="43" t="s">
        <v>543</v>
      </c>
      <c r="C2373" s="43" t="s">
        <v>294</v>
      </c>
      <c r="D2373" s="43" t="s">
        <v>2930</v>
      </c>
      <c r="E2373" s="43">
        <f t="shared" si="74"/>
        <v>0</v>
      </c>
      <c r="G2373" s="89" t="str">
        <v/>
      </c>
      <c r="H2373" s="90" t="str" cm="1">
        <f t="array" ref="H2373">IFERROR(_xlfn._xlws.FILTER(Cnty_States_Rgns[chapter],(Cnty_States_Rgns[county_lon, county_st]=G2373)*(Cnty_States_Rgns[region]=DR_Region)),"")</f>
        <v/>
      </c>
      <c r="J2373">
        <v>2371</v>
      </c>
      <c r="K2373" t="str">
        <f t="shared" si="75"/>
        <v/>
      </c>
    </row>
    <row r="2374" spans="1:11" ht="16" hidden="1" x14ac:dyDescent="0.2">
      <c r="A2374" s="43">
        <f>IFERROR(MATCH($C2374,'Start Here Statistics'!$M:$M,0),0)</f>
        <v>0</v>
      </c>
      <c r="B2374" s="43" t="s">
        <v>914</v>
      </c>
      <c r="C2374" s="43" t="s">
        <v>299</v>
      </c>
      <c r="D2374" s="43" t="s">
        <v>2931</v>
      </c>
      <c r="E2374" s="43">
        <f t="shared" si="74"/>
        <v>0</v>
      </c>
      <c r="G2374" s="89" t="str">
        <v/>
      </c>
      <c r="H2374" s="90" t="str" cm="1">
        <f t="array" ref="H2374">IFERROR(_xlfn._xlws.FILTER(Cnty_States_Rgns[chapter],(Cnty_States_Rgns[county_lon, county_st]=G2374)*(Cnty_States_Rgns[region]=DR_Region)),"")</f>
        <v/>
      </c>
      <c r="J2374">
        <v>2372</v>
      </c>
      <c r="K2374" t="str">
        <f t="shared" si="75"/>
        <v/>
      </c>
    </row>
    <row r="2375" spans="1:11" ht="16" hidden="1" x14ac:dyDescent="0.2">
      <c r="A2375" s="43">
        <f>IFERROR(MATCH($C2375,'Start Here Statistics'!$M:$M,0),0)</f>
        <v>0</v>
      </c>
      <c r="B2375" s="43" t="s">
        <v>671</v>
      </c>
      <c r="C2375" s="43" t="s">
        <v>300</v>
      </c>
      <c r="D2375" s="43" t="s">
        <v>2932</v>
      </c>
      <c r="E2375" s="43">
        <f t="shared" si="74"/>
        <v>0</v>
      </c>
      <c r="G2375" s="89" t="str">
        <v/>
      </c>
      <c r="H2375" s="90" t="str" cm="1">
        <f t="array" ref="H2375">IFERROR(_xlfn._xlws.FILTER(Cnty_States_Rgns[chapter],(Cnty_States_Rgns[county_lon, county_st]=G2375)*(Cnty_States_Rgns[region]=DR_Region)),"")</f>
        <v/>
      </c>
      <c r="J2375">
        <v>2373</v>
      </c>
      <c r="K2375" t="str">
        <f t="shared" si="75"/>
        <v/>
      </c>
    </row>
    <row r="2376" spans="1:11" ht="16" hidden="1" x14ac:dyDescent="0.2">
      <c r="A2376" s="43">
        <f>IFERROR(MATCH($C2376,'Start Here Statistics'!$M:$M,0),0)</f>
        <v>0</v>
      </c>
      <c r="B2376" s="43" t="s">
        <v>352</v>
      </c>
      <c r="C2376" s="43" t="s">
        <v>308</v>
      </c>
      <c r="D2376" s="43" t="s">
        <v>2933</v>
      </c>
      <c r="E2376" s="43">
        <f t="shared" si="74"/>
        <v>0</v>
      </c>
      <c r="G2376" s="89" t="str">
        <v/>
      </c>
      <c r="H2376" s="90" t="str" cm="1">
        <f t="array" ref="H2376">IFERROR(_xlfn._xlws.FILTER(Cnty_States_Rgns[chapter],(Cnty_States_Rgns[county_lon, county_st]=G2376)*(Cnty_States_Rgns[region]=DR_Region)),"")</f>
        <v/>
      </c>
      <c r="J2376">
        <v>2374</v>
      </c>
      <c r="K2376" t="str">
        <f t="shared" si="75"/>
        <v/>
      </c>
    </row>
    <row r="2377" spans="1:11" ht="16" hidden="1" x14ac:dyDescent="0.2">
      <c r="A2377" s="43">
        <f>IFERROR(MATCH($C2377,'Start Here Statistics'!$M:$M,0),0)</f>
        <v>0</v>
      </c>
      <c r="B2377" s="43" t="s">
        <v>1127</v>
      </c>
      <c r="C2377" s="43" t="s">
        <v>292</v>
      </c>
      <c r="D2377" s="43" t="s">
        <v>2934</v>
      </c>
      <c r="E2377" s="43">
        <f t="shared" si="74"/>
        <v>0</v>
      </c>
      <c r="G2377" s="89" t="str">
        <v/>
      </c>
      <c r="H2377" s="90" t="str" cm="1">
        <f t="array" ref="H2377">IFERROR(_xlfn._xlws.FILTER(Cnty_States_Rgns[chapter],(Cnty_States_Rgns[county_lon, county_st]=G2377)*(Cnty_States_Rgns[region]=DR_Region)),"")</f>
        <v/>
      </c>
      <c r="J2377">
        <v>2375</v>
      </c>
      <c r="K2377" t="str">
        <f t="shared" si="75"/>
        <v/>
      </c>
    </row>
    <row r="2378" spans="1:11" ht="16" hidden="1" x14ac:dyDescent="0.2">
      <c r="A2378" s="43">
        <f>IFERROR(MATCH($C2378,'Start Here Statistics'!$M:$M,0),0)</f>
        <v>0</v>
      </c>
      <c r="B2378" s="43" t="s">
        <v>1414</v>
      </c>
      <c r="C2378" s="43" t="s">
        <v>316</v>
      </c>
      <c r="D2378" s="43" t="s">
        <v>2935</v>
      </c>
      <c r="E2378" s="43">
        <f t="shared" si="74"/>
        <v>0</v>
      </c>
      <c r="G2378" s="89" t="str">
        <v/>
      </c>
      <c r="H2378" s="90" t="str" cm="1">
        <f t="array" ref="H2378">IFERROR(_xlfn._xlws.FILTER(Cnty_States_Rgns[chapter],(Cnty_States_Rgns[county_lon, county_st]=G2378)*(Cnty_States_Rgns[region]=DR_Region)),"")</f>
        <v/>
      </c>
      <c r="J2378">
        <v>2376</v>
      </c>
      <c r="K2378" t="str">
        <f t="shared" si="75"/>
        <v/>
      </c>
    </row>
    <row r="2379" spans="1:11" ht="16" hidden="1" x14ac:dyDescent="0.2">
      <c r="A2379" s="43">
        <f>IFERROR(MATCH($C2379,'Start Here Statistics'!$M:$M,0),0)</f>
        <v>0</v>
      </c>
      <c r="B2379" s="43" t="s">
        <v>451</v>
      </c>
      <c r="C2379" s="43" t="s">
        <v>324</v>
      </c>
      <c r="D2379" s="43" t="s">
        <v>2936</v>
      </c>
      <c r="E2379" s="43">
        <f t="shared" si="74"/>
        <v>0</v>
      </c>
      <c r="G2379" s="89" t="str">
        <v/>
      </c>
      <c r="H2379" s="90" t="str" cm="1">
        <f t="array" ref="H2379">IFERROR(_xlfn._xlws.FILTER(Cnty_States_Rgns[chapter],(Cnty_States_Rgns[county_lon, county_st]=G2379)*(Cnty_States_Rgns[region]=DR_Region)),"")</f>
        <v/>
      </c>
      <c r="J2379">
        <v>2377</v>
      </c>
      <c r="K2379" t="str">
        <f t="shared" si="75"/>
        <v/>
      </c>
    </row>
    <row r="2380" spans="1:11" ht="16" hidden="1" x14ac:dyDescent="0.2">
      <c r="A2380" s="43">
        <f>IFERROR(MATCH($C2380,'Start Here Statistics'!$M:$M,0),0)</f>
        <v>0</v>
      </c>
      <c r="B2380" s="43" t="s">
        <v>708</v>
      </c>
      <c r="C2380" s="43" t="s">
        <v>285</v>
      </c>
      <c r="D2380" s="43" t="s">
        <v>2937</v>
      </c>
      <c r="E2380" s="43">
        <f t="shared" si="74"/>
        <v>0</v>
      </c>
      <c r="G2380" s="89" t="str">
        <v/>
      </c>
      <c r="H2380" s="90" t="str" cm="1">
        <f t="array" ref="H2380">IFERROR(_xlfn._xlws.FILTER(Cnty_States_Rgns[chapter],(Cnty_States_Rgns[county_lon, county_st]=G2380)*(Cnty_States_Rgns[region]=DR_Region)),"")</f>
        <v/>
      </c>
      <c r="J2380">
        <v>2378</v>
      </c>
      <c r="K2380" t="str">
        <f t="shared" si="75"/>
        <v/>
      </c>
    </row>
    <row r="2381" spans="1:11" ht="16" hidden="1" x14ac:dyDescent="0.2">
      <c r="A2381" s="43">
        <f>IFERROR(MATCH($C2381,'Start Here Statistics'!$M:$M,0),0)</f>
        <v>0</v>
      </c>
      <c r="B2381" s="43" t="s">
        <v>653</v>
      </c>
      <c r="C2381" s="43" t="s">
        <v>276</v>
      </c>
      <c r="D2381" s="43" t="s">
        <v>2938</v>
      </c>
      <c r="E2381" s="43">
        <f t="shared" si="74"/>
        <v>0</v>
      </c>
      <c r="G2381" s="89" t="str">
        <v/>
      </c>
      <c r="H2381" s="90" t="str" cm="1">
        <f t="array" ref="H2381">IFERROR(_xlfn._xlws.FILTER(Cnty_States_Rgns[chapter],(Cnty_States_Rgns[county_lon, county_st]=G2381)*(Cnty_States_Rgns[region]=DR_Region)),"")</f>
        <v/>
      </c>
      <c r="J2381">
        <v>2379</v>
      </c>
      <c r="K2381" t="str">
        <f t="shared" si="75"/>
        <v/>
      </c>
    </row>
    <row r="2382" spans="1:11" ht="16" hidden="1" x14ac:dyDescent="0.2">
      <c r="A2382" s="43">
        <f>IFERROR(MATCH($C2382,'Start Here Statistics'!$M:$M,0),0)</f>
        <v>0</v>
      </c>
      <c r="B2382" s="43" t="s">
        <v>883</v>
      </c>
      <c r="C2382" s="43" t="s">
        <v>309</v>
      </c>
      <c r="D2382" s="43" t="s">
        <v>2939</v>
      </c>
      <c r="E2382" s="43">
        <f t="shared" si="74"/>
        <v>0</v>
      </c>
      <c r="G2382" s="89" t="str">
        <v/>
      </c>
      <c r="H2382" s="90" t="str" cm="1">
        <f t="array" ref="H2382">IFERROR(_xlfn._xlws.FILTER(Cnty_States_Rgns[chapter],(Cnty_States_Rgns[county_lon, county_st]=G2382)*(Cnty_States_Rgns[region]=DR_Region)),"")</f>
        <v/>
      </c>
      <c r="J2382">
        <v>2380</v>
      </c>
      <c r="K2382" t="str">
        <f t="shared" si="75"/>
        <v/>
      </c>
    </row>
    <row r="2383" spans="1:11" ht="16" hidden="1" x14ac:dyDescent="0.2">
      <c r="A2383" s="43">
        <f>IFERROR(MATCH($C2383,'Start Here Statistics'!$M:$M,0),0)</f>
        <v>0</v>
      </c>
      <c r="B2383" s="43" t="s">
        <v>754</v>
      </c>
      <c r="C2383" s="43" t="s">
        <v>296</v>
      </c>
      <c r="D2383" s="43" t="s">
        <v>2940</v>
      </c>
      <c r="E2383" s="43">
        <f t="shared" si="74"/>
        <v>0</v>
      </c>
      <c r="G2383" s="89" t="str">
        <v/>
      </c>
      <c r="H2383" s="90" t="str" cm="1">
        <f t="array" ref="H2383">IFERROR(_xlfn._xlws.FILTER(Cnty_States_Rgns[chapter],(Cnty_States_Rgns[county_lon, county_st]=G2383)*(Cnty_States_Rgns[region]=DR_Region)),"")</f>
        <v/>
      </c>
      <c r="J2383">
        <v>2381</v>
      </c>
      <c r="K2383" t="str">
        <f t="shared" si="75"/>
        <v/>
      </c>
    </row>
    <row r="2384" spans="1:11" ht="16" hidden="1" x14ac:dyDescent="0.2">
      <c r="A2384" s="43">
        <f>IFERROR(MATCH($C2384,'Start Here Statistics'!$M:$M,0),0)</f>
        <v>0</v>
      </c>
      <c r="B2384" s="43" t="s">
        <v>538</v>
      </c>
      <c r="C2384" s="43" t="s">
        <v>294</v>
      </c>
      <c r="D2384" s="43" t="s">
        <v>2941</v>
      </c>
      <c r="E2384" s="43">
        <f t="shared" si="74"/>
        <v>0</v>
      </c>
      <c r="G2384" s="89" t="str">
        <v/>
      </c>
      <c r="H2384" s="90" t="str" cm="1">
        <f t="array" ref="H2384">IFERROR(_xlfn._xlws.FILTER(Cnty_States_Rgns[chapter],(Cnty_States_Rgns[county_lon, county_st]=G2384)*(Cnty_States_Rgns[region]=DR_Region)),"")</f>
        <v/>
      </c>
      <c r="J2384">
        <v>2382</v>
      </c>
      <c r="K2384" t="str">
        <f t="shared" si="75"/>
        <v/>
      </c>
    </row>
    <row r="2385" spans="1:11" ht="16" x14ac:dyDescent="0.2">
      <c r="A2385" s="43">
        <f>IFERROR(MATCH($C2385,'Start Here Statistics'!$M:$M,0),0)</f>
        <v>0</v>
      </c>
      <c r="B2385" s="43" t="s">
        <v>400</v>
      </c>
      <c r="C2385" s="43" t="s">
        <v>271</v>
      </c>
      <c r="D2385" s="43" t="s">
        <v>2942</v>
      </c>
      <c r="E2385" s="43">
        <f t="shared" si="74"/>
        <v>0</v>
      </c>
      <c r="G2385" s="89" t="str">
        <v/>
      </c>
      <c r="H2385" s="90" t="str" cm="1">
        <f t="array" ref="H2385">IFERROR(_xlfn._xlws.FILTER(Cnty_States_Rgns[chapter],(Cnty_States_Rgns[county_lon, county_st]=G2385)*(Cnty_States_Rgns[region]=DR_Region)),"")</f>
        <v/>
      </c>
      <c r="J2385">
        <v>2383</v>
      </c>
      <c r="K2385" t="str">
        <f t="shared" si="75"/>
        <v/>
      </c>
    </row>
    <row r="2386" spans="1:11" ht="16" hidden="1" x14ac:dyDescent="0.2">
      <c r="A2386" s="43">
        <f>IFERROR(MATCH($C2386,'Start Here Statistics'!$M:$M,0),0)</f>
        <v>0</v>
      </c>
      <c r="B2386" s="43" t="s">
        <v>553</v>
      </c>
      <c r="C2386" s="43" t="s">
        <v>294</v>
      </c>
      <c r="D2386" s="43" t="s">
        <v>2943</v>
      </c>
      <c r="E2386" s="43">
        <f t="shared" si="74"/>
        <v>0</v>
      </c>
      <c r="G2386" s="89" t="str">
        <v/>
      </c>
      <c r="H2386" s="90" t="str" cm="1">
        <f t="array" ref="H2386">IFERROR(_xlfn._xlws.FILTER(Cnty_States_Rgns[chapter],(Cnty_States_Rgns[county_lon, county_st]=G2386)*(Cnty_States_Rgns[region]=DR_Region)),"")</f>
        <v/>
      </c>
      <c r="J2386">
        <v>2384</v>
      </c>
      <c r="K2386" t="str">
        <f t="shared" si="75"/>
        <v/>
      </c>
    </row>
    <row r="2387" spans="1:11" ht="16" hidden="1" x14ac:dyDescent="0.2">
      <c r="A2387" s="43">
        <f>IFERROR(MATCH($C2387,'Start Here Statistics'!$M:$M,0),0)</f>
        <v>0</v>
      </c>
      <c r="B2387" s="43" t="s">
        <v>1329</v>
      </c>
      <c r="C2387" s="43" t="s">
        <v>329</v>
      </c>
      <c r="D2387" s="43" t="s">
        <v>2944</v>
      </c>
      <c r="E2387" s="43">
        <f t="shared" si="74"/>
        <v>0</v>
      </c>
      <c r="G2387" s="89" t="str">
        <v/>
      </c>
      <c r="H2387" s="90" t="str" cm="1">
        <f t="array" ref="H2387">IFERROR(_xlfn._xlws.FILTER(Cnty_States_Rgns[chapter],(Cnty_States_Rgns[county_lon, county_st]=G2387)*(Cnty_States_Rgns[region]=DR_Region)),"")</f>
        <v/>
      </c>
      <c r="J2387">
        <v>2385</v>
      </c>
      <c r="K2387" t="str">
        <f t="shared" si="75"/>
        <v/>
      </c>
    </row>
    <row r="2388" spans="1:11" ht="16" hidden="1" x14ac:dyDescent="0.2">
      <c r="A2388" s="43">
        <f>IFERROR(MATCH($C2388,'Start Here Statistics'!$M:$M,0),0)</f>
        <v>0</v>
      </c>
      <c r="B2388" s="43" t="s">
        <v>423</v>
      </c>
      <c r="C2388" s="43" t="s">
        <v>327</v>
      </c>
      <c r="D2388" s="43" t="s">
        <v>2945</v>
      </c>
      <c r="E2388" s="43">
        <f t="shared" si="74"/>
        <v>0</v>
      </c>
      <c r="G2388" s="89" t="str">
        <v/>
      </c>
      <c r="H2388" s="90" t="str" cm="1">
        <f t="array" ref="H2388">IFERROR(_xlfn._xlws.FILTER(Cnty_States_Rgns[chapter],(Cnty_States_Rgns[county_lon, county_st]=G2388)*(Cnty_States_Rgns[region]=DR_Region)),"")</f>
        <v/>
      </c>
      <c r="J2388">
        <v>2386</v>
      </c>
      <c r="K2388" t="str">
        <f t="shared" si="75"/>
        <v/>
      </c>
    </row>
    <row r="2389" spans="1:11" ht="16" hidden="1" x14ac:dyDescent="0.2">
      <c r="A2389" s="43">
        <f>IFERROR(MATCH($C2389,'Start Here Statistics'!$M:$M,0),0)</f>
        <v>0</v>
      </c>
      <c r="B2389" s="43" t="s">
        <v>720</v>
      </c>
      <c r="C2389" s="43" t="s">
        <v>313</v>
      </c>
      <c r="D2389" s="43" t="s">
        <v>2946</v>
      </c>
      <c r="E2389" s="43">
        <f t="shared" si="74"/>
        <v>0</v>
      </c>
      <c r="G2389" s="89" t="str">
        <v/>
      </c>
      <c r="H2389" s="90" t="str" cm="1">
        <f t="array" ref="H2389">IFERROR(_xlfn._xlws.FILTER(Cnty_States_Rgns[chapter],(Cnty_States_Rgns[county_lon, county_st]=G2389)*(Cnty_States_Rgns[region]=DR_Region)),"")</f>
        <v/>
      </c>
      <c r="J2389">
        <v>2387</v>
      </c>
      <c r="K2389" t="str">
        <f t="shared" si="75"/>
        <v/>
      </c>
    </row>
    <row r="2390" spans="1:11" ht="16" hidden="1" x14ac:dyDescent="0.2">
      <c r="A2390" s="43">
        <f>IFERROR(MATCH($C2390,'Start Here Statistics'!$M:$M,0),0)</f>
        <v>0</v>
      </c>
      <c r="B2390" s="43" t="s">
        <v>708</v>
      </c>
      <c r="C2390" s="43" t="s">
        <v>285</v>
      </c>
      <c r="D2390" s="43" t="s">
        <v>2947</v>
      </c>
      <c r="E2390" s="43">
        <f t="shared" si="74"/>
        <v>0</v>
      </c>
      <c r="G2390" s="89" t="str">
        <v/>
      </c>
      <c r="H2390" s="90" t="str" cm="1">
        <f t="array" ref="H2390">IFERROR(_xlfn._xlws.FILTER(Cnty_States_Rgns[chapter],(Cnty_States_Rgns[county_lon, county_st]=G2390)*(Cnty_States_Rgns[region]=DR_Region)),"")</f>
        <v/>
      </c>
      <c r="J2390">
        <v>2388</v>
      </c>
      <c r="K2390" t="str">
        <f t="shared" si="75"/>
        <v/>
      </c>
    </row>
    <row r="2391" spans="1:11" ht="16" hidden="1" x14ac:dyDescent="0.2">
      <c r="A2391" s="43">
        <f>IFERROR(MATCH($C2391,'Start Here Statistics'!$M:$M,0),0)</f>
        <v>0</v>
      </c>
      <c r="B2391" s="43" t="s">
        <v>360</v>
      </c>
      <c r="C2391" s="43" t="s">
        <v>299</v>
      </c>
      <c r="D2391" s="43" t="s">
        <v>2948</v>
      </c>
      <c r="E2391" s="43">
        <f t="shared" si="74"/>
        <v>0</v>
      </c>
      <c r="G2391" s="89" t="str">
        <v/>
      </c>
      <c r="H2391" s="90" t="str" cm="1">
        <f t="array" ref="H2391">IFERROR(_xlfn._xlws.FILTER(Cnty_States_Rgns[chapter],(Cnty_States_Rgns[county_lon, county_st]=G2391)*(Cnty_States_Rgns[region]=DR_Region)),"")</f>
        <v/>
      </c>
      <c r="J2391">
        <v>2389</v>
      </c>
      <c r="K2391" t="str">
        <f t="shared" si="75"/>
        <v/>
      </c>
    </row>
    <row r="2392" spans="1:11" ht="16" hidden="1" x14ac:dyDescent="0.2">
      <c r="A2392" s="43">
        <f>IFERROR(MATCH($C2392,'Start Here Statistics'!$M:$M,0),0)</f>
        <v>0</v>
      </c>
      <c r="B2392" s="43" t="s">
        <v>465</v>
      </c>
      <c r="C2392" s="43" t="s">
        <v>307</v>
      </c>
      <c r="D2392" s="43" t="s">
        <v>2949</v>
      </c>
      <c r="E2392" s="43">
        <f t="shared" si="74"/>
        <v>0</v>
      </c>
      <c r="G2392" s="89" t="str">
        <v/>
      </c>
      <c r="H2392" s="90" t="str" cm="1">
        <f t="array" ref="H2392">IFERROR(_xlfn._xlws.FILTER(Cnty_States_Rgns[chapter],(Cnty_States_Rgns[county_lon, county_st]=G2392)*(Cnty_States_Rgns[region]=DR_Region)),"")</f>
        <v/>
      </c>
      <c r="J2392">
        <v>2390</v>
      </c>
      <c r="K2392" t="str">
        <f t="shared" si="75"/>
        <v/>
      </c>
    </row>
    <row r="2393" spans="1:11" ht="16" hidden="1" x14ac:dyDescent="0.2">
      <c r="A2393" s="43">
        <f>IFERROR(MATCH($C2393,'Start Here Statistics'!$M:$M,0),0)</f>
        <v>0</v>
      </c>
      <c r="B2393" s="43" t="s">
        <v>561</v>
      </c>
      <c r="C2393" s="43" t="s">
        <v>307</v>
      </c>
      <c r="D2393" s="43" t="s">
        <v>2950</v>
      </c>
      <c r="E2393" s="43">
        <f t="shared" si="74"/>
        <v>0</v>
      </c>
      <c r="G2393" s="89" t="str">
        <v/>
      </c>
      <c r="H2393" s="90" t="str" cm="1">
        <f t="array" ref="H2393">IFERROR(_xlfn._xlws.FILTER(Cnty_States_Rgns[chapter],(Cnty_States_Rgns[county_lon, county_st]=G2393)*(Cnty_States_Rgns[region]=DR_Region)),"")</f>
        <v/>
      </c>
      <c r="J2393">
        <v>2391</v>
      </c>
      <c r="K2393" t="str">
        <f t="shared" si="75"/>
        <v/>
      </c>
    </row>
    <row r="2394" spans="1:11" ht="16" hidden="1" x14ac:dyDescent="0.2">
      <c r="A2394" s="43">
        <f>IFERROR(MATCH($C2394,'Start Here Statistics'!$M:$M,0),0)</f>
        <v>0</v>
      </c>
      <c r="B2394" s="43" t="s">
        <v>490</v>
      </c>
      <c r="C2394" s="43" t="s">
        <v>313</v>
      </c>
      <c r="D2394" s="43" t="s">
        <v>2951</v>
      </c>
      <c r="E2394" s="43">
        <f t="shared" si="74"/>
        <v>0</v>
      </c>
      <c r="G2394" s="89" t="str">
        <v/>
      </c>
      <c r="H2394" s="90" t="str" cm="1">
        <f t="array" ref="H2394">IFERROR(_xlfn._xlws.FILTER(Cnty_States_Rgns[chapter],(Cnty_States_Rgns[county_lon, county_st]=G2394)*(Cnty_States_Rgns[region]=DR_Region)),"")</f>
        <v/>
      </c>
      <c r="J2394">
        <v>2392</v>
      </c>
      <c r="K2394" t="str">
        <f t="shared" si="75"/>
        <v/>
      </c>
    </row>
    <row r="2395" spans="1:11" ht="16" x14ac:dyDescent="0.2">
      <c r="A2395" s="43">
        <f>IFERROR(MATCH($C2395,'Start Here Statistics'!$M:$M,0),0)</f>
        <v>0</v>
      </c>
      <c r="B2395" s="43" t="s">
        <v>685</v>
      </c>
      <c r="C2395" s="43" t="s">
        <v>271</v>
      </c>
      <c r="D2395" s="43" t="s">
        <v>2952</v>
      </c>
      <c r="E2395" s="43">
        <f t="shared" si="74"/>
        <v>0</v>
      </c>
      <c r="G2395" s="89" t="str">
        <v/>
      </c>
      <c r="H2395" s="90" t="str" cm="1">
        <f t="array" ref="H2395">IFERROR(_xlfn._xlws.FILTER(Cnty_States_Rgns[chapter],(Cnty_States_Rgns[county_lon, county_st]=G2395)*(Cnty_States_Rgns[region]=DR_Region)),"")</f>
        <v/>
      </c>
      <c r="J2395">
        <v>2393</v>
      </c>
      <c r="K2395" t="str">
        <f t="shared" si="75"/>
        <v/>
      </c>
    </row>
    <row r="2396" spans="1:11" ht="16" hidden="1" x14ac:dyDescent="0.2">
      <c r="A2396" s="43">
        <f>IFERROR(MATCH($C2396,'Start Here Statistics'!$M:$M,0),0)</f>
        <v>0</v>
      </c>
      <c r="B2396" s="43" t="s">
        <v>405</v>
      </c>
      <c r="C2396" s="43" t="s">
        <v>308</v>
      </c>
      <c r="D2396" s="43" t="s">
        <v>2953</v>
      </c>
      <c r="E2396" s="43">
        <f t="shared" si="74"/>
        <v>0</v>
      </c>
      <c r="G2396" s="89" t="str">
        <v/>
      </c>
      <c r="H2396" s="90" t="str" cm="1">
        <f t="array" ref="H2396">IFERROR(_xlfn._xlws.FILTER(Cnty_States_Rgns[chapter],(Cnty_States_Rgns[county_lon, county_st]=G2396)*(Cnty_States_Rgns[region]=DR_Region)),"")</f>
        <v/>
      </c>
      <c r="J2396">
        <v>2394</v>
      </c>
      <c r="K2396" t="str">
        <f t="shared" si="75"/>
        <v/>
      </c>
    </row>
    <row r="2397" spans="1:11" ht="16" hidden="1" x14ac:dyDescent="0.2">
      <c r="A2397" s="43">
        <f>IFERROR(MATCH($C2397,'Start Here Statistics'!$M:$M,0),0)</f>
        <v>0</v>
      </c>
      <c r="B2397" s="43" t="s">
        <v>538</v>
      </c>
      <c r="C2397" s="43" t="s">
        <v>294</v>
      </c>
      <c r="D2397" s="43" t="s">
        <v>2954</v>
      </c>
      <c r="E2397" s="43">
        <f t="shared" si="74"/>
        <v>0</v>
      </c>
      <c r="G2397" s="89" t="str">
        <v/>
      </c>
      <c r="H2397" s="90" t="str" cm="1">
        <f t="array" ref="H2397">IFERROR(_xlfn._xlws.FILTER(Cnty_States_Rgns[chapter],(Cnty_States_Rgns[county_lon, county_st]=G2397)*(Cnty_States_Rgns[region]=DR_Region)),"")</f>
        <v/>
      </c>
      <c r="J2397">
        <v>2395</v>
      </c>
      <c r="K2397" t="str">
        <f t="shared" si="75"/>
        <v/>
      </c>
    </row>
    <row r="2398" spans="1:11" ht="16" hidden="1" x14ac:dyDescent="0.2">
      <c r="A2398" s="43">
        <f>IFERROR(MATCH($C2398,'Start Here Statistics'!$M:$M,0),0)</f>
        <v>0</v>
      </c>
      <c r="B2398" s="43" t="s">
        <v>842</v>
      </c>
      <c r="C2398" s="43" t="s">
        <v>308</v>
      </c>
      <c r="D2398" s="43" t="s">
        <v>2955</v>
      </c>
      <c r="E2398" s="43">
        <f t="shared" si="74"/>
        <v>0</v>
      </c>
      <c r="G2398" s="89" t="str">
        <v/>
      </c>
      <c r="H2398" s="90" t="str" cm="1">
        <f t="array" ref="H2398">IFERROR(_xlfn._xlws.FILTER(Cnty_States_Rgns[chapter],(Cnty_States_Rgns[county_lon, county_st]=G2398)*(Cnty_States_Rgns[region]=DR_Region)),"")</f>
        <v/>
      </c>
      <c r="J2398">
        <v>2396</v>
      </c>
      <c r="K2398" t="str">
        <f t="shared" si="75"/>
        <v/>
      </c>
    </row>
    <row r="2399" spans="1:11" ht="16" hidden="1" x14ac:dyDescent="0.2">
      <c r="A2399" s="43">
        <f>IFERROR(MATCH($C2399,'Start Here Statistics'!$M:$M,0),0)</f>
        <v>0</v>
      </c>
      <c r="B2399" s="43" t="s">
        <v>671</v>
      </c>
      <c r="C2399" s="43" t="s">
        <v>300</v>
      </c>
      <c r="D2399" s="43" t="s">
        <v>2956</v>
      </c>
      <c r="E2399" s="43">
        <f t="shared" si="74"/>
        <v>0</v>
      </c>
      <c r="G2399" s="89" t="str">
        <v/>
      </c>
      <c r="H2399" s="90" t="str" cm="1">
        <f t="array" ref="H2399">IFERROR(_xlfn._xlws.FILTER(Cnty_States_Rgns[chapter],(Cnty_States_Rgns[county_lon, county_st]=G2399)*(Cnty_States_Rgns[region]=DR_Region)),"")</f>
        <v/>
      </c>
      <c r="J2399">
        <v>2397</v>
      </c>
      <c r="K2399" t="str">
        <f t="shared" si="75"/>
        <v/>
      </c>
    </row>
    <row r="2400" spans="1:11" ht="16" hidden="1" x14ac:dyDescent="0.2">
      <c r="A2400" s="43">
        <f>IFERROR(MATCH($C2400,'Start Here Statistics'!$M:$M,0),0)</f>
        <v>0</v>
      </c>
      <c r="B2400" s="43" t="s">
        <v>352</v>
      </c>
      <c r="C2400" s="43" t="s">
        <v>308</v>
      </c>
      <c r="D2400" s="43" t="s">
        <v>2957</v>
      </c>
      <c r="E2400" s="43">
        <f t="shared" si="74"/>
        <v>0</v>
      </c>
      <c r="G2400" s="89" t="str">
        <v/>
      </c>
      <c r="H2400" s="90" t="str" cm="1">
        <f t="array" ref="H2400">IFERROR(_xlfn._xlws.FILTER(Cnty_States_Rgns[chapter],(Cnty_States_Rgns[county_lon, county_st]=G2400)*(Cnty_States_Rgns[region]=DR_Region)),"")</f>
        <v/>
      </c>
      <c r="J2400">
        <v>2398</v>
      </c>
      <c r="K2400" t="str">
        <f t="shared" si="75"/>
        <v/>
      </c>
    </row>
    <row r="2401" spans="1:11" ht="16" hidden="1" x14ac:dyDescent="0.2">
      <c r="A2401" s="43">
        <f>IFERROR(MATCH($C2401,'Start Here Statistics'!$M:$M,0),0)</f>
        <v>0</v>
      </c>
      <c r="B2401" s="43" t="s">
        <v>386</v>
      </c>
      <c r="C2401" s="43" t="s">
        <v>295</v>
      </c>
      <c r="D2401" s="43" t="s">
        <v>2958</v>
      </c>
      <c r="E2401" s="43">
        <f t="shared" si="74"/>
        <v>0</v>
      </c>
      <c r="G2401" s="89" t="str">
        <v/>
      </c>
      <c r="H2401" s="90" t="str" cm="1">
        <f t="array" ref="H2401">IFERROR(_xlfn._xlws.FILTER(Cnty_States_Rgns[chapter],(Cnty_States_Rgns[county_lon, county_st]=G2401)*(Cnty_States_Rgns[region]=DR_Region)),"")</f>
        <v/>
      </c>
      <c r="J2401">
        <v>2399</v>
      </c>
      <c r="K2401" t="str">
        <f t="shared" si="75"/>
        <v/>
      </c>
    </row>
    <row r="2402" spans="1:11" ht="16" hidden="1" x14ac:dyDescent="0.2">
      <c r="A2402" s="43">
        <f>IFERROR(MATCH($C2402,'Start Here Statistics'!$M:$M,0),0)</f>
        <v>0</v>
      </c>
      <c r="B2402" s="43" t="s">
        <v>418</v>
      </c>
      <c r="C2402" s="43" t="s">
        <v>285</v>
      </c>
      <c r="D2402" s="43" t="s">
        <v>2959</v>
      </c>
      <c r="E2402" s="43">
        <f t="shared" si="74"/>
        <v>0</v>
      </c>
      <c r="G2402" s="89" t="str">
        <v/>
      </c>
      <c r="H2402" s="90" t="str" cm="1">
        <f t="array" ref="H2402">IFERROR(_xlfn._xlws.FILTER(Cnty_States_Rgns[chapter],(Cnty_States_Rgns[county_lon, county_st]=G2402)*(Cnty_States_Rgns[region]=DR_Region)),"")</f>
        <v/>
      </c>
      <c r="J2402">
        <v>2400</v>
      </c>
      <c r="K2402" t="str">
        <f t="shared" si="75"/>
        <v/>
      </c>
    </row>
    <row r="2403" spans="1:11" ht="16" x14ac:dyDescent="0.2">
      <c r="A2403" s="43">
        <f>IFERROR(MATCH($C2403,'Start Here Statistics'!$M:$M,0),0)</f>
        <v>0</v>
      </c>
      <c r="B2403" s="43" t="s">
        <v>364</v>
      </c>
      <c r="C2403" s="43" t="s">
        <v>271</v>
      </c>
      <c r="D2403" s="43" t="s">
        <v>2960</v>
      </c>
      <c r="E2403" s="43">
        <f t="shared" si="74"/>
        <v>0</v>
      </c>
      <c r="G2403" s="89" t="str">
        <v/>
      </c>
      <c r="H2403" s="90" t="str" cm="1">
        <f t="array" ref="H2403">IFERROR(_xlfn._xlws.FILTER(Cnty_States_Rgns[chapter],(Cnty_States_Rgns[county_lon, county_st]=G2403)*(Cnty_States_Rgns[region]=DR_Region)),"")</f>
        <v/>
      </c>
      <c r="J2403">
        <v>2401</v>
      </c>
      <c r="K2403" t="str">
        <f t="shared" si="75"/>
        <v/>
      </c>
    </row>
    <row r="2404" spans="1:11" ht="16" hidden="1" x14ac:dyDescent="0.2">
      <c r="A2404" s="43">
        <f>IFERROR(MATCH($C2404,'Start Here Statistics'!$M:$M,0),0)</f>
        <v>0</v>
      </c>
      <c r="B2404" s="43" t="s">
        <v>561</v>
      </c>
      <c r="C2404" s="43" t="s">
        <v>307</v>
      </c>
      <c r="D2404" s="43" t="s">
        <v>2961</v>
      </c>
      <c r="E2404" s="43">
        <f t="shared" si="74"/>
        <v>0</v>
      </c>
      <c r="G2404" s="89" t="str">
        <v/>
      </c>
      <c r="H2404" s="90" t="str" cm="1">
        <f t="array" ref="H2404">IFERROR(_xlfn._xlws.FILTER(Cnty_States_Rgns[chapter],(Cnty_States_Rgns[county_lon, county_st]=G2404)*(Cnty_States_Rgns[region]=DR_Region)),"")</f>
        <v/>
      </c>
      <c r="J2404">
        <v>2402</v>
      </c>
      <c r="K2404" t="str">
        <f t="shared" si="75"/>
        <v/>
      </c>
    </row>
    <row r="2405" spans="1:11" ht="16" hidden="1" x14ac:dyDescent="0.2">
      <c r="A2405" s="43">
        <f>IFERROR(MATCH($C2405,'Start Here Statistics'!$M:$M,0),0)</f>
        <v>0</v>
      </c>
      <c r="B2405" s="43" t="s">
        <v>530</v>
      </c>
      <c r="C2405" s="43" t="s">
        <v>304</v>
      </c>
      <c r="D2405" s="43" t="s">
        <v>2962</v>
      </c>
      <c r="E2405" s="43">
        <f t="shared" si="74"/>
        <v>0</v>
      </c>
      <c r="G2405" s="89" t="str">
        <v/>
      </c>
      <c r="H2405" s="90" t="str" cm="1">
        <f t="array" ref="H2405">IFERROR(_xlfn._xlws.FILTER(Cnty_States_Rgns[chapter],(Cnty_States_Rgns[county_lon, county_st]=G2405)*(Cnty_States_Rgns[region]=DR_Region)),"")</f>
        <v/>
      </c>
      <c r="J2405">
        <v>2403</v>
      </c>
      <c r="K2405" t="str">
        <f t="shared" si="75"/>
        <v/>
      </c>
    </row>
    <row r="2406" spans="1:11" ht="16" hidden="1" x14ac:dyDescent="0.2">
      <c r="A2406" s="43">
        <f>IFERROR(MATCH($C2406,'Start Here Statistics'!$M:$M,0),0)</f>
        <v>0</v>
      </c>
      <c r="B2406" s="43" t="s">
        <v>396</v>
      </c>
      <c r="C2406" s="43" t="s">
        <v>327</v>
      </c>
      <c r="D2406" s="43" t="s">
        <v>2963</v>
      </c>
      <c r="E2406" s="43">
        <f t="shared" si="74"/>
        <v>0</v>
      </c>
      <c r="G2406" s="89" t="str">
        <v/>
      </c>
      <c r="H2406" s="90" t="str" cm="1">
        <f t="array" ref="H2406">IFERROR(_xlfn._xlws.FILTER(Cnty_States_Rgns[chapter],(Cnty_States_Rgns[county_lon, county_st]=G2406)*(Cnty_States_Rgns[region]=DR_Region)),"")</f>
        <v/>
      </c>
      <c r="J2406">
        <v>2404</v>
      </c>
      <c r="K2406" t="str">
        <f t="shared" si="75"/>
        <v/>
      </c>
    </row>
    <row r="2407" spans="1:11" ht="16" hidden="1" x14ac:dyDescent="0.2">
      <c r="A2407" s="43">
        <f>IFERROR(MATCH($C2407,'Start Here Statistics'!$M:$M,0),0)</f>
        <v>0</v>
      </c>
      <c r="B2407" s="43" t="s">
        <v>604</v>
      </c>
      <c r="C2407" s="43" t="s">
        <v>298</v>
      </c>
      <c r="D2407" s="43" t="s">
        <v>2964</v>
      </c>
      <c r="E2407" s="43">
        <f t="shared" si="74"/>
        <v>0</v>
      </c>
      <c r="G2407" s="89" t="str">
        <v/>
      </c>
      <c r="H2407" s="90" t="str" cm="1">
        <f t="array" ref="H2407">IFERROR(_xlfn._xlws.FILTER(Cnty_States_Rgns[chapter],(Cnty_States_Rgns[county_lon, county_st]=G2407)*(Cnty_States_Rgns[region]=DR_Region)),"")</f>
        <v/>
      </c>
      <c r="J2407">
        <v>2405</v>
      </c>
      <c r="K2407" t="str">
        <f t="shared" si="75"/>
        <v/>
      </c>
    </row>
    <row r="2408" spans="1:11" ht="16" hidden="1" x14ac:dyDescent="0.2">
      <c r="A2408" s="43">
        <f>IFERROR(MATCH($C2408,'Start Here Statistics'!$M:$M,0),0)</f>
        <v>0</v>
      </c>
      <c r="B2408" s="43" t="s">
        <v>446</v>
      </c>
      <c r="C2408" s="43" t="s">
        <v>301</v>
      </c>
      <c r="D2408" s="43" t="s">
        <v>2965</v>
      </c>
      <c r="E2408" s="43">
        <f t="shared" si="74"/>
        <v>0</v>
      </c>
      <c r="G2408" s="89" t="str">
        <v/>
      </c>
      <c r="H2408" s="90" t="str" cm="1">
        <f t="array" ref="H2408">IFERROR(_xlfn._xlws.FILTER(Cnty_States_Rgns[chapter],(Cnty_States_Rgns[county_lon, county_st]=G2408)*(Cnty_States_Rgns[region]=DR_Region)),"")</f>
        <v/>
      </c>
      <c r="J2408">
        <v>2406</v>
      </c>
      <c r="K2408" t="str">
        <f t="shared" si="75"/>
        <v/>
      </c>
    </row>
    <row r="2409" spans="1:11" ht="16" hidden="1" x14ac:dyDescent="0.2">
      <c r="A2409" s="43">
        <f>IFERROR(MATCH($C2409,'Start Here Statistics'!$M:$M,0),0)</f>
        <v>0</v>
      </c>
      <c r="B2409" s="43" t="s">
        <v>455</v>
      </c>
      <c r="C2409" s="43" t="s">
        <v>308</v>
      </c>
      <c r="D2409" s="43" t="s">
        <v>2966</v>
      </c>
      <c r="E2409" s="43">
        <f t="shared" si="74"/>
        <v>0</v>
      </c>
      <c r="G2409" s="89" t="str">
        <v/>
      </c>
      <c r="H2409" s="90" t="str" cm="1">
        <f t="array" ref="H2409">IFERROR(_xlfn._xlws.FILTER(Cnty_States_Rgns[chapter],(Cnty_States_Rgns[county_lon, county_st]=G2409)*(Cnty_States_Rgns[region]=DR_Region)),"")</f>
        <v/>
      </c>
      <c r="J2409">
        <v>2407</v>
      </c>
      <c r="K2409" t="str">
        <f t="shared" si="75"/>
        <v/>
      </c>
    </row>
    <row r="2410" spans="1:11" ht="16" hidden="1" x14ac:dyDescent="0.2">
      <c r="A2410" s="43">
        <f>IFERROR(MATCH($C2410,'Start Here Statistics'!$M:$M,0),0)</f>
        <v>0</v>
      </c>
      <c r="B2410" s="43" t="s">
        <v>457</v>
      </c>
      <c r="C2410" s="43" t="s">
        <v>282</v>
      </c>
      <c r="D2410" s="43" t="s">
        <v>2967</v>
      </c>
      <c r="E2410" s="43">
        <f t="shared" si="74"/>
        <v>0</v>
      </c>
      <c r="G2410" s="89" t="str">
        <v/>
      </c>
      <c r="H2410" s="90" t="str" cm="1">
        <f t="array" ref="H2410">IFERROR(_xlfn._xlws.FILTER(Cnty_States_Rgns[chapter],(Cnty_States_Rgns[county_lon, county_st]=G2410)*(Cnty_States_Rgns[region]=DR_Region)),"")</f>
        <v/>
      </c>
      <c r="J2410">
        <v>2408</v>
      </c>
      <c r="K2410" t="str">
        <f t="shared" si="75"/>
        <v/>
      </c>
    </row>
    <row r="2411" spans="1:11" ht="16" hidden="1" x14ac:dyDescent="0.2">
      <c r="A2411" s="43">
        <f>IFERROR(MATCH($C2411,'Start Here Statistics'!$M:$M,0),0)</f>
        <v>0</v>
      </c>
      <c r="B2411" s="43" t="s">
        <v>551</v>
      </c>
      <c r="C2411" s="43" t="s">
        <v>282</v>
      </c>
      <c r="D2411" s="43" t="s">
        <v>2968</v>
      </c>
      <c r="E2411" s="43">
        <f t="shared" si="74"/>
        <v>0</v>
      </c>
      <c r="G2411" s="89" t="str">
        <v/>
      </c>
      <c r="H2411" s="90" t="str" cm="1">
        <f t="array" ref="H2411">IFERROR(_xlfn._xlws.FILTER(Cnty_States_Rgns[chapter],(Cnty_States_Rgns[county_lon, county_st]=G2411)*(Cnty_States_Rgns[region]=DR_Region)),"")</f>
        <v/>
      </c>
      <c r="J2411">
        <v>2409</v>
      </c>
      <c r="K2411" t="str">
        <f t="shared" si="75"/>
        <v/>
      </c>
    </row>
    <row r="2412" spans="1:11" ht="16" hidden="1" x14ac:dyDescent="0.2">
      <c r="A2412" s="43">
        <f>IFERROR(MATCH($C2412,'Start Here Statistics'!$M:$M,0),0)</f>
        <v>0</v>
      </c>
      <c r="B2412" s="43" t="s">
        <v>561</v>
      </c>
      <c r="C2412" s="43" t="s">
        <v>307</v>
      </c>
      <c r="D2412" s="43" t="s">
        <v>2969</v>
      </c>
      <c r="E2412" s="43">
        <f t="shared" si="74"/>
        <v>0</v>
      </c>
      <c r="G2412" s="89" t="str">
        <v/>
      </c>
      <c r="H2412" s="90" t="str" cm="1">
        <f t="array" ref="H2412">IFERROR(_xlfn._xlws.FILTER(Cnty_States_Rgns[chapter],(Cnty_States_Rgns[county_lon, county_st]=G2412)*(Cnty_States_Rgns[region]=DR_Region)),"")</f>
        <v/>
      </c>
      <c r="J2412">
        <v>2410</v>
      </c>
      <c r="K2412" t="str">
        <f t="shared" si="75"/>
        <v/>
      </c>
    </row>
    <row r="2413" spans="1:11" ht="16" hidden="1" x14ac:dyDescent="0.2">
      <c r="A2413" s="43">
        <f>IFERROR(MATCH($C2413,'Start Here Statistics'!$M:$M,0),0)</f>
        <v>0</v>
      </c>
      <c r="B2413" s="43" t="s">
        <v>720</v>
      </c>
      <c r="C2413" s="43" t="s">
        <v>313</v>
      </c>
      <c r="D2413" s="43" t="s">
        <v>2970</v>
      </c>
      <c r="E2413" s="43">
        <f t="shared" si="74"/>
        <v>0</v>
      </c>
      <c r="G2413" s="89" t="str">
        <v/>
      </c>
      <c r="H2413" s="90" t="str" cm="1">
        <f t="array" ref="H2413">IFERROR(_xlfn._xlws.FILTER(Cnty_States_Rgns[chapter],(Cnty_States_Rgns[county_lon, county_st]=G2413)*(Cnty_States_Rgns[region]=DR_Region)),"")</f>
        <v/>
      </c>
      <c r="J2413">
        <v>2411</v>
      </c>
      <c r="K2413" t="str">
        <f t="shared" si="75"/>
        <v/>
      </c>
    </row>
    <row r="2414" spans="1:11" ht="16" hidden="1" x14ac:dyDescent="0.2">
      <c r="A2414" s="43">
        <f>IFERROR(MATCH($C2414,'Start Here Statistics'!$M:$M,0),0)</f>
        <v>0</v>
      </c>
      <c r="B2414" s="43" t="s">
        <v>530</v>
      </c>
      <c r="C2414" s="43" t="s">
        <v>304</v>
      </c>
      <c r="D2414" s="43" t="s">
        <v>2971</v>
      </c>
      <c r="E2414" s="43">
        <f t="shared" si="74"/>
        <v>0</v>
      </c>
      <c r="G2414" s="89" t="str">
        <v/>
      </c>
      <c r="H2414" s="90" t="str" cm="1">
        <f t="array" ref="H2414">IFERROR(_xlfn._xlws.FILTER(Cnty_States_Rgns[chapter],(Cnty_States_Rgns[county_lon, county_st]=G2414)*(Cnty_States_Rgns[region]=DR_Region)),"")</f>
        <v/>
      </c>
      <c r="J2414">
        <v>2412</v>
      </c>
      <c r="K2414" t="str">
        <f t="shared" si="75"/>
        <v/>
      </c>
    </row>
    <row r="2415" spans="1:11" ht="16" hidden="1" x14ac:dyDescent="0.2">
      <c r="A2415" s="43">
        <f>IFERROR(MATCH($C2415,'Start Here Statistics'!$M:$M,0),0)</f>
        <v>0</v>
      </c>
      <c r="B2415" s="43" t="s">
        <v>368</v>
      </c>
      <c r="C2415" s="43" t="s">
        <v>310</v>
      </c>
      <c r="D2415" s="43" t="s">
        <v>2972</v>
      </c>
      <c r="E2415" s="43">
        <f t="shared" si="74"/>
        <v>0</v>
      </c>
      <c r="G2415" s="89" t="str">
        <v/>
      </c>
      <c r="H2415" s="90" t="str" cm="1">
        <f t="array" ref="H2415">IFERROR(_xlfn._xlws.FILTER(Cnty_States_Rgns[chapter],(Cnty_States_Rgns[county_lon, county_st]=G2415)*(Cnty_States_Rgns[region]=DR_Region)),"")</f>
        <v/>
      </c>
      <c r="J2415">
        <v>2413</v>
      </c>
      <c r="K2415" t="str">
        <f t="shared" si="75"/>
        <v/>
      </c>
    </row>
    <row r="2416" spans="1:11" ht="16" hidden="1" x14ac:dyDescent="0.2">
      <c r="A2416" s="43">
        <f>IFERROR(MATCH($C2416,'Start Here Statistics'!$M:$M,0),0)</f>
        <v>0</v>
      </c>
      <c r="B2416" s="43" t="s">
        <v>688</v>
      </c>
      <c r="C2416" s="43" t="s">
        <v>307</v>
      </c>
      <c r="D2416" s="43" t="s">
        <v>2973</v>
      </c>
      <c r="E2416" s="43">
        <f t="shared" si="74"/>
        <v>0</v>
      </c>
      <c r="G2416" s="89" t="str">
        <v/>
      </c>
      <c r="H2416" s="90" t="str" cm="1">
        <f t="array" ref="H2416">IFERROR(_xlfn._xlws.FILTER(Cnty_States_Rgns[chapter],(Cnty_States_Rgns[county_lon, county_st]=G2416)*(Cnty_States_Rgns[region]=DR_Region)),"")</f>
        <v/>
      </c>
      <c r="J2416">
        <v>2414</v>
      </c>
      <c r="K2416" t="str">
        <f t="shared" si="75"/>
        <v/>
      </c>
    </row>
    <row r="2417" spans="1:11" ht="16" hidden="1" x14ac:dyDescent="0.2">
      <c r="A2417" s="43">
        <f>IFERROR(MATCH($C2417,'Start Here Statistics'!$M:$M,0),0)</f>
        <v>0</v>
      </c>
      <c r="B2417" s="43" t="s">
        <v>457</v>
      </c>
      <c r="C2417" s="43" t="s">
        <v>282</v>
      </c>
      <c r="D2417" s="43" t="s">
        <v>2974</v>
      </c>
      <c r="E2417" s="43">
        <f t="shared" si="74"/>
        <v>0</v>
      </c>
      <c r="G2417" s="89" t="str">
        <v/>
      </c>
      <c r="H2417" s="90" t="str" cm="1">
        <f t="array" ref="H2417">IFERROR(_xlfn._xlws.FILTER(Cnty_States_Rgns[chapter],(Cnty_States_Rgns[county_lon, county_st]=G2417)*(Cnty_States_Rgns[region]=DR_Region)),"")</f>
        <v/>
      </c>
      <c r="J2417">
        <v>2415</v>
      </c>
      <c r="K2417" t="str">
        <f t="shared" si="75"/>
        <v/>
      </c>
    </row>
    <row r="2418" spans="1:11" ht="16" hidden="1" x14ac:dyDescent="0.2">
      <c r="A2418" s="43">
        <f>IFERROR(MATCH($C2418,'Start Here Statistics'!$M:$M,0),0)</f>
        <v>0</v>
      </c>
      <c r="B2418" s="43" t="s">
        <v>477</v>
      </c>
      <c r="C2418" s="43" t="s">
        <v>325</v>
      </c>
      <c r="D2418" s="43" t="s">
        <v>2975</v>
      </c>
      <c r="E2418" s="43">
        <f t="shared" si="74"/>
        <v>0</v>
      </c>
      <c r="G2418" s="89" t="str">
        <v/>
      </c>
      <c r="H2418" s="90" t="str" cm="1">
        <f t="array" ref="H2418">IFERROR(_xlfn._xlws.FILTER(Cnty_States_Rgns[chapter],(Cnty_States_Rgns[county_lon, county_st]=G2418)*(Cnty_States_Rgns[region]=DR_Region)),"")</f>
        <v/>
      </c>
      <c r="J2418">
        <v>2416</v>
      </c>
      <c r="K2418" t="str">
        <f t="shared" si="75"/>
        <v/>
      </c>
    </row>
    <row r="2419" spans="1:11" ht="16" hidden="1" x14ac:dyDescent="0.2">
      <c r="A2419" s="43">
        <f>IFERROR(MATCH($C2419,'Start Here Statistics'!$M:$M,0),0)</f>
        <v>0</v>
      </c>
      <c r="B2419" s="43" t="s">
        <v>428</v>
      </c>
      <c r="C2419" s="43" t="s">
        <v>301</v>
      </c>
      <c r="D2419" s="43" t="s">
        <v>2976</v>
      </c>
      <c r="E2419" s="43">
        <f t="shared" si="74"/>
        <v>0</v>
      </c>
      <c r="G2419" s="89" t="str">
        <v/>
      </c>
      <c r="H2419" s="90" t="str" cm="1">
        <f t="array" ref="H2419">IFERROR(_xlfn._xlws.FILTER(Cnty_States_Rgns[chapter],(Cnty_States_Rgns[county_lon, county_st]=G2419)*(Cnty_States_Rgns[region]=DR_Region)),"")</f>
        <v/>
      </c>
      <c r="J2419">
        <v>2417</v>
      </c>
      <c r="K2419" t="str">
        <f t="shared" si="75"/>
        <v/>
      </c>
    </row>
    <row r="2420" spans="1:11" ht="16" hidden="1" x14ac:dyDescent="0.2">
      <c r="A2420" s="43">
        <f>IFERROR(MATCH($C2420,'Start Here Statistics'!$M:$M,0),0)</f>
        <v>0</v>
      </c>
      <c r="B2420" s="43" t="s">
        <v>392</v>
      </c>
      <c r="C2420" s="43" t="s">
        <v>292</v>
      </c>
      <c r="D2420" s="43" t="s">
        <v>2977</v>
      </c>
      <c r="E2420" s="43">
        <f t="shared" si="74"/>
        <v>0</v>
      </c>
      <c r="G2420" s="89" t="str">
        <v/>
      </c>
      <c r="H2420" s="90" t="str" cm="1">
        <f t="array" ref="H2420">IFERROR(_xlfn._xlws.FILTER(Cnty_States_Rgns[chapter],(Cnty_States_Rgns[county_lon, county_st]=G2420)*(Cnty_States_Rgns[region]=DR_Region)),"")</f>
        <v/>
      </c>
      <c r="J2420">
        <v>2418</v>
      </c>
      <c r="K2420" t="str">
        <f t="shared" si="75"/>
        <v/>
      </c>
    </row>
    <row r="2421" spans="1:11" ht="16" hidden="1" x14ac:dyDescent="0.2">
      <c r="A2421" s="43">
        <f>IFERROR(MATCH($C2421,'Start Here Statistics'!$M:$M,0),0)</f>
        <v>0</v>
      </c>
      <c r="B2421" s="43" t="s">
        <v>688</v>
      </c>
      <c r="C2421" s="43" t="s">
        <v>307</v>
      </c>
      <c r="D2421" s="43" t="s">
        <v>2978</v>
      </c>
      <c r="E2421" s="43">
        <f t="shared" si="74"/>
        <v>0</v>
      </c>
      <c r="G2421" s="89" t="str">
        <v/>
      </c>
      <c r="H2421" s="90" t="str" cm="1">
        <f t="array" ref="H2421">IFERROR(_xlfn._xlws.FILTER(Cnty_States_Rgns[chapter],(Cnty_States_Rgns[county_lon, county_st]=G2421)*(Cnty_States_Rgns[region]=DR_Region)),"")</f>
        <v/>
      </c>
      <c r="J2421">
        <v>2419</v>
      </c>
      <c r="K2421" t="str">
        <f t="shared" si="75"/>
        <v/>
      </c>
    </row>
    <row r="2422" spans="1:11" ht="16" hidden="1" x14ac:dyDescent="0.2">
      <c r="A2422" s="43">
        <f>IFERROR(MATCH($C2422,'Start Here Statistics'!$M:$M,0),0)</f>
        <v>0</v>
      </c>
      <c r="B2422" s="43" t="s">
        <v>366</v>
      </c>
      <c r="C2422" s="43" t="s">
        <v>307</v>
      </c>
      <c r="D2422" s="43" t="s">
        <v>2979</v>
      </c>
      <c r="E2422" s="43">
        <f t="shared" si="74"/>
        <v>0</v>
      </c>
      <c r="G2422" s="89" t="str">
        <v/>
      </c>
      <c r="H2422" s="90" t="str" cm="1">
        <f t="array" ref="H2422">IFERROR(_xlfn._xlws.FILTER(Cnty_States_Rgns[chapter],(Cnty_States_Rgns[county_lon, county_st]=G2422)*(Cnty_States_Rgns[region]=DR_Region)),"")</f>
        <v/>
      </c>
      <c r="J2422">
        <v>2420</v>
      </c>
      <c r="K2422" t="str">
        <f t="shared" si="75"/>
        <v/>
      </c>
    </row>
    <row r="2423" spans="1:11" ht="16" hidden="1" x14ac:dyDescent="0.2">
      <c r="A2423" s="43">
        <f>IFERROR(MATCH($C2423,'Start Here Statistics'!$M:$M,0),0)</f>
        <v>0</v>
      </c>
      <c r="B2423" s="43" t="s">
        <v>446</v>
      </c>
      <c r="C2423" s="43" t="s">
        <v>301</v>
      </c>
      <c r="D2423" s="43" t="s">
        <v>2980</v>
      </c>
      <c r="E2423" s="43">
        <f t="shared" si="74"/>
        <v>0</v>
      </c>
      <c r="G2423" s="89" t="str">
        <v/>
      </c>
      <c r="H2423" s="90" t="str" cm="1">
        <f t="array" ref="H2423">IFERROR(_xlfn._xlws.FILTER(Cnty_States_Rgns[chapter],(Cnty_States_Rgns[county_lon, county_st]=G2423)*(Cnty_States_Rgns[region]=DR_Region)),"")</f>
        <v/>
      </c>
      <c r="J2423">
        <v>2421</v>
      </c>
      <c r="K2423" t="str">
        <f t="shared" si="75"/>
        <v/>
      </c>
    </row>
    <row r="2424" spans="1:11" ht="16" hidden="1" x14ac:dyDescent="0.2">
      <c r="A2424" s="43">
        <f>IFERROR(MATCH($C2424,'Start Here Statistics'!$M:$M,0),0)</f>
        <v>0</v>
      </c>
      <c r="B2424" s="43" t="s">
        <v>405</v>
      </c>
      <c r="C2424" s="43" t="s">
        <v>308</v>
      </c>
      <c r="D2424" s="43" t="s">
        <v>2981</v>
      </c>
      <c r="E2424" s="43">
        <f t="shared" si="74"/>
        <v>0</v>
      </c>
      <c r="G2424" s="89" t="str">
        <v/>
      </c>
      <c r="H2424" s="90" t="str" cm="1">
        <f t="array" ref="H2424">IFERROR(_xlfn._xlws.FILTER(Cnty_States_Rgns[chapter],(Cnty_States_Rgns[county_lon, county_st]=G2424)*(Cnty_States_Rgns[region]=DR_Region)),"")</f>
        <v/>
      </c>
      <c r="J2424">
        <v>2422</v>
      </c>
      <c r="K2424" t="str">
        <f t="shared" si="75"/>
        <v/>
      </c>
    </row>
    <row r="2425" spans="1:11" ht="16" hidden="1" x14ac:dyDescent="0.2">
      <c r="A2425" s="43">
        <f>IFERROR(MATCH($C2425,'Start Here Statistics'!$M:$M,0),0)</f>
        <v>0</v>
      </c>
      <c r="B2425" s="43" t="s">
        <v>683</v>
      </c>
      <c r="C2425" s="43" t="s">
        <v>324</v>
      </c>
      <c r="D2425" s="43" t="s">
        <v>2982</v>
      </c>
      <c r="E2425" s="43">
        <f t="shared" si="74"/>
        <v>0</v>
      </c>
      <c r="G2425" s="89" t="str">
        <v/>
      </c>
      <c r="H2425" s="90" t="str" cm="1">
        <f t="array" ref="H2425">IFERROR(_xlfn._xlws.FILTER(Cnty_States_Rgns[chapter],(Cnty_States_Rgns[county_lon, county_st]=G2425)*(Cnty_States_Rgns[region]=DR_Region)),"")</f>
        <v/>
      </c>
      <c r="J2425">
        <v>2423</v>
      </c>
      <c r="K2425" t="str">
        <f t="shared" si="75"/>
        <v/>
      </c>
    </row>
    <row r="2426" spans="1:11" ht="16" hidden="1" x14ac:dyDescent="0.2">
      <c r="A2426" s="43">
        <f>IFERROR(MATCH($C2426,'Start Here Statistics'!$M:$M,0),0)</f>
        <v>0</v>
      </c>
      <c r="B2426" s="43" t="s">
        <v>428</v>
      </c>
      <c r="C2426" s="43" t="s">
        <v>301</v>
      </c>
      <c r="D2426" s="43" t="s">
        <v>2983</v>
      </c>
      <c r="E2426" s="43">
        <f t="shared" si="74"/>
        <v>0</v>
      </c>
      <c r="G2426" s="89" t="str">
        <v/>
      </c>
      <c r="H2426" s="90" t="str" cm="1">
        <f t="array" ref="H2426">IFERROR(_xlfn._xlws.FILTER(Cnty_States_Rgns[chapter],(Cnty_States_Rgns[county_lon, county_st]=G2426)*(Cnty_States_Rgns[region]=DR_Region)),"")</f>
        <v/>
      </c>
      <c r="J2426">
        <v>2424</v>
      </c>
      <c r="K2426" t="str">
        <f t="shared" si="75"/>
        <v/>
      </c>
    </row>
    <row r="2427" spans="1:11" ht="16" hidden="1" x14ac:dyDescent="0.2">
      <c r="A2427" s="43">
        <f>IFERROR(MATCH($C2427,'Start Here Statistics'!$M:$M,0),0)</f>
        <v>0</v>
      </c>
      <c r="B2427" s="43" t="s">
        <v>1326</v>
      </c>
      <c r="C2427" s="43" t="s">
        <v>307</v>
      </c>
      <c r="D2427" s="43" t="s">
        <v>2984</v>
      </c>
      <c r="E2427" s="43">
        <f t="shared" si="74"/>
        <v>0</v>
      </c>
      <c r="G2427" s="89" t="str">
        <v/>
      </c>
      <c r="H2427" s="90" t="str" cm="1">
        <f t="array" ref="H2427">IFERROR(_xlfn._xlws.FILTER(Cnty_States_Rgns[chapter],(Cnty_States_Rgns[county_lon, county_st]=G2427)*(Cnty_States_Rgns[region]=DR_Region)),"")</f>
        <v/>
      </c>
      <c r="J2427">
        <v>2425</v>
      </c>
      <c r="K2427" t="str">
        <f t="shared" si="75"/>
        <v/>
      </c>
    </row>
    <row r="2428" spans="1:11" ht="16" hidden="1" x14ac:dyDescent="0.2">
      <c r="A2428" s="43">
        <f>IFERROR(MATCH($C2428,'Start Here Statistics'!$M:$M,0),0)</f>
        <v>0</v>
      </c>
      <c r="B2428" s="43" t="s">
        <v>724</v>
      </c>
      <c r="C2428" s="43" t="s">
        <v>326</v>
      </c>
      <c r="D2428" s="43" t="s">
        <v>2985</v>
      </c>
      <c r="E2428" s="43">
        <f t="shared" si="74"/>
        <v>0</v>
      </c>
      <c r="G2428" s="89" t="str">
        <v/>
      </c>
      <c r="H2428" s="90" t="str" cm="1">
        <f t="array" ref="H2428">IFERROR(_xlfn._xlws.FILTER(Cnty_States_Rgns[chapter],(Cnty_States_Rgns[county_lon, county_st]=G2428)*(Cnty_States_Rgns[region]=DR_Region)),"")</f>
        <v/>
      </c>
      <c r="J2428">
        <v>2426</v>
      </c>
      <c r="K2428" t="str">
        <f t="shared" si="75"/>
        <v/>
      </c>
    </row>
    <row r="2429" spans="1:11" ht="16" hidden="1" x14ac:dyDescent="0.2">
      <c r="A2429" s="43">
        <f>IFERROR(MATCH($C2429,'Start Here Statistics'!$M:$M,0),0)</f>
        <v>0</v>
      </c>
      <c r="B2429" s="43" t="s">
        <v>815</v>
      </c>
      <c r="C2429" s="43" t="s">
        <v>310</v>
      </c>
      <c r="D2429" s="43" t="s">
        <v>2986</v>
      </c>
      <c r="E2429" s="43">
        <f t="shared" si="74"/>
        <v>0</v>
      </c>
      <c r="G2429" s="89" t="str">
        <v/>
      </c>
      <c r="H2429" s="90" t="str" cm="1">
        <f t="array" ref="H2429">IFERROR(_xlfn._xlws.FILTER(Cnty_States_Rgns[chapter],(Cnty_States_Rgns[county_lon, county_st]=G2429)*(Cnty_States_Rgns[region]=DR_Region)),"")</f>
        <v/>
      </c>
      <c r="J2429">
        <v>2427</v>
      </c>
      <c r="K2429" t="str">
        <f t="shared" si="75"/>
        <v/>
      </c>
    </row>
    <row r="2430" spans="1:11" ht="16" hidden="1" x14ac:dyDescent="0.2">
      <c r="A2430" s="43">
        <f>IFERROR(MATCH($C2430,'Start Here Statistics'!$M:$M,0),0)</f>
        <v>0</v>
      </c>
      <c r="B2430" s="43" t="s">
        <v>694</v>
      </c>
      <c r="C2430" s="43" t="s">
        <v>299</v>
      </c>
      <c r="D2430" s="43" t="s">
        <v>2987</v>
      </c>
      <c r="E2430" s="43">
        <f t="shared" si="74"/>
        <v>0</v>
      </c>
      <c r="G2430" s="89" t="str">
        <v/>
      </c>
      <c r="H2430" s="90" t="str" cm="1">
        <f t="array" ref="H2430">IFERROR(_xlfn._xlws.FILTER(Cnty_States_Rgns[chapter],(Cnty_States_Rgns[county_lon, county_st]=G2430)*(Cnty_States_Rgns[region]=DR_Region)),"")</f>
        <v/>
      </c>
      <c r="J2430">
        <v>2428</v>
      </c>
      <c r="K2430" t="str">
        <f t="shared" si="75"/>
        <v/>
      </c>
    </row>
    <row r="2431" spans="1:11" ht="16" hidden="1" x14ac:dyDescent="0.2">
      <c r="A2431" s="43">
        <f>IFERROR(MATCH($C2431,'Start Here Statistics'!$M:$M,0),0)</f>
        <v>0</v>
      </c>
      <c r="B2431" s="43" t="s">
        <v>604</v>
      </c>
      <c r="C2431" s="43" t="s">
        <v>298</v>
      </c>
      <c r="D2431" s="43" t="s">
        <v>2988</v>
      </c>
      <c r="E2431" s="43">
        <f t="shared" si="74"/>
        <v>0</v>
      </c>
      <c r="G2431" s="89" t="str">
        <v/>
      </c>
      <c r="H2431" s="90" t="str" cm="1">
        <f t="array" ref="H2431">IFERROR(_xlfn._xlws.FILTER(Cnty_States_Rgns[chapter],(Cnty_States_Rgns[county_lon, county_st]=G2431)*(Cnty_States_Rgns[region]=DR_Region)),"")</f>
        <v/>
      </c>
      <c r="J2431">
        <v>2429</v>
      </c>
      <c r="K2431" t="str">
        <f t="shared" si="75"/>
        <v/>
      </c>
    </row>
    <row r="2432" spans="1:11" ht="16" hidden="1" x14ac:dyDescent="0.2">
      <c r="A2432" s="43">
        <f>IFERROR(MATCH($C2432,'Start Here Statistics'!$M:$M,0),0)</f>
        <v>0</v>
      </c>
      <c r="B2432" s="43" t="s">
        <v>561</v>
      </c>
      <c r="C2432" s="43" t="s">
        <v>307</v>
      </c>
      <c r="D2432" s="43" t="s">
        <v>2989</v>
      </c>
      <c r="E2432" s="43">
        <f t="shared" si="74"/>
        <v>0</v>
      </c>
      <c r="G2432" s="89" t="str">
        <v/>
      </c>
      <c r="H2432" s="90" t="str" cm="1">
        <f t="array" ref="H2432">IFERROR(_xlfn._xlws.FILTER(Cnty_States_Rgns[chapter],(Cnty_States_Rgns[county_lon, county_st]=G2432)*(Cnty_States_Rgns[region]=DR_Region)),"")</f>
        <v/>
      </c>
      <c r="J2432">
        <v>2430</v>
      </c>
      <c r="K2432" t="str">
        <f t="shared" si="75"/>
        <v/>
      </c>
    </row>
    <row r="2433" spans="1:11" ht="16" hidden="1" x14ac:dyDescent="0.2">
      <c r="A2433" s="43">
        <f>IFERROR(MATCH($C2433,'Start Here Statistics'!$M:$M,0),0)</f>
        <v>0</v>
      </c>
      <c r="B2433" s="43" t="s">
        <v>1161</v>
      </c>
      <c r="C2433" s="43" t="s">
        <v>283</v>
      </c>
      <c r="D2433" s="43" t="s">
        <v>2990</v>
      </c>
      <c r="E2433" s="43">
        <f t="shared" si="74"/>
        <v>0</v>
      </c>
      <c r="G2433" s="89" t="str">
        <v/>
      </c>
      <c r="H2433" s="90" t="str" cm="1">
        <f t="array" ref="H2433">IFERROR(_xlfn._xlws.FILTER(Cnty_States_Rgns[chapter],(Cnty_States_Rgns[county_lon, county_st]=G2433)*(Cnty_States_Rgns[region]=DR_Region)),"")</f>
        <v/>
      </c>
      <c r="J2433">
        <v>2431</v>
      </c>
      <c r="K2433" t="str">
        <f t="shared" si="75"/>
        <v/>
      </c>
    </row>
    <row r="2434" spans="1:11" ht="16" hidden="1" x14ac:dyDescent="0.2">
      <c r="A2434" s="43">
        <f>IFERROR(MATCH($C2434,'Start Here Statistics'!$M:$M,0),0)</f>
        <v>0</v>
      </c>
      <c r="B2434" s="43" t="s">
        <v>380</v>
      </c>
      <c r="C2434" s="43" t="s">
        <v>320</v>
      </c>
      <c r="D2434" s="43" t="s">
        <v>2991</v>
      </c>
      <c r="E2434" s="43">
        <f t="shared" si="74"/>
        <v>0</v>
      </c>
      <c r="G2434" s="89" t="str">
        <v/>
      </c>
      <c r="H2434" s="90" t="str" cm="1">
        <f t="array" ref="H2434">IFERROR(_xlfn._xlws.FILTER(Cnty_States_Rgns[chapter],(Cnty_States_Rgns[county_lon, county_st]=G2434)*(Cnty_States_Rgns[region]=DR_Region)),"")</f>
        <v/>
      </c>
      <c r="J2434">
        <v>2432</v>
      </c>
      <c r="K2434" t="str">
        <f t="shared" si="75"/>
        <v/>
      </c>
    </row>
    <row r="2435" spans="1:11" ht="16" hidden="1" x14ac:dyDescent="0.2">
      <c r="A2435" s="43">
        <f>IFERROR(MATCH($C2435,'Start Here Statistics'!$M:$M,0),0)</f>
        <v>0</v>
      </c>
      <c r="B2435" s="43" t="s">
        <v>376</v>
      </c>
      <c r="C2435" s="43" t="s">
        <v>329</v>
      </c>
      <c r="D2435" s="43" t="s">
        <v>2992</v>
      </c>
      <c r="E2435" s="43">
        <f t="shared" ref="E2435:E2498" si="76">SUM(E2434,$A2435&gt;0)</f>
        <v>0</v>
      </c>
      <c r="G2435" s="89" t="str">
        <v/>
      </c>
      <c r="H2435" s="90" t="str" cm="1">
        <f t="array" ref="H2435">IFERROR(_xlfn._xlws.FILTER(Cnty_States_Rgns[chapter],(Cnty_States_Rgns[county_lon, county_st]=G2435)*(Cnty_States_Rgns[region]=DR_Region)),"")</f>
        <v/>
      </c>
      <c r="J2435">
        <v>2433</v>
      </c>
      <c r="K2435" t="str">
        <f t="shared" si="75"/>
        <v/>
      </c>
    </row>
    <row r="2436" spans="1:11" ht="16" hidden="1" x14ac:dyDescent="0.2">
      <c r="A2436" s="43">
        <f>IFERROR(MATCH($C2436,'Start Here Statistics'!$M:$M,0),0)</f>
        <v>0</v>
      </c>
      <c r="B2436" s="43" t="s">
        <v>530</v>
      </c>
      <c r="C2436" s="43" t="s">
        <v>304</v>
      </c>
      <c r="D2436" s="43" t="s">
        <v>2993</v>
      </c>
      <c r="E2436" s="43">
        <f t="shared" si="76"/>
        <v>0</v>
      </c>
      <c r="G2436" s="89" t="str">
        <v/>
      </c>
      <c r="H2436" s="90" t="str" cm="1">
        <f t="array" ref="H2436">IFERROR(_xlfn._xlws.FILTER(Cnty_States_Rgns[chapter],(Cnty_States_Rgns[county_lon, county_st]=G2436)*(Cnty_States_Rgns[region]=DR_Region)),"")</f>
        <v/>
      </c>
      <c r="J2436">
        <v>2434</v>
      </c>
      <c r="K2436" t="str">
        <f t="shared" ref="K2436:K2499" si="77">IFERROR(INDEX($D:$D,MATCH($J2436,$E:$E,0)),"")</f>
        <v/>
      </c>
    </row>
    <row r="2437" spans="1:11" ht="16" hidden="1" x14ac:dyDescent="0.2">
      <c r="A2437" s="43">
        <f>IFERROR(MATCH($C2437,'Start Here Statistics'!$M:$M,0),0)</f>
        <v>0</v>
      </c>
      <c r="B2437" s="43" t="s">
        <v>438</v>
      </c>
      <c r="C2437" s="43" t="s">
        <v>327</v>
      </c>
      <c r="D2437" s="43" t="s">
        <v>2994</v>
      </c>
      <c r="E2437" s="43">
        <f t="shared" si="76"/>
        <v>0</v>
      </c>
      <c r="G2437" s="89" t="str">
        <v/>
      </c>
      <c r="H2437" s="90" t="str" cm="1">
        <f t="array" ref="H2437">IFERROR(_xlfn._xlws.FILTER(Cnty_States_Rgns[chapter],(Cnty_States_Rgns[county_lon, county_st]=G2437)*(Cnty_States_Rgns[region]=DR_Region)),"")</f>
        <v/>
      </c>
      <c r="J2437">
        <v>2435</v>
      </c>
      <c r="K2437" t="str">
        <f t="shared" si="77"/>
        <v/>
      </c>
    </row>
    <row r="2438" spans="1:11" ht="16" hidden="1" x14ac:dyDescent="0.2">
      <c r="A2438" s="43">
        <f>IFERROR(MATCH($C2438,'Start Here Statistics'!$M:$M,0),0)</f>
        <v>0</v>
      </c>
      <c r="B2438" s="43" t="s">
        <v>543</v>
      </c>
      <c r="C2438" s="43" t="s">
        <v>294</v>
      </c>
      <c r="D2438" s="43" t="s">
        <v>2995</v>
      </c>
      <c r="E2438" s="43">
        <f t="shared" si="76"/>
        <v>0</v>
      </c>
      <c r="G2438" s="89" t="str">
        <v/>
      </c>
      <c r="H2438" s="90" t="str" cm="1">
        <f t="array" ref="H2438">IFERROR(_xlfn._xlws.FILTER(Cnty_States_Rgns[chapter],(Cnty_States_Rgns[county_lon, county_st]=G2438)*(Cnty_States_Rgns[region]=DR_Region)),"")</f>
        <v/>
      </c>
      <c r="J2438">
        <v>2436</v>
      </c>
      <c r="K2438" t="str">
        <f t="shared" si="77"/>
        <v/>
      </c>
    </row>
    <row r="2439" spans="1:11" ht="16" hidden="1" x14ac:dyDescent="0.2">
      <c r="A2439" s="43">
        <f>IFERROR(MATCH($C2439,'Start Here Statistics'!$M:$M,0),0)</f>
        <v>0</v>
      </c>
      <c r="B2439" s="43" t="s">
        <v>673</v>
      </c>
      <c r="C2439" s="43" t="s">
        <v>293</v>
      </c>
      <c r="D2439" s="43" t="s">
        <v>2996</v>
      </c>
      <c r="E2439" s="43">
        <f t="shared" si="76"/>
        <v>0</v>
      </c>
      <c r="G2439" s="89" t="str">
        <v/>
      </c>
      <c r="H2439" s="90" t="str" cm="1">
        <f t="array" ref="H2439">IFERROR(_xlfn._xlws.FILTER(Cnty_States_Rgns[chapter],(Cnty_States_Rgns[county_lon, county_st]=G2439)*(Cnty_States_Rgns[region]=DR_Region)),"")</f>
        <v/>
      </c>
      <c r="J2439">
        <v>2437</v>
      </c>
      <c r="K2439" t="str">
        <f t="shared" si="77"/>
        <v/>
      </c>
    </row>
    <row r="2440" spans="1:11" ht="16" hidden="1" x14ac:dyDescent="0.2">
      <c r="A2440" s="43">
        <f>IFERROR(MATCH($C2440,'Start Here Statistics'!$M:$M,0),0)</f>
        <v>0</v>
      </c>
      <c r="B2440" s="43" t="s">
        <v>754</v>
      </c>
      <c r="C2440" s="43" t="s">
        <v>296</v>
      </c>
      <c r="D2440" s="43" t="s">
        <v>2997</v>
      </c>
      <c r="E2440" s="43">
        <f t="shared" si="76"/>
        <v>0</v>
      </c>
      <c r="G2440" s="89" t="str">
        <v/>
      </c>
      <c r="H2440" s="90" t="str" cm="1">
        <f t="array" ref="H2440">IFERROR(_xlfn._xlws.FILTER(Cnty_States_Rgns[chapter],(Cnty_States_Rgns[county_lon, county_st]=G2440)*(Cnty_States_Rgns[region]=DR_Region)),"")</f>
        <v/>
      </c>
      <c r="J2440">
        <v>2438</v>
      </c>
      <c r="K2440" t="str">
        <f t="shared" si="77"/>
        <v/>
      </c>
    </row>
    <row r="2441" spans="1:11" ht="16" hidden="1" x14ac:dyDescent="0.2">
      <c r="A2441" s="43">
        <f>IFERROR(MATCH($C2441,'Start Here Statistics'!$M:$M,0),0)</f>
        <v>0</v>
      </c>
      <c r="B2441" s="43" t="s">
        <v>885</v>
      </c>
      <c r="C2441" s="43" t="s">
        <v>327</v>
      </c>
      <c r="D2441" s="43" t="s">
        <v>2998</v>
      </c>
      <c r="E2441" s="43">
        <f t="shared" si="76"/>
        <v>0</v>
      </c>
      <c r="G2441" s="89" t="str">
        <v/>
      </c>
      <c r="H2441" s="90" t="str" cm="1">
        <f t="array" ref="H2441">IFERROR(_xlfn._xlws.FILTER(Cnty_States_Rgns[chapter],(Cnty_States_Rgns[county_lon, county_st]=G2441)*(Cnty_States_Rgns[region]=DR_Region)),"")</f>
        <v/>
      </c>
      <c r="J2441">
        <v>2439</v>
      </c>
      <c r="K2441" t="str">
        <f t="shared" si="77"/>
        <v/>
      </c>
    </row>
    <row r="2442" spans="1:11" ht="16" hidden="1" x14ac:dyDescent="0.2">
      <c r="A2442" s="43">
        <f>IFERROR(MATCH($C2442,'Start Here Statistics'!$M:$M,0),0)</f>
        <v>0</v>
      </c>
      <c r="B2442" s="43" t="s">
        <v>446</v>
      </c>
      <c r="C2442" s="43" t="s">
        <v>301</v>
      </c>
      <c r="D2442" s="43" t="s">
        <v>2999</v>
      </c>
      <c r="E2442" s="43">
        <f t="shared" si="76"/>
        <v>0</v>
      </c>
      <c r="G2442" s="89" t="str">
        <v/>
      </c>
      <c r="H2442" s="90" t="str" cm="1">
        <f t="array" ref="H2442">IFERROR(_xlfn._xlws.FILTER(Cnty_States_Rgns[chapter],(Cnty_States_Rgns[county_lon, county_st]=G2442)*(Cnty_States_Rgns[region]=DR_Region)),"")</f>
        <v/>
      </c>
      <c r="J2442">
        <v>2440</v>
      </c>
      <c r="K2442" t="str">
        <f t="shared" si="77"/>
        <v/>
      </c>
    </row>
    <row r="2443" spans="1:11" ht="16" hidden="1" x14ac:dyDescent="0.2">
      <c r="A2443" s="43">
        <f>IFERROR(MATCH($C2443,'Start Here Statistics'!$M:$M,0),0)</f>
        <v>0</v>
      </c>
      <c r="B2443" s="43" t="s">
        <v>348</v>
      </c>
      <c r="C2443" s="43" t="s">
        <v>310</v>
      </c>
      <c r="D2443" s="43" t="s">
        <v>3000</v>
      </c>
      <c r="E2443" s="43">
        <f t="shared" si="76"/>
        <v>0</v>
      </c>
      <c r="G2443" s="89" t="str">
        <v/>
      </c>
      <c r="H2443" s="90" t="str" cm="1">
        <f t="array" ref="H2443">IFERROR(_xlfn._xlws.FILTER(Cnty_States_Rgns[chapter],(Cnty_States_Rgns[county_lon, county_st]=G2443)*(Cnty_States_Rgns[region]=DR_Region)),"")</f>
        <v/>
      </c>
      <c r="J2443">
        <v>2441</v>
      </c>
      <c r="K2443" t="str">
        <f t="shared" si="77"/>
        <v/>
      </c>
    </row>
    <row r="2444" spans="1:11" ht="16" hidden="1" x14ac:dyDescent="0.2">
      <c r="A2444" s="43">
        <f>IFERROR(MATCH($C2444,'Start Here Statistics'!$M:$M,0),0)</f>
        <v>0</v>
      </c>
      <c r="B2444" s="43" t="s">
        <v>653</v>
      </c>
      <c r="C2444" s="43" t="s">
        <v>276</v>
      </c>
      <c r="D2444" s="43" t="s">
        <v>3001</v>
      </c>
      <c r="E2444" s="43">
        <f t="shared" si="76"/>
        <v>0</v>
      </c>
      <c r="G2444" s="89" t="str">
        <v/>
      </c>
      <c r="H2444" s="90" t="str" cm="1">
        <f t="array" ref="H2444">IFERROR(_xlfn._xlws.FILTER(Cnty_States_Rgns[chapter],(Cnty_States_Rgns[county_lon, county_st]=G2444)*(Cnty_States_Rgns[region]=DR_Region)),"")</f>
        <v/>
      </c>
      <c r="J2444">
        <v>2442</v>
      </c>
      <c r="K2444" t="str">
        <f t="shared" si="77"/>
        <v/>
      </c>
    </row>
    <row r="2445" spans="1:11" ht="16" hidden="1" x14ac:dyDescent="0.2">
      <c r="A2445" s="43">
        <f>IFERROR(MATCH($C2445,'Start Here Statistics'!$M:$M,0),0)</f>
        <v>0</v>
      </c>
      <c r="B2445" s="43" t="s">
        <v>390</v>
      </c>
      <c r="C2445" s="43" t="s">
        <v>289</v>
      </c>
      <c r="D2445" s="43" t="s">
        <v>3002</v>
      </c>
      <c r="E2445" s="43">
        <f t="shared" si="76"/>
        <v>0</v>
      </c>
      <c r="G2445" s="89" t="str">
        <v/>
      </c>
      <c r="H2445" s="90" t="str" cm="1">
        <f t="array" ref="H2445">IFERROR(_xlfn._xlws.FILTER(Cnty_States_Rgns[chapter],(Cnty_States_Rgns[county_lon, county_st]=G2445)*(Cnty_States_Rgns[region]=DR_Region)),"")</f>
        <v/>
      </c>
      <c r="J2445">
        <v>2443</v>
      </c>
      <c r="K2445" t="str">
        <f t="shared" si="77"/>
        <v/>
      </c>
    </row>
    <row r="2446" spans="1:11" ht="16" hidden="1" x14ac:dyDescent="0.2">
      <c r="A2446" s="43">
        <f>IFERROR(MATCH($C2446,'Start Here Statistics'!$M:$M,0),0)</f>
        <v>0</v>
      </c>
      <c r="B2446" s="43" t="s">
        <v>390</v>
      </c>
      <c r="C2446" s="43" t="s">
        <v>289</v>
      </c>
      <c r="D2446" s="43" t="s">
        <v>3003</v>
      </c>
      <c r="E2446" s="43">
        <f t="shared" si="76"/>
        <v>0</v>
      </c>
      <c r="G2446" s="89" t="str">
        <v/>
      </c>
      <c r="H2446" s="90" t="str" cm="1">
        <f t="array" ref="H2446">IFERROR(_xlfn._xlws.FILTER(Cnty_States_Rgns[chapter],(Cnty_States_Rgns[county_lon, county_st]=G2446)*(Cnty_States_Rgns[region]=DR_Region)),"")</f>
        <v/>
      </c>
      <c r="J2446">
        <v>2444</v>
      </c>
      <c r="K2446" t="str">
        <f t="shared" si="77"/>
        <v/>
      </c>
    </row>
    <row r="2447" spans="1:11" ht="16" hidden="1" x14ac:dyDescent="0.2">
      <c r="A2447" s="43">
        <f>IFERROR(MATCH($C2447,'Start Here Statistics'!$M:$M,0),0)</f>
        <v>0</v>
      </c>
      <c r="B2447" s="43" t="s">
        <v>573</v>
      </c>
      <c r="C2447" s="43" t="s">
        <v>300</v>
      </c>
      <c r="D2447" s="43" t="s">
        <v>3004</v>
      </c>
      <c r="E2447" s="43">
        <f t="shared" si="76"/>
        <v>0</v>
      </c>
      <c r="G2447" s="89" t="str">
        <v/>
      </c>
      <c r="H2447" s="90" t="str" cm="1">
        <f t="array" ref="H2447">IFERROR(_xlfn._xlws.FILTER(Cnty_States_Rgns[chapter],(Cnty_States_Rgns[county_lon, county_st]=G2447)*(Cnty_States_Rgns[region]=DR_Region)),"")</f>
        <v/>
      </c>
      <c r="J2447">
        <v>2445</v>
      </c>
      <c r="K2447" t="str">
        <f t="shared" si="77"/>
        <v/>
      </c>
    </row>
    <row r="2448" spans="1:11" ht="16" hidden="1" x14ac:dyDescent="0.2">
      <c r="A2448" s="43">
        <f>IFERROR(MATCH($C2448,'Start Here Statistics'!$M:$M,0),0)</f>
        <v>0</v>
      </c>
      <c r="B2448" s="43" t="s">
        <v>405</v>
      </c>
      <c r="C2448" s="43" t="s">
        <v>308</v>
      </c>
      <c r="D2448" s="43" t="s">
        <v>3005</v>
      </c>
      <c r="E2448" s="43">
        <f t="shared" si="76"/>
        <v>0</v>
      </c>
      <c r="G2448" s="89" t="str">
        <v/>
      </c>
      <c r="H2448" s="90" t="str" cm="1">
        <f t="array" ref="H2448">IFERROR(_xlfn._xlws.FILTER(Cnty_States_Rgns[chapter],(Cnty_States_Rgns[county_lon, county_st]=G2448)*(Cnty_States_Rgns[region]=DR_Region)),"")</f>
        <v/>
      </c>
      <c r="J2448">
        <v>2446</v>
      </c>
      <c r="K2448" t="str">
        <f t="shared" si="77"/>
        <v/>
      </c>
    </row>
    <row r="2449" spans="1:11" ht="16" hidden="1" x14ac:dyDescent="0.2">
      <c r="A2449" s="43">
        <f>IFERROR(MATCH($C2449,'Start Here Statistics'!$M:$M,0),0)</f>
        <v>0</v>
      </c>
      <c r="B2449" s="43" t="s">
        <v>620</v>
      </c>
      <c r="C2449" s="43" t="s">
        <v>285</v>
      </c>
      <c r="D2449" s="43" t="s">
        <v>3006</v>
      </c>
      <c r="E2449" s="43">
        <f t="shared" si="76"/>
        <v>0</v>
      </c>
      <c r="G2449" s="89" t="str">
        <v/>
      </c>
      <c r="H2449" s="90" t="str" cm="1">
        <f t="array" ref="H2449">IFERROR(_xlfn._xlws.FILTER(Cnty_States_Rgns[chapter],(Cnty_States_Rgns[county_lon, county_st]=G2449)*(Cnty_States_Rgns[region]=DR_Region)),"")</f>
        <v/>
      </c>
      <c r="J2449">
        <v>2447</v>
      </c>
      <c r="K2449" t="str">
        <f t="shared" si="77"/>
        <v/>
      </c>
    </row>
    <row r="2450" spans="1:11" ht="16" hidden="1" x14ac:dyDescent="0.2">
      <c r="A2450" s="43">
        <f>IFERROR(MATCH($C2450,'Start Here Statistics'!$M:$M,0),0)</f>
        <v>0</v>
      </c>
      <c r="B2450" s="43" t="s">
        <v>3007</v>
      </c>
      <c r="C2450" s="43" t="s">
        <v>323</v>
      </c>
      <c r="D2450" s="43" t="s">
        <v>3008</v>
      </c>
      <c r="E2450" s="43">
        <f t="shared" si="76"/>
        <v>0</v>
      </c>
      <c r="G2450" s="89" t="str">
        <v/>
      </c>
      <c r="H2450" s="90" t="str" cm="1">
        <f t="array" ref="H2450">IFERROR(_xlfn._xlws.FILTER(Cnty_States_Rgns[chapter],(Cnty_States_Rgns[county_lon, county_st]=G2450)*(Cnty_States_Rgns[region]=DR_Region)),"")</f>
        <v/>
      </c>
      <c r="J2450">
        <v>2448</v>
      </c>
      <c r="K2450" t="str">
        <f t="shared" si="77"/>
        <v/>
      </c>
    </row>
    <row r="2451" spans="1:11" ht="16" hidden="1" x14ac:dyDescent="0.2">
      <c r="A2451" s="43">
        <f>IFERROR(MATCH($C2451,'Start Here Statistics'!$M:$M,0),0)</f>
        <v>0</v>
      </c>
      <c r="B2451" s="43" t="s">
        <v>451</v>
      </c>
      <c r="C2451" s="43" t="s">
        <v>324</v>
      </c>
      <c r="D2451" s="43" t="s">
        <v>3009</v>
      </c>
      <c r="E2451" s="43">
        <f t="shared" si="76"/>
        <v>0</v>
      </c>
      <c r="G2451" s="89" t="str">
        <v/>
      </c>
      <c r="H2451" s="90" t="str" cm="1">
        <f t="array" ref="H2451">IFERROR(_xlfn._xlws.FILTER(Cnty_States_Rgns[chapter],(Cnty_States_Rgns[county_lon, county_st]=G2451)*(Cnty_States_Rgns[region]=DR_Region)),"")</f>
        <v/>
      </c>
      <c r="J2451">
        <v>2449</v>
      </c>
      <c r="K2451" t="str">
        <f t="shared" si="77"/>
        <v/>
      </c>
    </row>
    <row r="2452" spans="1:11" ht="16" hidden="1" x14ac:dyDescent="0.2">
      <c r="A2452" s="43">
        <f>IFERROR(MATCH($C2452,'Start Here Statistics'!$M:$M,0),0)</f>
        <v>0</v>
      </c>
      <c r="B2452" s="43" t="s">
        <v>620</v>
      </c>
      <c r="C2452" s="43" t="s">
        <v>285</v>
      </c>
      <c r="D2452" s="43" t="s">
        <v>3010</v>
      </c>
      <c r="E2452" s="43">
        <f t="shared" si="76"/>
        <v>0</v>
      </c>
      <c r="G2452" s="89" t="str">
        <v/>
      </c>
      <c r="H2452" s="90" t="str" cm="1">
        <f t="array" ref="H2452">IFERROR(_xlfn._xlws.FILTER(Cnty_States_Rgns[chapter],(Cnty_States_Rgns[county_lon, county_st]=G2452)*(Cnty_States_Rgns[region]=DR_Region)),"")</f>
        <v/>
      </c>
      <c r="J2452">
        <v>2450</v>
      </c>
      <c r="K2452" t="str">
        <f t="shared" si="77"/>
        <v/>
      </c>
    </row>
    <row r="2453" spans="1:11" ht="16" hidden="1" x14ac:dyDescent="0.2">
      <c r="A2453" s="43">
        <f>IFERROR(MATCH($C2453,'Start Here Statistics'!$M:$M,0),0)</f>
        <v>0</v>
      </c>
      <c r="B2453" s="43" t="s">
        <v>423</v>
      </c>
      <c r="C2453" s="43" t="s">
        <v>327</v>
      </c>
      <c r="D2453" s="43" t="s">
        <v>3011</v>
      </c>
      <c r="E2453" s="43">
        <f t="shared" si="76"/>
        <v>0</v>
      </c>
      <c r="G2453" s="89" t="str">
        <v/>
      </c>
      <c r="H2453" s="90" t="str" cm="1">
        <f t="array" ref="H2453">IFERROR(_xlfn._xlws.FILTER(Cnty_States_Rgns[chapter],(Cnty_States_Rgns[county_lon, county_st]=G2453)*(Cnty_States_Rgns[region]=DR_Region)),"")</f>
        <v/>
      </c>
      <c r="J2453">
        <v>2451</v>
      </c>
      <c r="K2453" t="str">
        <f t="shared" si="77"/>
        <v/>
      </c>
    </row>
    <row r="2454" spans="1:11" ht="16" hidden="1" x14ac:dyDescent="0.2">
      <c r="A2454" s="43">
        <f>IFERROR(MATCH($C2454,'Start Here Statistics'!$M:$M,0),0)</f>
        <v>0</v>
      </c>
      <c r="B2454" s="43" t="s">
        <v>423</v>
      </c>
      <c r="C2454" s="43" t="s">
        <v>327</v>
      </c>
      <c r="D2454" s="43" t="s">
        <v>3012</v>
      </c>
      <c r="E2454" s="43">
        <f t="shared" si="76"/>
        <v>0</v>
      </c>
      <c r="G2454" s="89" t="str">
        <v/>
      </c>
      <c r="H2454" s="90" t="str" cm="1">
        <f t="array" ref="H2454">IFERROR(_xlfn._xlws.FILTER(Cnty_States_Rgns[chapter],(Cnty_States_Rgns[county_lon, county_st]=G2454)*(Cnty_States_Rgns[region]=DR_Region)),"")</f>
        <v/>
      </c>
      <c r="J2454">
        <v>2452</v>
      </c>
      <c r="K2454" t="str">
        <f t="shared" si="77"/>
        <v/>
      </c>
    </row>
    <row r="2455" spans="1:11" ht="16" hidden="1" x14ac:dyDescent="0.2">
      <c r="A2455" s="43">
        <f>IFERROR(MATCH($C2455,'Start Here Statistics'!$M:$M,0),0)</f>
        <v>0</v>
      </c>
      <c r="B2455" s="43" t="s">
        <v>592</v>
      </c>
      <c r="C2455" s="43" t="s">
        <v>307</v>
      </c>
      <c r="D2455" s="43" t="s">
        <v>3013</v>
      </c>
      <c r="E2455" s="43">
        <f t="shared" si="76"/>
        <v>0</v>
      </c>
      <c r="G2455" s="89" t="str">
        <v/>
      </c>
      <c r="H2455" s="90" t="str" cm="1">
        <f t="array" ref="H2455">IFERROR(_xlfn._xlws.FILTER(Cnty_States_Rgns[chapter],(Cnty_States_Rgns[county_lon, county_st]=G2455)*(Cnty_States_Rgns[region]=DR_Region)),"")</f>
        <v/>
      </c>
      <c r="J2455">
        <v>2453</v>
      </c>
      <c r="K2455" t="str">
        <f t="shared" si="77"/>
        <v/>
      </c>
    </row>
    <row r="2456" spans="1:11" ht="16" hidden="1" x14ac:dyDescent="0.2">
      <c r="A2456" s="43">
        <f>IFERROR(MATCH($C2456,'Start Here Statistics'!$M:$M,0),0)</f>
        <v>0</v>
      </c>
      <c r="B2456" s="43" t="s">
        <v>490</v>
      </c>
      <c r="C2456" s="43" t="s">
        <v>313</v>
      </c>
      <c r="D2456" s="43" t="s">
        <v>3014</v>
      </c>
      <c r="E2456" s="43">
        <f t="shared" si="76"/>
        <v>0</v>
      </c>
      <c r="G2456" s="89" t="str">
        <v/>
      </c>
      <c r="H2456" s="90" t="str" cm="1">
        <f t="array" ref="H2456">IFERROR(_xlfn._xlws.FILTER(Cnty_States_Rgns[chapter],(Cnty_States_Rgns[county_lon, county_st]=G2456)*(Cnty_States_Rgns[region]=DR_Region)),"")</f>
        <v/>
      </c>
      <c r="J2456">
        <v>2454</v>
      </c>
      <c r="K2456" t="str">
        <f t="shared" si="77"/>
        <v/>
      </c>
    </row>
    <row r="2457" spans="1:11" ht="16" hidden="1" x14ac:dyDescent="0.2">
      <c r="A2457" s="43">
        <f>IFERROR(MATCH($C2457,'Start Here Statistics'!$M:$M,0),0)</f>
        <v>0</v>
      </c>
      <c r="B2457" s="43" t="s">
        <v>718</v>
      </c>
      <c r="C2457" s="43" t="s">
        <v>302</v>
      </c>
      <c r="D2457" s="43" t="s">
        <v>3015</v>
      </c>
      <c r="E2457" s="43">
        <f t="shared" si="76"/>
        <v>0</v>
      </c>
      <c r="G2457" s="89" t="str">
        <v/>
      </c>
      <c r="H2457" s="90" t="str" cm="1">
        <f t="array" ref="H2457">IFERROR(_xlfn._xlws.FILTER(Cnty_States_Rgns[chapter],(Cnty_States_Rgns[county_lon, county_st]=G2457)*(Cnty_States_Rgns[region]=DR_Region)),"")</f>
        <v/>
      </c>
      <c r="J2457">
        <v>2455</v>
      </c>
      <c r="K2457" t="str">
        <f t="shared" si="77"/>
        <v/>
      </c>
    </row>
    <row r="2458" spans="1:11" ht="16" hidden="1" x14ac:dyDescent="0.2">
      <c r="A2458" s="43">
        <f>IFERROR(MATCH($C2458,'Start Here Statistics'!$M:$M,0),0)</f>
        <v>0</v>
      </c>
      <c r="B2458" s="43" t="s">
        <v>967</v>
      </c>
      <c r="C2458" s="43" t="s">
        <v>324</v>
      </c>
      <c r="D2458" s="43" t="s">
        <v>3016</v>
      </c>
      <c r="E2458" s="43">
        <f t="shared" si="76"/>
        <v>0</v>
      </c>
      <c r="G2458" s="89" t="str">
        <v/>
      </c>
      <c r="H2458" s="90" t="str" cm="1">
        <f t="array" ref="H2458">IFERROR(_xlfn._xlws.FILTER(Cnty_States_Rgns[chapter],(Cnty_States_Rgns[county_lon, county_st]=G2458)*(Cnty_States_Rgns[region]=DR_Region)),"")</f>
        <v/>
      </c>
      <c r="J2458">
        <v>2456</v>
      </c>
      <c r="K2458" t="str">
        <f t="shared" si="77"/>
        <v/>
      </c>
    </row>
    <row r="2459" spans="1:11" ht="16" hidden="1" x14ac:dyDescent="0.2">
      <c r="A2459" s="43">
        <f>IFERROR(MATCH($C2459,'Start Here Statistics'!$M:$M,0),0)</f>
        <v>0</v>
      </c>
      <c r="B2459" s="43" t="s">
        <v>618</v>
      </c>
      <c r="C2459" s="43" t="s">
        <v>282</v>
      </c>
      <c r="D2459" s="43" t="s">
        <v>3017</v>
      </c>
      <c r="E2459" s="43">
        <f t="shared" si="76"/>
        <v>0</v>
      </c>
      <c r="G2459" s="89" t="str">
        <v/>
      </c>
      <c r="H2459" s="90" t="str" cm="1">
        <f t="array" ref="H2459">IFERROR(_xlfn._xlws.FILTER(Cnty_States_Rgns[chapter],(Cnty_States_Rgns[county_lon, county_st]=G2459)*(Cnty_States_Rgns[region]=DR_Region)),"")</f>
        <v/>
      </c>
      <c r="J2459">
        <v>2457</v>
      </c>
      <c r="K2459" t="str">
        <f t="shared" si="77"/>
        <v/>
      </c>
    </row>
    <row r="2460" spans="1:11" ht="16" hidden="1" x14ac:dyDescent="0.2">
      <c r="A2460" s="43">
        <f>IFERROR(MATCH($C2460,'Start Here Statistics'!$M:$M,0),0)</f>
        <v>0</v>
      </c>
      <c r="B2460" s="43" t="s">
        <v>673</v>
      </c>
      <c r="C2460" s="43" t="s">
        <v>293</v>
      </c>
      <c r="D2460" s="43" t="s">
        <v>3018</v>
      </c>
      <c r="E2460" s="43">
        <f t="shared" si="76"/>
        <v>0</v>
      </c>
      <c r="G2460" s="89" t="str">
        <v/>
      </c>
      <c r="H2460" s="90" t="str" cm="1">
        <f t="array" ref="H2460">IFERROR(_xlfn._xlws.FILTER(Cnty_States_Rgns[chapter],(Cnty_States_Rgns[county_lon, county_st]=G2460)*(Cnty_States_Rgns[region]=DR_Region)),"")</f>
        <v/>
      </c>
      <c r="J2460">
        <v>2458</v>
      </c>
      <c r="K2460" t="str">
        <f t="shared" si="77"/>
        <v/>
      </c>
    </row>
    <row r="2461" spans="1:11" ht="16" hidden="1" x14ac:dyDescent="0.2">
      <c r="A2461" s="43">
        <f>IFERROR(MATCH($C2461,'Start Here Statistics'!$M:$M,0),0)</f>
        <v>0</v>
      </c>
      <c r="B2461" s="43" t="s">
        <v>688</v>
      </c>
      <c r="C2461" s="43" t="s">
        <v>307</v>
      </c>
      <c r="D2461" s="43" t="s">
        <v>3019</v>
      </c>
      <c r="E2461" s="43">
        <f t="shared" si="76"/>
        <v>0</v>
      </c>
      <c r="G2461" s="89" t="str">
        <v/>
      </c>
      <c r="H2461" s="90" t="str" cm="1">
        <f t="array" ref="H2461">IFERROR(_xlfn._xlws.FILTER(Cnty_States_Rgns[chapter],(Cnty_States_Rgns[county_lon, county_st]=G2461)*(Cnty_States_Rgns[region]=DR_Region)),"")</f>
        <v/>
      </c>
      <c r="J2461">
        <v>2459</v>
      </c>
      <c r="K2461" t="str">
        <f t="shared" si="77"/>
        <v/>
      </c>
    </row>
    <row r="2462" spans="1:11" ht="16" hidden="1" x14ac:dyDescent="0.2">
      <c r="A2462" s="43">
        <f>IFERROR(MATCH($C2462,'Start Here Statistics'!$M:$M,0),0)</f>
        <v>0</v>
      </c>
      <c r="B2462" s="43" t="s">
        <v>368</v>
      </c>
      <c r="C2462" s="43" t="s">
        <v>310</v>
      </c>
      <c r="D2462" s="43" t="s">
        <v>3020</v>
      </c>
      <c r="E2462" s="43">
        <f t="shared" si="76"/>
        <v>0</v>
      </c>
      <c r="G2462" s="89" t="str">
        <v/>
      </c>
      <c r="H2462" s="90" t="str" cm="1">
        <f t="array" ref="H2462">IFERROR(_xlfn._xlws.FILTER(Cnty_States_Rgns[chapter],(Cnty_States_Rgns[county_lon, county_st]=G2462)*(Cnty_States_Rgns[region]=DR_Region)),"")</f>
        <v/>
      </c>
      <c r="J2462">
        <v>2460</v>
      </c>
      <c r="K2462" t="str">
        <f t="shared" si="77"/>
        <v/>
      </c>
    </row>
    <row r="2463" spans="1:11" ht="16" hidden="1" x14ac:dyDescent="0.2">
      <c r="A2463" s="43">
        <f>IFERROR(MATCH($C2463,'Start Here Statistics'!$M:$M,0),0)</f>
        <v>0</v>
      </c>
      <c r="B2463" s="43" t="s">
        <v>376</v>
      </c>
      <c r="C2463" s="43" t="s">
        <v>329</v>
      </c>
      <c r="D2463" s="43" t="s">
        <v>3021</v>
      </c>
      <c r="E2463" s="43">
        <f t="shared" si="76"/>
        <v>0</v>
      </c>
      <c r="G2463" s="89" t="str">
        <v/>
      </c>
      <c r="H2463" s="90" t="str" cm="1">
        <f t="array" ref="H2463">IFERROR(_xlfn._xlws.FILTER(Cnty_States_Rgns[chapter],(Cnty_States_Rgns[county_lon, county_st]=G2463)*(Cnty_States_Rgns[region]=DR_Region)),"")</f>
        <v/>
      </c>
      <c r="J2463">
        <v>2461</v>
      </c>
      <c r="K2463" t="str">
        <f t="shared" si="77"/>
        <v/>
      </c>
    </row>
    <row r="2464" spans="1:11" ht="16" hidden="1" x14ac:dyDescent="0.2">
      <c r="A2464" s="43">
        <f>IFERROR(MATCH($C2464,'Start Here Statistics'!$M:$M,0),0)</f>
        <v>0</v>
      </c>
      <c r="B2464" s="43" t="s">
        <v>360</v>
      </c>
      <c r="C2464" s="43" t="s">
        <v>299</v>
      </c>
      <c r="D2464" s="43" t="s">
        <v>3022</v>
      </c>
      <c r="E2464" s="43">
        <f t="shared" si="76"/>
        <v>0</v>
      </c>
      <c r="G2464" s="89" t="str">
        <v/>
      </c>
      <c r="H2464" s="90" t="str" cm="1">
        <f t="array" ref="H2464">IFERROR(_xlfn._xlws.FILTER(Cnty_States_Rgns[chapter],(Cnty_States_Rgns[county_lon, county_st]=G2464)*(Cnty_States_Rgns[region]=DR_Region)),"")</f>
        <v/>
      </c>
      <c r="J2464">
        <v>2462</v>
      </c>
      <c r="K2464" t="str">
        <f t="shared" si="77"/>
        <v/>
      </c>
    </row>
    <row r="2465" spans="1:11" ht="16" hidden="1" x14ac:dyDescent="0.2">
      <c r="A2465" s="43">
        <f>IFERROR(MATCH($C2465,'Start Here Statistics'!$M:$M,0),0)</f>
        <v>0</v>
      </c>
      <c r="B2465" s="43" t="s">
        <v>423</v>
      </c>
      <c r="C2465" s="43" t="s">
        <v>327</v>
      </c>
      <c r="D2465" s="43" t="s">
        <v>3023</v>
      </c>
      <c r="E2465" s="43">
        <f t="shared" si="76"/>
        <v>0</v>
      </c>
      <c r="G2465" s="89" t="str">
        <v/>
      </c>
      <c r="H2465" s="90" t="str" cm="1">
        <f t="array" ref="H2465">IFERROR(_xlfn._xlws.FILTER(Cnty_States_Rgns[chapter],(Cnty_States_Rgns[county_lon, county_st]=G2465)*(Cnty_States_Rgns[region]=DR_Region)),"")</f>
        <v/>
      </c>
      <c r="J2465">
        <v>2463</v>
      </c>
      <c r="K2465" t="str">
        <f t="shared" si="77"/>
        <v/>
      </c>
    </row>
    <row r="2466" spans="1:11" ht="16" hidden="1" x14ac:dyDescent="0.2">
      <c r="A2466" s="43">
        <f>IFERROR(MATCH($C2466,'Start Here Statistics'!$M:$M,0),0)</f>
        <v>0</v>
      </c>
      <c r="B2466" s="43" t="s">
        <v>718</v>
      </c>
      <c r="C2466" s="43" t="s">
        <v>302</v>
      </c>
      <c r="D2466" s="43" t="s">
        <v>3024</v>
      </c>
      <c r="E2466" s="43">
        <f t="shared" si="76"/>
        <v>0</v>
      </c>
      <c r="G2466" s="89" t="str">
        <v/>
      </c>
      <c r="H2466" s="90" t="str" cm="1">
        <f t="array" ref="H2466">IFERROR(_xlfn._xlws.FILTER(Cnty_States_Rgns[chapter],(Cnty_States_Rgns[county_lon, county_st]=G2466)*(Cnty_States_Rgns[region]=DR_Region)),"")</f>
        <v/>
      </c>
      <c r="J2466">
        <v>2464</v>
      </c>
      <c r="K2466" t="str">
        <f t="shared" si="77"/>
        <v/>
      </c>
    </row>
    <row r="2467" spans="1:11" ht="16" hidden="1" x14ac:dyDescent="0.2">
      <c r="A2467" s="43">
        <f>IFERROR(MATCH($C2467,'Start Here Statistics'!$M:$M,0),0)</f>
        <v>0</v>
      </c>
      <c r="B2467" s="43" t="s">
        <v>975</v>
      </c>
      <c r="C2467" s="43" t="s">
        <v>294</v>
      </c>
      <c r="D2467" s="43" t="s">
        <v>3025</v>
      </c>
      <c r="E2467" s="43">
        <f t="shared" si="76"/>
        <v>0</v>
      </c>
      <c r="G2467" s="89" t="str">
        <v/>
      </c>
      <c r="H2467" s="90" t="str" cm="1">
        <f t="array" ref="H2467">IFERROR(_xlfn._xlws.FILTER(Cnty_States_Rgns[chapter],(Cnty_States_Rgns[county_lon, county_st]=G2467)*(Cnty_States_Rgns[region]=DR_Region)),"")</f>
        <v/>
      </c>
      <c r="J2467">
        <v>2465</v>
      </c>
      <c r="K2467" t="str">
        <f t="shared" si="77"/>
        <v/>
      </c>
    </row>
    <row r="2468" spans="1:11" ht="16" hidden="1" x14ac:dyDescent="0.2">
      <c r="A2468" s="43">
        <f>IFERROR(MATCH($C2468,'Start Here Statistics'!$M:$M,0),0)</f>
        <v>0</v>
      </c>
      <c r="B2468" s="43" t="s">
        <v>386</v>
      </c>
      <c r="C2468" s="43" t="s">
        <v>295</v>
      </c>
      <c r="D2468" s="43" t="s">
        <v>3026</v>
      </c>
      <c r="E2468" s="43">
        <f t="shared" si="76"/>
        <v>0</v>
      </c>
      <c r="G2468" s="89" t="str">
        <v/>
      </c>
      <c r="H2468" s="90" t="str" cm="1">
        <f t="array" ref="H2468">IFERROR(_xlfn._xlws.FILTER(Cnty_States_Rgns[chapter],(Cnty_States_Rgns[county_lon, county_st]=G2468)*(Cnty_States_Rgns[region]=DR_Region)),"")</f>
        <v/>
      </c>
      <c r="J2468">
        <v>2466</v>
      </c>
      <c r="K2468" t="str">
        <f t="shared" si="77"/>
        <v/>
      </c>
    </row>
    <row r="2469" spans="1:11" ht="16" hidden="1" x14ac:dyDescent="0.2">
      <c r="A2469" s="43">
        <f>IFERROR(MATCH($C2469,'Start Here Statistics'!$M:$M,0),0)</f>
        <v>0</v>
      </c>
      <c r="B2469" s="43" t="s">
        <v>615</v>
      </c>
      <c r="C2469" s="43" t="s">
        <v>315</v>
      </c>
      <c r="D2469" s="43" t="s">
        <v>3027</v>
      </c>
      <c r="E2469" s="43">
        <f t="shared" si="76"/>
        <v>0</v>
      </c>
      <c r="G2469" s="89" t="str">
        <v/>
      </c>
      <c r="H2469" s="90" t="str" cm="1">
        <f t="array" ref="H2469">IFERROR(_xlfn._xlws.FILTER(Cnty_States_Rgns[chapter],(Cnty_States_Rgns[county_lon, county_st]=G2469)*(Cnty_States_Rgns[region]=DR_Region)),"")</f>
        <v/>
      </c>
      <c r="J2469">
        <v>2467</v>
      </c>
      <c r="K2469" t="str">
        <f t="shared" si="77"/>
        <v/>
      </c>
    </row>
    <row r="2470" spans="1:11" ht="16" hidden="1" x14ac:dyDescent="0.2">
      <c r="A2470" s="43">
        <f>IFERROR(MATCH($C2470,'Start Here Statistics'!$M:$M,0),0)</f>
        <v>0</v>
      </c>
      <c r="B2470" s="43" t="s">
        <v>396</v>
      </c>
      <c r="C2470" s="43" t="s">
        <v>327</v>
      </c>
      <c r="D2470" s="43" t="s">
        <v>3028</v>
      </c>
      <c r="E2470" s="43">
        <f t="shared" si="76"/>
        <v>0</v>
      </c>
      <c r="G2470" s="89" t="str">
        <v/>
      </c>
      <c r="H2470" s="90" t="str" cm="1">
        <f t="array" ref="H2470">IFERROR(_xlfn._xlws.FILTER(Cnty_States_Rgns[chapter],(Cnty_States_Rgns[county_lon, county_st]=G2470)*(Cnty_States_Rgns[region]=DR_Region)),"")</f>
        <v/>
      </c>
      <c r="J2470">
        <v>2468</v>
      </c>
      <c r="K2470" t="str">
        <f t="shared" si="77"/>
        <v/>
      </c>
    </row>
    <row r="2471" spans="1:11" ht="16" hidden="1" x14ac:dyDescent="0.2">
      <c r="A2471" s="43">
        <f>IFERROR(MATCH($C2471,'Start Here Statistics'!$M:$M,0),0)</f>
        <v>0</v>
      </c>
      <c r="B2471" s="43" t="s">
        <v>1436</v>
      </c>
      <c r="C2471" s="43" t="s">
        <v>296</v>
      </c>
      <c r="D2471" s="43" t="s">
        <v>3029</v>
      </c>
      <c r="E2471" s="43">
        <f t="shared" si="76"/>
        <v>0</v>
      </c>
      <c r="G2471" s="89" t="str">
        <v/>
      </c>
      <c r="H2471" s="90" t="str" cm="1">
        <f t="array" ref="H2471">IFERROR(_xlfn._xlws.FILTER(Cnty_States_Rgns[chapter],(Cnty_States_Rgns[county_lon, county_st]=G2471)*(Cnty_States_Rgns[region]=DR_Region)),"")</f>
        <v/>
      </c>
      <c r="J2471">
        <v>2469</v>
      </c>
      <c r="K2471" t="str">
        <f t="shared" si="77"/>
        <v/>
      </c>
    </row>
    <row r="2472" spans="1:11" ht="16" hidden="1" x14ac:dyDescent="0.2">
      <c r="A2472" s="43">
        <f>IFERROR(MATCH($C2472,'Start Here Statistics'!$M:$M,0),0)</f>
        <v>0</v>
      </c>
      <c r="B2472" s="43" t="s">
        <v>1117</v>
      </c>
      <c r="C2472" s="43" t="s">
        <v>313</v>
      </c>
      <c r="D2472" s="43" t="s">
        <v>3030</v>
      </c>
      <c r="E2472" s="43">
        <f t="shared" si="76"/>
        <v>0</v>
      </c>
      <c r="G2472" s="89" t="str">
        <v/>
      </c>
      <c r="H2472" s="90" t="str" cm="1">
        <f t="array" ref="H2472">IFERROR(_xlfn._xlws.FILTER(Cnty_States_Rgns[chapter],(Cnty_States_Rgns[county_lon, county_st]=G2472)*(Cnty_States_Rgns[region]=DR_Region)),"")</f>
        <v/>
      </c>
      <c r="J2472">
        <v>2470</v>
      </c>
      <c r="K2472" t="str">
        <f t="shared" si="77"/>
        <v/>
      </c>
    </row>
    <row r="2473" spans="1:11" ht="16" hidden="1" x14ac:dyDescent="0.2">
      <c r="A2473" s="43">
        <f>IFERROR(MATCH($C2473,'Start Here Statistics'!$M:$M,0),0)</f>
        <v>0</v>
      </c>
      <c r="B2473" s="43" t="s">
        <v>607</v>
      </c>
      <c r="C2473" s="43" t="s">
        <v>301</v>
      </c>
      <c r="D2473" s="43" t="s">
        <v>3031</v>
      </c>
      <c r="E2473" s="43">
        <f t="shared" si="76"/>
        <v>0</v>
      </c>
      <c r="G2473" s="89" t="str">
        <v/>
      </c>
      <c r="H2473" s="90" t="str" cm="1">
        <f t="array" ref="H2473">IFERROR(_xlfn._xlws.FILTER(Cnty_States_Rgns[chapter],(Cnty_States_Rgns[county_lon, county_st]=G2473)*(Cnty_States_Rgns[region]=DR_Region)),"")</f>
        <v/>
      </c>
      <c r="J2473">
        <v>2471</v>
      </c>
      <c r="K2473" t="str">
        <f t="shared" si="77"/>
        <v/>
      </c>
    </row>
    <row r="2474" spans="1:11" ht="16" hidden="1" x14ac:dyDescent="0.2">
      <c r="A2474" s="43">
        <f>IFERROR(MATCH($C2474,'Start Here Statistics'!$M:$M,0),0)</f>
        <v>0</v>
      </c>
      <c r="B2474" s="43" t="s">
        <v>1190</v>
      </c>
      <c r="C2474" s="43" t="s">
        <v>301</v>
      </c>
      <c r="D2474" s="43" t="s">
        <v>3032</v>
      </c>
      <c r="E2474" s="43">
        <f t="shared" si="76"/>
        <v>0</v>
      </c>
      <c r="G2474" s="89" t="str">
        <v/>
      </c>
      <c r="H2474" s="90" t="str" cm="1">
        <f t="array" ref="H2474">IFERROR(_xlfn._xlws.FILTER(Cnty_States_Rgns[chapter],(Cnty_States_Rgns[county_lon, county_st]=G2474)*(Cnty_States_Rgns[region]=DR_Region)),"")</f>
        <v/>
      </c>
      <c r="J2474">
        <v>2472</v>
      </c>
      <c r="K2474" t="str">
        <f t="shared" si="77"/>
        <v/>
      </c>
    </row>
    <row r="2475" spans="1:11" ht="16" hidden="1" x14ac:dyDescent="0.2">
      <c r="A2475" s="43">
        <f>IFERROR(MATCH($C2475,'Start Here Statistics'!$M:$M,0),0)</f>
        <v>0</v>
      </c>
      <c r="B2475" s="43" t="s">
        <v>561</v>
      </c>
      <c r="C2475" s="43" t="s">
        <v>307</v>
      </c>
      <c r="D2475" s="43" t="s">
        <v>3033</v>
      </c>
      <c r="E2475" s="43">
        <f t="shared" si="76"/>
        <v>0</v>
      </c>
      <c r="G2475" s="89" t="str">
        <v/>
      </c>
      <c r="H2475" s="90" t="str" cm="1">
        <f t="array" ref="H2475">IFERROR(_xlfn._xlws.FILTER(Cnty_States_Rgns[chapter],(Cnty_States_Rgns[county_lon, county_st]=G2475)*(Cnty_States_Rgns[region]=DR_Region)),"")</f>
        <v/>
      </c>
      <c r="J2475">
        <v>2473</v>
      </c>
      <c r="K2475" t="str">
        <f t="shared" si="77"/>
        <v/>
      </c>
    </row>
    <row r="2476" spans="1:11" ht="16" hidden="1" x14ac:dyDescent="0.2">
      <c r="A2476" s="43">
        <f>IFERROR(MATCH($C2476,'Start Here Statistics'!$M:$M,0),0)</f>
        <v>0</v>
      </c>
      <c r="B2476" s="43" t="s">
        <v>446</v>
      </c>
      <c r="C2476" s="43" t="s">
        <v>301</v>
      </c>
      <c r="D2476" s="43" t="s">
        <v>3034</v>
      </c>
      <c r="E2476" s="43">
        <f t="shared" si="76"/>
        <v>0</v>
      </c>
      <c r="G2476" s="89" t="str">
        <v/>
      </c>
      <c r="H2476" s="90" t="str" cm="1">
        <f t="array" ref="H2476">IFERROR(_xlfn._xlws.FILTER(Cnty_States_Rgns[chapter],(Cnty_States_Rgns[county_lon, county_st]=G2476)*(Cnty_States_Rgns[region]=DR_Region)),"")</f>
        <v/>
      </c>
      <c r="J2476">
        <v>2474</v>
      </c>
      <c r="K2476" t="str">
        <f t="shared" si="77"/>
        <v/>
      </c>
    </row>
    <row r="2477" spans="1:11" ht="16" hidden="1" x14ac:dyDescent="0.2">
      <c r="A2477" s="43">
        <f>IFERROR(MATCH($C2477,'Start Here Statistics'!$M:$M,0),0)</f>
        <v>0</v>
      </c>
      <c r="B2477" s="43" t="s">
        <v>604</v>
      </c>
      <c r="C2477" s="43" t="s">
        <v>298</v>
      </c>
      <c r="D2477" s="43" t="s">
        <v>3035</v>
      </c>
      <c r="E2477" s="43">
        <f t="shared" si="76"/>
        <v>0</v>
      </c>
      <c r="G2477" s="89" t="str">
        <v/>
      </c>
      <c r="H2477" s="90" t="str" cm="1">
        <f t="array" ref="H2477">IFERROR(_xlfn._xlws.FILTER(Cnty_States_Rgns[chapter],(Cnty_States_Rgns[county_lon, county_st]=G2477)*(Cnty_States_Rgns[region]=DR_Region)),"")</f>
        <v/>
      </c>
      <c r="J2477">
        <v>2475</v>
      </c>
      <c r="K2477" t="str">
        <f t="shared" si="77"/>
        <v/>
      </c>
    </row>
    <row r="2478" spans="1:11" ht="16" hidden="1" x14ac:dyDescent="0.2">
      <c r="A2478" s="43">
        <f>IFERROR(MATCH($C2478,'Start Here Statistics'!$M:$M,0),0)</f>
        <v>0</v>
      </c>
      <c r="B2478" s="43" t="s">
        <v>653</v>
      </c>
      <c r="C2478" s="43" t="s">
        <v>276</v>
      </c>
      <c r="D2478" s="43" t="s">
        <v>3036</v>
      </c>
      <c r="E2478" s="43">
        <f t="shared" si="76"/>
        <v>0</v>
      </c>
      <c r="G2478" s="89" t="str">
        <v/>
      </c>
      <c r="H2478" s="90" t="str" cm="1">
        <f t="array" ref="H2478">IFERROR(_xlfn._xlws.FILTER(Cnty_States_Rgns[chapter],(Cnty_States_Rgns[county_lon, county_st]=G2478)*(Cnty_States_Rgns[region]=DR_Region)),"")</f>
        <v/>
      </c>
      <c r="J2478">
        <v>2476</v>
      </c>
      <c r="K2478" t="str">
        <f t="shared" si="77"/>
        <v/>
      </c>
    </row>
    <row r="2479" spans="1:11" ht="16" hidden="1" x14ac:dyDescent="0.2">
      <c r="A2479" s="43">
        <f>IFERROR(MATCH($C2479,'Start Here Statistics'!$M:$M,0),0)</f>
        <v>0</v>
      </c>
      <c r="B2479" s="43" t="s">
        <v>398</v>
      </c>
      <c r="C2479" s="43" t="s">
        <v>306</v>
      </c>
      <c r="D2479" s="43" t="s">
        <v>3037</v>
      </c>
      <c r="E2479" s="43">
        <f t="shared" si="76"/>
        <v>0</v>
      </c>
      <c r="G2479" s="89" t="str">
        <v/>
      </c>
      <c r="H2479" s="90" t="str" cm="1">
        <f t="array" ref="H2479">IFERROR(_xlfn._xlws.FILTER(Cnty_States_Rgns[chapter],(Cnty_States_Rgns[county_lon, county_st]=G2479)*(Cnty_States_Rgns[region]=DR_Region)),"")</f>
        <v/>
      </c>
      <c r="J2479">
        <v>2477</v>
      </c>
      <c r="K2479" t="str">
        <f t="shared" si="77"/>
        <v/>
      </c>
    </row>
    <row r="2480" spans="1:11" ht="16" hidden="1" x14ac:dyDescent="0.2">
      <c r="A2480" s="43">
        <f>IFERROR(MATCH($C2480,'Start Here Statistics'!$M:$M,0),0)</f>
        <v>0</v>
      </c>
      <c r="B2480" s="43" t="s">
        <v>382</v>
      </c>
      <c r="C2480" s="43" t="s">
        <v>307</v>
      </c>
      <c r="D2480" s="43" t="s">
        <v>3038</v>
      </c>
      <c r="E2480" s="43">
        <f t="shared" si="76"/>
        <v>0</v>
      </c>
      <c r="G2480" s="89" t="str">
        <v/>
      </c>
      <c r="H2480" s="90" t="str" cm="1">
        <f t="array" ref="H2480">IFERROR(_xlfn._xlws.FILTER(Cnty_States_Rgns[chapter],(Cnty_States_Rgns[county_lon, county_st]=G2480)*(Cnty_States_Rgns[region]=DR_Region)),"")</f>
        <v/>
      </c>
      <c r="J2480">
        <v>2478</v>
      </c>
      <c r="K2480" t="str">
        <f t="shared" si="77"/>
        <v/>
      </c>
    </row>
    <row r="2481" spans="1:11" ht="16" hidden="1" x14ac:dyDescent="0.2">
      <c r="A2481" s="43">
        <f>IFERROR(MATCH($C2481,'Start Here Statistics'!$M:$M,0),0)</f>
        <v>0</v>
      </c>
      <c r="B2481" s="43" t="s">
        <v>604</v>
      </c>
      <c r="C2481" s="43" t="s">
        <v>298</v>
      </c>
      <c r="D2481" s="43" t="s">
        <v>3039</v>
      </c>
      <c r="E2481" s="43">
        <f t="shared" si="76"/>
        <v>0</v>
      </c>
      <c r="G2481" s="89" t="str">
        <v/>
      </c>
      <c r="H2481" s="90" t="str" cm="1">
        <f t="array" ref="H2481">IFERROR(_xlfn._xlws.FILTER(Cnty_States_Rgns[chapter],(Cnty_States_Rgns[county_lon, county_st]=G2481)*(Cnty_States_Rgns[region]=DR_Region)),"")</f>
        <v/>
      </c>
      <c r="J2481">
        <v>2479</v>
      </c>
      <c r="K2481" t="str">
        <f t="shared" si="77"/>
        <v/>
      </c>
    </row>
    <row r="2482" spans="1:11" ht="16" hidden="1" x14ac:dyDescent="0.2">
      <c r="A2482" s="43">
        <f>IFERROR(MATCH($C2482,'Start Here Statistics'!$M:$M,0),0)</f>
        <v>0</v>
      </c>
      <c r="B2482" s="43" t="s">
        <v>370</v>
      </c>
      <c r="C2482" s="43" t="s">
        <v>283</v>
      </c>
      <c r="D2482" s="43" t="s">
        <v>3040</v>
      </c>
      <c r="E2482" s="43">
        <f t="shared" si="76"/>
        <v>0</v>
      </c>
      <c r="G2482" s="89" t="str">
        <v/>
      </c>
      <c r="H2482" s="90" t="str" cm="1">
        <f t="array" ref="H2482">IFERROR(_xlfn._xlws.FILTER(Cnty_States_Rgns[chapter],(Cnty_States_Rgns[county_lon, county_st]=G2482)*(Cnty_States_Rgns[region]=DR_Region)),"")</f>
        <v/>
      </c>
      <c r="J2482">
        <v>2480</v>
      </c>
      <c r="K2482" t="str">
        <f t="shared" si="77"/>
        <v/>
      </c>
    </row>
    <row r="2483" spans="1:11" ht="16" hidden="1" x14ac:dyDescent="0.2">
      <c r="A2483" s="43">
        <f>IFERROR(MATCH($C2483,'Start Here Statistics'!$M:$M,0),0)</f>
        <v>0</v>
      </c>
      <c r="B2483" s="43" t="s">
        <v>2662</v>
      </c>
      <c r="C2483" s="43" t="s">
        <v>318</v>
      </c>
      <c r="D2483" s="43" t="s">
        <v>3041</v>
      </c>
      <c r="E2483" s="43">
        <f t="shared" si="76"/>
        <v>0</v>
      </c>
      <c r="G2483" s="89" t="str">
        <v/>
      </c>
      <c r="H2483" s="90" t="str" cm="1">
        <f t="array" ref="H2483">IFERROR(_xlfn._xlws.FILTER(Cnty_States_Rgns[chapter],(Cnty_States_Rgns[county_lon, county_st]=G2483)*(Cnty_States_Rgns[region]=DR_Region)),"")</f>
        <v/>
      </c>
      <c r="J2483">
        <v>2481</v>
      </c>
      <c r="K2483" t="str">
        <f t="shared" si="77"/>
        <v/>
      </c>
    </row>
    <row r="2484" spans="1:11" ht="16" hidden="1" x14ac:dyDescent="0.2">
      <c r="A2484" s="43">
        <f>IFERROR(MATCH($C2484,'Start Here Statistics'!$M:$M,0),0)</f>
        <v>0</v>
      </c>
      <c r="B2484" s="43" t="s">
        <v>390</v>
      </c>
      <c r="C2484" s="43" t="s">
        <v>289</v>
      </c>
      <c r="D2484" s="43" t="s">
        <v>3042</v>
      </c>
      <c r="E2484" s="43">
        <f t="shared" si="76"/>
        <v>0</v>
      </c>
      <c r="G2484" s="89" t="str">
        <v/>
      </c>
      <c r="H2484" s="90" t="str" cm="1">
        <f t="array" ref="H2484">IFERROR(_xlfn._xlws.FILTER(Cnty_States_Rgns[chapter],(Cnty_States_Rgns[county_lon, county_st]=G2484)*(Cnty_States_Rgns[region]=DR_Region)),"")</f>
        <v/>
      </c>
      <c r="J2484">
        <v>2482</v>
      </c>
      <c r="K2484" t="str">
        <f t="shared" si="77"/>
        <v/>
      </c>
    </row>
    <row r="2485" spans="1:11" ht="16" hidden="1" x14ac:dyDescent="0.2">
      <c r="A2485" s="43">
        <f>IFERROR(MATCH($C2485,'Start Here Statistics'!$M:$M,0),0)</f>
        <v>0</v>
      </c>
      <c r="B2485" s="43" t="s">
        <v>582</v>
      </c>
      <c r="C2485" s="43" t="s">
        <v>302</v>
      </c>
      <c r="D2485" s="43" t="s">
        <v>3043</v>
      </c>
      <c r="E2485" s="43">
        <f t="shared" si="76"/>
        <v>0</v>
      </c>
      <c r="G2485" s="89" t="str">
        <v/>
      </c>
      <c r="H2485" s="90" t="str" cm="1">
        <f t="array" ref="H2485">IFERROR(_xlfn._xlws.FILTER(Cnty_States_Rgns[chapter],(Cnty_States_Rgns[county_lon, county_st]=G2485)*(Cnty_States_Rgns[region]=DR_Region)),"")</f>
        <v/>
      </c>
      <c r="J2485">
        <v>2483</v>
      </c>
      <c r="K2485" t="str">
        <f t="shared" si="77"/>
        <v/>
      </c>
    </row>
    <row r="2486" spans="1:11" ht="16" hidden="1" x14ac:dyDescent="0.2">
      <c r="A2486" s="43">
        <f>IFERROR(MATCH($C2486,'Start Here Statistics'!$M:$M,0),0)</f>
        <v>0</v>
      </c>
      <c r="B2486" s="43" t="s">
        <v>467</v>
      </c>
      <c r="C2486" s="43" t="s">
        <v>295</v>
      </c>
      <c r="D2486" s="43" t="s">
        <v>3044</v>
      </c>
      <c r="E2486" s="43">
        <f t="shared" si="76"/>
        <v>0</v>
      </c>
      <c r="G2486" s="89" t="str">
        <v/>
      </c>
      <c r="H2486" s="90" t="str" cm="1">
        <f t="array" ref="H2486">IFERROR(_xlfn._xlws.FILTER(Cnty_States_Rgns[chapter],(Cnty_States_Rgns[county_lon, county_st]=G2486)*(Cnty_States_Rgns[region]=DR_Region)),"")</f>
        <v/>
      </c>
      <c r="J2486">
        <v>2484</v>
      </c>
      <c r="K2486" t="str">
        <f t="shared" si="77"/>
        <v/>
      </c>
    </row>
    <row r="2487" spans="1:11" ht="16" hidden="1" x14ac:dyDescent="0.2">
      <c r="A2487" s="43">
        <f>IFERROR(MATCH($C2487,'Start Here Statistics'!$M:$M,0),0)</f>
        <v>0</v>
      </c>
      <c r="B2487" s="43" t="s">
        <v>480</v>
      </c>
      <c r="C2487" s="43" t="s">
        <v>313</v>
      </c>
      <c r="D2487" s="43" t="s">
        <v>3045</v>
      </c>
      <c r="E2487" s="43">
        <f t="shared" si="76"/>
        <v>0</v>
      </c>
      <c r="G2487" s="89" t="str">
        <v/>
      </c>
      <c r="H2487" s="90" t="str" cm="1">
        <f t="array" ref="H2487">IFERROR(_xlfn._xlws.FILTER(Cnty_States_Rgns[chapter],(Cnty_States_Rgns[county_lon, county_st]=G2487)*(Cnty_States_Rgns[region]=DR_Region)),"")</f>
        <v/>
      </c>
      <c r="J2487">
        <v>2485</v>
      </c>
      <c r="K2487" t="str">
        <f t="shared" si="77"/>
        <v/>
      </c>
    </row>
    <row r="2488" spans="1:11" ht="16" hidden="1" x14ac:dyDescent="0.2">
      <c r="A2488" s="43">
        <f>IFERROR(MATCH($C2488,'Start Here Statistics'!$M:$M,0),0)</f>
        <v>0</v>
      </c>
      <c r="B2488" s="43" t="s">
        <v>573</v>
      </c>
      <c r="C2488" s="43" t="s">
        <v>300</v>
      </c>
      <c r="D2488" s="43" t="s">
        <v>3046</v>
      </c>
      <c r="E2488" s="43">
        <f t="shared" si="76"/>
        <v>0</v>
      </c>
      <c r="G2488" s="89" t="str">
        <v/>
      </c>
      <c r="H2488" s="90" t="str" cm="1">
        <f t="array" ref="H2488">IFERROR(_xlfn._xlws.FILTER(Cnty_States_Rgns[chapter],(Cnty_States_Rgns[county_lon, county_st]=G2488)*(Cnty_States_Rgns[region]=DR_Region)),"")</f>
        <v/>
      </c>
      <c r="J2488">
        <v>2486</v>
      </c>
      <c r="K2488" t="str">
        <f t="shared" si="77"/>
        <v/>
      </c>
    </row>
    <row r="2489" spans="1:11" ht="16" hidden="1" x14ac:dyDescent="0.2">
      <c r="A2489" s="43">
        <f>IFERROR(MATCH($C2489,'Start Here Statistics'!$M:$M,0),0)</f>
        <v>0</v>
      </c>
      <c r="B2489" s="43" t="s">
        <v>446</v>
      </c>
      <c r="C2489" s="43" t="s">
        <v>301</v>
      </c>
      <c r="D2489" s="43" t="s">
        <v>3047</v>
      </c>
      <c r="E2489" s="43">
        <f t="shared" si="76"/>
        <v>0</v>
      </c>
      <c r="G2489" s="89" t="str">
        <v/>
      </c>
      <c r="H2489" s="90" t="str" cm="1">
        <f t="array" ref="H2489">IFERROR(_xlfn._xlws.FILTER(Cnty_States_Rgns[chapter],(Cnty_States_Rgns[county_lon, county_st]=G2489)*(Cnty_States_Rgns[region]=DR_Region)),"")</f>
        <v/>
      </c>
      <c r="J2489">
        <v>2487</v>
      </c>
      <c r="K2489" t="str">
        <f t="shared" si="77"/>
        <v/>
      </c>
    </row>
    <row r="2490" spans="1:11" ht="16" hidden="1" x14ac:dyDescent="0.2">
      <c r="A2490" s="43">
        <f>IFERROR(MATCH($C2490,'Start Here Statistics'!$M:$M,0),0)</f>
        <v>0</v>
      </c>
      <c r="B2490" s="43" t="s">
        <v>453</v>
      </c>
      <c r="C2490" s="43" t="s">
        <v>313</v>
      </c>
      <c r="D2490" s="43" t="s">
        <v>3048</v>
      </c>
      <c r="E2490" s="43">
        <f t="shared" si="76"/>
        <v>0</v>
      </c>
      <c r="G2490" s="89" t="str">
        <v/>
      </c>
      <c r="H2490" s="90" t="str" cm="1">
        <f t="array" ref="H2490">IFERROR(_xlfn._xlws.FILTER(Cnty_States_Rgns[chapter],(Cnty_States_Rgns[county_lon, county_st]=G2490)*(Cnty_States_Rgns[region]=DR_Region)),"")</f>
        <v/>
      </c>
      <c r="J2490">
        <v>2488</v>
      </c>
      <c r="K2490" t="str">
        <f t="shared" si="77"/>
        <v/>
      </c>
    </row>
    <row r="2491" spans="1:11" ht="16" hidden="1" x14ac:dyDescent="0.2">
      <c r="A2491" s="43">
        <f>IFERROR(MATCH($C2491,'Start Here Statistics'!$M:$M,0),0)</f>
        <v>0</v>
      </c>
      <c r="B2491" s="43" t="s">
        <v>499</v>
      </c>
      <c r="C2491" s="43" t="s">
        <v>329</v>
      </c>
      <c r="D2491" s="43" t="s">
        <v>3049</v>
      </c>
      <c r="E2491" s="43">
        <f t="shared" si="76"/>
        <v>0</v>
      </c>
      <c r="G2491" s="89" t="str">
        <v/>
      </c>
      <c r="H2491" s="90" t="str" cm="1">
        <f t="array" ref="H2491">IFERROR(_xlfn._xlws.FILTER(Cnty_States_Rgns[chapter],(Cnty_States_Rgns[county_lon, county_st]=G2491)*(Cnty_States_Rgns[region]=DR_Region)),"")</f>
        <v/>
      </c>
      <c r="J2491">
        <v>2489</v>
      </c>
      <c r="K2491" t="str">
        <f t="shared" si="77"/>
        <v/>
      </c>
    </row>
    <row r="2492" spans="1:11" ht="16" x14ac:dyDescent="0.2">
      <c r="A2492" s="43">
        <f>IFERROR(MATCH($C2492,'Start Here Statistics'!$M:$M,0),0)</f>
        <v>0</v>
      </c>
      <c r="B2492" s="43" t="s">
        <v>527</v>
      </c>
      <c r="C2492" s="43" t="s">
        <v>271</v>
      </c>
      <c r="D2492" s="43" t="s">
        <v>3050</v>
      </c>
      <c r="E2492" s="43">
        <f t="shared" si="76"/>
        <v>0</v>
      </c>
      <c r="G2492" s="89" t="str">
        <v/>
      </c>
      <c r="H2492" s="90" t="str" cm="1">
        <f t="array" ref="H2492">IFERROR(_xlfn._xlws.FILTER(Cnty_States_Rgns[chapter],(Cnty_States_Rgns[county_lon, county_st]=G2492)*(Cnty_States_Rgns[region]=DR_Region)),"")</f>
        <v/>
      </c>
      <c r="J2492">
        <v>2490</v>
      </c>
      <c r="K2492" t="str">
        <f t="shared" si="77"/>
        <v/>
      </c>
    </row>
    <row r="2493" spans="1:11" ht="16" hidden="1" x14ac:dyDescent="0.2">
      <c r="A2493" s="43">
        <f>IFERROR(MATCH($C2493,'Start Here Statistics'!$M:$M,0),0)</f>
        <v>0</v>
      </c>
      <c r="B2493" s="43" t="s">
        <v>446</v>
      </c>
      <c r="C2493" s="43" t="s">
        <v>301</v>
      </c>
      <c r="D2493" s="43" t="s">
        <v>3051</v>
      </c>
      <c r="E2493" s="43">
        <f t="shared" si="76"/>
        <v>0</v>
      </c>
      <c r="G2493" s="89" t="str">
        <v/>
      </c>
      <c r="H2493" s="90" t="str" cm="1">
        <f t="array" ref="H2493">IFERROR(_xlfn._xlws.FILTER(Cnty_States_Rgns[chapter],(Cnty_States_Rgns[county_lon, county_st]=G2493)*(Cnty_States_Rgns[region]=DR_Region)),"")</f>
        <v/>
      </c>
      <c r="J2493">
        <v>2491</v>
      </c>
      <c r="K2493" t="str">
        <f t="shared" si="77"/>
        <v/>
      </c>
    </row>
    <row r="2494" spans="1:11" ht="16" hidden="1" x14ac:dyDescent="0.2">
      <c r="A2494" s="43">
        <f>IFERROR(MATCH($C2494,'Start Here Statistics'!$M:$M,0),0)</f>
        <v>0</v>
      </c>
      <c r="B2494" s="43" t="s">
        <v>350</v>
      </c>
      <c r="C2494" s="43" t="s">
        <v>302</v>
      </c>
      <c r="D2494" s="43" t="s">
        <v>3052</v>
      </c>
      <c r="E2494" s="43">
        <f t="shared" si="76"/>
        <v>0</v>
      </c>
      <c r="G2494" s="89" t="str">
        <v/>
      </c>
      <c r="H2494" s="90" t="str" cm="1">
        <f t="array" ref="H2494">IFERROR(_xlfn._xlws.FILTER(Cnty_States_Rgns[chapter],(Cnty_States_Rgns[county_lon, county_st]=G2494)*(Cnty_States_Rgns[region]=DR_Region)),"")</f>
        <v/>
      </c>
      <c r="J2494">
        <v>2492</v>
      </c>
      <c r="K2494" t="str">
        <f t="shared" si="77"/>
        <v/>
      </c>
    </row>
    <row r="2495" spans="1:11" ht="16" hidden="1" x14ac:dyDescent="0.2">
      <c r="A2495" s="43">
        <f>IFERROR(MATCH($C2495,'Start Here Statistics'!$M:$M,0),0)</f>
        <v>0</v>
      </c>
      <c r="B2495" s="43" t="s">
        <v>423</v>
      </c>
      <c r="C2495" s="43" t="s">
        <v>327</v>
      </c>
      <c r="D2495" s="43" t="s">
        <v>3053</v>
      </c>
      <c r="E2495" s="43">
        <f t="shared" si="76"/>
        <v>0</v>
      </c>
      <c r="G2495" s="89" t="str">
        <v/>
      </c>
      <c r="H2495" s="90" t="str" cm="1">
        <f t="array" ref="H2495">IFERROR(_xlfn._xlws.FILTER(Cnty_States_Rgns[chapter],(Cnty_States_Rgns[county_lon, county_st]=G2495)*(Cnty_States_Rgns[region]=DR_Region)),"")</f>
        <v/>
      </c>
      <c r="J2495">
        <v>2493</v>
      </c>
      <c r="K2495" t="str">
        <f t="shared" si="77"/>
        <v/>
      </c>
    </row>
    <row r="2496" spans="1:11" ht="16" hidden="1" x14ac:dyDescent="0.2">
      <c r="A2496" s="43">
        <f>IFERROR(MATCH($C2496,'Start Here Statistics'!$M:$M,0),0)</f>
        <v>0</v>
      </c>
      <c r="B2496" s="43" t="s">
        <v>797</v>
      </c>
      <c r="C2496" s="43" t="s">
        <v>295</v>
      </c>
      <c r="D2496" s="43" t="s">
        <v>3054</v>
      </c>
      <c r="E2496" s="43">
        <f t="shared" si="76"/>
        <v>0</v>
      </c>
      <c r="G2496" s="89" t="str">
        <v/>
      </c>
      <c r="H2496" s="90" t="str" cm="1">
        <f t="array" ref="H2496">IFERROR(_xlfn._xlws.FILTER(Cnty_States_Rgns[chapter],(Cnty_States_Rgns[county_lon, county_st]=G2496)*(Cnty_States_Rgns[region]=DR_Region)),"")</f>
        <v/>
      </c>
      <c r="J2496">
        <v>2494</v>
      </c>
      <c r="K2496" t="str">
        <f t="shared" si="77"/>
        <v/>
      </c>
    </row>
    <row r="2497" spans="1:11" ht="16" hidden="1" x14ac:dyDescent="0.2">
      <c r="A2497" s="43">
        <f>IFERROR(MATCH($C2497,'Start Here Statistics'!$M:$M,0),0)</f>
        <v>0</v>
      </c>
      <c r="B2497" s="43" t="s">
        <v>611</v>
      </c>
      <c r="C2497" s="43" t="s">
        <v>324</v>
      </c>
      <c r="D2497" s="43" t="s">
        <v>3055</v>
      </c>
      <c r="E2497" s="43">
        <f t="shared" si="76"/>
        <v>0</v>
      </c>
      <c r="G2497" s="89" t="str">
        <v/>
      </c>
      <c r="H2497" s="90" t="str" cm="1">
        <f t="array" ref="H2497">IFERROR(_xlfn._xlws.FILTER(Cnty_States_Rgns[chapter],(Cnty_States_Rgns[county_lon, county_st]=G2497)*(Cnty_States_Rgns[region]=DR_Region)),"")</f>
        <v/>
      </c>
      <c r="J2497">
        <v>2495</v>
      </c>
      <c r="K2497" t="str">
        <f t="shared" si="77"/>
        <v/>
      </c>
    </row>
    <row r="2498" spans="1:11" ht="16" hidden="1" x14ac:dyDescent="0.2">
      <c r="A2498" s="43">
        <f>IFERROR(MATCH($C2498,'Start Here Statistics'!$M:$M,0),0)</f>
        <v>0</v>
      </c>
      <c r="B2498" s="43" t="s">
        <v>378</v>
      </c>
      <c r="C2498" s="43" t="s">
        <v>315</v>
      </c>
      <c r="D2498" s="43" t="s">
        <v>3056</v>
      </c>
      <c r="E2498" s="43">
        <f t="shared" si="76"/>
        <v>0</v>
      </c>
      <c r="G2498" s="89" t="str">
        <v/>
      </c>
      <c r="H2498" s="90" t="str" cm="1">
        <f t="array" ref="H2498">IFERROR(_xlfn._xlws.FILTER(Cnty_States_Rgns[chapter],(Cnty_States_Rgns[county_lon, county_st]=G2498)*(Cnty_States_Rgns[region]=DR_Region)),"")</f>
        <v/>
      </c>
      <c r="J2498">
        <v>2496</v>
      </c>
      <c r="K2498" t="str">
        <f t="shared" si="77"/>
        <v/>
      </c>
    </row>
    <row r="2499" spans="1:11" ht="16" hidden="1" x14ac:dyDescent="0.2">
      <c r="A2499" s="43">
        <f>IFERROR(MATCH($C2499,'Start Here Statistics'!$M:$M,0),0)</f>
        <v>0</v>
      </c>
      <c r="B2499" s="43" t="s">
        <v>461</v>
      </c>
      <c r="C2499" s="43" t="s">
        <v>325</v>
      </c>
      <c r="D2499" s="43" t="s">
        <v>3057</v>
      </c>
      <c r="E2499" s="43">
        <f t="shared" ref="E2499:E2562" si="78">SUM(E2498,$A2499&gt;0)</f>
        <v>0</v>
      </c>
      <c r="G2499" s="89" t="str">
        <v/>
      </c>
      <c r="H2499" s="90" t="str" cm="1">
        <f t="array" ref="H2499">IFERROR(_xlfn._xlws.FILTER(Cnty_States_Rgns[chapter],(Cnty_States_Rgns[county_lon, county_st]=G2499)*(Cnty_States_Rgns[region]=DR_Region)),"")</f>
        <v/>
      </c>
      <c r="J2499">
        <v>2497</v>
      </c>
      <c r="K2499" t="str">
        <f t="shared" si="77"/>
        <v/>
      </c>
    </row>
    <row r="2500" spans="1:11" ht="16" hidden="1" x14ac:dyDescent="0.2">
      <c r="A2500" s="43">
        <f>IFERROR(MATCH($C2500,'Start Here Statistics'!$M:$M,0),0)</f>
        <v>0</v>
      </c>
      <c r="B2500" s="43" t="s">
        <v>530</v>
      </c>
      <c r="C2500" s="43" t="s">
        <v>304</v>
      </c>
      <c r="D2500" s="43" t="s">
        <v>3058</v>
      </c>
      <c r="E2500" s="43">
        <f t="shared" si="78"/>
        <v>0</v>
      </c>
      <c r="G2500" s="89" t="str">
        <v/>
      </c>
      <c r="H2500" s="90" t="str" cm="1">
        <f t="array" ref="H2500">IFERROR(_xlfn._xlws.FILTER(Cnty_States_Rgns[chapter],(Cnty_States_Rgns[county_lon, county_st]=G2500)*(Cnty_States_Rgns[region]=DR_Region)),"")</f>
        <v/>
      </c>
      <c r="J2500">
        <v>2498</v>
      </c>
      <c r="K2500" t="str">
        <f t="shared" ref="K2500:K2563" si="79">IFERROR(INDEX($D:$D,MATCH($J2500,$E:$E,0)),"")</f>
        <v/>
      </c>
    </row>
    <row r="2501" spans="1:11" ht="16" hidden="1" x14ac:dyDescent="0.2">
      <c r="A2501" s="43">
        <f>IFERROR(MATCH($C2501,'Start Here Statistics'!$M:$M,0),0)</f>
        <v>0</v>
      </c>
      <c r="B2501" s="43" t="s">
        <v>789</v>
      </c>
      <c r="C2501" s="43" t="s">
        <v>310</v>
      </c>
      <c r="D2501" s="43" t="s">
        <v>3059</v>
      </c>
      <c r="E2501" s="43">
        <f t="shared" si="78"/>
        <v>0</v>
      </c>
      <c r="G2501" s="89" t="str">
        <v/>
      </c>
      <c r="H2501" s="90" t="str" cm="1">
        <f t="array" ref="H2501">IFERROR(_xlfn._xlws.FILTER(Cnty_States_Rgns[chapter],(Cnty_States_Rgns[county_lon, county_st]=G2501)*(Cnty_States_Rgns[region]=DR_Region)),"")</f>
        <v/>
      </c>
      <c r="J2501">
        <v>2499</v>
      </c>
      <c r="K2501" t="str">
        <f t="shared" si="79"/>
        <v/>
      </c>
    </row>
    <row r="2502" spans="1:11" ht="16" hidden="1" x14ac:dyDescent="0.2">
      <c r="A2502" s="43">
        <f>IFERROR(MATCH($C2502,'Start Here Statistics'!$M:$M,0),0)</f>
        <v>0</v>
      </c>
      <c r="B2502" s="43" t="s">
        <v>435</v>
      </c>
      <c r="C2502" s="43" t="s">
        <v>279</v>
      </c>
      <c r="D2502" s="43" t="s">
        <v>3060</v>
      </c>
      <c r="E2502" s="43">
        <f t="shared" si="78"/>
        <v>0</v>
      </c>
      <c r="G2502" s="89" t="str">
        <v/>
      </c>
      <c r="H2502" s="90" t="str" cm="1">
        <f t="array" ref="H2502">IFERROR(_xlfn._xlws.FILTER(Cnty_States_Rgns[chapter],(Cnty_States_Rgns[county_lon, county_st]=G2502)*(Cnty_States_Rgns[region]=DR_Region)),"")</f>
        <v/>
      </c>
      <c r="J2502">
        <v>2500</v>
      </c>
      <c r="K2502" t="str">
        <f t="shared" si="79"/>
        <v/>
      </c>
    </row>
    <row r="2503" spans="1:11" ht="16" hidden="1" x14ac:dyDescent="0.2">
      <c r="A2503" s="43">
        <f>IFERROR(MATCH($C2503,'Start Here Statistics'!$M:$M,0),0)</f>
        <v>0</v>
      </c>
      <c r="B2503" s="43" t="s">
        <v>459</v>
      </c>
      <c r="C2503" s="43" t="s">
        <v>315</v>
      </c>
      <c r="D2503" s="43" t="s">
        <v>3061</v>
      </c>
      <c r="E2503" s="43">
        <f t="shared" si="78"/>
        <v>0</v>
      </c>
      <c r="G2503" s="89" t="str">
        <v/>
      </c>
      <c r="H2503" s="90" t="str" cm="1">
        <f t="array" ref="H2503">IFERROR(_xlfn._xlws.FILTER(Cnty_States_Rgns[chapter],(Cnty_States_Rgns[county_lon, county_st]=G2503)*(Cnty_States_Rgns[region]=DR_Region)),"")</f>
        <v/>
      </c>
      <c r="J2503">
        <v>2501</v>
      </c>
      <c r="K2503" t="str">
        <f t="shared" si="79"/>
        <v/>
      </c>
    </row>
    <row r="2504" spans="1:11" ht="16" hidden="1" x14ac:dyDescent="0.2">
      <c r="A2504" s="43">
        <f>IFERROR(MATCH($C2504,'Start Here Statistics'!$M:$M,0),0)</f>
        <v>0</v>
      </c>
      <c r="B2504" s="43" t="s">
        <v>483</v>
      </c>
      <c r="C2504" s="43" t="s">
        <v>306</v>
      </c>
      <c r="D2504" s="43" t="s">
        <v>3062</v>
      </c>
      <c r="E2504" s="43">
        <f t="shared" si="78"/>
        <v>0</v>
      </c>
      <c r="G2504" s="89" t="str">
        <v/>
      </c>
      <c r="H2504" s="90" t="str" cm="1">
        <f t="array" ref="H2504">IFERROR(_xlfn._xlws.FILTER(Cnty_States_Rgns[chapter],(Cnty_States_Rgns[county_lon, county_st]=G2504)*(Cnty_States_Rgns[region]=DR_Region)),"")</f>
        <v/>
      </c>
      <c r="J2504">
        <v>2502</v>
      </c>
      <c r="K2504" t="str">
        <f t="shared" si="79"/>
        <v/>
      </c>
    </row>
    <row r="2505" spans="1:11" ht="16" hidden="1" x14ac:dyDescent="0.2">
      <c r="A2505" s="43">
        <f>IFERROR(MATCH($C2505,'Start Here Statistics'!$M:$M,0),0)</f>
        <v>0</v>
      </c>
      <c r="B2505" s="43" t="s">
        <v>390</v>
      </c>
      <c r="C2505" s="43" t="s">
        <v>289</v>
      </c>
      <c r="D2505" s="43" t="s">
        <v>3063</v>
      </c>
      <c r="E2505" s="43">
        <f t="shared" si="78"/>
        <v>0</v>
      </c>
      <c r="G2505" s="89" t="str">
        <v/>
      </c>
      <c r="H2505" s="90" t="str" cm="1">
        <f t="array" ref="H2505">IFERROR(_xlfn._xlws.FILTER(Cnty_States_Rgns[chapter],(Cnty_States_Rgns[county_lon, county_st]=G2505)*(Cnty_States_Rgns[region]=DR_Region)),"")</f>
        <v/>
      </c>
      <c r="J2505">
        <v>2503</v>
      </c>
      <c r="K2505" t="str">
        <f t="shared" si="79"/>
        <v/>
      </c>
    </row>
    <row r="2506" spans="1:11" ht="16" hidden="1" x14ac:dyDescent="0.2">
      <c r="A2506" s="43">
        <f>IFERROR(MATCH($C2506,'Start Here Statistics'!$M:$M,0),0)</f>
        <v>0</v>
      </c>
      <c r="B2506" s="43" t="s">
        <v>3064</v>
      </c>
      <c r="C2506" s="43" t="s">
        <v>288</v>
      </c>
      <c r="D2506" s="43" t="s">
        <v>3065</v>
      </c>
      <c r="E2506" s="43">
        <f t="shared" si="78"/>
        <v>0</v>
      </c>
      <c r="G2506" s="89" t="str">
        <v/>
      </c>
      <c r="H2506" s="90" t="str" cm="1">
        <f t="array" ref="H2506">IFERROR(_xlfn._xlws.FILTER(Cnty_States_Rgns[chapter],(Cnty_States_Rgns[county_lon, county_st]=G2506)*(Cnty_States_Rgns[region]=DR_Region)),"")</f>
        <v/>
      </c>
      <c r="J2506">
        <v>2504</v>
      </c>
      <c r="K2506" t="str">
        <f t="shared" si="79"/>
        <v/>
      </c>
    </row>
    <row r="2507" spans="1:11" ht="16" hidden="1" x14ac:dyDescent="0.2">
      <c r="A2507" s="43">
        <f>IFERROR(MATCH($C2507,'Start Here Statistics'!$M:$M,0),0)</f>
        <v>0</v>
      </c>
      <c r="B2507" s="43" t="s">
        <v>3064</v>
      </c>
      <c r="C2507" s="43" t="s">
        <v>288</v>
      </c>
      <c r="D2507" s="43" t="s">
        <v>3066</v>
      </c>
      <c r="E2507" s="43">
        <f t="shared" si="78"/>
        <v>0</v>
      </c>
      <c r="G2507" s="89" t="str">
        <v/>
      </c>
      <c r="H2507" s="90" t="str" cm="1">
        <f t="array" ref="H2507">IFERROR(_xlfn._xlws.FILTER(Cnty_States_Rgns[chapter],(Cnty_States_Rgns[county_lon, county_st]=G2507)*(Cnty_States_Rgns[region]=DR_Region)),"")</f>
        <v/>
      </c>
      <c r="J2507">
        <v>2505</v>
      </c>
      <c r="K2507" t="str">
        <f t="shared" si="79"/>
        <v/>
      </c>
    </row>
    <row r="2508" spans="1:11" ht="16" hidden="1" x14ac:dyDescent="0.2">
      <c r="A2508" s="43">
        <f>IFERROR(MATCH($C2508,'Start Here Statistics'!$M:$M,0),0)</f>
        <v>0</v>
      </c>
      <c r="B2508" s="43" t="s">
        <v>3064</v>
      </c>
      <c r="C2508" s="43" t="s">
        <v>288</v>
      </c>
      <c r="D2508" s="43" t="s">
        <v>3067</v>
      </c>
      <c r="E2508" s="43">
        <f t="shared" si="78"/>
        <v>0</v>
      </c>
      <c r="G2508" s="89" t="str">
        <v/>
      </c>
      <c r="H2508" s="90" t="str" cm="1">
        <f t="array" ref="H2508">IFERROR(_xlfn._xlws.FILTER(Cnty_States_Rgns[chapter],(Cnty_States_Rgns[county_lon, county_st]=G2508)*(Cnty_States_Rgns[region]=DR_Region)),"")</f>
        <v/>
      </c>
      <c r="J2508">
        <v>2506</v>
      </c>
      <c r="K2508" t="str">
        <f t="shared" si="79"/>
        <v/>
      </c>
    </row>
    <row r="2509" spans="1:11" ht="16" hidden="1" x14ac:dyDescent="0.2">
      <c r="A2509" s="43">
        <f>IFERROR(MATCH($C2509,'Start Here Statistics'!$M:$M,0),0)</f>
        <v>0</v>
      </c>
      <c r="B2509" s="43" t="s">
        <v>2662</v>
      </c>
      <c r="C2509" s="43" t="s">
        <v>318</v>
      </c>
      <c r="D2509" s="43" t="s">
        <v>3068</v>
      </c>
      <c r="E2509" s="43">
        <f t="shared" si="78"/>
        <v>0</v>
      </c>
      <c r="G2509" s="89" t="str">
        <v/>
      </c>
      <c r="H2509" s="90" t="str" cm="1">
        <f t="array" ref="H2509">IFERROR(_xlfn._xlws.FILTER(Cnty_States_Rgns[chapter],(Cnty_States_Rgns[county_lon, county_st]=G2509)*(Cnty_States_Rgns[region]=DR_Region)),"")</f>
        <v/>
      </c>
      <c r="J2509">
        <v>2507</v>
      </c>
      <c r="K2509" t="str">
        <f t="shared" si="79"/>
        <v/>
      </c>
    </row>
    <row r="2510" spans="1:11" ht="16" hidden="1" x14ac:dyDescent="0.2">
      <c r="A2510" s="43">
        <f>IFERROR(MATCH($C2510,'Start Here Statistics'!$M:$M,0),0)</f>
        <v>0</v>
      </c>
      <c r="B2510" s="43" t="s">
        <v>423</v>
      </c>
      <c r="C2510" s="43" t="s">
        <v>327</v>
      </c>
      <c r="D2510" s="43" t="s">
        <v>3069</v>
      </c>
      <c r="E2510" s="43">
        <f t="shared" si="78"/>
        <v>0</v>
      </c>
      <c r="G2510" s="89" t="str">
        <v/>
      </c>
      <c r="H2510" s="90" t="str" cm="1">
        <f t="array" ref="H2510">IFERROR(_xlfn._xlws.FILTER(Cnty_States_Rgns[chapter],(Cnty_States_Rgns[county_lon, county_st]=G2510)*(Cnty_States_Rgns[region]=DR_Region)),"")</f>
        <v/>
      </c>
      <c r="J2510">
        <v>2508</v>
      </c>
      <c r="K2510" t="str">
        <f t="shared" si="79"/>
        <v/>
      </c>
    </row>
    <row r="2511" spans="1:11" ht="16" hidden="1" x14ac:dyDescent="0.2">
      <c r="A2511" s="43">
        <f>IFERROR(MATCH($C2511,'Start Here Statistics'!$M:$M,0),0)</f>
        <v>0</v>
      </c>
      <c r="B2511" s="43" t="s">
        <v>514</v>
      </c>
      <c r="C2511" s="43" t="s">
        <v>311</v>
      </c>
      <c r="D2511" s="43" t="s">
        <v>3070</v>
      </c>
      <c r="E2511" s="43">
        <f t="shared" si="78"/>
        <v>0</v>
      </c>
      <c r="G2511" s="89" t="str">
        <v/>
      </c>
      <c r="H2511" s="90" t="str" cm="1">
        <f t="array" ref="H2511">IFERROR(_xlfn._xlws.FILTER(Cnty_States_Rgns[chapter],(Cnty_States_Rgns[county_lon, county_st]=G2511)*(Cnty_States_Rgns[region]=DR_Region)),"")</f>
        <v/>
      </c>
      <c r="J2511">
        <v>2509</v>
      </c>
      <c r="K2511" t="str">
        <f t="shared" si="79"/>
        <v/>
      </c>
    </row>
    <row r="2512" spans="1:11" ht="16" hidden="1" x14ac:dyDescent="0.2">
      <c r="A2512" s="43">
        <f>IFERROR(MATCH($C2512,'Start Here Statistics'!$M:$M,0),0)</f>
        <v>0</v>
      </c>
      <c r="B2512" s="43" t="s">
        <v>485</v>
      </c>
      <c r="C2512" s="43" t="s">
        <v>308</v>
      </c>
      <c r="D2512" s="43" t="s">
        <v>3071</v>
      </c>
      <c r="E2512" s="43">
        <f t="shared" si="78"/>
        <v>0</v>
      </c>
      <c r="G2512" s="89" t="str">
        <v/>
      </c>
      <c r="H2512" s="90" t="str" cm="1">
        <f t="array" ref="H2512">IFERROR(_xlfn._xlws.FILTER(Cnty_States_Rgns[chapter],(Cnty_States_Rgns[county_lon, county_st]=G2512)*(Cnty_States_Rgns[region]=DR_Region)),"")</f>
        <v/>
      </c>
      <c r="J2512">
        <v>2510</v>
      </c>
      <c r="K2512" t="str">
        <f t="shared" si="79"/>
        <v/>
      </c>
    </row>
    <row r="2513" spans="1:11" ht="16" hidden="1" x14ac:dyDescent="0.2">
      <c r="A2513" s="43">
        <f>IFERROR(MATCH($C2513,'Start Here Statistics'!$M:$M,0),0)</f>
        <v>0</v>
      </c>
      <c r="B2513" s="43" t="s">
        <v>1182</v>
      </c>
      <c r="C2513" s="43" t="s">
        <v>300</v>
      </c>
      <c r="D2513" s="43" t="s">
        <v>3072</v>
      </c>
      <c r="E2513" s="43">
        <f t="shared" si="78"/>
        <v>0</v>
      </c>
      <c r="G2513" s="89" t="str">
        <v/>
      </c>
      <c r="H2513" s="90" t="str" cm="1">
        <f t="array" ref="H2513">IFERROR(_xlfn._xlws.FILTER(Cnty_States_Rgns[chapter],(Cnty_States_Rgns[county_lon, county_st]=G2513)*(Cnty_States_Rgns[region]=DR_Region)),"")</f>
        <v/>
      </c>
      <c r="J2513">
        <v>2511</v>
      </c>
      <c r="K2513" t="str">
        <f t="shared" si="79"/>
        <v/>
      </c>
    </row>
    <row r="2514" spans="1:11" ht="16" hidden="1" x14ac:dyDescent="0.2">
      <c r="A2514" s="43">
        <f>IFERROR(MATCH($C2514,'Start Here Statistics'!$M:$M,0),0)</f>
        <v>0</v>
      </c>
      <c r="B2514" s="43" t="s">
        <v>446</v>
      </c>
      <c r="C2514" s="43" t="s">
        <v>301</v>
      </c>
      <c r="D2514" s="43" t="s">
        <v>3073</v>
      </c>
      <c r="E2514" s="43">
        <f t="shared" si="78"/>
        <v>0</v>
      </c>
      <c r="G2514" s="89" t="str">
        <v/>
      </c>
      <c r="H2514" s="90" t="str" cm="1">
        <f t="array" ref="H2514">IFERROR(_xlfn._xlws.FILTER(Cnty_States_Rgns[chapter],(Cnty_States_Rgns[county_lon, county_st]=G2514)*(Cnty_States_Rgns[region]=DR_Region)),"")</f>
        <v/>
      </c>
      <c r="J2514">
        <v>2512</v>
      </c>
      <c r="K2514" t="str">
        <f t="shared" si="79"/>
        <v/>
      </c>
    </row>
    <row r="2515" spans="1:11" ht="16" hidden="1" x14ac:dyDescent="0.2">
      <c r="A2515" s="43">
        <f>IFERROR(MATCH($C2515,'Start Here Statistics'!$M:$M,0),0)</f>
        <v>0</v>
      </c>
      <c r="B2515" s="43" t="s">
        <v>455</v>
      </c>
      <c r="C2515" s="43" t="s">
        <v>308</v>
      </c>
      <c r="D2515" s="43" t="s">
        <v>3074</v>
      </c>
      <c r="E2515" s="43">
        <f t="shared" si="78"/>
        <v>0</v>
      </c>
      <c r="G2515" s="89" t="str">
        <v/>
      </c>
      <c r="H2515" s="90" t="str" cm="1">
        <f t="array" ref="H2515">IFERROR(_xlfn._xlws.FILTER(Cnty_States_Rgns[chapter],(Cnty_States_Rgns[county_lon, county_st]=G2515)*(Cnty_States_Rgns[region]=DR_Region)),"")</f>
        <v/>
      </c>
      <c r="J2515">
        <v>2513</v>
      </c>
      <c r="K2515" t="str">
        <f t="shared" si="79"/>
        <v/>
      </c>
    </row>
    <row r="2516" spans="1:11" ht="16" hidden="1" x14ac:dyDescent="0.2">
      <c r="A2516" s="43">
        <f>IFERROR(MATCH($C2516,'Start Here Statistics'!$M:$M,0),0)</f>
        <v>0</v>
      </c>
      <c r="B2516" s="43" t="s">
        <v>815</v>
      </c>
      <c r="C2516" s="43" t="s">
        <v>310</v>
      </c>
      <c r="D2516" s="43" t="s">
        <v>3075</v>
      </c>
      <c r="E2516" s="43">
        <f t="shared" si="78"/>
        <v>0</v>
      </c>
      <c r="G2516" s="89" t="str">
        <v/>
      </c>
      <c r="H2516" s="90" t="str" cm="1">
        <f t="array" ref="H2516">IFERROR(_xlfn._xlws.FILTER(Cnty_States_Rgns[chapter],(Cnty_States_Rgns[county_lon, county_st]=G2516)*(Cnty_States_Rgns[region]=DR_Region)),"")</f>
        <v/>
      </c>
      <c r="J2516">
        <v>2514</v>
      </c>
      <c r="K2516" t="str">
        <f t="shared" si="79"/>
        <v/>
      </c>
    </row>
    <row r="2517" spans="1:11" ht="16" hidden="1" x14ac:dyDescent="0.2">
      <c r="A2517" s="43">
        <f>IFERROR(MATCH($C2517,'Start Here Statistics'!$M:$M,0),0)</f>
        <v>0</v>
      </c>
      <c r="B2517" s="43" t="s">
        <v>1232</v>
      </c>
      <c r="C2517" s="43" t="s">
        <v>326</v>
      </c>
      <c r="D2517" s="43" t="s">
        <v>3076</v>
      </c>
      <c r="E2517" s="43">
        <f t="shared" si="78"/>
        <v>0</v>
      </c>
      <c r="G2517" s="89" t="str">
        <v/>
      </c>
      <c r="H2517" s="90" t="str" cm="1">
        <f t="array" ref="H2517">IFERROR(_xlfn._xlws.FILTER(Cnty_States_Rgns[chapter],(Cnty_States_Rgns[county_lon, county_st]=G2517)*(Cnty_States_Rgns[region]=DR_Region)),"")</f>
        <v/>
      </c>
      <c r="J2517">
        <v>2515</v>
      </c>
      <c r="K2517" t="str">
        <f t="shared" si="79"/>
        <v/>
      </c>
    </row>
    <row r="2518" spans="1:11" ht="16" hidden="1" x14ac:dyDescent="0.2">
      <c r="A2518" s="43">
        <f>IFERROR(MATCH($C2518,'Start Here Statistics'!$M:$M,0),0)</f>
        <v>0</v>
      </c>
      <c r="B2518" s="43" t="s">
        <v>380</v>
      </c>
      <c r="C2518" s="43" t="s">
        <v>320</v>
      </c>
      <c r="D2518" s="43" t="s">
        <v>3077</v>
      </c>
      <c r="E2518" s="43">
        <f t="shared" si="78"/>
        <v>0</v>
      </c>
      <c r="G2518" s="89" t="str">
        <v/>
      </c>
      <c r="H2518" s="90" t="str" cm="1">
        <f t="array" ref="H2518">IFERROR(_xlfn._xlws.FILTER(Cnty_States_Rgns[chapter],(Cnty_States_Rgns[county_lon, county_st]=G2518)*(Cnty_States_Rgns[region]=DR_Region)),"")</f>
        <v/>
      </c>
      <c r="J2518">
        <v>2516</v>
      </c>
      <c r="K2518" t="str">
        <f t="shared" si="79"/>
        <v/>
      </c>
    </row>
    <row r="2519" spans="1:11" ht="16" hidden="1" x14ac:dyDescent="0.2">
      <c r="A2519" s="43">
        <f>IFERROR(MATCH($C2519,'Start Here Statistics'!$M:$M,0),0)</f>
        <v>0</v>
      </c>
      <c r="B2519" s="43" t="s">
        <v>673</v>
      </c>
      <c r="C2519" s="43" t="s">
        <v>293</v>
      </c>
      <c r="D2519" s="43" t="s">
        <v>3078</v>
      </c>
      <c r="E2519" s="43">
        <f t="shared" si="78"/>
        <v>0</v>
      </c>
      <c r="G2519" s="89" t="str">
        <v/>
      </c>
      <c r="H2519" s="90" t="str" cm="1">
        <f t="array" ref="H2519">IFERROR(_xlfn._xlws.FILTER(Cnty_States_Rgns[chapter],(Cnty_States_Rgns[county_lon, county_st]=G2519)*(Cnty_States_Rgns[region]=DR_Region)),"")</f>
        <v/>
      </c>
      <c r="J2519">
        <v>2517</v>
      </c>
      <c r="K2519" t="str">
        <f t="shared" si="79"/>
        <v/>
      </c>
    </row>
    <row r="2520" spans="1:11" ht="16" hidden="1" x14ac:dyDescent="0.2">
      <c r="A2520" s="43">
        <f>IFERROR(MATCH($C2520,'Start Here Statistics'!$M:$M,0),0)</f>
        <v>0</v>
      </c>
      <c r="B2520" s="43" t="s">
        <v>461</v>
      </c>
      <c r="C2520" s="43" t="s">
        <v>325</v>
      </c>
      <c r="D2520" s="43" t="s">
        <v>3079</v>
      </c>
      <c r="E2520" s="43">
        <f t="shared" si="78"/>
        <v>0</v>
      </c>
      <c r="G2520" s="89" t="str">
        <v/>
      </c>
      <c r="H2520" s="90" t="str" cm="1">
        <f t="array" ref="H2520">IFERROR(_xlfn._xlws.FILTER(Cnty_States_Rgns[chapter],(Cnty_States_Rgns[county_lon, county_st]=G2520)*(Cnty_States_Rgns[region]=DR_Region)),"")</f>
        <v/>
      </c>
      <c r="J2520">
        <v>2518</v>
      </c>
      <c r="K2520" t="str">
        <f t="shared" si="79"/>
        <v/>
      </c>
    </row>
    <row r="2521" spans="1:11" ht="16" hidden="1" x14ac:dyDescent="0.2">
      <c r="A2521" s="43">
        <f>IFERROR(MATCH($C2521,'Start Here Statistics'!$M:$M,0),0)</f>
        <v>0</v>
      </c>
      <c r="B2521" s="43" t="s">
        <v>2538</v>
      </c>
      <c r="C2521" s="43" t="s">
        <v>314</v>
      </c>
      <c r="D2521" s="43" t="s">
        <v>3080</v>
      </c>
      <c r="E2521" s="43">
        <f t="shared" si="78"/>
        <v>0</v>
      </c>
      <c r="G2521" s="89" t="str">
        <v/>
      </c>
      <c r="H2521" s="90" t="str" cm="1">
        <f t="array" ref="H2521">IFERROR(_xlfn._xlws.FILTER(Cnty_States_Rgns[chapter],(Cnty_States_Rgns[county_lon, county_st]=G2521)*(Cnty_States_Rgns[region]=DR_Region)),"")</f>
        <v/>
      </c>
      <c r="J2521">
        <v>2519</v>
      </c>
      <c r="K2521" t="str">
        <f t="shared" si="79"/>
        <v/>
      </c>
    </row>
    <row r="2522" spans="1:11" ht="16" hidden="1" x14ac:dyDescent="0.2">
      <c r="A2522" s="43">
        <f>IFERROR(MATCH($C2522,'Start Here Statistics'!$M:$M,0),0)</f>
        <v>0</v>
      </c>
      <c r="B2522" s="43" t="s">
        <v>3081</v>
      </c>
      <c r="C2522" s="43" t="s">
        <v>323</v>
      </c>
      <c r="D2522" s="43" t="s">
        <v>3082</v>
      </c>
      <c r="E2522" s="43">
        <f t="shared" si="78"/>
        <v>0</v>
      </c>
      <c r="G2522" s="89" t="str">
        <v/>
      </c>
      <c r="H2522" s="90" t="str" cm="1">
        <f t="array" ref="H2522">IFERROR(_xlfn._xlws.FILTER(Cnty_States_Rgns[chapter],(Cnty_States_Rgns[county_lon, county_st]=G2522)*(Cnty_States_Rgns[region]=DR_Region)),"")</f>
        <v/>
      </c>
      <c r="J2522">
        <v>2520</v>
      </c>
      <c r="K2522" t="str">
        <f t="shared" si="79"/>
        <v/>
      </c>
    </row>
    <row r="2523" spans="1:11" ht="16" hidden="1" x14ac:dyDescent="0.2">
      <c r="A2523" s="43">
        <f>IFERROR(MATCH($C2523,'Start Here Statistics'!$M:$M,0),0)</f>
        <v>0</v>
      </c>
      <c r="B2523" s="43" t="s">
        <v>1884</v>
      </c>
      <c r="C2523" s="43" t="s">
        <v>323</v>
      </c>
      <c r="D2523" s="43" t="s">
        <v>3083</v>
      </c>
      <c r="E2523" s="43">
        <f t="shared" si="78"/>
        <v>0</v>
      </c>
      <c r="G2523" s="89" t="str">
        <v/>
      </c>
      <c r="H2523" s="90" t="str" cm="1">
        <f t="array" ref="H2523">IFERROR(_xlfn._xlws.FILTER(Cnty_States_Rgns[chapter],(Cnty_States_Rgns[county_lon, county_st]=G2523)*(Cnty_States_Rgns[region]=DR_Region)),"")</f>
        <v/>
      </c>
      <c r="J2523">
        <v>2521</v>
      </c>
      <c r="K2523" t="str">
        <f t="shared" si="79"/>
        <v/>
      </c>
    </row>
    <row r="2524" spans="1:11" ht="16" hidden="1" x14ac:dyDescent="0.2">
      <c r="A2524" s="43">
        <f>IFERROR(MATCH($C2524,'Start Here Statistics'!$M:$M,0),0)</f>
        <v>0</v>
      </c>
      <c r="B2524" s="43" t="s">
        <v>388</v>
      </c>
      <c r="C2524" s="43" t="s">
        <v>314</v>
      </c>
      <c r="D2524" s="43" t="s">
        <v>3084</v>
      </c>
      <c r="E2524" s="43">
        <f t="shared" si="78"/>
        <v>0</v>
      </c>
      <c r="G2524" s="89" t="str">
        <v/>
      </c>
      <c r="H2524" s="90" t="str" cm="1">
        <f t="array" ref="H2524">IFERROR(_xlfn._xlws.FILTER(Cnty_States_Rgns[chapter],(Cnty_States_Rgns[county_lon, county_st]=G2524)*(Cnty_States_Rgns[region]=DR_Region)),"")</f>
        <v/>
      </c>
      <c r="J2524">
        <v>2522</v>
      </c>
      <c r="K2524" t="str">
        <f t="shared" si="79"/>
        <v/>
      </c>
    </row>
    <row r="2525" spans="1:11" ht="16" hidden="1" x14ac:dyDescent="0.2">
      <c r="A2525" s="43">
        <f>IFERROR(MATCH($C2525,'Start Here Statistics'!$M:$M,0),0)</f>
        <v>0</v>
      </c>
      <c r="B2525" s="43" t="s">
        <v>461</v>
      </c>
      <c r="C2525" s="43" t="s">
        <v>325</v>
      </c>
      <c r="D2525" s="43" t="s">
        <v>3085</v>
      </c>
      <c r="E2525" s="43">
        <f t="shared" si="78"/>
        <v>0</v>
      </c>
      <c r="G2525" s="89" t="str">
        <v/>
      </c>
      <c r="H2525" s="90" t="str" cm="1">
        <f t="array" ref="H2525">IFERROR(_xlfn._xlws.FILTER(Cnty_States_Rgns[chapter],(Cnty_States_Rgns[county_lon, county_st]=G2525)*(Cnty_States_Rgns[region]=DR_Region)),"")</f>
        <v/>
      </c>
      <c r="J2525">
        <v>2523</v>
      </c>
      <c r="K2525" t="str">
        <f t="shared" si="79"/>
        <v/>
      </c>
    </row>
    <row r="2526" spans="1:11" ht="16" hidden="1" x14ac:dyDescent="0.2">
      <c r="A2526" s="43">
        <f>IFERROR(MATCH($C2526,'Start Here Statistics'!$M:$M,0),0)</f>
        <v>0</v>
      </c>
      <c r="B2526" s="43" t="s">
        <v>647</v>
      </c>
      <c r="C2526" s="43" t="s">
        <v>314</v>
      </c>
      <c r="D2526" s="43" t="s">
        <v>3086</v>
      </c>
      <c r="E2526" s="43">
        <f t="shared" si="78"/>
        <v>0</v>
      </c>
      <c r="G2526" s="89" t="str">
        <v/>
      </c>
      <c r="H2526" s="90" t="str" cm="1">
        <f t="array" ref="H2526">IFERROR(_xlfn._xlws.FILTER(Cnty_States_Rgns[chapter],(Cnty_States_Rgns[county_lon, county_st]=G2526)*(Cnty_States_Rgns[region]=DR_Region)),"")</f>
        <v/>
      </c>
      <c r="J2526">
        <v>2524</v>
      </c>
      <c r="K2526" t="str">
        <f t="shared" si="79"/>
        <v/>
      </c>
    </row>
    <row r="2527" spans="1:11" ht="16" hidden="1" x14ac:dyDescent="0.2">
      <c r="A2527" s="43">
        <f>IFERROR(MATCH($C2527,'Start Here Statistics'!$M:$M,0),0)</f>
        <v>0</v>
      </c>
      <c r="B2527" s="43" t="s">
        <v>390</v>
      </c>
      <c r="C2527" s="43" t="s">
        <v>289</v>
      </c>
      <c r="D2527" s="43" t="s">
        <v>3087</v>
      </c>
      <c r="E2527" s="43">
        <f t="shared" si="78"/>
        <v>0</v>
      </c>
      <c r="G2527" s="89" t="str">
        <v/>
      </c>
      <c r="H2527" s="90" t="str" cm="1">
        <f t="array" ref="H2527">IFERROR(_xlfn._xlws.FILTER(Cnty_States_Rgns[chapter],(Cnty_States_Rgns[county_lon, county_st]=G2527)*(Cnty_States_Rgns[region]=DR_Region)),"")</f>
        <v/>
      </c>
      <c r="J2527">
        <v>2525</v>
      </c>
      <c r="K2527" t="str">
        <f t="shared" si="79"/>
        <v/>
      </c>
    </row>
    <row r="2528" spans="1:11" ht="16" hidden="1" x14ac:dyDescent="0.2">
      <c r="A2528" s="43">
        <f>IFERROR(MATCH($C2528,'Start Here Statistics'!$M:$M,0),0)</f>
        <v>0</v>
      </c>
      <c r="B2528" s="43" t="s">
        <v>653</v>
      </c>
      <c r="C2528" s="43" t="s">
        <v>276</v>
      </c>
      <c r="D2528" s="43" t="s">
        <v>3088</v>
      </c>
      <c r="E2528" s="43">
        <f t="shared" si="78"/>
        <v>0</v>
      </c>
      <c r="G2528" s="89" t="str">
        <v/>
      </c>
      <c r="H2528" s="90" t="str" cm="1">
        <f t="array" ref="H2528">IFERROR(_xlfn._xlws.FILTER(Cnty_States_Rgns[chapter],(Cnty_States_Rgns[county_lon, county_st]=G2528)*(Cnty_States_Rgns[region]=DR_Region)),"")</f>
        <v/>
      </c>
      <c r="J2528">
        <v>2526</v>
      </c>
      <c r="K2528" t="str">
        <f t="shared" si="79"/>
        <v/>
      </c>
    </row>
    <row r="2529" spans="1:11" ht="16" hidden="1" x14ac:dyDescent="0.2">
      <c r="A2529" s="43">
        <f>IFERROR(MATCH($C2529,'Start Here Statistics'!$M:$M,0),0)</f>
        <v>0</v>
      </c>
      <c r="B2529" s="43" t="s">
        <v>602</v>
      </c>
      <c r="C2529" s="43" t="s">
        <v>326</v>
      </c>
      <c r="D2529" s="43" t="s">
        <v>3089</v>
      </c>
      <c r="E2529" s="43">
        <f t="shared" si="78"/>
        <v>0</v>
      </c>
      <c r="G2529" s="89" t="str">
        <v/>
      </c>
      <c r="H2529" s="90" t="str" cm="1">
        <f t="array" ref="H2529">IFERROR(_xlfn._xlws.FILTER(Cnty_States_Rgns[chapter],(Cnty_States_Rgns[county_lon, county_st]=G2529)*(Cnty_States_Rgns[region]=DR_Region)),"")</f>
        <v/>
      </c>
      <c r="J2529">
        <v>2527</v>
      </c>
      <c r="K2529" t="str">
        <f t="shared" si="79"/>
        <v/>
      </c>
    </row>
    <row r="2530" spans="1:11" ht="16" hidden="1" x14ac:dyDescent="0.2">
      <c r="A2530" s="43">
        <f>IFERROR(MATCH($C2530,'Start Here Statistics'!$M:$M,0),0)</f>
        <v>0</v>
      </c>
      <c r="B2530" s="43" t="s">
        <v>1907</v>
      </c>
      <c r="C2530" s="43" t="s">
        <v>317</v>
      </c>
      <c r="D2530" s="43" t="s">
        <v>3090</v>
      </c>
      <c r="E2530" s="43">
        <f t="shared" si="78"/>
        <v>0</v>
      </c>
      <c r="G2530" s="89" t="str">
        <v/>
      </c>
      <c r="H2530" s="90" t="str" cm="1">
        <f t="array" ref="H2530">IFERROR(_xlfn._xlws.FILTER(Cnty_States_Rgns[chapter],(Cnty_States_Rgns[county_lon, county_st]=G2530)*(Cnty_States_Rgns[region]=DR_Region)),"")</f>
        <v/>
      </c>
      <c r="J2530">
        <v>2528</v>
      </c>
      <c r="K2530" t="str">
        <f t="shared" si="79"/>
        <v/>
      </c>
    </row>
    <row r="2531" spans="1:11" ht="16" hidden="1" x14ac:dyDescent="0.2">
      <c r="A2531" s="43">
        <f>IFERROR(MATCH($C2531,'Start Here Statistics'!$M:$M,0),0)</f>
        <v>0</v>
      </c>
      <c r="B2531" s="43" t="s">
        <v>3091</v>
      </c>
      <c r="C2531" s="43" t="s">
        <v>286</v>
      </c>
      <c r="D2531" s="43" t="s">
        <v>3092</v>
      </c>
      <c r="E2531" s="43">
        <f t="shared" si="78"/>
        <v>0</v>
      </c>
      <c r="G2531" s="89" t="str">
        <v/>
      </c>
      <c r="H2531" s="90" t="str" cm="1">
        <f t="array" ref="H2531">IFERROR(_xlfn._xlws.FILTER(Cnty_States_Rgns[chapter],(Cnty_States_Rgns[county_lon, county_st]=G2531)*(Cnty_States_Rgns[region]=DR_Region)),"")</f>
        <v/>
      </c>
      <c r="J2531">
        <v>2529</v>
      </c>
      <c r="K2531" t="str">
        <f t="shared" si="79"/>
        <v/>
      </c>
    </row>
    <row r="2532" spans="1:11" ht="16" hidden="1" x14ac:dyDescent="0.2">
      <c r="A2532" s="43">
        <f>IFERROR(MATCH($C2532,'Start Here Statistics'!$M:$M,0),0)</f>
        <v>0</v>
      </c>
      <c r="B2532" s="43" t="s">
        <v>388</v>
      </c>
      <c r="C2532" s="43" t="s">
        <v>314</v>
      </c>
      <c r="D2532" s="43" t="s">
        <v>3093</v>
      </c>
      <c r="E2532" s="43">
        <f t="shared" si="78"/>
        <v>0</v>
      </c>
      <c r="G2532" s="89" t="str">
        <v/>
      </c>
      <c r="H2532" s="90" t="str" cm="1">
        <f t="array" ref="H2532">IFERROR(_xlfn._xlws.FILTER(Cnty_States_Rgns[chapter],(Cnty_States_Rgns[county_lon, county_st]=G2532)*(Cnty_States_Rgns[region]=DR_Region)),"")</f>
        <v/>
      </c>
      <c r="J2532">
        <v>2530</v>
      </c>
      <c r="K2532" t="str">
        <f t="shared" si="79"/>
        <v/>
      </c>
    </row>
    <row r="2533" spans="1:11" ht="16" hidden="1" x14ac:dyDescent="0.2">
      <c r="A2533" s="43">
        <f>IFERROR(MATCH($C2533,'Start Here Statistics'!$M:$M,0),0)</f>
        <v>0</v>
      </c>
      <c r="B2533" s="43" t="s">
        <v>390</v>
      </c>
      <c r="C2533" s="43" t="s">
        <v>289</v>
      </c>
      <c r="D2533" s="43" t="s">
        <v>3094</v>
      </c>
      <c r="E2533" s="43">
        <f t="shared" si="78"/>
        <v>0</v>
      </c>
      <c r="G2533" s="89" t="str">
        <v/>
      </c>
      <c r="H2533" s="90" t="str" cm="1">
        <f t="array" ref="H2533">IFERROR(_xlfn._xlws.FILTER(Cnty_States_Rgns[chapter],(Cnty_States_Rgns[county_lon, county_st]=G2533)*(Cnty_States_Rgns[region]=DR_Region)),"")</f>
        <v/>
      </c>
      <c r="J2533">
        <v>2531</v>
      </c>
      <c r="K2533" t="str">
        <f t="shared" si="79"/>
        <v/>
      </c>
    </row>
    <row r="2534" spans="1:11" ht="16" hidden="1" x14ac:dyDescent="0.2">
      <c r="A2534" s="43">
        <f>IFERROR(MATCH($C2534,'Start Here Statistics'!$M:$M,0),0)</f>
        <v>0</v>
      </c>
      <c r="B2534" s="43" t="s">
        <v>653</v>
      </c>
      <c r="C2534" s="43" t="s">
        <v>276</v>
      </c>
      <c r="D2534" s="43" t="s">
        <v>3095</v>
      </c>
      <c r="E2534" s="43">
        <f t="shared" si="78"/>
        <v>0</v>
      </c>
      <c r="G2534" s="89" t="str">
        <v/>
      </c>
      <c r="H2534" s="90" t="str" cm="1">
        <f t="array" ref="H2534">IFERROR(_xlfn._xlws.FILTER(Cnty_States_Rgns[chapter],(Cnty_States_Rgns[county_lon, county_st]=G2534)*(Cnty_States_Rgns[region]=DR_Region)),"")</f>
        <v/>
      </c>
      <c r="J2534">
        <v>2532</v>
      </c>
      <c r="K2534" t="str">
        <f t="shared" si="79"/>
        <v/>
      </c>
    </row>
    <row r="2535" spans="1:11" ht="16" hidden="1" x14ac:dyDescent="0.2">
      <c r="A2535" s="43">
        <f>IFERROR(MATCH($C2535,'Start Here Statistics'!$M:$M,0),0)</f>
        <v>0</v>
      </c>
      <c r="B2535" s="43" t="s">
        <v>477</v>
      </c>
      <c r="C2535" s="43" t="s">
        <v>325</v>
      </c>
      <c r="D2535" s="43" t="s">
        <v>3096</v>
      </c>
      <c r="E2535" s="43">
        <f t="shared" si="78"/>
        <v>0</v>
      </c>
      <c r="G2535" s="89" t="str">
        <v/>
      </c>
      <c r="H2535" s="90" t="str" cm="1">
        <f t="array" ref="H2535">IFERROR(_xlfn._xlws.FILTER(Cnty_States_Rgns[chapter],(Cnty_States_Rgns[county_lon, county_st]=G2535)*(Cnty_States_Rgns[region]=DR_Region)),"")</f>
        <v/>
      </c>
      <c r="J2535">
        <v>2533</v>
      </c>
      <c r="K2535" t="str">
        <f t="shared" si="79"/>
        <v/>
      </c>
    </row>
    <row r="2536" spans="1:11" ht="16" hidden="1" x14ac:dyDescent="0.2">
      <c r="A2536" s="43">
        <f>IFERROR(MATCH($C2536,'Start Here Statistics'!$M:$M,0),0)</f>
        <v>0</v>
      </c>
      <c r="B2536" s="43" t="s">
        <v>480</v>
      </c>
      <c r="C2536" s="43" t="s">
        <v>313</v>
      </c>
      <c r="D2536" s="43" t="s">
        <v>3097</v>
      </c>
      <c r="E2536" s="43">
        <f t="shared" si="78"/>
        <v>0</v>
      </c>
      <c r="G2536" s="89" t="str">
        <v/>
      </c>
      <c r="H2536" s="90" t="str" cm="1">
        <f t="array" ref="H2536">IFERROR(_xlfn._xlws.FILTER(Cnty_States_Rgns[chapter],(Cnty_States_Rgns[county_lon, county_st]=G2536)*(Cnty_States_Rgns[region]=DR_Region)),"")</f>
        <v/>
      </c>
      <c r="J2536">
        <v>2534</v>
      </c>
      <c r="K2536" t="str">
        <f t="shared" si="79"/>
        <v/>
      </c>
    </row>
    <row r="2537" spans="1:11" ht="16" hidden="1" x14ac:dyDescent="0.2">
      <c r="A2537" s="43">
        <f>IFERROR(MATCH($C2537,'Start Here Statistics'!$M:$M,0),0)</f>
        <v>0</v>
      </c>
      <c r="B2537" s="43" t="s">
        <v>592</v>
      </c>
      <c r="C2537" s="43" t="s">
        <v>307</v>
      </c>
      <c r="D2537" s="43" t="s">
        <v>3098</v>
      </c>
      <c r="E2537" s="43">
        <f t="shared" si="78"/>
        <v>0</v>
      </c>
      <c r="G2537" s="89" t="str">
        <v/>
      </c>
      <c r="H2537" s="90" t="str" cm="1">
        <f t="array" ref="H2537">IFERROR(_xlfn._xlws.FILTER(Cnty_States_Rgns[chapter],(Cnty_States_Rgns[county_lon, county_st]=G2537)*(Cnty_States_Rgns[region]=DR_Region)),"")</f>
        <v/>
      </c>
      <c r="J2537">
        <v>2535</v>
      </c>
      <c r="K2537" t="str">
        <f t="shared" si="79"/>
        <v/>
      </c>
    </row>
    <row r="2538" spans="1:11" ht="16" hidden="1" x14ac:dyDescent="0.2">
      <c r="A2538" s="43">
        <f>IFERROR(MATCH($C2538,'Start Here Statistics'!$M:$M,0),0)</f>
        <v>0</v>
      </c>
      <c r="B2538" s="43" t="s">
        <v>604</v>
      </c>
      <c r="C2538" s="43" t="s">
        <v>298</v>
      </c>
      <c r="D2538" s="43" t="s">
        <v>3099</v>
      </c>
      <c r="E2538" s="43">
        <f t="shared" si="78"/>
        <v>0</v>
      </c>
      <c r="G2538" s="89" t="str">
        <v/>
      </c>
      <c r="H2538" s="90" t="str" cm="1">
        <f t="array" ref="H2538">IFERROR(_xlfn._xlws.FILTER(Cnty_States_Rgns[chapter],(Cnty_States_Rgns[county_lon, county_st]=G2538)*(Cnty_States_Rgns[region]=DR_Region)),"")</f>
        <v/>
      </c>
      <c r="J2538">
        <v>2536</v>
      </c>
      <c r="K2538" t="str">
        <f t="shared" si="79"/>
        <v/>
      </c>
    </row>
    <row r="2539" spans="1:11" ht="16" hidden="1" x14ac:dyDescent="0.2">
      <c r="A2539" s="43">
        <f>IFERROR(MATCH($C2539,'Start Here Statistics'!$M:$M,0),0)</f>
        <v>0</v>
      </c>
      <c r="B2539" s="43" t="s">
        <v>653</v>
      </c>
      <c r="C2539" s="43" t="s">
        <v>276</v>
      </c>
      <c r="D2539" s="43" t="s">
        <v>3100</v>
      </c>
      <c r="E2539" s="43">
        <f t="shared" si="78"/>
        <v>0</v>
      </c>
      <c r="G2539" s="89" t="str">
        <v/>
      </c>
      <c r="H2539" s="90" t="str" cm="1">
        <f t="array" ref="H2539">IFERROR(_xlfn._xlws.FILTER(Cnty_States_Rgns[chapter],(Cnty_States_Rgns[county_lon, county_st]=G2539)*(Cnty_States_Rgns[region]=DR_Region)),"")</f>
        <v/>
      </c>
      <c r="J2539">
        <v>2537</v>
      </c>
      <c r="K2539" t="str">
        <f t="shared" si="79"/>
        <v/>
      </c>
    </row>
    <row r="2540" spans="1:11" ht="16" hidden="1" x14ac:dyDescent="0.2">
      <c r="A2540" s="43">
        <f>IFERROR(MATCH($C2540,'Start Here Statistics'!$M:$M,0),0)</f>
        <v>0</v>
      </c>
      <c r="B2540" s="43" t="s">
        <v>1539</v>
      </c>
      <c r="C2540" s="43" t="s">
        <v>316</v>
      </c>
      <c r="D2540" s="43" t="s">
        <v>3101</v>
      </c>
      <c r="E2540" s="43">
        <f t="shared" si="78"/>
        <v>0</v>
      </c>
      <c r="G2540" s="89" t="str">
        <v/>
      </c>
      <c r="H2540" s="90" t="str" cm="1">
        <f t="array" ref="H2540">IFERROR(_xlfn._xlws.FILTER(Cnty_States_Rgns[chapter],(Cnty_States_Rgns[county_lon, county_st]=G2540)*(Cnty_States_Rgns[region]=DR_Region)),"")</f>
        <v/>
      </c>
      <c r="J2540">
        <v>2538</v>
      </c>
      <c r="K2540" t="str">
        <f t="shared" si="79"/>
        <v/>
      </c>
    </row>
    <row r="2541" spans="1:11" ht="16" hidden="1" x14ac:dyDescent="0.2">
      <c r="A2541" s="43">
        <f>IFERROR(MATCH($C2541,'Start Here Statistics'!$M:$M,0),0)</f>
        <v>0</v>
      </c>
      <c r="B2541" s="43" t="s">
        <v>694</v>
      </c>
      <c r="C2541" s="43" t="s">
        <v>299</v>
      </c>
      <c r="D2541" s="43" t="s">
        <v>3102</v>
      </c>
      <c r="E2541" s="43">
        <f t="shared" si="78"/>
        <v>0</v>
      </c>
      <c r="G2541" s="89" t="str">
        <v/>
      </c>
      <c r="H2541" s="90" t="str" cm="1">
        <f t="array" ref="H2541">IFERROR(_xlfn._xlws.FILTER(Cnty_States_Rgns[chapter],(Cnty_States_Rgns[county_lon, county_st]=G2541)*(Cnty_States_Rgns[region]=DR_Region)),"")</f>
        <v/>
      </c>
      <c r="J2541">
        <v>2539</v>
      </c>
      <c r="K2541" t="str">
        <f t="shared" si="79"/>
        <v/>
      </c>
    </row>
    <row r="2542" spans="1:11" ht="16" hidden="1" x14ac:dyDescent="0.2">
      <c r="A2542" s="43">
        <f>IFERROR(MATCH($C2542,'Start Here Statistics'!$M:$M,0),0)</f>
        <v>0</v>
      </c>
      <c r="B2542" s="43" t="s">
        <v>483</v>
      </c>
      <c r="C2542" s="43" t="s">
        <v>306</v>
      </c>
      <c r="D2542" s="43" t="s">
        <v>3103</v>
      </c>
      <c r="E2542" s="43">
        <f t="shared" si="78"/>
        <v>0</v>
      </c>
      <c r="G2542" s="89" t="str">
        <v/>
      </c>
      <c r="H2542" s="90" t="str" cm="1">
        <f t="array" ref="H2542">IFERROR(_xlfn._xlws.FILTER(Cnty_States_Rgns[chapter],(Cnty_States_Rgns[county_lon, county_st]=G2542)*(Cnty_States_Rgns[region]=DR_Region)),"")</f>
        <v/>
      </c>
      <c r="J2542">
        <v>2540</v>
      </c>
      <c r="K2542" t="str">
        <f t="shared" si="79"/>
        <v/>
      </c>
    </row>
    <row r="2543" spans="1:11" ht="16" hidden="1" x14ac:dyDescent="0.2">
      <c r="A2543" s="43">
        <f>IFERROR(MATCH($C2543,'Start Here Statistics'!$M:$M,0),0)</f>
        <v>0</v>
      </c>
      <c r="B2543" s="43" t="s">
        <v>602</v>
      </c>
      <c r="C2543" s="43" t="s">
        <v>326</v>
      </c>
      <c r="D2543" s="43" t="s">
        <v>3104</v>
      </c>
      <c r="E2543" s="43">
        <f t="shared" si="78"/>
        <v>0</v>
      </c>
      <c r="G2543" s="89" t="str">
        <v/>
      </c>
      <c r="H2543" s="90" t="str" cm="1">
        <f t="array" ref="H2543">IFERROR(_xlfn._xlws.FILTER(Cnty_States_Rgns[chapter],(Cnty_States_Rgns[county_lon, county_st]=G2543)*(Cnty_States_Rgns[region]=DR_Region)),"")</f>
        <v/>
      </c>
      <c r="J2543">
        <v>2541</v>
      </c>
      <c r="K2543" t="str">
        <f t="shared" si="79"/>
        <v/>
      </c>
    </row>
    <row r="2544" spans="1:11" ht="16" hidden="1" x14ac:dyDescent="0.2">
      <c r="A2544" s="43">
        <f>IFERROR(MATCH($C2544,'Start Here Statistics'!$M:$M,0),0)</f>
        <v>0</v>
      </c>
      <c r="B2544" s="43" t="s">
        <v>3091</v>
      </c>
      <c r="C2544" s="43" t="s">
        <v>286</v>
      </c>
      <c r="D2544" s="43" t="s">
        <v>3105</v>
      </c>
      <c r="E2544" s="43">
        <f t="shared" si="78"/>
        <v>0</v>
      </c>
      <c r="G2544" s="89" t="str">
        <v/>
      </c>
      <c r="H2544" s="90" t="str" cm="1">
        <f t="array" ref="H2544">IFERROR(_xlfn._xlws.FILTER(Cnty_States_Rgns[chapter],(Cnty_States_Rgns[county_lon, county_st]=G2544)*(Cnty_States_Rgns[region]=DR_Region)),"")</f>
        <v/>
      </c>
      <c r="J2544">
        <v>2542</v>
      </c>
      <c r="K2544" t="str">
        <f t="shared" si="79"/>
        <v/>
      </c>
    </row>
    <row r="2545" spans="1:11" ht="16" hidden="1" x14ac:dyDescent="0.2">
      <c r="A2545" s="43">
        <f>IFERROR(MATCH($C2545,'Start Here Statistics'!$M:$M,0),0)</f>
        <v>0</v>
      </c>
      <c r="B2545" s="43" t="s">
        <v>3106</v>
      </c>
      <c r="C2545" s="43" t="s">
        <v>314</v>
      </c>
      <c r="D2545" s="43" t="s">
        <v>3107</v>
      </c>
      <c r="E2545" s="43">
        <f t="shared" si="78"/>
        <v>0</v>
      </c>
      <c r="G2545" s="89" t="str">
        <v/>
      </c>
      <c r="H2545" s="90" t="str" cm="1">
        <f t="array" ref="H2545">IFERROR(_xlfn._xlws.FILTER(Cnty_States_Rgns[chapter],(Cnty_States_Rgns[county_lon, county_st]=G2545)*(Cnty_States_Rgns[region]=DR_Region)),"")</f>
        <v/>
      </c>
      <c r="J2545">
        <v>2543</v>
      </c>
      <c r="K2545" t="str">
        <f t="shared" si="79"/>
        <v/>
      </c>
    </row>
    <row r="2546" spans="1:11" ht="16" hidden="1" x14ac:dyDescent="0.2">
      <c r="A2546" s="43">
        <f>IFERROR(MATCH($C2546,'Start Here Statistics'!$M:$M,0),0)</f>
        <v>0</v>
      </c>
      <c r="B2546" s="43" t="s">
        <v>1097</v>
      </c>
      <c r="C2546" s="43" t="s">
        <v>276</v>
      </c>
      <c r="D2546" s="43" t="s">
        <v>3108</v>
      </c>
      <c r="E2546" s="43">
        <f t="shared" si="78"/>
        <v>0</v>
      </c>
      <c r="G2546" s="89" t="str">
        <v/>
      </c>
      <c r="H2546" s="90" t="str" cm="1">
        <f t="array" ref="H2546">IFERROR(_xlfn._xlws.FILTER(Cnty_States_Rgns[chapter],(Cnty_States_Rgns[county_lon, county_st]=G2546)*(Cnty_States_Rgns[region]=DR_Region)),"")</f>
        <v/>
      </c>
      <c r="J2546">
        <v>2544</v>
      </c>
      <c r="K2546" t="str">
        <f t="shared" si="79"/>
        <v/>
      </c>
    </row>
    <row r="2547" spans="1:11" ht="16" hidden="1" x14ac:dyDescent="0.2">
      <c r="A2547" s="43">
        <f>IFERROR(MATCH($C2547,'Start Here Statistics'!$M:$M,0),0)</f>
        <v>0</v>
      </c>
      <c r="B2547" s="43" t="s">
        <v>2538</v>
      </c>
      <c r="C2547" s="43" t="s">
        <v>314</v>
      </c>
      <c r="D2547" s="43" t="s">
        <v>3109</v>
      </c>
      <c r="E2547" s="43">
        <f t="shared" si="78"/>
        <v>0</v>
      </c>
      <c r="G2547" s="89" t="str">
        <v/>
      </c>
      <c r="H2547" s="90" t="str" cm="1">
        <f t="array" ref="H2547">IFERROR(_xlfn._xlws.FILTER(Cnty_States_Rgns[chapter],(Cnty_States_Rgns[county_lon, county_st]=G2547)*(Cnty_States_Rgns[region]=DR_Region)),"")</f>
        <v/>
      </c>
      <c r="J2547">
        <v>2545</v>
      </c>
      <c r="K2547" t="str">
        <f t="shared" si="79"/>
        <v/>
      </c>
    </row>
    <row r="2548" spans="1:11" ht="16" hidden="1" x14ac:dyDescent="0.2">
      <c r="A2548" s="43">
        <f>IFERROR(MATCH($C2548,'Start Here Statistics'!$M:$M,0),0)</f>
        <v>0</v>
      </c>
      <c r="B2548" s="43" t="s">
        <v>653</v>
      </c>
      <c r="C2548" s="43" t="s">
        <v>276</v>
      </c>
      <c r="D2548" s="43" t="s">
        <v>3110</v>
      </c>
      <c r="E2548" s="43">
        <f t="shared" si="78"/>
        <v>0</v>
      </c>
      <c r="G2548" s="89" t="str">
        <v/>
      </c>
      <c r="H2548" s="90" t="str" cm="1">
        <f t="array" ref="H2548">IFERROR(_xlfn._xlws.FILTER(Cnty_States_Rgns[chapter],(Cnty_States_Rgns[county_lon, county_st]=G2548)*(Cnty_States_Rgns[region]=DR_Region)),"")</f>
        <v/>
      </c>
      <c r="J2548">
        <v>2546</v>
      </c>
      <c r="K2548" t="str">
        <f t="shared" si="79"/>
        <v/>
      </c>
    </row>
    <row r="2549" spans="1:11" ht="16" hidden="1" x14ac:dyDescent="0.2">
      <c r="A2549" s="43">
        <f>IFERROR(MATCH($C2549,'Start Here Statistics'!$M:$M,0),0)</f>
        <v>0</v>
      </c>
      <c r="B2549" s="43" t="s">
        <v>587</v>
      </c>
      <c r="C2549" s="43" t="s">
        <v>312</v>
      </c>
      <c r="D2549" s="43" t="s">
        <v>3111</v>
      </c>
      <c r="E2549" s="43">
        <f t="shared" si="78"/>
        <v>0</v>
      </c>
      <c r="G2549" s="89" t="str">
        <v/>
      </c>
      <c r="H2549" s="90" t="str" cm="1">
        <f t="array" ref="H2549">IFERROR(_xlfn._xlws.FILTER(Cnty_States_Rgns[chapter],(Cnty_States_Rgns[county_lon, county_st]=G2549)*(Cnty_States_Rgns[region]=DR_Region)),"")</f>
        <v/>
      </c>
      <c r="J2549">
        <v>2547</v>
      </c>
      <c r="K2549" t="str">
        <f t="shared" si="79"/>
        <v/>
      </c>
    </row>
    <row r="2550" spans="1:11" ht="16" hidden="1" x14ac:dyDescent="0.2">
      <c r="A2550" s="43">
        <f>IFERROR(MATCH($C2550,'Start Here Statistics'!$M:$M,0),0)</f>
        <v>0</v>
      </c>
      <c r="B2550" s="43" t="s">
        <v>952</v>
      </c>
      <c r="C2550" s="43" t="s">
        <v>288</v>
      </c>
      <c r="D2550" s="43" t="s">
        <v>3112</v>
      </c>
      <c r="E2550" s="43">
        <f t="shared" si="78"/>
        <v>0</v>
      </c>
      <c r="G2550" s="89" t="str">
        <v/>
      </c>
      <c r="H2550" s="90" t="str" cm="1">
        <f t="array" ref="H2550">IFERROR(_xlfn._xlws.FILTER(Cnty_States_Rgns[chapter],(Cnty_States_Rgns[county_lon, county_st]=G2550)*(Cnty_States_Rgns[region]=DR_Region)),"")</f>
        <v/>
      </c>
      <c r="J2550">
        <v>2548</v>
      </c>
      <c r="K2550" t="str">
        <f t="shared" si="79"/>
        <v/>
      </c>
    </row>
    <row r="2551" spans="1:11" ht="16" hidden="1" x14ac:dyDescent="0.2">
      <c r="A2551" s="43">
        <f>IFERROR(MATCH($C2551,'Start Here Statistics'!$M:$M,0),0)</f>
        <v>0</v>
      </c>
      <c r="B2551" s="43" t="s">
        <v>392</v>
      </c>
      <c r="C2551" s="43" t="s">
        <v>292</v>
      </c>
      <c r="D2551" s="43" t="s">
        <v>3113</v>
      </c>
      <c r="E2551" s="43">
        <f t="shared" si="78"/>
        <v>0</v>
      </c>
      <c r="G2551" s="89" t="str">
        <v/>
      </c>
      <c r="H2551" s="90" t="str" cm="1">
        <f t="array" ref="H2551">IFERROR(_xlfn._xlws.FILTER(Cnty_States_Rgns[chapter],(Cnty_States_Rgns[county_lon, county_st]=G2551)*(Cnty_States_Rgns[region]=DR_Region)),"")</f>
        <v/>
      </c>
      <c r="J2551">
        <v>2549</v>
      </c>
      <c r="K2551" t="str">
        <f t="shared" si="79"/>
        <v/>
      </c>
    </row>
    <row r="2552" spans="1:11" ht="16" hidden="1" x14ac:dyDescent="0.2">
      <c r="A2552" s="43">
        <f>IFERROR(MATCH($C2552,'Start Here Statistics'!$M:$M,0),0)</f>
        <v>0</v>
      </c>
      <c r="B2552" s="43" t="s">
        <v>561</v>
      </c>
      <c r="C2552" s="43" t="s">
        <v>307</v>
      </c>
      <c r="D2552" s="43" t="s">
        <v>3114</v>
      </c>
      <c r="E2552" s="43">
        <f t="shared" si="78"/>
        <v>0</v>
      </c>
      <c r="G2552" s="89" t="str">
        <v/>
      </c>
      <c r="H2552" s="90" t="str" cm="1">
        <f t="array" ref="H2552">IFERROR(_xlfn._xlws.FILTER(Cnty_States_Rgns[chapter],(Cnty_States_Rgns[county_lon, county_st]=G2552)*(Cnty_States_Rgns[region]=DR_Region)),"")</f>
        <v/>
      </c>
      <c r="J2552">
        <v>2550</v>
      </c>
      <c r="K2552" t="str">
        <f t="shared" si="79"/>
        <v/>
      </c>
    </row>
    <row r="2553" spans="1:11" ht="16" hidden="1" x14ac:dyDescent="0.2">
      <c r="A2553" s="43">
        <f>IFERROR(MATCH($C2553,'Start Here Statistics'!$M:$M,0),0)</f>
        <v>0</v>
      </c>
      <c r="B2553" s="43" t="s">
        <v>808</v>
      </c>
      <c r="C2553" s="43" t="s">
        <v>310</v>
      </c>
      <c r="D2553" s="43" t="s">
        <v>3115</v>
      </c>
      <c r="E2553" s="43">
        <f t="shared" si="78"/>
        <v>0</v>
      </c>
      <c r="G2553" s="89" t="str">
        <v/>
      </c>
      <c r="H2553" s="90" t="str" cm="1">
        <f t="array" ref="H2553">IFERROR(_xlfn._xlws.FILTER(Cnty_States_Rgns[chapter],(Cnty_States_Rgns[county_lon, county_st]=G2553)*(Cnty_States_Rgns[region]=DR_Region)),"")</f>
        <v/>
      </c>
      <c r="J2553">
        <v>2551</v>
      </c>
      <c r="K2553" t="str">
        <f t="shared" si="79"/>
        <v/>
      </c>
    </row>
    <row r="2554" spans="1:11" ht="16" hidden="1" x14ac:dyDescent="0.2">
      <c r="A2554" s="43">
        <f>IFERROR(MATCH($C2554,'Start Here Statistics'!$M:$M,0),0)</f>
        <v>0</v>
      </c>
      <c r="B2554" s="43" t="s">
        <v>376</v>
      </c>
      <c r="C2554" s="43" t="s">
        <v>329</v>
      </c>
      <c r="D2554" s="43" t="s">
        <v>3116</v>
      </c>
      <c r="E2554" s="43">
        <f t="shared" si="78"/>
        <v>0</v>
      </c>
      <c r="G2554" s="89" t="str">
        <v/>
      </c>
      <c r="H2554" s="90" t="str" cm="1">
        <f t="array" ref="H2554">IFERROR(_xlfn._xlws.FILTER(Cnty_States_Rgns[chapter],(Cnty_States_Rgns[county_lon, county_st]=G2554)*(Cnty_States_Rgns[region]=DR_Region)),"")</f>
        <v/>
      </c>
      <c r="J2554">
        <v>2552</v>
      </c>
      <c r="K2554" t="str">
        <f t="shared" si="79"/>
        <v/>
      </c>
    </row>
    <row r="2555" spans="1:11" ht="16" hidden="1" x14ac:dyDescent="0.2">
      <c r="A2555" s="43">
        <f>IFERROR(MATCH($C2555,'Start Here Statistics'!$M:$M,0),0)</f>
        <v>0</v>
      </c>
      <c r="B2555" s="43" t="s">
        <v>815</v>
      </c>
      <c r="C2555" s="43" t="s">
        <v>310</v>
      </c>
      <c r="D2555" s="43" t="s">
        <v>3117</v>
      </c>
      <c r="E2555" s="43">
        <f t="shared" si="78"/>
        <v>0</v>
      </c>
      <c r="G2555" s="89" t="str">
        <v/>
      </c>
      <c r="H2555" s="90" t="str" cm="1">
        <f t="array" ref="H2555">IFERROR(_xlfn._xlws.FILTER(Cnty_States_Rgns[chapter],(Cnty_States_Rgns[county_lon, county_st]=G2555)*(Cnty_States_Rgns[region]=DR_Region)),"")</f>
        <v/>
      </c>
      <c r="J2555">
        <v>2553</v>
      </c>
      <c r="K2555" t="str">
        <f t="shared" si="79"/>
        <v/>
      </c>
    </row>
    <row r="2556" spans="1:11" ht="16" hidden="1" x14ac:dyDescent="0.2">
      <c r="A2556" s="43">
        <f>IFERROR(MATCH($C2556,'Start Here Statistics'!$M:$M,0),0)</f>
        <v>0</v>
      </c>
      <c r="B2556" s="43" t="s">
        <v>499</v>
      </c>
      <c r="C2556" s="43" t="s">
        <v>329</v>
      </c>
      <c r="D2556" s="43" t="s">
        <v>3118</v>
      </c>
      <c r="E2556" s="43">
        <f t="shared" si="78"/>
        <v>0</v>
      </c>
      <c r="G2556" s="89" t="str">
        <v/>
      </c>
      <c r="H2556" s="90" t="str" cm="1">
        <f t="array" ref="H2556">IFERROR(_xlfn._xlws.FILTER(Cnty_States_Rgns[chapter],(Cnty_States_Rgns[county_lon, county_st]=G2556)*(Cnty_States_Rgns[region]=DR_Region)),"")</f>
        <v/>
      </c>
      <c r="J2556">
        <v>2554</v>
      </c>
      <c r="K2556" t="str">
        <f t="shared" si="79"/>
        <v/>
      </c>
    </row>
    <row r="2557" spans="1:11" ht="16" hidden="1" x14ac:dyDescent="0.2">
      <c r="A2557" s="43">
        <f>IFERROR(MATCH($C2557,'Start Here Statistics'!$M:$M,0),0)</f>
        <v>0</v>
      </c>
      <c r="B2557" s="43" t="s">
        <v>392</v>
      </c>
      <c r="C2557" s="43" t="s">
        <v>292</v>
      </c>
      <c r="D2557" s="43" t="s">
        <v>3119</v>
      </c>
      <c r="E2557" s="43">
        <f t="shared" si="78"/>
        <v>0</v>
      </c>
      <c r="G2557" s="89" t="str">
        <v/>
      </c>
      <c r="H2557" s="90" t="str" cm="1">
        <f t="array" ref="H2557">IFERROR(_xlfn._xlws.FILTER(Cnty_States_Rgns[chapter],(Cnty_States_Rgns[county_lon, county_st]=G2557)*(Cnty_States_Rgns[region]=DR_Region)),"")</f>
        <v/>
      </c>
      <c r="J2557">
        <v>2555</v>
      </c>
      <c r="K2557" t="str">
        <f t="shared" si="79"/>
        <v/>
      </c>
    </row>
    <row r="2558" spans="1:11" ht="16" hidden="1" x14ac:dyDescent="0.2">
      <c r="A2558" s="43">
        <f>IFERROR(MATCH($C2558,'Start Here Statistics'!$M:$M,0),0)</f>
        <v>0</v>
      </c>
      <c r="B2558" s="43" t="s">
        <v>480</v>
      </c>
      <c r="C2558" s="43" t="s">
        <v>313</v>
      </c>
      <c r="D2558" s="43" t="s">
        <v>3120</v>
      </c>
      <c r="E2558" s="43">
        <f t="shared" si="78"/>
        <v>0</v>
      </c>
      <c r="G2558" s="89" t="str">
        <v/>
      </c>
      <c r="H2558" s="90" t="str" cm="1">
        <f t="array" ref="H2558">IFERROR(_xlfn._xlws.FILTER(Cnty_States_Rgns[chapter],(Cnty_States_Rgns[county_lon, county_st]=G2558)*(Cnty_States_Rgns[region]=DR_Region)),"")</f>
        <v/>
      </c>
      <c r="J2558">
        <v>2556</v>
      </c>
      <c r="K2558" t="str">
        <f t="shared" si="79"/>
        <v/>
      </c>
    </row>
    <row r="2559" spans="1:11" ht="16" hidden="1" x14ac:dyDescent="0.2">
      <c r="A2559" s="43">
        <f>IFERROR(MATCH($C2559,'Start Here Statistics'!$M:$M,0),0)</f>
        <v>0</v>
      </c>
      <c r="B2559" s="43" t="s">
        <v>538</v>
      </c>
      <c r="C2559" s="43" t="s">
        <v>294</v>
      </c>
      <c r="D2559" s="43" t="s">
        <v>3121</v>
      </c>
      <c r="E2559" s="43">
        <f t="shared" si="78"/>
        <v>0</v>
      </c>
      <c r="G2559" s="89" t="str">
        <v/>
      </c>
      <c r="H2559" s="90" t="str" cm="1">
        <f t="array" ref="H2559">IFERROR(_xlfn._xlws.FILTER(Cnty_States_Rgns[chapter],(Cnty_States_Rgns[county_lon, county_st]=G2559)*(Cnty_States_Rgns[region]=DR_Region)),"")</f>
        <v/>
      </c>
      <c r="J2559">
        <v>2557</v>
      </c>
      <c r="K2559" t="str">
        <f t="shared" si="79"/>
        <v/>
      </c>
    </row>
    <row r="2560" spans="1:11" ht="16" hidden="1" x14ac:dyDescent="0.2">
      <c r="A2560" s="43">
        <f>IFERROR(MATCH($C2560,'Start Here Statistics'!$M:$M,0),0)</f>
        <v>0</v>
      </c>
      <c r="B2560" s="43" t="s">
        <v>392</v>
      </c>
      <c r="C2560" s="43" t="s">
        <v>292</v>
      </c>
      <c r="D2560" s="43" t="s">
        <v>3122</v>
      </c>
      <c r="E2560" s="43">
        <f t="shared" si="78"/>
        <v>0</v>
      </c>
      <c r="G2560" s="89" t="str">
        <v/>
      </c>
      <c r="H2560" s="90" t="str" cm="1">
        <f t="array" ref="H2560">IFERROR(_xlfn._xlws.FILTER(Cnty_States_Rgns[chapter],(Cnty_States_Rgns[county_lon, county_st]=G2560)*(Cnty_States_Rgns[region]=DR_Region)),"")</f>
        <v/>
      </c>
      <c r="J2560">
        <v>2558</v>
      </c>
      <c r="K2560" t="str">
        <f t="shared" si="79"/>
        <v/>
      </c>
    </row>
    <row r="2561" spans="1:11" ht="16" hidden="1" x14ac:dyDescent="0.2">
      <c r="A2561" s="43">
        <f>IFERROR(MATCH($C2561,'Start Here Statistics'!$M:$M,0),0)</f>
        <v>0</v>
      </c>
      <c r="B2561" s="43" t="s">
        <v>398</v>
      </c>
      <c r="C2561" s="43" t="s">
        <v>306</v>
      </c>
      <c r="D2561" s="43" t="s">
        <v>3123</v>
      </c>
      <c r="E2561" s="43">
        <f t="shared" si="78"/>
        <v>0</v>
      </c>
      <c r="G2561" s="89" t="str">
        <v/>
      </c>
      <c r="H2561" s="90" t="str" cm="1">
        <f t="array" ref="H2561">IFERROR(_xlfn._xlws.FILTER(Cnty_States_Rgns[chapter],(Cnty_States_Rgns[county_lon, county_st]=G2561)*(Cnty_States_Rgns[region]=DR_Region)),"")</f>
        <v/>
      </c>
      <c r="J2561">
        <v>2559</v>
      </c>
      <c r="K2561" t="str">
        <f t="shared" si="79"/>
        <v/>
      </c>
    </row>
    <row r="2562" spans="1:11" ht="16" hidden="1" x14ac:dyDescent="0.2">
      <c r="A2562" s="43">
        <f>IFERROR(MATCH($C2562,'Start Here Statistics'!$M:$M,0),0)</f>
        <v>0</v>
      </c>
      <c r="B2562" s="43" t="s">
        <v>360</v>
      </c>
      <c r="C2562" s="43" t="s">
        <v>299</v>
      </c>
      <c r="D2562" s="43" t="s">
        <v>3124</v>
      </c>
      <c r="E2562" s="43">
        <f t="shared" si="78"/>
        <v>0</v>
      </c>
      <c r="G2562" s="89" t="str">
        <v/>
      </c>
      <c r="H2562" s="90" t="str" cm="1">
        <f t="array" ref="H2562">IFERROR(_xlfn._xlws.FILTER(Cnty_States_Rgns[chapter],(Cnty_States_Rgns[county_lon, county_st]=G2562)*(Cnty_States_Rgns[region]=DR_Region)),"")</f>
        <v/>
      </c>
      <c r="J2562">
        <v>2560</v>
      </c>
      <c r="K2562" t="str">
        <f t="shared" si="79"/>
        <v/>
      </c>
    </row>
    <row r="2563" spans="1:11" ht="16" hidden="1" x14ac:dyDescent="0.2">
      <c r="A2563" s="43">
        <f>IFERROR(MATCH($C2563,'Start Here Statistics'!$M:$M,0),0)</f>
        <v>0</v>
      </c>
      <c r="B2563" s="43" t="s">
        <v>352</v>
      </c>
      <c r="C2563" s="43" t="s">
        <v>308</v>
      </c>
      <c r="D2563" s="43" t="s">
        <v>3125</v>
      </c>
      <c r="E2563" s="43">
        <f t="shared" ref="E2563:E2626" si="80">SUM(E2562,$A2563&gt;0)</f>
        <v>0</v>
      </c>
      <c r="G2563" s="89" t="str">
        <v/>
      </c>
      <c r="H2563" s="90" t="str" cm="1">
        <f t="array" ref="H2563">IFERROR(_xlfn._xlws.FILTER(Cnty_States_Rgns[chapter],(Cnty_States_Rgns[county_lon, county_st]=G2563)*(Cnty_States_Rgns[region]=DR_Region)),"")</f>
        <v/>
      </c>
      <c r="J2563">
        <v>2561</v>
      </c>
      <c r="K2563" t="str">
        <f t="shared" si="79"/>
        <v/>
      </c>
    </row>
    <row r="2564" spans="1:11" ht="16" hidden="1" x14ac:dyDescent="0.2">
      <c r="A2564" s="43">
        <f>IFERROR(MATCH($C2564,'Start Here Statistics'!$M:$M,0),0)</f>
        <v>0</v>
      </c>
      <c r="B2564" s="43" t="s">
        <v>761</v>
      </c>
      <c r="C2564" s="43" t="s">
        <v>328</v>
      </c>
      <c r="D2564" s="43" t="s">
        <v>3126</v>
      </c>
      <c r="E2564" s="43">
        <f t="shared" si="80"/>
        <v>0</v>
      </c>
      <c r="G2564" s="89" t="str">
        <v/>
      </c>
      <c r="H2564" s="90" t="str" cm="1">
        <f t="array" ref="H2564">IFERROR(_xlfn._xlws.FILTER(Cnty_States_Rgns[chapter],(Cnty_States_Rgns[county_lon, county_st]=G2564)*(Cnty_States_Rgns[region]=DR_Region)),"")</f>
        <v/>
      </c>
      <c r="J2564">
        <v>2562</v>
      </c>
      <c r="K2564" t="str">
        <f t="shared" ref="K2564:K2627" si="81">IFERROR(INDEX($D:$D,MATCH($J2564,$E:$E,0)),"")</f>
        <v/>
      </c>
    </row>
    <row r="2565" spans="1:11" ht="16" hidden="1" x14ac:dyDescent="0.2">
      <c r="A2565" s="43">
        <f>IFERROR(MATCH($C2565,'Start Here Statistics'!$M:$M,0),0)</f>
        <v>0</v>
      </c>
      <c r="B2565" s="43" t="s">
        <v>649</v>
      </c>
      <c r="C2565" s="43" t="s">
        <v>297</v>
      </c>
      <c r="D2565" s="43" t="s">
        <v>3127</v>
      </c>
      <c r="E2565" s="43">
        <f t="shared" si="80"/>
        <v>0</v>
      </c>
      <c r="G2565" s="89" t="str">
        <v/>
      </c>
      <c r="H2565" s="90" t="str" cm="1">
        <f t="array" ref="H2565">IFERROR(_xlfn._xlws.FILTER(Cnty_States_Rgns[chapter],(Cnty_States_Rgns[county_lon, county_st]=G2565)*(Cnty_States_Rgns[region]=DR_Region)),"")</f>
        <v/>
      </c>
      <c r="J2565">
        <v>2563</v>
      </c>
      <c r="K2565" t="str">
        <f t="shared" si="81"/>
        <v/>
      </c>
    </row>
    <row r="2566" spans="1:11" ht="16" hidden="1" x14ac:dyDescent="0.2">
      <c r="A2566" s="43">
        <f>IFERROR(MATCH($C2566,'Start Here Statistics'!$M:$M,0),0)</f>
        <v>0</v>
      </c>
      <c r="B2566" s="43" t="s">
        <v>726</v>
      </c>
      <c r="C2566" s="43" t="s">
        <v>285</v>
      </c>
      <c r="D2566" s="43" t="s">
        <v>3128</v>
      </c>
      <c r="E2566" s="43">
        <f t="shared" si="80"/>
        <v>0</v>
      </c>
      <c r="G2566" s="89" t="str">
        <v/>
      </c>
      <c r="H2566" s="90" t="str" cm="1">
        <f t="array" ref="H2566">IFERROR(_xlfn._xlws.FILTER(Cnty_States_Rgns[chapter],(Cnty_States_Rgns[county_lon, county_st]=G2566)*(Cnty_States_Rgns[region]=DR_Region)),"")</f>
        <v/>
      </c>
      <c r="J2566">
        <v>2564</v>
      </c>
      <c r="K2566" t="str">
        <f t="shared" si="81"/>
        <v/>
      </c>
    </row>
    <row r="2567" spans="1:11" ht="16" hidden="1" x14ac:dyDescent="0.2">
      <c r="A2567" s="43">
        <f>IFERROR(MATCH($C2567,'Start Here Statistics'!$M:$M,0),0)</f>
        <v>0</v>
      </c>
      <c r="B2567" s="43" t="s">
        <v>352</v>
      </c>
      <c r="C2567" s="43" t="s">
        <v>308</v>
      </c>
      <c r="D2567" s="43" t="s">
        <v>3129</v>
      </c>
      <c r="E2567" s="43">
        <f t="shared" si="80"/>
        <v>0</v>
      </c>
      <c r="G2567" s="89" t="str">
        <v/>
      </c>
      <c r="H2567" s="90" t="str" cm="1">
        <f t="array" ref="H2567">IFERROR(_xlfn._xlws.FILTER(Cnty_States_Rgns[chapter],(Cnty_States_Rgns[county_lon, county_st]=G2567)*(Cnty_States_Rgns[region]=DR_Region)),"")</f>
        <v/>
      </c>
      <c r="J2567">
        <v>2565</v>
      </c>
      <c r="K2567" t="str">
        <f t="shared" si="81"/>
        <v/>
      </c>
    </row>
    <row r="2568" spans="1:11" ht="16" hidden="1" x14ac:dyDescent="0.2">
      <c r="A2568" s="43">
        <f>IFERROR(MATCH($C2568,'Start Here Statistics'!$M:$M,0),0)</f>
        <v>0</v>
      </c>
      <c r="B2568" s="43" t="s">
        <v>673</v>
      </c>
      <c r="C2568" s="43" t="s">
        <v>293</v>
      </c>
      <c r="D2568" s="43" t="s">
        <v>3130</v>
      </c>
      <c r="E2568" s="43">
        <f t="shared" si="80"/>
        <v>0</v>
      </c>
      <c r="G2568" s="89" t="str">
        <v/>
      </c>
      <c r="H2568" s="90" t="str" cm="1">
        <f t="array" ref="H2568">IFERROR(_xlfn._xlws.FILTER(Cnty_States_Rgns[chapter],(Cnty_States_Rgns[county_lon, county_st]=G2568)*(Cnty_States_Rgns[region]=DR_Region)),"")</f>
        <v/>
      </c>
      <c r="J2568">
        <v>2566</v>
      </c>
      <c r="K2568" t="str">
        <f t="shared" si="81"/>
        <v/>
      </c>
    </row>
    <row r="2569" spans="1:11" ht="16" hidden="1" x14ac:dyDescent="0.2">
      <c r="A2569" s="43">
        <f>IFERROR(MATCH($C2569,'Start Here Statistics'!$M:$M,0),0)</f>
        <v>0</v>
      </c>
      <c r="B2569" s="43" t="s">
        <v>585</v>
      </c>
      <c r="C2569" s="43" t="s">
        <v>308</v>
      </c>
      <c r="D2569" s="43" t="s">
        <v>3131</v>
      </c>
      <c r="E2569" s="43">
        <f t="shared" si="80"/>
        <v>0</v>
      </c>
      <c r="G2569" s="89" t="str">
        <v/>
      </c>
      <c r="H2569" s="90" t="str" cm="1">
        <f t="array" ref="H2569">IFERROR(_xlfn._xlws.FILTER(Cnty_States_Rgns[chapter],(Cnty_States_Rgns[county_lon, county_st]=G2569)*(Cnty_States_Rgns[region]=DR_Region)),"")</f>
        <v/>
      </c>
      <c r="J2569">
        <v>2567</v>
      </c>
      <c r="K2569" t="str">
        <f t="shared" si="81"/>
        <v/>
      </c>
    </row>
    <row r="2570" spans="1:11" ht="16" hidden="1" x14ac:dyDescent="0.2">
      <c r="A2570" s="43">
        <f>IFERROR(MATCH($C2570,'Start Here Statistics'!$M:$M,0),0)</f>
        <v>0</v>
      </c>
      <c r="B2570" s="43" t="s">
        <v>360</v>
      </c>
      <c r="C2570" s="43" t="s">
        <v>299</v>
      </c>
      <c r="D2570" s="43" t="s">
        <v>3132</v>
      </c>
      <c r="E2570" s="43">
        <f t="shared" si="80"/>
        <v>0</v>
      </c>
      <c r="G2570" s="89" t="str">
        <v/>
      </c>
      <c r="H2570" s="90" t="str" cm="1">
        <f t="array" ref="H2570">IFERROR(_xlfn._xlws.FILTER(Cnty_States_Rgns[chapter],(Cnty_States_Rgns[county_lon, county_st]=G2570)*(Cnty_States_Rgns[region]=DR_Region)),"")</f>
        <v/>
      </c>
      <c r="J2570">
        <v>2568</v>
      </c>
      <c r="K2570" t="str">
        <f t="shared" si="81"/>
        <v/>
      </c>
    </row>
    <row r="2571" spans="1:11" ht="16" hidden="1" x14ac:dyDescent="0.2">
      <c r="A2571" s="43">
        <f>IFERROR(MATCH($C2571,'Start Here Statistics'!$M:$M,0),0)</f>
        <v>0</v>
      </c>
      <c r="B2571" s="43" t="s">
        <v>694</v>
      </c>
      <c r="C2571" s="43" t="s">
        <v>299</v>
      </c>
      <c r="D2571" s="43" t="s">
        <v>3133</v>
      </c>
      <c r="E2571" s="43">
        <f t="shared" si="80"/>
        <v>0</v>
      </c>
      <c r="G2571" s="89" t="str">
        <v/>
      </c>
      <c r="H2571" s="90" t="str" cm="1">
        <f t="array" ref="H2571">IFERROR(_xlfn._xlws.FILTER(Cnty_States_Rgns[chapter],(Cnty_States_Rgns[county_lon, county_st]=G2571)*(Cnty_States_Rgns[region]=DR_Region)),"")</f>
        <v/>
      </c>
      <c r="J2571">
        <v>2569</v>
      </c>
      <c r="K2571" t="str">
        <f t="shared" si="81"/>
        <v/>
      </c>
    </row>
    <row r="2572" spans="1:11" ht="16" hidden="1" x14ac:dyDescent="0.2">
      <c r="A2572" s="43">
        <f>IFERROR(MATCH($C2572,'Start Here Statistics'!$M:$M,0),0)</f>
        <v>0</v>
      </c>
      <c r="B2572" s="43" t="s">
        <v>573</v>
      </c>
      <c r="C2572" s="43" t="s">
        <v>300</v>
      </c>
      <c r="D2572" s="43" t="s">
        <v>3134</v>
      </c>
      <c r="E2572" s="43">
        <f t="shared" si="80"/>
        <v>0</v>
      </c>
      <c r="G2572" s="89" t="str">
        <v/>
      </c>
      <c r="H2572" s="90" t="str" cm="1">
        <f t="array" ref="H2572">IFERROR(_xlfn._xlws.FILTER(Cnty_States_Rgns[chapter],(Cnty_States_Rgns[county_lon, county_st]=G2572)*(Cnty_States_Rgns[region]=DR_Region)),"")</f>
        <v/>
      </c>
      <c r="J2572">
        <v>2570</v>
      </c>
      <c r="K2572" t="str">
        <f t="shared" si="81"/>
        <v/>
      </c>
    </row>
    <row r="2573" spans="1:11" ht="16" hidden="1" x14ac:dyDescent="0.2">
      <c r="A2573" s="43">
        <f>IFERROR(MATCH($C2573,'Start Here Statistics'!$M:$M,0),0)</f>
        <v>0</v>
      </c>
      <c r="B2573" s="43" t="s">
        <v>446</v>
      </c>
      <c r="C2573" s="43" t="s">
        <v>301</v>
      </c>
      <c r="D2573" s="43" t="s">
        <v>3135</v>
      </c>
      <c r="E2573" s="43">
        <f t="shared" si="80"/>
        <v>0</v>
      </c>
      <c r="G2573" s="89" t="str">
        <v/>
      </c>
      <c r="H2573" s="90" t="str" cm="1">
        <f t="array" ref="H2573">IFERROR(_xlfn._xlws.FILTER(Cnty_States_Rgns[chapter],(Cnty_States_Rgns[county_lon, county_st]=G2573)*(Cnty_States_Rgns[region]=DR_Region)),"")</f>
        <v/>
      </c>
      <c r="J2573">
        <v>2571</v>
      </c>
      <c r="K2573" t="str">
        <f t="shared" si="81"/>
        <v/>
      </c>
    </row>
    <row r="2574" spans="1:11" ht="16" hidden="1" x14ac:dyDescent="0.2">
      <c r="A2574" s="43">
        <f>IFERROR(MATCH($C2574,'Start Here Statistics'!$M:$M,0),0)</f>
        <v>0</v>
      </c>
      <c r="B2574" s="43" t="s">
        <v>718</v>
      </c>
      <c r="C2574" s="43" t="s">
        <v>302</v>
      </c>
      <c r="D2574" s="43" t="s">
        <v>3136</v>
      </c>
      <c r="E2574" s="43">
        <f t="shared" si="80"/>
        <v>0</v>
      </c>
      <c r="G2574" s="89" t="str">
        <v/>
      </c>
      <c r="H2574" s="90" t="str" cm="1">
        <f t="array" ref="H2574">IFERROR(_xlfn._xlws.FILTER(Cnty_States_Rgns[chapter],(Cnty_States_Rgns[county_lon, county_st]=G2574)*(Cnty_States_Rgns[region]=DR_Region)),"")</f>
        <v/>
      </c>
      <c r="J2574">
        <v>2572</v>
      </c>
      <c r="K2574" t="str">
        <f t="shared" si="81"/>
        <v/>
      </c>
    </row>
    <row r="2575" spans="1:11" ht="16" hidden="1" x14ac:dyDescent="0.2">
      <c r="A2575" s="43">
        <f>IFERROR(MATCH($C2575,'Start Here Statistics'!$M:$M,0),0)</f>
        <v>0</v>
      </c>
      <c r="B2575" s="43" t="s">
        <v>465</v>
      </c>
      <c r="C2575" s="43" t="s">
        <v>307</v>
      </c>
      <c r="D2575" s="43" t="s">
        <v>3137</v>
      </c>
      <c r="E2575" s="43">
        <f t="shared" si="80"/>
        <v>0</v>
      </c>
      <c r="G2575" s="89" t="str">
        <v/>
      </c>
      <c r="H2575" s="90" t="str" cm="1">
        <f t="array" ref="H2575">IFERROR(_xlfn._xlws.FILTER(Cnty_States_Rgns[chapter],(Cnty_States_Rgns[county_lon, county_st]=G2575)*(Cnty_States_Rgns[region]=DR_Region)),"")</f>
        <v/>
      </c>
      <c r="J2575">
        <v>2573</v>
      </c>
      <c r="K2575" t="str">
        <f t="shared" si="81"/>
        <v/>
      </c>
    </row>
    <row r="2576" spans="1:11" ht="16" hidden="1" x14ac:dyDescent="0.2">
      <c r="A2576" s="43">
        <f>IFERROR(MATCH($C2576,'Start Here Statistics'!$M:$M,0),0)</f>
        <v>0</v>
      </c>
      <c r="B2576" s="43" t="s">
        <v>405</v>
      </c>
      <c r="C2576" s="43" t="s">
        <v>308</v>
      </c>
      <c r="D2576" s="43" t="s">
        <v>3138</v>
      </c>
      <c r="E2576" s="43">
        <f t="shared" si="80"/>
        <v>0</v>
      </c>
      <c r="G2576" s="89" t="str">
        <v/>
      </c>
      <c r="H2576" s="90" t="str" cm="1">
        <f t="array" ref="H2576">IFERROR(_xlfn._xlws.FILTER(Cnty_States_Rgns[chapter],(Cnty_States_Rgns[county_lon, county_st]=G2576)*(Cnty_States_Rgns[region]=DR_Region)),"")</f>
        <v/>
      </c>
      <c r="J2576">
        <v>2574</v>
      </c>
      <c r="K2576" t="str">
        <f t="shared" si="81"/>
        <v/>
      </c>
    </row>
    <row r="2577" spans="1:11" ht="16" x14ac:dyDescent="0.2">
      <c r="A2577" s="43">
        <f>IFERROR(MATCH($C2577,'Start Here Statistics'!$M:$M,0),0)</f>
        <v>0</v>
      </c>
      <c r="B2577" s="43" t="s">
        <v>517</v>
      </c>
      <c r="C2577" s="43" t="s">
        <v>271</v>
      </c>
      <c r="D2577" s="43" t="s">
        <v>3139</v>
      </c>
      <c r="E2577" s="43">
        <f t="shared" si="80"/>
        <v>0</v>
      </c>
      <c r="G2577" s="89" t="str">
        <v/>
      </c>
      <c r="H2577" s="90" t="str" cm="1">
        <f t="array" ref="H2577">IFERROR(_xlfn._xlws.FILTER(Cnty_States_Rgns[chapter],(Cnty_States_Rgns[county_lon, county_st]=G2577)*(Cnty_States_Rgns[region]=DR_Region)),"")</f>
        <v/>
      </c>
      <c r="J2577">
        <v>2575</v>
      </c>
      <c r="K2577" t="str">
        <f t="shared" si="81"/>
        <v/>
      </c>
    </row>
    <row r="2578" spans="1:11" ht="16" hidden="1" x14ac:dyDescent="0.2">
      <c r="A2578" s="43">
        <f>IFERROR(MATCH($C2578,'Start Here Statistics'!$M:$M,0),0)</f>
        <v>0</v>
      </c>
      <c r="B2578" s="43" t="s">
        <v>451</v>
      </c>
      <c r="C2578" s="43" t="s">
        <v>324</v>
      </c>
      <c r="D2578" s="43" t="s">
        <v>3140</v>
      </c>
      <c r="E2578" s="43">
        <f t="shared" si="80"/>
        <v>0</v>
      </c>
      <c r="G2578" s="89" t="str">
        <v/>
      </c>
      <c r="H2578" s="90" t="str" cm="1">
        <f t="array" ref="H2578">IFERROR(_xlfn._xlws.FILTER(Cnty_States_Rgns[chapter],(Cnty_States_Rgns[county_lon, county_st]=G2578)*(Cnty_States_Rgns[region]=DR_Region)),"")</f>
        <v/>
      </c>
      <c r="J2578">
        <v>2576</v>
      </c>
      <c r="K2578" t="str">
        <f t="shared" si="81"/>
        <v/>
      </c>
    </row>
    <row r="2579" spans="1:11" ht="16" hidden="1" x14ac:dyDescent="0.2">
      <c r="A2579" s="43">
        <f>IFERROR(MATCH($C2579,'Start Here Statistics'!$M:$M,0),0)</f>
        <v>0</v>
      </c>
      <c r="B2579" s="43" t="s">
        <v>423</v>
      </c>
      <c r="C2579" s="43" t="s">
        <v>327</v>
      </c>
      <c r="D2579" s="43" t="s">
        <v>3141</v>
      </c>
      <c r="E2579" s="43">
        <f t="shared" si="80"/>
        <v>0</v>
      </c>
      <c r="G2579" s="89" t="str">
        <v/>
      </c>
      <c r="H2579" s="90" t="str" cm="1">
        <f t="array" ref="H2579">IFERROR(_xlfn._xlws.FILTER(Cnty_States_Rgns[chapter],(Cnty_States_Rgns[county_lon, county_st]=G2579)*(Cnty_States_Rgns[region]=DR_Region)),"")</f>
        <v/>
      </c>
      <c r="J2579">
        <v>2577</v>
      </c>
      <c r="K2579" t="str">
        <f t="shared" si="81"/>
        <v/>
      </c>
    </row>
    <row r="2580" spans="1:11" ht="16" hidden="1" x14ac:dyDescent="0.2">
      <c r="A2580" s="43">
        <f>IFERROR(MATCH($C2580,'Start Here Statistics'!$M:$M,0),0)</f>
        <v>0</v>
      </c>
      <c r="B2580" s="43" t="s">
        <v>368</v>
      </c>
      <c r="C2580" s="43" t="s">
        <v>310</v>
      </c>
      <c r="D2580" s="43" t="s">
        <v>3142</v>
      </c>
      <c r="E2580" s="43">
        <f t="shared" si="80"/>
        <v>0</v>
      </c>
      <c r="G2580" s="89" t="str">
        <v/>
      </c>
      <c r="H2580" s="90" t="str" cm="1">
        <f t="array" ref="H2580">IFERROR(_xlfn._xlws.FILTER(Cnty_States_Rgns[chapter],(Cnty_States_Rgns[county_lon, county_st]=G2580)*(Cnty_States_Rgns[region]=DR_Region)),"")</f>
        <v/>
      </c>
      <c r="J2580">
        <v>2578</v>
      </c>
      <c r="K2580" t="str">
        <f t="shared" si="81"/>
        <v/>
      </c>
    </row>
    <row r="2581" spans="1:11" ht="16" hidden="1" x14ac:dyDescent="0.2">
      <c r="A2581" s="43">
        <f>IFERROR(MATCH($C2581,'Start Here Statistics'!$M:$M,0),0)</f>
        <v>0</v>
      </c>
      <c r="B2581" s="43" t="s">
        <v>543</v>
      </c>
      <c r="C2581" s="43" t="s">
        <v>294</v>
      </c>
      <c r="D2581" s="43" t="s">
        <v>3143</v>
      </c>
      <c r="E2581" s="43">
        <f t="shared" si="80"/>
        <v>0</v>
      </c>
      <c r="G2581" s="89" t="str">
        <v/>
      </c>
      <c r="H2581" s="90" t="str" cm="1">
        <f t="array" ref="H2581">IFERROR(_xlfn._xlws.FILTER(Cnty_States_Rgns[chapter],(Cnty_States_Rgns[county_lon, county_st]=G2581)*(Cnty_States_Rgns[region]=DR_Region)),"")</f>
        <v/>
      </c>
      <c r="J2581">
        <v>2579</v>
      </c>
      <c r="K2581" t="str">
        <f t="shared" si="81"/>
        <v/>
      </c>
    </row>
    <row r="2582" spans="1:11" ht="16" hidden="1" x14ac:dyDescent="0.2">
      <c r="A2582" s="43">
        <f>IFERROR(MATCH($C2582,'Start Here Statistics'!$M:$M,0),0)</f>
        <v>0</v>
      </c>
      <c r="B2582" s="43" t="s">
        <v>480</v>
      </c>
      <c r="C2582" s="43" t="s">
        <v>313</v>
      </c>
      <c r="D2582" s="43" t="s">
        <v>3144</v>
      </c>
      <c r="E2582" s="43">
        <f t="shared" si="80"/>
        <v>0</v>
      </c>
      <c r="G2582" s="89" t="str">
        <v/>
      </c>
      <c r="H2582" s="90" t="str" cm="1">
        <f t="array" ref="H2582">IFERROR(_xlfn._xlws.FILTER(Cnty_States_Rgns[chapter],(Cnty_States_Rgns[county_lon, county_st]=G2582)*(Cnty_States_Rgns[region]=DR_Region)),"")</f>
        <v/>
      </c>
      <c r="J2582">
        <v>2580</v>
      </c>
      <c r="K2582" t="str">
        <f t="shared" si="81"/>
        <v/>
      </c>
    </row>
    <row r="2583" spans="1:11" ht="16" hidden="1" x14ac:dyDescent="0.2">
      <c r="A2583" s="43">
        <f>IFERROR(MATCH($C2583,'Start Here Statistics'!$M:$M,0),0)</f>
        <v>0</v>
      </c>
      <c r="B2583" s="43" t="s">
        <v>585</v>
      </c>
      <c r="C2583" s="43" t="s">
        <v>308</v>
      </c>
      <c r="D2583" s="43" t="s">
        <v>3145</v>
      </c>
      <c r="E2583" s="43">
        <f t="shared" si="80"/>
        <v>0</v>
      </c>
      <c r="G2583" s="89" t="str">
        <v/>
      </c>
      <c r="H2583" s="90" t="str" cm="1">
        <f t="array" ref="H2583">IFERROR(_xlfn._xlws.FILTER(Cnty_States_Rgns[chapter],(Cnty_States_Rgns[county_lon, county_st]=G2583)*(Cnty_States_Rgns[region]=DR_Region)),"")</f>
        <v/>
      </c>
      <c r="J2583">
        <v>2581</v>
      </c>
      <c r="K2583" t="str">
        <f t="shared" si="81"/>
        <v/>
      </c>
    </row>
    <row r="2584" spans="1:11" ht="16" hidden="1" x14ac:dyDescent="0.2">
      <c r="A2584" s="43">
        <f>IFERROR(MATCH($C2584,'Start Here Statistics'!$M:$M,0),0)</f>
        <v>0</v>
      </c>
      <c r="B2584" s="43" t="s">
        <v>585</v>
      </c>
      <c r="C2584" s="43" t="s">
        <v>308</v>
      </c>
      <c r="D2584" s="43" t="s">
        <v>3146</v>
      </c>
      <c r="E2584" s="43">
        <f t="shared" si="80"/>
        <v>0</v>
      </c>
      <c r="G2584" s="89" t="str">
        <v/>
      </c>
      <c r="H2584" s="90" t="str" cm="1">
        <f t="array" ref="H2584">IFERROR(_xlfn._xlws.FILTER(Cnty_States_Rgns[chapter],(Cnty_States_Rgns[county_lon, county_st]=G2584)*(Cnty_States_Rgns[region]=DR_Region)),"")</f>
        <v/>
      </c>
      <c r="J2584">
        <v>2582</v>
      </c>
      <c r="K2584" t="str">
        <f t="shared" si="81"/>
        <v/>
      </c>
    </row>
    <row r="2585" spans="1:11" ht="16" hidden="1" x14ac:dyDescent="0.2">
      <c r="A2585" s="43">
        <f>IFERROR(MATCH($C2585,'Start Here Statistics'!$M:$M,0),0)</f>
        <v>0</v>
      </c>
      <c r="B2585" s="43" t="s">
        <v>994</v>
      </c>
      <c r="C2585" s="43" t="s">
        <v>289</v>
      </c>
      <c r="D2585" s="43" t="s">
        <v>3147</v>
      </c>
      <c r="E2585" s="43">
        <f t="shared" si="80"/>
        <v>0</v>
      </c>
      <c r="G2585" s="89" t="str">
        <v/>
      </c>
      <c r="H2585" s="90" t="str" cm="1">
        <f t="array" ref="H2585">IFERROR(_xlfn._xlws.FILTER(Cnty_States_Rgns[chapter],(Cnty_States_Rgns[county_lon, county_st]=G2585)*(Cnty_States_Rgns[region]=DR_Region)),"")</f>
        <v/>
      </c>
      <c r="J2585">
        <v>2583</v>
      </c>
      <c r="K2585" t="str">
        <f t="shared" si="81"/>
        <v/>
      </c>
    </row>
    <row r="2586" spans="1:11" ht="16" hidden="1" x14ac:dyDescent="0.2">
      <c r="A2586" s="43">
        <f>IFERROR(MATCH($C2586,'Start Here Statistics'!$M:$M,0),0)</f>
        <v>0</v>
      </c>
      <c r="B2586" s="43" t="s">
        <v>428</v>
      </c>
      <c r="C2586" s="43" t="s">
        <v>301</v>
      </c>
      <c r="D2586" s="43" t="s">
        <v>3148</v>
      </c>
      <c r="E2586" s="43">
        <f t="shared" si="80"/>
        <v>0</v>
      </c>
      <c r="G2586" s="89" t="str">
        <v/>
      </c>
      <c r="H2586" s="90" t="str" cm="1">
        <f t="array" ref="H2586">IFERROR(_xlfn._xlws.FILTER(Cnty_States_Rgns[chapter],(Cnty_States_Rgns[county_lon, county_st]=G2586)*(Cnty_States_Rgns[region]=DR_Region)),"")</f>
        <v/>
      </c>
      <c r="J2586">
        <v>2584</v>
      </c>
      <c r="K2586" t="str">
        <f t="shared" si="81"/>
        <v/>
      </c>
    </row>
    <row r="2587" spans="1:11" ht="16" hidden="1" x14ac:dyDescent="0.2">
      <c r="A2587" s="43">
        <f>IFERROR(MATCH($C2587,'Start Here Statistics'!$M:$M,0),0)</f>
        <v>0</v>
      </c>
      <c r="B2587" s="43" t="s">
        <v>2711</v>
      </c>
      <c r="C2587" s="43" t="s">
        <v>288</v>
      </c>
      <c r="D2587" s="43" t="s">
        <v>3149</v>
      </c>
      <c r="E2587" s="43">
        <f t="shared" si="80"/>
        <v>0</v>
      </c>
      <c r="G2587" s="89" t="str">
        <v/>
      </c>
      <c r="H2587" s="90" t="str" cm="1">
        <f t="array" ref="H2587">IFERROR(_xlfn._xlws.FILTER(Cnty_States_Rgns[chapter],(Cnty_States_Rgns[county_lon, county_st]=G2587)*(Cnty_States_Rgns[region]=DR_Region)),"")</f>
        <v/>
      </c>
      <c r="J2587">
        <v>2585</v>
      </c>
      <c r="K2587" t="str">
        <f t="shared" si="81"/>
        <v/>
      </c>
    </row>
    <row r="2588" spans="1:11" ht="16" hidden="1" x14ac:dyDescent="0.2">
      <c r="A2588" s="43">
        <f>IFERROR(MATCH($C2588,'Start Here Statistics'!$M:$M,0),0)</f>
        <v>0</v>
      </c>
      <c r="B2588" s="43" t="s">
        <v>538</v>
      </c>
      <c r="C2588" s="43" t="s">
        <v>294</v>
      </c>
      <c r="D2588" s="43" t="s">
        <v>3150</v>
      </c>
      <c r="E2588" s="43">
        <f t="shared" si="80"/>
        <v>0</v>
      </c>
      <c r="G2588" s="89" t="str">
        <v/>
      </c>
      <c r="H2588" s="90" t="str" cm="1">
        <f t="array" ref="H2588">IFERROR(_xlfn._xlws.FILTER(Cnty_States_Rgns[chapter],(Cnty_States_Rgns[county_lon, county_st]=G2588)*(Cnty_States_Rgns[region]=DR_Region)),"")</f>
        <v/>
      </c>
      <c r="J2588">
        <v>2586</v>
      </c>
      <c r="K2588" t="str">
        <f t="shared" si="81"/>
        <v/>
      </c>
    </row>
    <row r="2589" spans="1:11" ht="16" hidden="1" x14ac:dyDescent="0.2">
      <c r="A2589" s="43">
        <f>IFERROR(MATCH($C2589,'Start Here Statistics'!$M:$M,0),0)</f>
        <v>0</v>
      </c>
      <c r="B2589" s="43" t="s">
        <v>354</v>
      </c>
      <c r="C2589" s="43" t="s">
        <v>301</v>
      </c>
      <c r="D2589" s="43" t="s">
        <v>3151</v>
      </c>
      <c r="E2589" s="43">
        <f t="shared" si="80"/>
        <v>0</v>
      </c>
      <c r="G2589" s="89" t="str">
        <v/>
      </c>
      <c r="H2589" s="90" t="str" cm="1">
        <f t="array" ref="H2589">IFERROR(_xlfn._xlws.FILTER(Cnty_States_Rgns[chapter],(Cnty_States_Rgns[county_lon, county_st]=G2589)*(Cnty_States_Rgns[region]=DR_Region)),"")</f>
        <v/>
      </c>
      <c r="J2589">
        <v>2587</v>
      </c>
      <c r="K2589" t="str">
        <f t="shared" si="81"/>
        <v/>
      </c>
    </row>
    <row r="2590" spans="1:11" ht="16" hidden="1" x14ac:dyDescent="0.2">
      <c r="A2590" s="43">
        <f>IFERROR(MATCH($C2590,'Start Here Statistics'!$M:$M,0),0)</f>
        <v>0</v>
      </c>
      <c r="B2590" s="43" t="s">
        <v>420</v>
      </c>
      <c r="C2590" s="43" t="s">
        <v>328</v>
      </c>
      <c r="D2590" s="43" t="s">
        <v>3152</v>
      </c>
      <c r="E2590" s="43">
        <f t="shared" si="80"/>
        <v>0</v>
      </c>
      <c r="G2590" s="89" t="str">
        <v/>
      </c>
      <c r="H2590" s="90" t="str" cm="1">
        <f t="array" ref="H2590">IFERROR(_xlfn._xlws.FILTER(Cnty_States_Rgns[chapter],(Cnty_States_Rgns[county_lon, county_st]=G2590)*(Cnty_States_Rgns[region]=DR_Region)),"")</f>
        <v/>
      </c>
      <c r="J2590">
        <v>2588</v>
      </c>
      <c r="K2590" t="str">
        <f t="shared" si="81"/>
        <v/>
      </c>
    </row>
    <row r="2591" spans="1:11" ht="16" hidden="1" x14ac:dyDescent="0.2">
      <c r="A2591" s="43">
        <f>IFERROR(MATCH($C2591,'Start Here Statistics'!$M:$M,0),0)</f>
        <v>0</v>
      </c>
      <c r="B2591" s="43" t="s">
        <v>1414</v>
      </c>
      <c r="C2591" s="43" t="s">
        <v>316</v>
      </c>
      <c r="D2591" s="43" t="s">
        <v>3153</v>
      </c>
      <c r="E2591" s="43">
        <f t="shared" si="80"/>
        <v>0</v>
      </c>
      <c r="G2591" s="89" t="str">
        <v/>
      </c>
      <c r="H2591" s="90" t="str" cm="1">
        <f t="array" ref="H2591">IFERROR(_xlfn._xlws.FILTER(Cnty_States_Rgns[chapter],(Cnty_States_Rgns[county_lon, county_st]=G2591)*(Cnty_States_Rgns[region]=DR_Region)),"")</f>
        <v/>
      </c>
      <c r="J2591">
        <v>2589</v>
      </c>
      <c r="K2591" t="str">
        <f t="shared" si="81"/>
        <v/>
      </c>
    </row>
    <row r="2592" spans="1:11" ht="16" hidden="1" x14ac:dyDescent="0.2">
      <c r="A2592" s="43">
        <f>IFERROR(MATCH($C2592,'Start Here Statistics'!$M:$M,0),0)</f>
        <v>0</v>
      </c>
      <c r="B2592" s="43" t="s">
        <v>683</v>
      </c>
      <c r="C2592" s="43" t="s">
        <v>324</v>
      </c>
      <c r="D2592" s="43" t="s">
        <v>3154</v>
      </c>
      <c r="E2592" s="43">
        <f t="shared" si="80"/>
        <v>0</v>
      </c>
      <c r="G2592" s="89" t="str">
        <v/>
      </c>
      <c r="H2592" s="90" t="str" cm="1">
        <f t="array" ref="H2592">IFERROR(_xlfn._xlws.FILTER(Cnty_States_Rgns[chapter],(Cnty_States_Rgns[county_lon, county_st]=G2592)*(Cnty_States_Rgns[region]=DR_Region)),"")</f>
        <v/>
      </c>
      <c r="J2592">
        <v>2590</v>
      </c>
      <c r="K2592" t="str">
        <f t="shared" si="81"/>
        <v/>
      </c>
    </row>
    <row r="2593" spans="1:11" ht="16" hidden="1" x14ac:dyDescent="0.2">
      <c r="A2593" s="43">
        <f>IFERROR(MATCH($C2593,'Start Here Statistics'!$M:$M,0),0)</f>
        <v>0</v>
      </c>
      <c r="B2593" s="43" t="s">
        <v>354</v>
      </c>
      <c r="C2593" s="43" t="s">
        <v>301</v>
      </c>
      <c r="D2593" s="43" t="s">
        <v>3155</v>
      </c>
      <c r="E2593" s="43">
        <f t="shared" si="80"/>
        <v>0</v>
      </c>
      <c r="G2593" s="89" t="str">
        <v/>
      </c>
      <c r="H2593" s="90" t="str" cm="1">
        <f t="array" ref="H2593">IFERROR(_xlfn._xlws.FILTER(Cnty_States_Rgns[chapter],(Cnty_States_Rgns[county_lon, county_st]=G2593)*(Cnty_States_Rgns[region]=DR_Region)),"")</f>
        <v/>
      </c>
      <c r="J2593">
        <v>2591</v>
      </c>
      <c r="K2593" t="str">
        <f t="shared" si="81"/>
        <v/>
      </c>
    </row>
    <row r="2594" spans="1:11" ht="16" hidden="1" x14ac:dyDescent="0.2">
      <c r="A2594" s="43">
        <f>IFERROR(MATCH($C2594,'Start Here Statistics'!$M:$M,0),0)</f>
        <v>0</v>
      </c>
      <c r="B2594" s="43" t="s">
        <v>485</v>
      </c>
      <c r="C2594" s="43" t="s">
        <v>308</v>
      </c>
      <c r="D2594" s="43" t="s">
        <v>3156</v>
      </c>
      <c r="E2594" s="43">
        <f t="shared" si="80"/>
        <v>0</v>
      </c>
      <c r="G2594" s="89" t="str">
        <v/>
      </c>
      <c r="H2594" s="90" t="str" cm="1">
        <f t="array" ref="H2594">IFERROR(_xlfn._xlws.FILTER(Cnty_States_Rgns[chapter],(Cnty_States_Rgns[county_lon, county_st]=G2594)*(Cnty_States_Rgns[region]=DR_Region)),"")</f>
        <v/>
      </c>
      <c r="J2594">
        <v>2592</v>
      </c>
      <c r="K2594" t="str">
        <f t="shared" si="81"/>
        <v/>
      </c>
    </row>
    <row r="2595" spans="1:11" ht="16" hidden="1" x14ac:dyDescent="0.2">
      <c r="A2595" s="43">
        <f>IFERROR(MATCH($C2595,'Start Here Statistics'!$M:$M,0),0)</f>
        <v>0</v>
      </c>
      <c r="B2595" s="43" t="s">
        <v>451</v>
      </c>
      <c r="C2595" s="43" t="s">
        <v>324</v>
      </c>
      <c r="D2595" s="43" t="s">
        <v>3157</v>
      </c>
      <c r="E2595" s="43">
        <f t="shared" si="80"/>
        <v>0</v>
      </c>
      <c r="G2595" s="89" t="str">
        <v/>
      </c>
      <c r="H2595" s="90" t="str" cm="1">
        <f t="array" ref="H2595">IFERROR(_xlfn._xlws.FILTER(Cnty_States_Rgns[chapter],(Cnty_States_Rgns[county_lon, county_st]=G2595)*(Cnty_States_Rgns[region]=DR_Region)),"")</f>
        <v/>
      </c>
      <c r="J2595">
        <v>2593</v>
      </c>
      <c r="K2595" t="str">
        <f t="shared" si="81"/>
        <v/>
      </c>
    </row>
    <row r="2596" spans="1:11" ht="16" hidden="1" x14ac:dyDescent="0.2">
      <c r="A2596" s="43">
        <f>IFERROR(MATCH($C2596,'Start Here Statistics'!$M:$M,0),0)</f>
        <v>0</v>
      </c>
      <c r="B2596" s="43" t="s">
        <v>602</v>
      </c>
      <c r="C2596" s="43" t="s">
        <v>326</v>
      </c>
      <c r="D2596" s="43" t="s">
        <v>3158</v>
      </c>
      <c r="E2596" s="43">
        <f t="shared" si="80"/>
        <v>0</v>
      </c>
      <c r="G2596" s="89" t="str">
        <v/>
      </c>
      <c r="H2596" s="90" t="str" cm="1">
        <f t="array" ref="H2596">IFERROR(_xlfn._xlws.FILTER(Cnty_States_Rgns[chapter],(Cnty_States_Rgns[county_lon, county_st]=G2596)*(Cnty_States_Rgns[region]=DR_Region)),"")</f>
        <v/>
      </c>
      <c r="J2596">
        <v>2594</v>
      </c>
      <c r="K2596" t="str">
        <f t="shared" si="81"/>
        <v/>
      </c>
    </row>
    <row r="2597" spans="1:11" ht="16" hidden="1" x14ac:dyDescent="0.2">
      <c r="A2597" s="43">
        <f>IFERROR(MATCH($C2597,'Start Here Statistics'!$M:$M,0),0)</f>
        <v>0</v>
      </c>
      <c r="B2597" s="43" t="s">
        <v>446</v>
      </c>
      <c r="C2597" s="43" t="s">
        <v>301</v>
      </c>
      <c r="D2597" s="43" t="s">
        <v>3159</v>
      </c>
      <c r="E2597" s="43">
        <f t="shared" si="80"/>
        <v>0</v>
      </c>
      <c r="G2597" s="89" t="str">
        <v/>
      </c>
      <c r="H2597" s="90" t="str" cm="1">
        <f t="array" ref="H2597">IFERROR(_xlfn._xlws.FILTER(Cnty_States_Rgns[chapter],(Cnty_States_Rgns[county_lon, county_st]=G2597)*(Cnty_States_Rgns[region]=DR_Region)),"")</f>
        <v/>
      </c>
      <c r="J2597">
        <v>2595</v>
      </c>
      <c r="K2597" t="str">
        <f t="shared" si="81"/>
        <v/>
      </c>
    </row>
    <row r="2598" spans="1:11" ht="16" hidden="1" x14ac:dyDescent="0.2">
      <c r="A2598" s="43">
        <f>IFERROR(MATCH($C2598,'Start Here Statistics'!$M:$M,0),0)</f>
        <v>0</v>
      </c>
      <c r="B2598" s="43" t="s">
        <v>815</v>
      </c>
      <c r="C2598" s="43" t="s">
        <v>310</v>
      </c>
      <c r="D2598" s="43" t="s">
        <v>3160</v>
      </c>
      <c r="E2598" s="43">
        <f t="shared" si="80"/>
        <v>0</v>
      </c>
      <c r="G2598" s="89" t="str">
        <v/>
      </c>
      <c r="H2598" s="90" t="str" cm="1">
        <f t="array" ref="H2598">IFERROR(_xlfn._xlws.FILTER(Cnty_States_Rgns[chapter],(Cnty_States_Rgns[county_lon, county_st]=G2598)*(Cnty_States_Rgns[region]=DR_Region)),"")</f>
        <v/>
      </c>
      <c r="J2598">
        <v>2596</v>
      </c>
      <c r="K2598" t="str">
        <f t="shared" si="81"/>
        <v/>
      </c>
    </row>
    <row r="2599" spans="1:11" ht="16" hidden="1" x14ac:dyDescent="0.2">
      <c r="A2599" s="43">
        <f>IFERROR(MATCH($C2599,'Start Here Statistics'!$M:$M,0),0)</f>
        <v>0</v>
      </c>
      <c r="B2599" s="43" t="s">
        <v>480</v>
      </c>
      <c r="C2599" s="43" t="s">
        <v>313</v>
      </c>
      <c r="D2599" s="43" t="s">
        <v>3161</v>
      </c>
      <c r="E2599" s="43">
        <f t="shared" si="80"/>
        <v>0</v>
      </c>
      <c r="G2599" s="89" t="str">
        <v/>
      </c>
      <c r="H2599" s="90" t="str" cm="1">
        <f t="array" ref="H2599">IFERROR(_xlfn._xlws.FILTER(Cnty_States_Rgns[chapter],(Cnty_States_Rgns[county_lon, county_st]=G2599)*(Cnty_States_Rgns[region]=DR_Region)),"")</f>
        <v/>
      </c>
      <c r="J2599">
        <v>2597</v>
      </c>
      <c r="K2599" t="str">
        <f t="shared" si="81"/>
        <v/>
      </c>
    </row>
    <row r="2600" spans="1:11" ht="16" hidden="1" x14ac:dyDescent="0.2">
      <c r="A2600" s="43">
        <f>IFERROR(MATCH($C2600,'Start Here Statistics'!$M:$M,0),0)</f>
        <v>0</v>
      </c>
      <c r="B2600" s="43" t="s">
        <v>405</v>
      </c>
      <c r="C2600" s="43" t="s">
        <v>308</v>
      </c>
      <c r="D2600" s="43" t="s">
        <v>3162</v>
      </c>
      <c r="E2600" s="43">
        <f t="shared" si="80"/>
        <v>0</v>
      </c>
      <c r="G2600" s="89" t="str">
        <v/>
      </c>
      <c r="H2600" s="90" t="str" cm="1">
        <f t="array" ref="H2600">IFERROR(_xlfn._xlws.FILTER(Cnty_States_Rgns[chapter],(Cnty_States_Rgns[county_lon, county_st]=G2600)*(Cnty_States_Rgns[region]=DR_Region)),"")</f>
        <v/>
      </c>
      <c r="J2600">
        <v>2598</v>
      </c>
      <c r="K2600" t="str">
        <f t="shared" si="81"/>
        <v/>
      </c>
    </row>
    <row r="2601" spans="1:11" ht="16" x14ac:dyDescent="0.2">
      <c r="A2601" s="43">
        <f>IFERROR(MATCH($C2601,'Start Here Statistics'!$M:$M,0),0)</f>
        <v>0</v>
      </c>
      <c r="B2601" s="43" t="s">
        <v>364</v>
      </c>
      <c r="C2601" s="43" t="s">
        <v>271</v>
      </c>
      <c r="D2601" s="43" t="s">
        <v>3163</v>
      </c>
      <c r="E2601" s="43">
        <f t="shared" si="80"/>
        <v>0</v>
      </c>
      <c r="G2601" s="89" t="str">
        <v/>
      </c>
      <c r="H2601" s="90" t="str" cm="1">
        <f t="array" ref="H2601">IFERROR(_xlfn._xlws.FILTER(Cnty_States_Rgns[chapter],(Cnty_States_Rgns[county_lon, county_st]=G2601)*(Cnty_States_Rgns[region]=DR_Region)),"")</f>
        <v/>
      </c>
      <c r="J2601">
        <v>2599</v>
      </c>
      <c r="K2601" t="str">
        <f t="shared" si="81"/>
        <v/>
      </c>
    </row>
    <row r="2602" spans="1:11" ht="16" hidden="1" x14ac:dyDescent="0.2">
      <c r="A2602" s="43">
        <f>IFERROR(MATCH($C2602,'Start Here Statistics'!$M:$M,0),0)</f>
        <v>0</v>
      </c>
      <c r="B2602" s="43" t="s">
        <v>405</v>
      </c>
      <c r="C2602" s="43" t="s">
        <v>308</v>
      </c>
      <c r="D2602" s="43" t="s">
        <v>3164</v>
      </c>
      <c r="E2602" s="43">
        <f t="shared" si="80"/>
        <v>0</v>
      </c>
      <c r="G2602" s="89" t="str">
        <v/>
      </c>
      <c r="H2602" s="90" t="str" cm="1">
        <f t="array" ref="H2602">IFERROR(_xlfn._xlws.FILTER(Cnty_States_Rgns[chapter],(Cnty_States_Rgns[county_lon, county_st]=G2602)*(Cnty_States_Rgns[region]=DR_Region)),"")</f>
        <v/>
      </c>
      <c r="J2602">
        <v>2600</v>
      </c>
      <c r="K2602" t="str">
        <f t="shared" si="81"/>
        <v/>
      </c>
    </row>
    <row r="2603" spans="1:11" ht="16" hidden="1" x14ac:dyDescent="0.2">
      <c r="A2603" s="43">
        <f>IFERROR(MATCH($C2603,'Start Here Statistics'!$M:$M,0),0)</f>
        <v>0</v>
      </c>
      <c r="B2603" s="43" t="s">
        <v>819</v>
      </c>
      <c r="C2603" s="43" t="s">
        <v>279</v>
      </c>
      <c r="D2603" s="43" t="s">
        <v>3165</v>
      </c>
      <c r="E2603" s="43">
        <f t="shared" si="80"/>
        <v>0</v>
      </c>
      <c r="G2603" s="89" t="str">
        <v/>
      </c>
      <c r="H2603" s="90" t="str" cm="1">
        <f t="array" ref="H2603">IFERROR(_xlfn._xlws.FILTER(Cnty_States_Rgns[chapter],(Cnty_States_Rgns[county_lon, county_st]=G2603)*(Cnty_States_Rgns[region]=DR_Region)),"")</f>
        <v/>
      </c>
      <c r="J2603">
        <v>2601</v>
      </c>
      <c r="K2603" t="str">
        <f t="shared" si="81"/>
        <v/>
      </c>
    </row>
    <row r="2604" spans="1:11" ht="16" hidden="1" x14ac:dyDescent="0.2">
      <c r="A2604" s="43">
        <f>IFERROR(MATCH($C2604,'Start Here Statistics'!$M:$M,0),0)</f>
        <v>0</v>
      </c>
      <c r="B2604" s="43" t="s">
        <v>1471</v>
      </c>
      <c r="C2604" s="43" t="s">
        <v>329</v>
      </c>
      <c r="D2604" s="43" t="s">
        <v>3166</v>
      </c>
      <c r="E2604" s="43">
        <f t="shared" si="80"/>
        <v>0</v>
      </c>
      <c r="G2604" s="89" t="str">
        <v/>
      </c>
      <c r="H2604" s="90" t="str" cm="1">
        <f t="array" ref="H2604">IFERROR(_xlfn._xlws.FILTER(Cnty_States_Rgns[chapter],(Cnty_States_Rgns[county_lon, county_st]=G2604)*(Cnty_States_Rgns[region]=DR_Region)),"")</f>
        <v/>
      </c>
      <c r="J2604">
        <v>2602</v>
      </c>
      <c r="K2604" t="str">
        <f t="shared" si="81"/>
        <v/>
      </c>
    </row>
    <row r="2605" spans="1:11" ht="16" hidden="1" x14ac:dyDescent="0.2">
      <c r="A2605" s="43">
        <f>IFERROR(MATCH($C2605,'Start Here Statistics'!$M:$M,0),0)</f>
        <v>0</v>
      </c>
      <c r="B2605" s="43" t="s">
        <v>446</v>
      </c>
      <c r="C2605" s="43" t="s">
        <v>301</v>
      </c>
      <c r="D2605" s="43" t="s">
        <v>3167</v>
      </c>
      <c r="E2605" s="43">
        <f t="shared" si="80"/>
        <v>0</v>
      </c>
      <c r="G2605" s="89" t="str">
        <v/>
      </c>
      <c r="H2605" s="90" t="str" cm="1">
        <f t="array" ref="H2605">IFERROR(_xlfn._xlws.FILTER(Cnty_States_Rgns[chapter],(Cnty_States_Rgns[county_lon, county_st]=G2605)*(Cnty_States_Rgns[region]=DR_Region)),"")</f>
        <v/>
      </c>
      <c r="J2605">
        <v>2603</v>
      </c>
      <c r="K2605" t="str">
        <f t="shared" si="81"/>
        <v/>
      </c>
    </row>
    <row r="2606" spans="1:11" ht="16" hidden="1" x14ac:dyDescent="0.2">
      <c r="A2606" s="43">
        <f>IFERROR(MATCH($C2606,'Start Here Statistics'!$M:$M,0),0)</f>
        <v>0</v>
      </c>
      <c r="B2606" s="43" t="s">
        <v>774</v>
      </c>
      <c r="C2606" s="43" t="s">
        <v>329</v>
      </c>
      <c r="D2606" s="43" t="s">
        <v>3168</v>
      </c>
      <c r="E2606" s="43">
        <f t="shared" si="80"/>
        <v>0</v>
      </c>
      <c r="G2606" s="89" t="str">
        <v/>
      </c>
      <c r="H2606" s="90" t="str" cm="1">
        <f t="array" ref="H2606">IFERROR(_xlfn._xlws.FILTER(Cnty_States_Rgns[chapter],(Cnty_States_Rgns[county_lon, county_st]=G2606)*(Cnty_States_Rgns[region]=DR_Region)),"")</f>
        <v/>
      </c>
      <c r="J2606">
        <v>2604</v>
      </c>
      <c r="K2606" t="str">
        <f t="shared" si="81"/>
        <v/>
      </c>
    </row>
    <row r="2607" spans="1:11" ht="16" x14ac:dyDescent="0.2">
      <c r="A2607" s="43">
        <f>IFERROR(MATCH($C2607,'Start Here Statistics'!$M:$M,0),0)</f>
        <v>0</v>
      </c>
      <c r="B2607" s="43" t="s">
        <v>685</v>
      </c>
      <c r="C2607" s="43" t="s">
        <v>271</v>
      </c>
      <c r="D2607" s="43" t="s">
        <v>3169</v>
      </c>
      <c r="E2607" s="43">
        <f t="shared" si="80"/>
        <v>0</v>
      </c>
      <c r="G2607" s="89" t="str">
        <v/>
      </c>
      <c r="H2607" s="90" t="str" cm="1">
        <f t="array" ref="H2607">IFERROR(_xlfn._xlws.FILTER(Cnty_States_Rgns[chapter],(Cnty_States_Rgns[county_lon, county_st]=G2607)*(Cnty_States_Rgns[region]=DR_Region)),"")</f>
        <v/>
      </c>
      <c r="J2607">
        <v>2605</v>
      </c>
      <c r="K2607" t="str">
        <f t="shared" si="81"/>
        <v/>
      </c>
    </row>
    <row r="2608" spans="1:11" ht="16" hidden="1" x14ac:dyDescent="0.2">
      <c r="A2608" s="43">
        <f>IFERROR(MATCH($C2608,'Start Here Statistics'!$M:$M,0),0)</f>
        <v>0</v>
      </c>
      <c r="B2608" s="43" t="s">
        <v>789</v>
      </c>
      <c r="C2608" s="43" t="s">
        <v>310</v>
      </c>
      <c r="D2608" s="43" t="s">
        <v>3170</v>
      </c>
      <c r="E2608" s="43">
        <f t="shared" si="80"/>
        <v>0</v>
      </c>
      <c r="G2608" s="89" t="str">
        <v/>
      </c>
      <c r="H2608" s="90" t="str" cm="1">
        <f t="array" ref="H2608">IFERROR(_xlfn._xlws.FILTER(Cnty_States_Rgns[chapter],(Cnty_States_Rgns[county_lon, county_st]=G2608)*(Cnty_States_Rgns[region]=DR_Region)),"")</f>
        <v/>
      </c>
      <c r="J2608">
        <v>2606</v>
      </c>
      <c r="K2608" t="str">
        <f t="shared" si="81"/>
        <v/>
      </c>
    </row>
    <row r="2609" spans="1:11" ht="16" hidden="1" x14ac:dyDescent="0.2">
      <c r="A2609" s="43">
        <f>IFERROR(MATCH($C2609,'Start Here Statistics'!$M:$M,0),0)</f>
        <v>0</v>
      </c>
      <c r="B2609" s="43" t="s">
        <v>694</v>
      </c>
      <c r="C2609" s="43" t="s">
        <v>299</v>
      </c>
      <c r="D2609" s="43" t="s">
        <v>3171</v>
      </c>
      <c r="E2609" s="43">
        <f t="shared" si="80"/>
        <v>0</v>
      </c>
      <c r="G2609" s="89" t="str">
        <v/>
      </c>
      <c r="H2609" s="90" t="str" cm="1">
        <f t="array" ref="H2609">IFERROR(_xlfn._xlws.FILTER(Cnty_States_Rgns[chapter],(Cnty_States_Rgns[county_lon, county_st]=G2609)*(Cnty_States_Rgns[region]=DR_Region)),"")</f>
        <v/>
      </c>
      <c r="J2609">
        <v>2607</v>
      </c>
      <c r="K2609" t="str">
        <f t="shared" si="81"/>
        <v/>
      </c>
    </row>
    <row r="2610" spans="1:11" ht="16" hidden="1" x14ac:dyDescent="0.2">
      <c r="A2610" s="43">
        <f>IFERROR(MATCH($C2610,'Start Here Statistics'!$M:$M,0),0)</f>
        <v>0</v>
      </c>
      <c r="B2610" s="43" t="s">
        <v>573</v>
      </c>
      <c r="C2610" s="43" t="s">
        <v>300</v>
      </c>
      <c r="D2610" s="43" t="s">
        <v>3172</v>
      </c>
      <c r="E2610" s="43">
        <f t="shared" si="80"/>
        <v>0</v>
      </c>
      <c r="G2610" s="89" t="str">
        <v/>
      </c>
      <c r="H2610" s="90" t="str" cm="1">
        <f t="array" ref="H2610">IFERROR(_xlfn._xlws.FILTER(Cnty_States_Rgns[chapter],(Cnty_States_Rgns[county_lon, county_st]=G2610)*(Cnty_States_Rgns[region]=DR_Region)),"")</f>
        <v/>
      </c>
      <c r="J2610">
        <v>2608</v>
      </c>
      <c r="K2610" t="str">
        <f t="shared" si="81"/>
        <v/>
      </c>
    </row>
    <row r="2611" spans="1:11" ht="16" hidden="1" x14ac:dyDescent="0.2">
      <c r="A2611" s="43">
        <f>IFERROR(MATCH($C2611,'Start Here Statistics'!$M:$M,0),0)</f>
        <v>0</v>
      </c>
      <c r="B2611" s="43" t="s">
        <v>448</v>
      </c>
      <c r="C2611" s="43" t="s">
        <v>302</v>
      </c>
      <c r="D2611" s="43" t="s">
        <v>3173</v>
      </c>
      <c r="E2611" s="43">
        <f t="shared" si="80"/>
        <v>0</v>
      </c>
      <c r="G2611" s="89" t="str">
        <v/>
      </c>
      <c r="H2611" s="90" t="str" cm="1">
        <f t="array" ref="H2611">IFERROR(_xlfn._xlws.FILTER(Cnty_States_Rgns[chapter],(Cnty_States_Rgns[county_lon, county_st]=G2611)*(Cnty_States_Rgns[region]=DR_Region)),"")</f>
        <v/>
      </c>
      <c r="J2611">
        <v>2609</v>
      </c>
      <c r="K2611" t="str">
        <f t="shared" si="81"/>
        <v/>
      </c>
    </row>
    <row r="2612" spans="1:11" ht="16" hidden="1" x14ac:dyDescent="0.2">
      <c r="A2612" s="43">
        <f>IFERROR(MATCH($C2612,'Start Here Statistics'!$M:$M,0),0)</f>
        <v>0</v>
      </c>
      <c r="B2612" s="43" t="s">
        <v>352</v>
      </c>
      <c r="C2612" s="43" t="s">
        <v>308</v>
      </c>
      <c r="D2612" s="43" t="s">
        <v>3174</v>
      </c>
      <c r="E2612" s="43">
        <f t="shared" si="80"/>
        <v>0</v>
      </c>
      <c r="G2612" s="89" t="str">
        <v/>
      </c>
      <c r="H2612" s="90" t="str" cm="1">
        <f t="array" ref="H2612">IFERROR(_xlfn._xlws.FILTER(Cnty_States_Rgns[chapter],(Cnty_States_Rgns[county_lon, county_st]=G2612)*(Cnty_States_Rgns[region]=DR_Region)),"")</f>
        <v/>
      </c>
      <c r="J2612">
        <v>2610</v>
      </c>
      <c r="K2612" t="str">
        <f t="shared" si="81"/>
        <v/>
      </c>
    </row>
    <row r="2613" spans="1:11" ht="16" hidden="1" x14ac:dyDescent="0.2">
      <c r="A2613" s="43">
        <f>IFERROR(MATCH($C2613,'Start Here Statistics'!$M:$M,0),0)</f>
        <v>0</v>
      </c>
      <c r="B2613" s="43" t="s">
        <v>944</v>
      </c>
      <c r="C2613" s="43" t="s">
        <v>283</v>
      </c>
      <c r="D2613" s="43" t="s">
        <v>3175</v>
      </c>
      <c r="E2613" s="43">
        <f t="shared" si="80"/>
        <v>0</v>
      </c>
      <c r="G2613" s="89" t="str">
        <v/>
      </c>
      <c r="H2613" s="90" t="str" cm="1">
        <f t="array" ref="H2613">IFERROR(_xlfn._xlws.FILTER(Cnty_States_Rgns[chapter],(Cnty_States_Rgns[county_lon, county_st]=G2613)*(Cnty_States_Rgns[region]=DR_Region)),"")</f>
        <v/>
      </c>
      <c r="J2613">
        <v>2611</v>
      </c>
      <c r="K2613" t="str">
        <f t="shared" si="81"/>
        <v/>
      </c>
    </row>
    <row r="2614" spans="1:11" ht="16" hidden="1" x14ac:dyDescent="0.2">
      <c r="A2614" s="43">
        <f>IFERROR(MATCH($C2614,'Start Here Statistics'!$M:$M,0),0)</f>
        <v>0</v>
      </c>
      <c r="B2614" s="43" t="s">
        <v>1194</v>
      </c>
      <c r="C2614" s="43" t="s">
        <v>324</v>
      </c>
      <c r="D2614" s="43" t="s">
        <v>3176</v>
      </c>
      <c r="E2614" s="43">
        <f t="shared" si="80"/>
        <v>0</v>
      </c>
      <c r="G2614" s="89" t="str">
        <v/>
      </c>
      <c r="H2614" s="90" t="str" cm="1">
        <f t="array" ref="H2614">IFERROR(_xlfn._xlws.FILTER(Cnty_States_Rgns[chapter],(Cnty_States_Rgns[county_lon, county_st]=G2614)*(Cnty_States_Rgns[region]=DR_Region)),"")</f>
        <v/>
      </c>
      <c r="J2614">
        <v>2612</v>
      </c>
      <c r="K2614" t="str">
        <f t="shared" si="81"/>
        <v/>
      </c>
    </row>
    <row r="2615" spans="1:11" ht="16" hidden="1" x14ac:dyDescent="0.2">
      <c r="A2615" s="43">
        <f>IFERROR(MATCH($C2615,'Start Here Statistics'!$M:$M,0),0)</f>
        <v>0</v>
      </c>
      <c r="B2615" s="43" t="s">
        <v>461</v>
      </c>
      <c r="C2615" s="43" t="s">
        <v>325</v>
      </c>
      <c r="D2615" s="43" t="s">
        <v>3177</v>
      </c>
      <c r="E2615" s="43">
        <f t="shared" si="80"/>
        <v>0</v>
      </c>
      <c r="G2615" s="89" t="str">
        <v/>
      </c>
      <c r="H2615" s="90" t="str" cm="1">
        <f t="array" ref="H2615">IFERROR(_xlfn._xlws.FILTER(Cnty_States_Rgns[chapter],(Cnty_States_Rgns[county_lon, county_st]=G2615)*(Cnty_States_Rgns[region]=DR_Region)),"")</f>
        <v/>
      </c>
      <c r="J2615">
        <v>2613</v>
      </c>
      <c r="K2615" t="str">
        <f t="shared" si="81"/>
        <v/>
      </c>
    </row>
    <row r="2616" spans="1:11" ht="16" hidden="1" x14ac:dyDescent="0.2">
      <c r="A2616" s="43">
        <f>IFERROR(MATCH($C2616,'Start Here Statistics'!$M:$M,0),0)</f>
        <v>0</v>
      </c>
      <c r="B2616" s="43" t="s">
        <v>647</v>
      </c>
      <c r="C2616" s="43" t="s">
        <v>285</v>
      </c>
      <c r="D2616" s="43" t="s">
        <v>3178</v>
      </c>
      <c r="E2616" s="43">
        <f t="shared" si="80"/>
        <v>0</v>
      </c>
      <c r="G2616" s="89" t="str">
        <v/>
      </c>
      <c r="H2616" s="90" t="str" cm="1">
        <f t="array" ref="H2616">IFERROR(_xlfn._xlws.FILTER(Cnty_States_Rgns[chapter],(Cnty_States_Rgns[county_lon, county_st]=G2616)*(Cnty_States_Rgns[region]=DR_Region)),"")</f>
        <v/>
      </c>
      <c r="J2616">
        <v>2614</v>
      </c>
      <c r="K2616" t="str">
        <f t="shared" si="81"/>
        <v/>
      </c>
    </row>
    <row r="2617" spans="1:11" ht="16" hidden="1" x14ac:dyDescent="0.2">
      <c r="A2617" s="43">
        <f>IFERROR(MATCH($C2617,'Start Here Statistics'!$M:$M,0),0)</f>
        <v>0</v>
      </c>
      <c r="B2617" s="43" t="s">
        <v>634</v>
      </c>
      <c r="C2617" s="43" t="s">
        <v>307</v>
      </c>
      <c r="D2617" s="43" t="s">
        <v>3179</v>
      </c>
      <c r="E2617" s="43">
        <f t="shared" si="80"/>
        <v>0</v>
      </c>
      <c r="G2617" s="89" t="str">
        <v/>
      </c>
      <c r="H2617" s="90" t="str" cm="1">
        <f t="array" ref="H2617">IFERROR(_xlfn._xlws.FILTER(Cnty_States_Rgns[chapter],(Cnty_States_Rgns[county_lon, county_st]=G2617)*(Cnty_States_Rgns[region]=DR_Region)),"")</f>
        <v/>
      </c>
      <c r="J2617">
        <v>2615</v>
      </c>
      <c r="K2617" t="str">
        <f t="shared" si="81"/>
        <v/>
      </c>
    </row>
    <row r="2618" spans="1:11" ht="16" hidden="1" x14ac:dyDescent="0.2">
      <c r="A2618" s="43">
        <f>IFERROR(MATCH($C2618,'Start Here Statistics'!$M:$M,0),0)</f>
        <v>0</v>
      </c>
      <c r="B2618" s="43" t="s">
        <v>446</v>
      </c>
      <c r="C2618" s="43" t="s">
        <v>301</v>
      </c>
      <c r="D2618" s="43" t="s">
        <v>3180</v>
      </c>
      <c r="E2618" s="43">
        <f t="shared" si="80"/>
        <v>0</v>
      </c>
      <c r="G2618" s="89" t="str">
        <v/>
      </c>
      <c r="H2618" s="90" t="str" cm="1">
        <f t="array" ref="H2618">IFERROR(_xlfn._xlws.FILTER(Cnty_States_Rgns[chapter],(Cnty_States_Rgns[county_lon, county_st]=G2618)*(Cnty_States_Rgns[region]=DR_Region)),"")</f>
        <v/>
      </c>
      <c r="J2618">
        <v>2616</v>
      </c>
      <c r="K2618" t="str">
        <f t="shared" si="81"/>
        <v/>
      </c>
    </row>
    <row r="2619" spans="1:11" ht="16" hidden="1" x14ac:dyDescent="0.2">
      <c r="A2619" s="43">
        <f>IFERROR(MATCH($C2619,'Start Here Statistics'!$M:$M,0),0)</f>
        <v>0</v>
      </c>
      <c r="B2619" s="43" t="s">
        <v>604</v>
      </c>
      <c r="C2619" s="43" t="s">
        <v>298</v>
      </c>
      <c r="D2619" s="43" t="s">
        <v>3181</v>
      </c>
      <c r="E2619" s="43">
        <f t="shared" si="80"/>
        <v>0</v>
      </c>
      <c r="G2619" s="89" t="str">
        <v/>
      </c>
      <c r="H2619" s="90" t="str" cm="1">
        <f t="array" ref="H2619">IFERROR(_xlfn._xlws.FILTER(Cnty_States_Rgns[chapter],(Cnty_States_Rgns[county_lon, county_st]=G2619)*(Cnty_States_Rgns[region]=DR_Region)),"")</f>
        <v/>
      </c>
      <c r="J2619">
        <v>2617</v>
      </c>
      <c r="K2619" t="str">
        <f t="shared" si="81"/>
        <v/>
      </c>
    </row>
    <row r="2620" spans="1:11" ht="16" hidden="1" x14ac:dyDescent="0.2">
      <c r="A2620" s="43">
        <f>IFERROR(MATCH($C2620,'Start Here Statistics'!$M:$M,0),0)</f>
        <v>0</v>
      </c>
      <c r="B2620" s="43" t="s">
        <v>366</v>
      </c>
      <c r="C2620" s="43" t="s">
        <v>307</v>
      </c>
      <c r="D2620" s="43" t="s">
        <v>3182</v>
      </c>
      <c r="E2620" s="43">
        <f t="shared" si="80"/>
        <v>0</v>
      </c>
      <c r="G2620" s="89" t="str">
        <v/>
      </c>
      <c r="H2620" s="90" t="str" cm="1">
        <f t="array" ref="H2620">IFERROR(_xlfn._xlws.FILTER(Cnty_States_Rgns[chapter],(Cnty_States_Rgns[county_lon, county_st]=G2620)*(Cnty_States_Rgns[region]=DR_Region)),"")</f>
        <v/>
      </c>
      <c r="J2620">
        <v>2618</v>
      </c>
      <c r="K2620" t="str">
        <f t="shared" si="81"/>
        <v/>
      </c>
    </row>
    <row r="2621" spans="1:11" ht="16" hidden="1" x14ac:dyDescent="0.2">
      <c r="A2621" s="43">
        <f>IFERROR(MATCH($C2621,'Start Here Statistics'!$M:$M,0),0)</f>
        <v>0</v>
      </c>
      <c r="B2621" s="43" t="s">
        <v>368</v>
      </c>
      <c r="C2621" s="43" t="s">
        <v>310</v>
      </c>
      <c r="D2621" s="43" t="s">
        <v>3183</v>
      </c>
      <c r="E2621" s="43">
        <f t="shared" si="80"/>
        <v>0</v>
      </c>
      <c r="G2621" s="89" t="str">
        <v/>
      </c>
      <c r="H2621" s="90" t="str" cm="1">
        <f t="array" ref="H2621">IFERROR(_xlfn._xlws.FILTER(Cnty_States_Rgns[chapter],(Cnty_States_Rgns[county_lon, county_st]=G2621)*(Cnty_States_Rgns[region]=DR_Region)),"")</f>
        <v/>
      </c>
      <c r="J2621">
        <v>2619</v>
      </c>
      <c r="K2621" t="str">
        <f t="shared" si="81"/>
        <v/>
      </c>
    </row>
    <row r="2622" spans="1:11" ht="16" hidden="1" x14ac:dyDescent="0.2">
      <c r="A2622" s="43">
        <f>IFERROR(MATCH($C2622,'Start Here Statistics'!$M:$M,0),0)</f>
        <v>0</v>
      </c>
      <c r="B2622" s="43" t="s">
        <v>394</v>
      </c>
      <c r="C2622" s="43" t="s">
        <v>289</v>
      </c>
      <c r="D2622" s="43" t="s">
        <v>3184</v>
      </c>
      <c r="E2622" s="43">
        <f t="shared" si="80"/>
        <v>0</v>
      </c>
      <c r="G2622" s="89" t="str">
        <v/>
      </c>
      <c r="H2622" s="90" t="str" cm="1">
        <f t="array" ref="H2622">IFERROR(_xlfn._xlws.FILTER(Cnty_States_Rgns[chapter],(Cnty_States_Rgns[county_lon, county_st]=G2622)*(Cnty_States_Rgns[region]=DR_Region)),"")</f>
        <v/>
      </c>
      <c r="J2622">
        <v>2620</v>
      </c>
      <c r="K2622" t="str">
        <f t="shared" si="81"/>
        <v/>
      </c>
    </row>
    <row r="2623" spans="1:11" ht="16" hidden="1" x14ac:dyDescent="0.2">
      <c r="A2623" s="43">
        <f>IFERROR(MATCH($C2623,'Start Here Statistics'!$M:$M,0),0)</f>
        <v>0</v>
      </c>
      <c r="B2623" s="43" t="s">
        <v>446</v>
      </c>
      <c r="C2623" s="43" t="s">
        <v>301</v>
      </c>
      <c r="D2623" s="43" t="s">
        <v>3185</v>
      </c>
      <c r="E2623" s="43">
        <f t="shared" si="80"/>
        <v>0</v>
      </c>
      <c r="G2623" s="89" t="str">
        <v/>
      </c>
      <c r="H2623" s="90" t="str" cm="1">
        <f t="array" ref="H2623">IFERROR(_xlfn._xlws.FILTER(Cnty_States_Rgns[chapter],(Cnty_States_Rgns[county_lon, county_st]=G2623)*(Cnty_States_Rgns[region]=DR_Region)),"")</f>
        <v/>
      </c>
      <c r="J2623">
        <v>2621</v>
      </c>
      <c r="K2623" t="str">
        <f t="shared" si="81"/>
        <v/>
      </c>
    </row>
    <row r="2624" spans="1:11" ht="16" hidden="1" x14ac:dyDescent="0.2">
      <c r="A2624" s="43">
        <f>IFERROR(MATCH($C2624,'Start Here Statistics'!$M:$M,0),0)</f>
        <v>0</v>
      </c>
      <c r="B2624" s="43" t="s">
        <v>368</v>
      </c>
      <c r="C2624" s="43" t="s">
        <v>310</v>
      </c>
      <c r="D2624" s="43" t="s">
        <v>3186</v>
      </c>
      <c r="E2624" s="43">
        <f t="shared" si="80"/>
        <v>0</v>
      </c>
      <c r="G2624" s="89" t="str">
        <v/>
      </c>
      <c r="H2624" s="90" t="str" cm="1">
        <f t="array" ref="H2624">IFERROR(_xlfn._xlws.FILTER(Cnty_States_Rgns[chapter],(Cnty_States_Rgns[county_lon, county_st]=G2624)*(Cnty_States_Rgns[region]=DR_Region)),"")</f>
        <v/>
      </c>
      <c r="J2624">
        <v>2622</v>
      </c>
      <c r="K2624" t="str">
        <f t="shared" si="81"/>
        <v/>
      </c>
    </row>
    <row r="2625" spans="1:11" ht="16" hidden="1" x14ac:dyDescent="0.2">
      <c r="A2625" s="43">
        <f>IFERROR(MATCH($C2625,'Start Here Statistics'!$M:$M,0),0)</f>
        <v>0</v>
      </c>
      <c r="B2625" s="43" t="s">
        <v>1199</v>
      </c>
      <c r="C2625" s="43" t="s">
        <v>280</v>
      </c>
      <c r="D2625" s="43" t="s">
        <v>3187</v>
      </c>
      <c r="E2625" s="43">
        <f t="shared" si="80"/>
        <v>0</v>
      </c>
      <c r="G2625" s="89" t="str">
        <v/>
      </c>
      <c r="H2625" s="90" t="str" cm="1">
        <f t="array" ref="H2625">IFERROR(_xlfn._xlws.FILTER(Cnty_States_Rgns[chapter],(Cnty_States_Rgns[county_lon, county_st]=G2625)*(Cnty_States_Rgns[region]=DR_Region)),"")</f>
        <v/>
      </c>
      <c r="J2625">
        <v>2623</v>
      </c>
      <c r="K2625" t="str">
        <f t="shared" si="81"/>
        <v/>
      </c>
    </row>
    <row r="2626" spans="1:11" ht="16" hidden="1" x14ac:dyDescent="0.2">
      <c r="A2626" s="43">
        <f>IFERROR(MATCH($C2626,'Start Here Statistics'!$M:$M,0),0)</f>
        <v>0</v>
      </c>
      <c r="B2626" s="43" t="s">
        <v>490</v>
      </c>
      <c r="C2626" s="43" t="s">
        <v>313</v>
      </c>
      <c r="D2626" s="43" t="s">
        <v>3188</v>
      </c>
      <c r="E2626" s="43">
        <f t="shared" si="80"/>
        <v>0</v>
      </c>
      <c r="G2626" s="89" t="str">
        <v/>
      </c>
      <c r="H2626" s="90" t="str" cm="1">
        <f t="array" ref="H2626">IFERROR(_xlfn._xlws.FILTER(Cnty_States_Rgns[chapter],(Cnty_States_Rgns[county_lon, county_st]=G2626)*(Cnty_States_Rgns[region]=DR_Region)),"")</f>
        <v/>
      </c>
      <c r="J2626">
        <v>2624</v>
      </c>
      <c r="K2626" t="str">
        <f t="shared" si="81"/>
        <v/>
      </c>
    </row>
    <row r="2627" spans="1:11" ht="16" hidden="1" x14ac:dyDescent="0.2">
      <c r="A2627" s="43">
        <f>IFERROR(MATCH($C2627,'Start Here Statistics'!$M:$M,0),0)</f>
        <v>0</v>
      </c>
      <c r="B2627" s="43" t="s">
        <v>1028</v>
      </c>
      <c r="C2627" s="43" t="s">
        <v>306</v>
      </c>
      <c r="D2627" s="43" t="s">
        <v>3189</v>
      </c>
      <c r="E2627" s="43">
        <f t="shared" ref="E2627:E2690" si="82">SUM(E2626,$A2627&gt;0)</f>
        <v>0</v>
      </c>
      <c r="G2627" s="89" t="str">
        <v/>
      </c>
      <c r="H2627" s="90" t="str" cm="1">
        <f t="array" ref="H2627">IFERROR(_xlfn._xlws.FILTER(Cnty_States_Rgns[chapter],(Cnty_States_Rgns[county_lon, county_st]=G2627)*(Cnty_States_Rgns[region]=DR_Region)),"")</f>
        <v/>
      </c>
      <c r="J2627">
        <v>2625</v>
      </c>
      <c r="K2627" t="str">
        <f t="shared" si="81"/>
        <v/>
      </c>
    </row>
    <row r="2628" spans="1:11" ht="16" hidden="1" x14ac:dyDescent="0.2">
      <c r="A2628" s="43">
        <f>IFERROR(MATCH($C2628,'Start Here Statistics'!$M:$M,0),0)</f>
        <v>0</v>
      </c>
      <c r="B2628" s="43" t="s">
        <v>624</v>
      </c>
      <c r="C2628" s="43" t="s">
        <v>317</v>
      </c>
      <c r="D2628" s="43" t="s">
        <v>3190</v>
      </c>
      <c r="E2628" s="43">
        <f t="shared" si="82"/>
        <v>0</v>
      </c>
      <c r="G2628" s="89" t="str">
        <v/>
      </c>
      <c r="H2628" s="90" t="str" cm="1">
        <f t="array" ref="H2628">IFERROR(_xlfn._xlws.FILTER(Cnty_States_Rgns[chapter],(Cnty_States_Rgns[county_lon, county_st]=G2628)*(Cnty_States_Rgns[region]=DR_Region)),"")</f>
        <v/>
      </c>
      <c r="J2628">
        <v>2626</v>
      </c>
      <c r="K2628" t="str">
        <f t="shared" ref="K2628:K2691" si="83">IFERROR(INDEX($D:$D,MATCH($J2628,$E:$E,0)),"")</f>
        <v/>
      </c>
    </row>
    <row r="2629" spans="1:11" ht="16" hidden="1" x14ac:dyDescent="0.2">
      <c r="A2629" s="43">
        <f>IFERROR(MATCH($C2629,'Start Here Statistics'!$M:$M,0),0)</f>
        <v>0</v>
      </c>
      <c r="B2629" s="43" t="s">
        <v>688</v>
      </c>
      <c r="C2629" s="43" t="s">
        <v>307</v>
      </c>
      <c r="D2629" s="43" t="s">
        <v>3191</v>
      </c>
      <c r="E2629" s="43">
        <f t="shared" si="82"/>
        <v>0</v>
      </c>
      <c r="G2629" s="89" t="str">
        <v/>
      </c>
      <c r="H2629" s="90" t="str" cm="1">
        <f t="array" ref="H2629">IFERROR(_xlfn._xlws.FILTER(Cnty_States_Rgns[chapter],(Cnty_States_Rgns[county_lon, county_st]=G2629)*(Cnty_States_Rgns[region]=DR_Region)),"")</f>
        <v/>
      </c>
      <c r="J2629">
        <v>2627</v>
      </c>
      <c r="K2629" t="str">
        <f t="shared" si="83"/>
        <v/>
      </c>
    </row>
    <row r="2630" spans="1:11" ht="16" hidden="1" x14ac:dyDescent="0.2">
      <c r="A2630" s="43">
        <f>IFERROR(MATCH($C2630,'Start Here Statistics'!$M:$M,0),0)</f>
        <v>0</v>
      </c>
      <c r="B2630" s="43" t="s">
        <v>435</v>
      </c>
      <c r="C2630" s="43" t="s">
        <v>279</v>
      </c>
      <c r="D2630" s="43" t="s">
        <v>3192</v>
      </c>
      <c r="E2630" s="43">
        <f t="shared" si="82"/>
        <v>0</v>
      </c>
      <c r="G2630" s="89" t="str">
        <v/>
      </c>
      <c r="H2630" s="90" t="str" cm="1">
        <f t="array" ref="H2630">IFERROR(_xlfn._xlws.FILTER(Cnty_States_Rgns[chapter],(Cnty_States_Rgns[county_lon, county_st]=G2630)*(Cnty_States_Rgns[region]=DR_Region)),"")</f>
        <v/>
      </c>
      <c r="J2630">
        <v>2628</v>
      </c>
      <c r="K2630" t="str">
        <f t="shared" si="83"/>
        <v/>
      </c>
    </row>
    <row r="2631" spans="1:11" ht="16" hidden="1" x14ac:dyDescent="0.2">
      <c r="A2631" s="43">
        <f>IFERROR(MATCH($C2631,'Start Here Statistics'!$M:$M,0),0)</f>
        <v>0</v>
      </c>
      <c r="B2631" s="43" t="s">
        <v>653</v>
      </c>
      <c r="C2631" s="43" t="s">
        <v>276</v>
      </c>
      <c r="D2631" s="43" t="s">
        <v>3193</v>
      </c>
      <c r="E2631" s="43">
        <f t="shared" si="82"/>
        <v>0</v>
      </c>
      <c r="G2631" s="89" t="str">
        <v/>
      </c>
      <c r="H2631" s="90" t="str" cm="1">
        <f t="array" ref="H2631">IFERROR(_xlfn._xlws.FILTER(Cnty_States_Rgns[chapter],(Cnty_States_Rgns[county_lon, county_st]=G2631)*(Cnty_States_Rgns[region]=DR_Region)),"")</f>
        <v/>
      </c>
      <c r="J2631">
        <v>2629</v>
      </c>
      <c r="K2631" t="str">
        <f t="shared" si="83"/>
        <v/>
      </c>
    </row>
    <row r="2632" spans="1:11" ht="16" hidden="1" x14ac:dyDescent="0.2">
      <c r="A2632" s="43">
        <f>IFERROR(MATCH($C2632,'Start Here Statistics'!$M:$M,0),0)</f>
        <v>0</v>
      </c>
      <c r="B2632" s="43" t="s">
        <v>604</v>
      </c>
      <c r="C2632" s="43" t="s">
        <v>298</v>
      </c>
      <c r="D2632" s="43" t="s">
        <v>3194</v>
      </c>
      <c r="E2632" s="43">
        <f t="shared" si="82"/>
        <v>0</v>
      </c>
      <c r="G2632" s="89" t="str">
        <v/>
      </c>
      <c r="H2632" s="90" t="str" cm="1">
        <f t="array" ref="H2632">IFERROR(_xlfn._xlws.FILTER(Cnty_States_Rgns[chapter],(Cnty_States_Rgns[county_lon, county_st]=G2632)*(Cnty_States_Rgns[region]=DR_Region)),"")</f>
        <v/>
      </c>
      <c r="J2632">
        <v>2630</v>
      </c>
      <c r="K2632" t="str">
        <f t="shared" si="83"/>
        <v/>
      </c>
    </row>
    <row r="2633" spans="1:11" ht="16" hidden="1" x14ac:dyDescent="0.2">
      <c r="A2633" s="43">
        <f>IFERROR(MATCH($C2633,'Start Here Statistics'!$M:$M,0),0)</f>
        <v>0</v>
      </c>
      <c r="B2633" s="43" t="s">
        <v>350</v>
      </c>
      <c r="C2633" s="43" t="s">
        <v>302</v>
      </c>
      <c r="D2633" s="43" t="s">
        <v>3195</v>
      </c>
      <c r="E2633" s="43">
        <f t="shared" si="82"/>
        <v>0</v>
      </c>
      <c r="G2633" s="89" t="str">
        <v/>
      </c>
      <c r="H2633" s="90" t="str" cm="1">
        <f t="array" ref="H2633">IFERROR(_xlfn._xlws.FILTER(Cnty_States_Rgns[chapter],(Cnty_States_Rgns[county_lon, county_st]=G2633)*(Cnty_States_Rgns[region]=DR_Region)),"")</f>
        <v/>
      </c>
      <c r="J2633">
        <v>2631</v>
      </c>
      <c r="K2633" t="str">
        <f t="shared" si="83"/>
        <v/>
      </c>
    </row>
    <row r="2634" spans="1:11" ht="16" x14ac:dyDescent="0.2">
      <c r="A2634" s="43">
        <f>IFERROR(MATCH($C2634,'Start Here Statistics'!$M:$M,0),0)</f>
        <v>0</v>
      </c>
      <c r="B2634" s="43" t="s">
        <v>364</v>
      </c>
      <c r="C2634" s="43" t="s">
        <v>271</v>
      </c>
      <c r="D2634" s="43" t="s">
        <v>3196</v>
      </c>
      <c r="E2634" s="43">
        <f t="shared" si="82"/>
        <v>0</v>
      </c>
      <c r="G2634" s="89" t="str">
        <v/>
      </c>
      <c r="H2634" s="90" t="str" cm="1">
        <f t="array" ref="H2634">IFERROR(_xlfn._xlws.FILTER(Cnty_States_Rgns[chapter],(Cnty_States_Rgns[county_lon, county_st]=G2634)*(Cnty_States_Rgns[region]=DR_Region)),"")</f>
        <v/>
      </c>
      <c r="J2634">
        <v>2632</v>
      </c>
      <c r="K2634" t="str">
        <f t="shared" si="83"/>
        <v/>
      </c>
    </row>
    <row r="2635" spans="1:11" ht="16" hidden="1" x14ac:dyDescent="0.2">
      <c r="A2635" s="43">
        <f>IFERROR(MATCH($C2635,'Start Here Statistics'!$M:$M,0),0)</f>
        <v>0</v>
      </c>
      <c r="B2635" s="43" t="s">
        <v>789</v>
      </c>
      <c r="C2635" s="43" t="s">
        <v>310</v>
      </c>
      <c r="D2635" s="43" t="s">
        <v>3197</v>
      </c>
      <c r="E2635" s="43">
        <f t="shared" si="82"/>
        <v>0</v>
      </c>
      <c r="G2635" s="89" t="str">
        <v/>
      </c>
      <c r="H2635" s="90" t="str" cm="1">
        <f t="array" ref="H2635">IFERROR(_xlfn._xlws.FILTER(Cnty_States_Rgns[chapter],(Cnty_States_Rgns[county_lon, county_st]=G2635)*(Cnty_States_Rgns[region]=DR_Region)),"")</f>
        <v/>
      </c>
      <c r="J2635">
        <v>2633</v>
      </c>
      <c r="K2635" t="str">
        <f t="shared" si="83"/>
        <v/>
      </c>
    </row>
    <row r="2636" spans="1:11" ht="16" hidden="1" x14ac:dyDescent="0.2">
      <c r="A2636" s="43">
        <f>IFERROR(MATCH($C2636,'Start Here Statistics'!$M:$M,0),0)</f>
        <v>0</v>
      </c>
      <c r="B2636" s="43" t="s">
        <v>366</v>
      </c>
      <c r="C2636" s="43" t="s">
        <v>307</v>
      </c>
      <c r="D2636" s="43" t="s">
        <v>3198</v>
      </c>
      <c r="E2636" s="43">
        <f t="shared" si="82"/>
        <v>0</v>
      </c>
      <c r="G2636" s="89" t="str">
        <v/>
      </c>
      <c r="H2636" s="90" t="str" cm="1">
        <f t="array" ref="H2636">IFERROR(_xlfn._xlws.FILTER(Cnty_States_Rgns[chapter],(Cnty_States_Rgns[county_lon, county_st]=G2636)*(Cnty_States_Rgns[region]=DR_Region)),"")</f>
        <v/>
      </c>
      <c r="J2636">
        <v>2634</v>
      </c>
      <c r="K2636" t="str">
        <f t="shared" si="83"/>
        <v/>
      </c>
    </row>
    <row r="2637" spans="1:11" ht="16" hidden="1" x14ac:dyDescent="0.2">
      <c r="A2637" s="43">
        <f>IFERROR(MATCH($C2637,'Start Here Statistics'!$M:$M,0),0)</f>
        <v>0</v>
      </c>
      <c r="B2637" s="43" t="s">
        <v>368</v>
      </c>
      <c r="C2637" s="43" t="s">
        <v>310</v>
      </c>
      <c r="D2637" s="43" t="s">
        <v>3199</v>
      </c>
      <c r="E2637" s="43">
        <f t="shared" si="82"/>
        <v>0</v>
      </c>
      <c r="G2637" s="89" t="str">
        <v/>
      </c>
      <c r="H2637" s="90" t="str" cm="1">
        <f t="array" ref="H2637">IFERROR(_xlfn._xlws.FILTER(Cnty_States_Rgns[chapter],(Cnty_States_Rgns[county_lon, county_st]=G2637)*(Cnty_States_Rgns[region]=DR_Region)),"")</f>
        <v/>
      </c>
      <c r="J2637">
        <v>2635</v>
      </c>
      <c r="K2637" t="str">
        <f t="shared" si="83"/>
        <v/>
      </c>
    </row>
    <row r="2638" spans="1:11" ht="16" hidden="1" x14ac:dyDescent="0.2">
      <c r="A2638" s="43">
        <f>IFERROR(MATCH($C2638,'Start Here Statistics'!$M:$M,0),0)</f>
        <v>0</v>
      </c>
      <c r="B2638" s="43" t="s">
        <v>819</v>
      </c>
      <c r="C2638" s="43" t="s">
        <v>279</v>
      </c>
      <c r="D2638" s="43" t="s">
        <v>3200</v>
      </c>
      <c r="E2638" s="43">
        <f t="shared" si="82"/>
        <v>0</v>
      </c>
      <c r="G2638" s="89" t="str">
        <v/>
      </c>
      <c r="H2638" s="90" t="str" cm="1">
        <f t="array" ref="H2638">IFERROR(_xlfn._xlws.FILTER(Cnty_States_Rgns[chapter],(Cnty_States_Rgns[county_lon, county_st]=G2638)*(Cnty_States_Rgns[region]=DR_Region)),"")</f>
        <v/>
      </c>
      <c r="J2638">
        <v>2636</v>
      </c>
      <c r="K2638" t="str">
        <f t="shared" si="83"/>
        <v/>
      </c>
    </row>
    <row r="2639" spans="1:11" ht="16" hidden="1" x14ac:dyDescent="0.2">
      <c r="A2639" s="43">
        <f>IFERROR(MATCH($C2639,'Start Here Statistics'!$M:$M,0),0)</f>
        <v>0</v>
      </c>
      <c r="B2639" s="43" t="s">
        <v>402</v>
      </c>
      <c r="C2639" s="43" t="s">
        <v>275</v>
      </c>
      <c r="D2639" s="43" t="s">
        <v>3201</v>
      </c>
      <c r="E2639" s="43">
        <f t="shared" si="82"/>
        <v>0</v>
      </c>
      <c r="G2639" s="89" t="str">
        <v/>
      </c>
      <c r="H2639" s="90" t="str" cm="1">
        <f t="array" ref="H2639">IFERROR(_xlfn._xlws.FILTER(Cnty_States_Rgns[chapter],(Cnty_States_Rgns[county_lon, county_st]=G2639)*(Cnty_States_Rgns[region]=DR_Region)),"")</f>
        <v/>
      </c>
      <c r="J2639">
        <v>2637</v>
      </c>
      <c r="K2639" t="str">
        <f t="shared" si="83"/>
        <v/>
      </c>
    </row>
    <row r="2640" spans="1:11" ht="16" hidden="1" x14ac:dyDescent="0.2">
      <c r="A2640" s="43">
        <f>IFERROR(MATCH($C2640,'Start Here Statistics'!$M:$M,0),0)</f>
        <v>0</v>
      </c>
      <c r="B2640" s="43" t="s">
        <v>1907</v>
      </c>
      <c r="C2640" s="43" t="s">
        <v>317</v>
      </c>
      <c r="D2640" s="43" t="s">
        <v>3202</v>
      </c>
      <c r="E2640" s="43">
        <f t="shared" si="82"/>
        <v>0</v>
      </c>
      <c r="G2640" s="89" t="str">
        <v/>
      </c>
      <c r="H2640" s="90" t="str" cm="1">
        <f t="array" ref="H2640">IFERROR(_xlfn._xlws.FILTER(Cnty_States_Rgns[chapter],(Cnty_States_Rgns[county_lon, county_st]=G2640)*(Cnty_States_Rgns[region]=DR_Region)),"")</f>
        <v/>
      </c>
      <c r="J2640">
        <v>2638</v>
      </c>
      <c r="K2640" t="str">
        <f t="shared" si="83"/>
        <v/>
      </c>
    </row>
    <row r="2641" spans="1:11" ht="16" hidden="1" x14ac:dyDescent="0.2">
      <c r="A2641" s="43">
        <f>IFERROR(MATCH($C2641,'Start Here Statistics'!$M:$M,0),0)</f>
        <v>0</v>
      </c>
      <c r="B2641" s="43" t="s">
        <v>402</v>
      </c>
      <c r="C2641" s="43" t="s">
        <v>275</v>
      </c>
      <c r="D2641" s="43" t="s">
        <v>3203</v>
      </c>
      <c r="E2641" s="43">
        <f t="shared" si="82"/>
        <v>0</v>
      </c>
      <c r="G2641" s="89" t="str">
        <v/>
      </c>
      <c r="H2641" s="90" t="str" cm="1">
        <f t="array" ref="H2641">IFERROR(_xlfn._xlws.FILTER(Cnty_States_Rgns[chapter],(Cnty_States_Rgns[county_lon, county_st]=G2641)*(Cnty_States_Rgns[region]=DR_Region)),"")</f>
        <v/>
      </c>
      <c r="J2641">
        <v>2639</v>
      </c>
      <c r="K2641" t="str">
        <f t="shared" si="83"/>
        <v/>
      </c>
    </row>
    <row r="2642" spans="1:11" ht="16" hidden="1" x14ac:dyDescent="0.2">
      <c r="A2642" s="43">
        <f>IFERROR(MATCH($C2642,'Start Here Statistics'!$M:$M,0),0)</f>
        <v>0</v>
      </c>
      <c r="B2642" s="43" t="s">
        <v>1044</v>
      </c>
      <c r="C2642" s="43" t="s">
        <v>280</v>
      </c>
      <c r="D2642" s="43" t="s">
        <v>3204</v>
      </c>
      <c r="E2642" s="43">
        <f t="shared" si="82"/>
        <v>0</v>
      </c>
      <c r="G2642" s="89" t="str">
        <v/>
      </c>
      <c r="H2642" s="90" t="str" cm="1">
        <f t="array" ref="H2642">IFERROR(_xlfn._xlws.FILTER(Cnty_States_Rgns[chapter],(Cnty_States_Rgns[county_lon, county_st]=G2642)*(Cnty_States_Rgns[region]=DR_Region)),"")</f>
        <v/>
      </c>
      <c r="J2642">
        <v>2640</v>
      </c>
      <c r="K2642" t="str">
        <f t="shared" si="83"/>
        <v/>
      </c>
    </row>
    <row r="2643" spans="1:11" ht="16" hidden="1" x14ac:dyDescent="0.2">
      <c r="A2643" s="43">
        <f>IFERROR(MATCH($C2643,'Start Here Statistics'!$M:$M,0),0)</f>
        <v>0</v>
      </c>
      <c r="B2643" s="43" t="s">
        <v>366</v>
      </c>
      <c r="C2643" s="43" t="s">
        <v>307</v>
      </c>
      <c r="D2643" s="43" t="s">
        <v>3205</v>
      </c>
      <c r="E2643" s="43">
        <f t="shared" si="82"/>
        <v>0</v>
      </c>
      <c r="G2643" s="89" t="str">
        <v/>
      </c>
      <c r="H2643" s="90" t="str" cm="1">
        <f t="array" ref="H2643">IFERROR(_xlfn._xlws.FILTER(Cnty_States_Rgns[chapter],(Cnty_States_Rgns[county_lon, county_st]=G2643)*(Cnty_States_Rgns[region]=DR_Region)),"")</f>
        <v/>
      </c>
      <c r="J2643">
        <v>2641</v>
      </c>
      <c r="K2643" t="str">
        <f t="shared" si="83"/>
        <v/>
      </c>
    </row>
    <row r="2644" spans="1:11" ht="16" hidden="1" x14ac:dyDescent="0.2">
      <c r="A2644" s="43">
        <f>IFERROR(MATCH($C2644,'Start Here Statistics'!$M:$M,0),0)</f>
        <v>0</v>
      </c>
      <c r="B2644" s="43" t="s">
        <v>446</v>
      </c>
      <c r="C2644" s="43" t="s">
        <v>301</v>
      </c>
      <c r="D2644" s="43" t="s">
        <v>3206</v>
      </c>
      <c r="E2644" s="43">
        <f t="shared" si="82"/>
        <v>0</v>
      </c>
      <c r="G2644" s="89" t="str">
        <v/>
      </c>
      <c r="H2644" s="90" t="str" cm="1">
        <f t="array" ref="H2644">IFERROR(_xlfn._xlws.FILTER(Cnty_States_Rgns[chapter],(Cnty_States_Rgns[county_lon, county_st]=G2644)*(Cnty_States_Rgns[region]=DR_Region)),"")</f>
        <v/>
      </c>
      <c r="J2644">
        <v>2642</v>
      </c>
      <c r="K2644" t="str">
        <f t="shared" si="83"/>
        <v/>
      </c>
    </row>
    <row r="2645" spans="1:11" ht="16" x14ac:dyDescent="0.2">
      <c r="A2645" s="43">
        <f>IFERROR(MATCH($C2645,'Start Here Statistics'!$M:$M,0),0)</f>
        <v>0</v>
      </c>
      <c r="B2645" s="43" t="s">
        <v>517</v>
      </c>
      <c r="C2645" s="43" t="s">
        <v>271</v>
      </c>
      <c r="D2645" s="43" t="s">
        <v>3207</v>
      </c>
      <c r="E2645" s="43">
        <f t="shared" si="82"/>
        <v>0</v>
      </c>
      <c r="G2645" s="89" t="str">
        <v/>
      </c>
      <c r="H2645" s="90" t="str" cm="1">
        <f t="array" ref="H2645">IFERROR(_xlfn._xlws.FILTER(Cnty_States_Rgns[chapter],(Cnty_States_Rgns[county_lon, county_st]=G2645)*(Cnty_States_Rgns[region]=DR_Region)),"")</f>
        <v/>
      </c>
      <c r="J2645">
        <v>2643</v>
      </c>
      <c r="K2645" t="str">
        <f t="shared" si="83"/>
        <v/>
      </c>
    </row>
    <row r="2646" spans="1:11" ht="16" hidden="1" x14ac:dyDescent="0.2">
      <c r="A2646" s="43">
        <f>IFERROR(MATCH($C2646,'Start Here Statistics'!$M:$M,0),0)</f>
        <v>0</v>
      </c>
      <c r="B2646" s="43" t="s">
        <v>967</v>
      </c>
      <c r="C2646" s="43" t="s">
        <v>324</v>
      </c>
      <c r="D2646" s="43" t="s">
        <v>3208</v>
      </c>
      <c r="E2646" s="43">
        <f t="shared" si="82"/>
        <v>0</v>
      </c>
      <c r="G2646" s="89" t="str">
        <v/>
      </c>
      <c r="H2646" s="90" t="str" cm="1">
        <f t="array" ref="H2646">IFERROR(_xlfn._xlws.FILTER(Cnty_States_Rgns[chapter],(Cnty_States_Rgns[county_lon, county_st]=G2646)*(Cnty_States_Rgns[region]=DR_Region)),"")</f>
        <v/>
      </c>
      <c r="J2646">
        <v>2644</v>
      </c>
      <c r="K2646" t="str">
        <f t="shared" si="83"/>
        <v/>
      </c>
    </row>
    <row r="2647" spans="1:11" ht="16" hidden="1" x14ac:dyDescent="0.2">
      <c r="A2647" s="43">
        <f>IFERROR(MATCH($C2647,'Start Here Statistics'!$M:$M,0),0)</f>
        <v>0</v>
      </c>
      <c r="B2647" s="43" t="s">
        <v>453</v>
      </c>
      <c r="C2647" s="43" t="s">
        <v>313</v>
      </c>
      <c r="D2647" s="43" t="s">
        <v>3209</v>
      </c>
      <c r="E2647" s="43">
        <f t="shared" si="82"/>
        <v>0</v>
      </c>
      <c r="G2647" s="89" t="str">
        <v/>
      </c>
      <c r="H2647" s="90" t="str" cm="1">
        <f t="array" ref="H2647">IFERROR(_xlfn._xlws.FILTER(Cnty_States_Rgns[chapter],(Cnty_States_Rgns[county_lon, county_st]=G2647)*(Cnty_States_Rgns[region]=DR_Region)),"")</f>
        <v/>
      </c>
      <c r="J2647">
        <v>2645</v>
      </c>
      <c r="K2647" t="str">
        <f t="shared" si="83"/>
        <v/>
      </c>
    </row>
    <row r="2648" spans="1:11" ht="16" hidden="1" x14ac:dyDescent="0.2">
      <c r="A2648" s="43">
        <f>IFERROR(MATCH($C2648,'Start Here Statistics'!$M:$M,0),0)</f>
        <v>0</v>
      </c>
      <c r="B2648" s="43" t="s">
        <v>423</v>
      </c>
      <c r="C2648" s="43" t="s">
        <v>327</v>
      </c>
      <c r="D2648" s="43" t="s">
        <v>3210</v>
      </c>
      <c r="E2648" s="43">
        <f t="shared" si="82"/>
        <v>0</v>
      </c>
      <c r="G2648" s="89" t="str">
        <v/>
      </c>
      <c r="H2648" s="90" t="str" cm="1">
        <f t="array" ref="H2648">IFERROR(_xlfn._xlws.FILTER(Cnty_States_Rgns[chapter],(Cnty_States_Rgns[county_lon, county_st]=G2648)*(Cnty_States_Rgns[region]=DR_Region)),"")</f>
        <v/>
      </c>
      <c r="J2648">
        <v>2646</v>
      </c>
      <c r="K2648" t="str">
        <f t="shared" si="83"/>
        <v/>
      </c>
    </row>
    <row r="2649" spans="1:11" ht="16" hidden="1" x14ac:dyDescent="0.2">
      <c r="A2649" s="43">
        <f>IFERROR(MATCH($C2649,'Start Here Statistics'!$M:$M,0),0)</f>
        <v>0</v>
      </c>
      <c r="B2649" s="43" t="s">
        <v>1907</v>
      </c>
      <c r="C2649" s="43" t="s">
        <v>317</v>
      </c>
      <c r="D2649" s="43" t="s">
        <v>3211</v>
      </c>
      <c r="E2649" s="43">
        <f t="shared" si="82"/>
        <v>0</v>
      </c>
      <c r="G2649" s="89" t="str">
        <v/>
      </c>
      <c r="H2649" s="90" t="str" cm="1">
        <f t="array" ref="H2649">IFERROR(_xlfn._xlws.FILTER(Cnty_States_Rgns[chapter],(Cnty_States_Rgns[county_lon, county_st]=G2649)*(Cnty_States_Rgns[region]=DR_Region)),"")</f>
        <v/>
      </c>
      <c r="J2649">
        <v>2647</v>
      </c>
      <c r="K2649" t="str">
        <f t="shared" si="83"/>
        <v/>
      </c>
    </row>
    <row r="2650" spans="1:11" ht="16" hidden="1" x14ac:dyDescent="0.2">
      <c r="A2650" s="43">
        <f>IFERROR(MATCH($C2650,'Start Here Statistics'!$M:$M,0),0)</f>
        <v>0</v>
      </c>
      <c r="B2650" s="43" t="s">
        <v>649</v>
      </c>
      <c r="C2650" s="43" t="s">
        <v>297</v>
      </c>
      <c r="D2650" s="43" t="s">
        <v>3212</v>
      </c>
      <c r="E2650" s="43">
        <f t="shared" si="82"/>
        <v>0</v>
      </c>
      <c r="G2650" s="89" t="str">
        <v/>
      </c>
      <c r="H2650" s="90" t="str" cm="1">
        <f t="array" ref="H2650">IFERROR(_xlfn._xlws.FILTER(Cnty_States_Rgns[chapter],(Cnty_States_Rgns[county_lon, county_st]=G2650)*(Cnty_States_Rgns[region]=DR_Region)),"")</f>
        <v/>
      </c>
      <c r="J2650">
        <v>2648</v>
      </c>
      <c r="K2650" t="str">
        <f t="shared" si="83"/>
        <v/>
      </c>
    </row>
    <row r="2651" spans="1:11" ht="16" hidden="1" x14ac:dyDescent="0.2">
      <c r="A2651" s="43">
        <f>IFERROR(MATCH($C2651,'Start Here Statistics'!$M:$M,0),0)</f>
        <v>0</v>
      </c>
      <c r="B2651" s="43" t="s">
        <v>653</v>
      </c>
      <c r="C2651" s="43" t="s">
        <v>276</v>
      </c>
      <c r="D2651" s="43" t="s">
        <v>3213</v>
      </c>
      <c r="E2651" s="43">
        <f t="shared" si="82"/>
        <v>0</v>
      </c>
      <c r="G2651" s="89" t="str">
        <v/>
      </c>
      <c r="H2651" s="90" t="str" cm="1">
        <f t="array" ref="H2651">IFERROR(_xlfn._xlws.FILTER(Cnty_States_Rgns[chapter],(Cnty_States_Rgns[county_lon, county_st]=G2651)*(Cnty_States_Rgns[region]=DR_Region)),"")</f>
        <v/>
      </c>
      <c r="J2651">
        <v>2649</v>
      </c>
      <c r="K2651" t="str">
        <f t="shared" si="83"/>
        <v/>
      </c>
    </row>
    <row r="2652" spans="1:11" ht="16" hidden="1" x14ac:dyDescent="0.2">
      <c r="A2652" s="43">
        <f>IFERROR(MATCH($C2652,'Start Here Statistics'!$M:$M,0),0)</f>
        <v>0</v>
      </c>
      <c r="B2652" s="43" t="s">
        <v>2349</v>
      </c>
      <c r="C2652" s="43" t="s">
        <v>314</v>
      </c>
      <c r="D2652" s="43" t="s">
        <v>3214</v>
      </c>
      <c r="E2652" s="43">
        <f t="shared" si="82"/>
        <v>0</v>
      </c>
      <c r="G2652" s="89" t="str">
        <v/>
      </c>
      <c r="H2652" s="90" t="str" cm="1">
        <f t="array" ref="H2652">IFERROR(_xlfn._xlws.FILTER(Cnty_States_Rgns[chapter],(Cnty_States_Rgns[county_lon, county_st]=G2652)*(Cnty_States_Rgns[region]=DR_Region)),"")</f>
        <v/>
      </c>
      <c r="J2652">
        <v>2650</v>
      </c>
      <c r="K2652" t="str">
        <f t="shared" si="83"/>
        <v/>
      </c>
    </row>
    <row r="2653" spans="1:11" ht="16" hidden="1" x14ac:dyDescent="0.2">
      <c r="A2653" s="43">
        <f>IFERROR(MATCH($C2653,'Start Here Statistics'!$M:$M,0),0)</f>
        <v>0</v>
      </c>
      <c r="B2653" s="43" t="s">
        <v>883</v>
      </c>
      <c r="C2653" s="43" t="s">
        <v>309</v>
      </c>
      <c r="D2653" s="43" t="s">
        <v>3215</v>
      </c>
      <c r="E2653" s="43">
        <f t="shared" si="82"/>
        <v>0</v>
      </c>
      <c r="G2653" s="89" t="str">
        <v/>
      </c>
      <c r="H2653" s="90" t="str" cm="1">
        <f t="array" ref="H2653">IFERROR(_xlfn._xlws.FILTER(Cnty_States_Rgns[chapter],(Cnty_States_Rgns[county_lon, county_st]=G2653)*(Cnty_States_Rgns[region]=DR_Region)),"")</f>
        <v/>
      </c>
      <c r="J2653">
        <v>2651</v>
      </c>
      <c r="K2653" t="str">
        <f t="shared" si="83"/>
        <v/>
      </c>
    </row>
    <row r="2654" spans="1:11" ht="16" hidden="1" x14ac:dyDescent="0.2">
      <c r="A2654" s="43">
        <f>IFERROR(MATCH($C2654,'Start Here Statistics'!$M:$M,0),0)</f>
        <v>0</v>
      </c>
      <c r="B2654" s="43" t="s">
        <v>492</v>
      </c>
      <c r="C2654" s="43" t="s">
        <v>315</v>
      </c>
      <c r="D2654" s="43" t="s">
        <v>3216</v>
      </c>
      <c r="E2654" s="43">
        <f t="shared" si="82"/>
        <v>0</v>
      </c>
      <c r="G2654" s="89" t="str">
        <v/>
      </c>
      <c r="H2654" s="90" t="str" cm="1">
        <f t="array" ref="H2654">IFERROR(_xlfn._xlws.FILTER(Cnty_States_Rgns[chapter],(Cnty_States_Rgns[county_lon, county_st]=G2654)*(Cnty_States_Rgns[region]=DR_Region)),"")</f>
        <v/>
      </c>
      <c r="J2654">
        <v>2652</v>
      </c>
      <c r="K2654" t="str">
        <f t="shared" si="83"/>
        <v/>
      </c>
    </row>
    <row r="2655" spans="1:11" ht="16" hidden="1" x14ac:dyDescent="0.2">
      <c r="A2655" s="43">
        <f>IFERROR(MATCH($C2655,'Start Here Statistics'!$M:$M,0),0)</f>
        <v>0</v>
      </c>
      <c r="B2655" s="43" t="s">
        <v>1870</v>
      </c>
      <c r="C2655" s="43" t="s">
        <v>311</v>
      </c>
      <c r="D2655" s="43" t="s">
        <v>3217</v>
      </c>
      <c r="E2655" s="43">
        <f t="shared" si="82"/>
        <v>0</v>
      </c>
      <c r="G2655" s="89" t="str">
        <v/>
      </c>
      <c r="H2655" s="90" t="str" cm="1">
        <f t="array" ref="H2655">IFERROR(_xlfn._xlws.FILTER(Cnty_States_Rgns[chapter],(Cnty_States_Rgns[county_lon, county_st]=G2655)*(Cnty_States_Rgns[region]=DR_Region)),"")</f>
        <v/>
      </c>
      <c r="J2655">
        <v>2653</v>
      </c>
      <c r="K2655" t="str">
        <f t="shared" si="83"/>
        <v/>
      </c>
    </row>
    <row r="2656" spans="1:11" ht="16" hidden="1" x14ac:dyDescent="0.2">
      <c r="A2656" s="43">
        <f>IFERROR(MATCH($C2656,'Start Here Statistics'!$M:$M,0),0)</f>
        <v>0</v>
      </c>
      <c r="B2656" s="43" t="s">
        <v>609</v>
      </c>
      <c r="C2656" s="43" t="s">
        <v>297</v>
      </c>
      <c r="D2656" s="43" t="s">
        <v>3218</v>
      </c>
      <c r="E2656" s="43">
        <f t="shared" si="82"/>
        <v>0</v>
      </c>
      <c r="G2656" s="89" t="str">
        <v/>
      </c>
      <c r="H2656" s="90" t="str" cm="1">
        <f t="array" ref="H2656">IFERROR(_xlfn._xlws.FILTER(Cnty_States_Rgns[chapter],(Cnty_States_Rgns[county_lon, county_st]=G2656)*(Cnty_States_Rgns[region]=DR_Region)),"")</f>
        <v/>
      </c>
      <c r="J2656">
        <v>2654</v>
      </c>
      <c r="K2656" t="str">
        <f t="shared" si="83"/>
        <v/>
      </c>
    </row>
    <row r="2657" spans="1:11" ht="16" hidden="1" x14ac:dyDescent="0.2">
      <c r="A2657" s="43">
        <f>IFERROR(MATCH($C2657,'Start Here Statistics'!$M:$M,0),0)</f>
        <v>0</v>
      </c>
      <c r="B2657" s="43" t="s">
        <v>1117</v>
      </c>
      <c r="C2657" s="43" t="s">
        <v>313</v>
      </c>
      <c r="D2657" s="43" t="s">
        <v>3219</v>
      </c>
      <c r="E2657" s="43">
        <f t="shared" si="82"/>
        <v>0</v>
      </c>
      <c r="G2657" s="89" t="str">
        <v/>
      </c>
      <c r="H2657" s="90" t="str" cm="1">
        <f t="array" ref="H2657">IFERROR(_xlfn._xlws.FILTER(Cnty_States_Rgns[chapter],(Cnty_States_Rgns[county_lon, county_st]=G2657)*(Cnty_States_Rgns[region]=DR_Region)),"")</f>
        <v/>
      </c>
      <c r="J2657">
        <v>2655</v>
      </c>
      <c r="K2657" t="str">
        <f t="shared" si="83"/>
        <v/>
      </c>
    </row>
    <row r="2658" spans="1:11" ht="16" hidden="1" x14ac:dyDescent="0.2">
      <c r="A2658" s="43">
        <f>IFERROR(MATCH($C2658,'Start Here Statistics'!$M:$M,0),0)</f>
        <v>0</v>
      </c>
      <c r="B2658" s="43" t="s">
        <v>2349</v>
      </c>
      <c r="C2658" s="43" t="s">
        <v>314</v>
      </c>
      <c r="D2658" s="43" t="s">
        <v>3220</v>
      </c>
      <c r="E2658" s="43">
        <f t="shared" si="82"/>
        <v>0</v>
      </c>
      <c r="G2658" s="89" t="str">
        <v/>
      </c>
      <c r="H2658" s="90" t="str" cm="1">
        <f t="array" ref="H2658">IFERROR(_xlfn._xlws.FILTER(Cnty_States_Rgns[chapter],(Cnty_States_Rgns[county_lon, county_st]=G2658)*(Cnty_States_Rgns[region]=DR_Region)),"")</f>
        <v/>
      </c>
      <c r="J2658">
        <v>2656</v>
      </c>
      <c r="K2658" t="str">
        <f t="shared" si="83"/>
        <v/>
      </c>
    </row>
    <row r="2659" spans="1:11" ht="16" hidden="1" x14ac:dyDescent="0.2">
      <c r="A2659" s="43">
        <f>IFERROR(MATCH($C2659,'Start Here Statistics'!$M:$M,0),0)</f>
        <v>0</v>
      </c>
      <c r="B2659" s="43" t="s">
        <v>344</v>
      </c>
      <c r="C2659" s="43" t="s">
        <v>327</v>
      </c>
      <c r="D2659" s="43" t="s">
        <v>3221</v>
      </c>
      <c r="E2659" s="43">
        <f t="shared" si="82"/>
        <v>0</v>
      </c>
      <c r="G2659" s="89" t="str">
        <v/>
      </c>
      <c r="H2659" s="90" t="str" cm="1">
        <f t="array" ref="H2659">IFERROR(_xlfn._xlws.FILTER(Cnty_States_Rgns[chapter],(Cnty_States_Rgns[county_lon, county_st]=G2659)*(Cnty_States_Rgns[region]=DR_Region)),"")</f>
        <v/>
      </c>
      <c r="J2659">
        <v>2657</v>
      </c>
      <c r="K2659" t="str">
        <f t="shared" si="83"/>
        <v/>
      </c>
    </row>
    <row r="2660" spans="1:11" ht="16" hidden="1" x14ac:dyDescent="0.2">
      <c r="A2660" s="43">
        <f>IFERROR(MATCH($C2660,'Start Here Statistics'!$M:$M,0),0)</f>
        <v>0</v>
      </c>
      <c r="B2660" s="43" t="s">
        <v>402</v>
      </c>
      <c r="C2660" s="43" t="s">
        <v>275</v>
      </c>
      <c r="D2660" s="43" t="s">
        <v>3222</v>
      </c>
      <c r="E2660" s="43">
        <f t="shared" si="82"/>
        <v>0</v>
      </c>
      <c r="G2660" s="89" t="str">
        <v/>
      </c>
      <c r="H2660" s="90" t="str" cm="1">
        <f t="array" ref="H2660">IFERROR(_xlfn._xlws.FILTER(Cnty_States_Rgns[chapter],(Cnty_States_Rgns[county_lon, county_st]=G2660)*(Cnty_States_Rgns[region]=DR_Region)),"")</f>
        <v/>
      </c>
      <c r="J2660">
        <v>2658</v>
      </c>
      <c r="K2660" t="str">
        <f t="shared" si="83"/>
        <v/>
      </c>
    </row>
    <row r="2661" spans="1:11" ht="16" hidden="1" x14ac:dyDescent="0.2">
      <c r="A2661" s="43">
        <f>IFERROR(MATCH($C2661,'Start Here Statistics'!$M:$M,0),0)</f>
        <v>0</v>
      </c>
      <c r="B2661" s="43" t="s">
        <v>662</v>
      </c>
      <c r="C2661" s="43" t="s">
        <v>294</v>
      </c>
      <c r="D2661" s="43" t="s">
        <v>3223</v>
      </c>
      <c r="E2661" s="43">
        <f t="shared" si="82"/>
        <v>0</v>
      </c>
      <c r="G2661" s="89" t="str">
        <v/>
      </c>
      <c r="H2661" s="90" t="str" cm="1">
        <f t="array" ref="H2661">IFERROR(_xlfn._xlws.FILTER(Cnty_States_Rgns[chapter],(Cnty_States_Rgns[county_lon, county_st]=G2661)*(Cnty_States_Rgns[region]=DR_Region)),"")</f>
        <v/>
      </c>
      <c r="J2661">
        <v>2659</v>
      </c>
      <c r="K2661" t="str">
        <f t="shared" si="83"/>
        <v/>
      </c>
    </row>
    <row r="2662" spans="1:11" ht="16" hidden="1" x14ac:dyDescent="0.2">
      <c r="A2662" s="43">
        <f>IFERROR(MATCH($C2662,'Start Here Statistics'!$M:$M,0),0)</f>
        <v>0</v>
      </c>
      <c r="B2662" s="43" t="s">
        <v>336</v>
      </c>
      <c r="C2662" s="43" t="s">
        <v>320</v>
      </c>
      <c r="D2662" s="43" t="s">
        <v>3224</v>
      </c>
      <c r="E2662" s="43">
        <f t="shared" si="82"/>
        <v>0</v>
      </c>
      <c r="G2662" s="89" t="str">
        <v/>
      </c>
      <c r="H2662" s="90" t="str" cm="1">
        <f t="array" ref="H2662">IFERROR(_xlfn._xlws.FILTER(Cnty_States_Rgns[chapter],(Cnty_States_Rgns[county_lon, county_st]=G2662)*(Cnty_States_Rgns[region]=DR_Region)),"")</f>
        <v/>
      </c>
      <c r="J2662">
        <v>2660</v>
      </c>
      <c r="K2662" t="str">
        <f t="shared" si="83"/>
        <v/>
      </c>
    </row>
    <row r="2663" spans="1:11" ht="16" hidden="1" x14ac:dyDescent="0.2">
      <c r="A2663" s="43">
        <f>IFERROR(MATCH($C2663,'Start Here Statistics'!$M:$M,0),0)</f>
        <v>0</v>
      </c>
      <c r="B2663" s="43" t="s">
        <v>1182</v>
      </c>
      <c r="C2663" s="43" t="s">
        <v>300</v>
      </c>
      <c r="D2663" s="43" t="s">
        <v>3225</v>
      </c>
      <c r="E2663" s="43">
        <f t="shared" si="82"/>
        <v>0</v>
      </c>
      <c r="G2663" s="89" t="str">
        <v/>
      </c>
      <c r="H2663" s="90" t="str" cm="1">
        <f t="array" ref="H2663">IFERROR(_xlfn._xlws.FILTER(Cnty_States_Rgns[chapter],(Cnty_States_Rgns[county_lon, county_st]=G2663)*(Cnty_States_Rgns[region]=DR_Region)),"")</f>
        <v/>
      </c>
      <c r="J2663">
        <v>2661</v>
      </c>
      <c r="K2663" t="str">
        <f t="shared" si="83"/>
        <v/>
      </c>
    </row>
    <row r="2664" spans="1:11" ht="16" hidden="1" x14ac:dyDescent="0.2">
      <c r="A2664" s="43">
        <f>IFERROR(MATCH($C2664,'Start Here Statistics'!$M:$M,0),0)</f>
        <v>0</v>
      </c>
      <c r="B2664" s="43" t="s">
        <v>448</v>
      </c>
      <c r="C2664" s="43" t="s">
        <v>302</v>
      </c>
      <c r="D2664" s="43" t="s">
        <v>3226</v>
      </c>
      <c r="E2664" s="43">
        <f t="shared" si="82"/>
        <v>0</v>
      </c>
      <c r="G2664" s="89" t="str">
        <v/>
      </c>
      <c r="H2664" s="90" t="str" cm="1">
        <f t="array" ref="H2664">IFERROR(_xlfn._xlws.FILTER(Cnty_States_Rgns[chapter],(Cnty_States_Rgns[county_lon, county_st]=G2664)*(Cnty_States_Rgns[region]=DR_Region)),"")</f>
        <v/>
      </c>
      <c r="J2664">
        <v>2662</v>
      </c>
      <c r="K2664" t="str">
        <f t="shared" si="83"/>
        <v/>
      </c>
    </row>
    <row r="2665" spans="1:11" ht="16" hidden="1" x14ac:dyDescent="0.2">
      <c r="A2665" s="43">
        <f>IFERROR(MATCH($C2665,'Start Here Statistics'!$M:$M,0),0)</f>
        <v>0</v>
      </c>
      <c r="B2665" s="43" t="s">
        <v>592</v>
      </c>
      <c r="C2665" s="43" t="s">
        <v>307</v>
      </c>
      <c r="D2665" s="43" t="s">
        <v>3227</v>
      </c>
      <c r="E2665" s="43">
        <f t="shared" si="82"/>
        <v>0</v>
      </c>
      <c r="G2665" s="89" t="str">
        <v/>
      </c>
      <c r="H2665" s="90" t="str" cm="1">
        <f t="array" ref="H2665">IFERROR(_xlfn._xlws.FILTER(Cnty_States_Rgns[chapter],(Cnty_States_Rgns[county_lon, county_st]=G2665)*(Cnty_States_Rgns[region]=DR_Region)),"")</f>
        <v/>
      </c>
      <c r="J2665">
        <v>2663</v>
      </c>
      <c r="K2665" t="str">
        <f t="shared" si="83"/>
        <v/>
      </c>
    </row>
    <row r="2666" spans="1:11" ht="16" hidden="1" x14ac:dyDescent="0.2">
      <c r="A2666" s="43">
        <f>IFERROR(MATCH($C2666,'Start Here Statistics'!$M:$M,0),0)</f>
        <v>0</v>
      </c>
      <c r="B2666" s="43" t="s">
        <v>624</v>
      </c>
      <c r="C2666" s="43" t="s">
        <v>317</v>
      </c>
      <c r="D2666" s="43" t="s">
        <v>3228</v>
      </c>
      <c r="E2666" s="43">
        <f t="shared" si="82"/>
        <v>0</v>
      </c>
      <c r="G2666" s="89" t="str">
        <v/>
      </c>
      <c r="H2666" s="90" t="str" cm="1">
        <f t="array" ref="H2666">IFERROR(_xlfn._xlws.FILTER(Cnty_States_Rgns[chapter],(Cnty_States_Rgns[county_lon, county_st]=G2666)*(Cnty_States_Rgns[region]=DR_Region)),"")</f>
        <v/>
      </c>
      <c r="J2666">
        <v>2664</v>
      </c>
      <c r="K2666" t="str">
        <f t="shared" si="83"/>
        <v/>
      </c>
    </row>
    <row r="2667" spans="1:11" ht="16" hidden="1" x14ac:dyDescent="0.2">
      <c r="A2667" s="43">
        <f>IFERROR(MATCH($C2667,'Start Here Statistics'!$M:$M,0),0)</f>
        <v>0</v>
      </c>
      <c r="B2667" s="43" t="s">
        <v>885</v>
      </c>
      <c r="C2667" s="43" t="s">
        <v>327</v>
      </c>
      <c r="D2667" s="43" t="s">
        <v>3229</v>
      </c>
      <c r="E2667" s="43">
        <f t="shared" si="82"/>
        <v>0</v>
      </c>
      <c r="G2667" s="89" t="str">
        <v/>
      </c>
      <c r="H2667" s="90" t="str" cm="1">
        <f t="array" ref="H2667">IFERROR(_xlfn._xlws.FILTER(Cnty_States_Rgns[chapter],(Cnty_States_Rgns[county_lon, county_st]=G2667)*(Cnty_States_Rgns[region]=DR_Region)),"")</f>
        <v/>
      </c>
      <c r="J2667">
        <v>2665</v>
      </c>
      <c r="K2667" t="str">
        <f t="shared" si="83"/>
        <v/>
      </c>
    </row>
    <row r="2668" spans="1:11" ht="16" hidden="1" x14ac:dyDescent="0.2">
      <c r="A2668" s="43">
        <f>IFERROR(MATCH($C2668,'Start Here Statistics'!$M:$M,0),0)</f>
        <v>0</v>
      </c>
      <c r="B2668" s="43" t="s">
        <v>505</v>
      </c>
      <c r="C2668" s="43" t="s">
        <v>304</v>
      </c>
      <c r="D2668" s="43" t="s">
        <v>3230</v>
      </c>
      <c r="E2668" s="43">
        <f t="shared" si="82"/>
        <v>0</v>
      </c>
      <c r="G2668" s="89" t="str">
        <v/>
      </c>
      <c r="H2668" s="90" t="str" cm="1">
        <f t="array" ref="H2668">IFERROR(_xlfn._xlws.FILTER(Cnty_States_Rgns[chapter],(Cnty_States_Rgns[county_lon, county_st]=G2668)*(Cnty_States_Rgns[region]=DR_Region)),"")</f>
        <v/>
      </c>
      <c r="J2668">
        <v>2666</v>
      </c>
      <c r="K2668" t="str">
        <f t="shared" si="83"/>
        <v/>
      </c>
    </row>
    <row r="2669" spans="1:11" ht="16" hidden="1" x14ac:dyDescent="0.2">
      <c r="A2669" s="43">
        <f>IFERROR(MATCH($C2669,'Start Here Statistics'!$M:$M,0),0)</f>
        <v>0</v>
      </c>
      <c r="B2669" s="43" t="s">
        <v>842</v>
      </c>
      <c r="C2669" s="43" t="s">
        <v>308</v>
      </c>
      <c r="D2669" s="43" t="s">
        <v>3231</v>
      </c>
      <c r="E2669" s="43">
        <f t="shared" si="82"/>
        <v>0</v>
      </c>
      <c r="G2669" s="89" t="str">
        <v/>
      </c>
      <c r="H2669" s="90" t="str" cm="1">
        <f t="array" ref="H2669">IFERROR(_xlfn._xlws.FILTER(Cnty_States_Rgns[chapter],(Cnty_States_Rgns[county_lon, county_st]=G2669)*(Cnty_States_Rgns[region]=DR_Region)),"")</f>
        <v/>
      </c>
      <c r="J2669">
        <v>2667</v>
      </c>
      <c r="K2669" t="str">
        <f t="shared" si="83"/>
        <v/>
      </c>
    </row>
    <row r="2670" spans="1:11" ht="16" hidden="1" x14ac:dyDescent="0.2">
      <c r="A2670" s="43">
        <f>IFERROR(MATCH($C2670,'Start Here Statistics'!$M:$M,0),0)</f>
        <v>0</v>
      </c>
      <c r="B2670" s="43" t="s">
        <v>505</v>
      </c>
      <c r="C2670" s="43" t="s">
        <v>304</v>
      </c>
      <c r="D2670" s="43" t="s">
        <v>3232</v>
      </c>
      <c r="E2670" s="43">
        <f t="shared" si="82"/>
        <v>0</v>
      </c>
      <c r="G2670" s="89" t="str">
        <v/>
      </c>
      <c r="H2670" s="90" t="str" cm="1">
        <f t="array" ref="H2670">IFERROR(_xlfn._xlws.FILTER(Cnty_States_Rgns[chapter],(Cnty_States_Rgns[county_lon, county_st]=G2670)*(Cnty_States_Rgns[region]=DR_Region)),"")</f>
        <v/>
      </c>
      <c r="J2670">
        <v>2668</v>
      </c>
      <c r="K2670" t="str">
        <f t="shared" si="83"/>
        <v/>
      </c>
    </row>
    <row r="2671" spans="1:11" ht="16" x14ac:dyDescent="0.2">
      <c r="A2671" s="43">
        <f>IFERROR(MATCH($C2671,'Start Here Statistics'!$M:$M,0),0)</f>
        <v>0</v>
      </c>
      <c r="B2671" s="43" t="s">
        <v>685</v>
      </c>
      <c r="C2671" s="43" t="s">
        <v>271</v>
      </c>
      <c r="D2671" s="43" t="s">
        <v>3233</v>
      </c>
      <c r="E2671" s="43">
        <f t="shared" si="82"/>
        <v>0</v>
      </c>
      <c r="G2671" s="89" t="str">
        <v/>
      </c>
      <c r="H2671" s="90" t="str" cm="1">
        <f t="array" ref="H2671">IFERROR(_xlfn._xlws.FILTER(Cnty_States_Rgns[chapter],(Cnty_States_Rgns[county_lon, county_st]=G2671)*(Cnty_States_Rgns[region]=DR_Region)),"")</f>
        <v/>
      </c>
      <c r="J2671">
        <v>2669</v>
      </c>
      <c r="K2671" t="str">
        <f t="shared" si="83"/>
        <v/>
      </c>
    </row>
    <row r="2672" spans="1:11" ht="16" hidden="1" x14ac:dyDescent="0.2">
      <c r="A2672" s="43">
        <f>IFERROR(MATCH($C2672,'Start Here Statistics'!$M:$M,0),0)</f>
        <v>0</v>
      </c>
      <c r="B2672" s="43" t="s">
        <v>842</v>
      </c>
      <c r="C2672" s="43" t="s">
        <v>308</v>
      </c>
      <c r="D2672" s="43" t="s">
        <v>3234</v>
      </c>
      <c r="E2672" s="43">
        <f t="shared" si="82"/>
        <v>0</v>
      </c>
      <c r="G2672" s="89" t="str">
        <v/>
      </c>
      <c r="H2672" s="90" t="str" cm="1">
        <f t="array" ref="H2672">IFERROR(_xlfn._xlws.FILTER(Cnty_States_Rgns[chapter],(Cnty_States_Rgns[county_lon, county_st]=G2672)*(Cnty_States_Rgns[region]=DR_Region)),"")</f>
        <v/>
      </c>
      <c r="J2672">
        <v>2670</v>
      </c>
      <c r="K2672" t="str">
        <f t="shared" si="83"/>
        <v/>
      </c>
    </row>
    <row r="2673" spans="1:11" ht="16" hidden="1" x14ac:dyDescent="0.2">
      <c r="A2673" s="43">
        <f>IFERROR(MATCH($C2673,'Start Here Statistics'!$M:$M,0),0)</f>
        <v>0</v>
      </c>
      <c r="B2673" s="43" t="s">
        <v>2191</v>
      </c>
      <c r="C2673" s="43" t="s">
        <v>306</v>
      </c>
      <c r="D2673" s="43" t="s">
        <v>3235</v>
      </c>
      <c r="E2673" s="43">
        <f t="shared" si="82"/>
        <v>0</v>
      </c>
      <c r="G2673" s="89" t="str">
        <v/>
      </c>
      <c r="H2673" s="90" t="str" cm="1">
        <f t="array" ref="H2673">IFERROR(_xlfn._xlws.FILTER(Cnty_States_Rgns[chapter],(Cnty_States_Rgns[county_lon, county_st]=G2673)*(Cnty_States_Rgns[region]=DR_Region)),"")</f>
        <v/>
      </c>
      <c r="J2673">
        <v>2671</v>
      </c>
      <c r="K2673" t="str">
        <f t="shared" si="83"/>
        <v/>
      </c>
    </row>
    <row r="2674" spans="1:11" ht="16" hidden="1" x14ac:dyDescent="0.2">
      <c r="A2674" s="43">
        <f>IFERROR(MATCH($C2674,'Start Here Statistics'!$M:$M,0),0)</f>
        <v>0</v>
      </c>
      <c r="B2674" s="43" t="s">
        <v>571</v>
      </c>
      <c r="C2674" s="43" t="s">
        <v>308</v>
      </c>
      <c r="D2674" s="43" t="s">
        <v>3236</v>
      </c>
      <c r="E2674" s="43">
        <f t="shared" si="82"/>
        <v>0</v>
      </c>
      <c r="G2674" s="89" t="str">
        <v/>
      </c>
      <c r="H2674" s="90" t="str" cm="1">
        <f t="array" ref="H2674">IFERROR(_xlfn._xlws.FILTER(Cnty_States_Rgns[chapter],(Cnty_States_Rgns[county_lon, county_st]=G2674)*(Cnty_States_Rgns[region]=DR_Region)),"")</f>
        <v/>
      </c>
      <c r="J2674">
        <v>2672</v>
      </c>
      <c r="K2674" t="str">
        <f t="shared" si="83"/>
        <v/>
      </c>
    </row>
    <row r="2675" spans="1:11" ht="16" hidden="1" x14ac:dyDescent="0.2">
      <c r="A2675" s="43">
        <f>IFERROR(MATCH($C2675,'Start Here Statistics'!$M:$M,0),0)</f>
        <v>0</v>
      </c>
      <c r="B2675" s="43" t="s">
        <v>499</v>
      </c>
      <c r="C2675" s="43" t="s">
        <v>329</v>
      </c>
      <c r="D2675" s="43" t="s">
        <v>3237</v>
      </c>
      <c r="E2675" s="43">
        <f t="shared" si="82"/>
        <v>0</v>
      </c>
      <c r="G2675" s="89" t="str">
        <v/>
      </c>
      <c r="H2675" s="90" t="str" cm="1">
        <f t="array" ref="H2675">IFERROR(_xlfn._xlws.FILTER(Cnty_States_Rgns[chapter],(Cnty_States_Rgns[county_lon, county_st]=G2675)*(Cnty_States_Rgns[region]=DR_Region)),"")</f>
        <v/>
      </c>
      <c r="J2675">
        <v>2673</v>
      </c>
      <c r="K2675" t="str">
        <f t="shared" si="83"/>
        <v/>
      </c>
    </row>
    <row r="2676" spans="1:11" ht="16" hidden="1" x14ac:dyDescent="0.2">
      <c r="A2676" s="43">
        <f>IFERROR(MATCH($C2676,'Start Here Statistics'!$M:$M,0),0)</f>
        <v>0</v>
      </c>
      <c r="B2676" s="43" t="s">
        <v>405</v>
      </c>
      <c r="C2676" s="43" t="s">
        <v>308</v>
      </c>
      <c r="D2676" s="43" t="s">
        <v>3238</v>
      </c>
      <c r="E2676" s="43">
        <f t="shared" si="82"/>
        <v>0</v>
      </c>
      <c r="G2676" s="89" t="str">
        <v/>
      </c>
      <c r="H2676" s="90" t="str" cm="1">
        <f t="array" ref="H2676">IFERROR(_xlfn._xlws.FILTER(Cnty_States_Rgns[chapter],(Cnty_States_Rgns[county_lon, county_st]=G2676)*(Cnty_States_Rgns[region]=DR_Region)),"")</f>
        <v/>
      </c>
      <c r="J2676">
        <v>2674</v>
      </c>
      <c r="K2676" t="str">
        <f t="shared" si="83"/>
        <v/>
      </c>
    </row>
    <row r="2677" spans="1:11" ht="16" hidden="1" x14ac:dyDescent="0.2">
      <c r="A2677" s="43">
        <f>IFERROR(MATCH($C2677,'Start Here Statistics'!$M:$M,0),0)</f>
        <v>0</v>
      </c>
      <c r="B2677" s="43" t="s">
        <v>842</v>
      </c>
      <c r="C2677" s="43" t="s">
        <v>308</v>
      </c>
      <c r="D2677" s="43" t="s">
        <v>3239</v>
      </c>
      <c r="E2677" s="43">
        <f t="shared" si="82"/>
        <v>0</v>
      </c>
      <c r="G2677" s="89" t="str">
        <v/>
      </c>
      <c r="H2677" s="90" t="str" cm="1">
        <f t="array" ref="H2677">IFERROR(_xlfn._xlws.FILTER(Cnty_States_Rgns[chapter],(Cnty_States_Rgns[county_lon, county_st]=G2677)*(Cnty_States_Rgns[region]=DR_Region)),"")</f>
        <v/>
      </c>
      <c r="J2677">
        <v>2675</v>
      </c>
      <c r="K2677" t="str">
        <f t="shared" si="83"/>
        <v/>
      </c>
    </row>
    <row r="2678" spans="1:11" ht="16" hidden="1" x14ac:dyDescent="0.2">
      <c r="A2678" s="43">
        <f>IFERROR(MATCH($C2678,'Start Here Statistics'!$M:$M,0),0)</f>
        <v>0</v>
      </c>
      <c r="B2678" s="43" t="s">
        <v>341</v>
      </c>
      <c r="C2678" s="43" t="s">
        <v>304</v>
      </c>
      <c r="D2678" s="43" t="s">
        <v>3240</v>
      </c>
      <c r="E2678" s="43">
        <f t="shared" si="82"/>
        <v>0</v>
      </c>
      <c r="G2678" s="89" t="str">
        <v/>
      </c>
      <c r="H2678" s="90" t="str" cm="1">
        <f t="array" ref="H2678">IFERROR(_xlfn._xlws.FILTER(Cnty_States_Rgns[chapter],(Cnty_States_Rgns[county_lon, county_st]=G2678)*(Cnty_States_Rgns[region]=DR_Region)),"")</f>
        <v/>
      </c>
      <c r="J2678">
        <v>2676</v>
      </c>
      <c r="K2678" t="str">
        <f t="shared" si="83"/>
        <v/>
      </c>
    </row>
    <row r="2679" spans="1:11" ht="16" hidden="1" x14ac:dyDescent="0.2">
      <c r="A2679" s="43">
        <f>IFERROR(MATCH($C2679,'Start Here Statistics'!$M:$M,0),0)</f>
        <v>0</v>
      </c>
      <c r="B2679" s="43" t="s">
        <v>341</v>
      </c>
      <c r="C2679" s="43" t="s">
        <v>304</v>
      </c>
      <c r="D2679" s="43" t="s">
        <v>3241</v>
      </c>
      <c r="E2679" s="43">
        <f t="shared" si="82"/>
        <v>0</v>
      </c>
      <c r="G2679" s="89" t="str">
        <v/>
      </c>
      <c r="H2679" s="90" t="str" cm="1">
        <f t="array" ref="H2679">IFERROR(_xlfn._xlws.FILTER(Cnty_States_Rgns[chapter],(Cnty_States_Rgns[county_lon, county_st]=G2679)*(Cnty_States_Rgns[region]=DR_Region)),"")</f>
        <v/>
      </c>
      <c r="J2679">
        <v>2677</v>
      </c>
      <c r="K2679" t="str">
        <f t="shared" si="83"/>
        <v/>
      </c>
    </row>
    <row r="2680" spans="1:11" ht="16" hidden="1" x14ac:dyDescent="0.2">
      <c r="A2680" s="43">
        <f>IFERROR(MATCH($C2680,'Start Here Statistics'!$M:$M,0),0)</f>
        <v>0</v>
      </c>
      <c r="B2680" s="43" t="s">
        <v>505</v>
      </c>
      <c r="C2680" s="43" t="s">
        <v>304</v>
      </c>
      <c r="D2680" s="43" t="s">
        <v>3242</v>
      </c>
      <c r="E2680" s="43">
        <f t="shared" si="82"/>
        <v>0</v>
      </c>
      <c r="G2680" s="89" t="str">
        <v/>
      </c>
      <c r="H2680" s="90" t="str" cm="1">
        <f t="array" ref="H2680">IFERROR(_xlfn._xlws.FILTER(Cnty_States_Rgns[chapter],(Cnty_States_Rgns[county_lon, county_st]=G2680)*(Cnty_States_Rgns[region]=DR_Region)),"")</f>
        <v/>
      </c>
      <c r="J2680">
        <v>2678</v>
      </c>
      <c r="K2680" t="str">
        <f t="shared" si="83"/>
        <v/>
      </c>
    </row>
    <row r="2681" spans="1:11" ht="16" hidden="1" x14ac:dyDescent="0.2">
      <c r="A2681" s="43">
        <f>IFERROR(MATCH($C2681,'Start Here Statistics'!$M:$M,0),0)</f>
        <v>0</v>
      </c>
      <c r="B2681" s="43" t="s">
        <v>384</v>
      </c>
      <c r="C2681" s="43" t="s">
        <v>312</v>
      </c>
      <c r="D2681" s="43" t="s">
        <v>3243</v>
      </c>
      <c r="E2681" s="43">
        <f t="shared" si="82"/>
        <v>0</v>
      </c>
      <c r="G2681" s="89" t="str">
        <v/>
      </c>
      <c r="H2681" s="90" t="str" cm="1">
        <f t="array" ref="H2681">IFERROR(_xlfn._xlws.FILTER(Cnty_States_Rgns[chapter],(Cnty_States_Rgns[county_lon, county_st]=G2681)*(Cnty_States_Rgns[region]=DR_Region)),"")</f>
        <v/>
      </c>
      <c r="J2681">
        <v>2679</v>
      </c>
      <c r="K2681" t="str">
        <f t="shared" si="83"/>
        <v/>
      </c>
    </row>
    <row r="2682" spans="1:11" ht="16" hidden="1" x14ac:dyDescent="0.2">
      <c r="A2682" s="43">
        <f>IFERROR(MATCH($C2682,'Start Here Statistics'!$M:$M,0),0)</f>
        <v>0</v>
      </c>
      <c r="B2682" s="43" t="s">
        <v>632</v>
      </c>
      <c r="C2682" s="43" t="s">
        <v>300</v>
      </c>
      <c r="D2682" s="43" t="s">
        <v>3244</v>
      </c>
      <c r="E2682" s="43">
        <f t="shared" si="82"/>
        <v>0</v>
      </c>
      <c r="G2682" s="89" t="str">
        <v/>
      </c>
      <c r="H2682" s="90" t="str" cm="1">
        <f t="array" ref="H2682">IFERROR(_xlfn._xlws.FILTER(Cnty_States_Rgns[chapter],(Cnty_States_Rgns[county_lon, county_st]=G2682)*(Cnty_States_Rgns[region]=DR_Region)),"")</f>
        <v/>
      </c>
      <c r="J2682">
        <v>2680</v>
      </c>
      <c r="K2682" t="str">
        <f t="shared" si="83"/>
        <v/>
      </c>
    </row>
    <row r="2683" spans="1:11" ht="16" hidden="1" x14ac:dyDescent="0.2">
      <c r="A2683" s="43">
        <f>IFERROR(MATCH($C2683,'Start Here Statistics'!$M:$M,0),0)</f>
        <v>0</v>
      </c>
      <c r="B2683" s="43" t="s">
        <v>416</v>
      </c>
      <c r="C2683" s="43" t="s">
        <v>306</v>
      </c>
      <c r="D2683" s="43" t="s">
        <v>3245</v>
      </c>
      <c r="E2683" s="43">
        <f t="shared" si="82"/>
        <v>0</v>
      </c>
      <c r="G2683" s="89" t="str">
        <v/>
      </c>
      <c r="H2683" s="90" t="str" cm="1">
        <f t="array" ref="H2683">IFERROR(_xlfn._xlws.FILTER(Cnty_States_Rgns[chapter],(Cnty_States_Rgns[county_lon, county_st]=G2683)*(Cnty_States_Rgns[region]=DR_Region)),"")</f>
        <v/>
      </c>
      <c r="J2683">
        <v>2681</v>
      </c>
      <c r="K2683" t="str">
        <f t="shared" si="83"/>
        <v/>
      </c>
    </row>
    <row r="2684" spans="1:11" ht="16" hidden="1" x14ac:dyDescent="0.2">
      <c r="A2684" s="43">
        <f>IFERROR(MATCH($C2684,'Start Here Statistics'!$M:$M,0),0)</f>
        <v>0</v>
      </c>
      <c r="B2684" s="43" t="s">
        <v>341</v>
      </c>
      <c r="C2684" s="43" t="s">
        <v>304</v>
      </c>
      <c r="D2684" s="43" t="s">
        <v>3246</v>
      </c>
      <c r="E2684" s="43">
        <f t="shared" si="82"/>
        <v>0</v>
      </c>
      <c r="G2684" s="89" t="str">
        <v/>
      </c>
      <c r="H2684" s="90" t="str" cm="1">
        <f t="array" ref="H2684">IFERROR(_xlfn._xlws.FILTER(Cnty_States_Rgns[chapter],(Cnty_States_Rgns[county_lon, county_st]=G2684)*(Cnty_States_Rgns[region]=DR_Region)),"")</f>
        <v/>
      </c>
      <c r="J2684">
        <v>2682</v>
      </c>
      <c r="K2684" t="str">
        <f t="shared" si="83"/>
        <v/>
      </c>
    </row>
    <row r="2685" spans="1:11" ht="16" hidden="1" x14ac:dyDescent="0.2">
      <c r="A2685" s="43">
        <f>IFERROR(MATCH($C2685,'Start Here Statistics'!$M:$M,0),0)</f>
        <v>0</v>
      </c>
      <c r="B2685" s="43" t="s">
        <v>1802</v>
      </c>
      <c r="C2685" s="43" t="s">
        <v>292</v>
      </c>
      <c r="D2685" s="43" t="s">
        <v>3247</v>
      </c>
      <c r="E2685" s="43">
        <f t="shared" si="82"/>
        <v>0</v>
      </c>
      <c r="G2685" s="89" t="str">
        <v/>
      </c>
      <c r="H2685" s="90" t="str" cm="1">
        <f t="array" ref="H2685">IFERROR(_xlfn._xlws.FILTER(Cnty_States_Rgns[chapter],(Cnty_States_Rgns[county_lon, county_st]=G2685)*(Cnty_States_Rgns[region]=DR_Region)),"")</f>
        <v/>
      </c>
      <c r="J2685">
        <v>2683</v>
      </c>
      <c r="K2685" t="str">
        <f t="shared" si="83"/>
        <v/>
      </c>
    </row>
    <row r="2686" spans="1:11" ht="16" hidden="1" x14ac:dyDescent="0.2">
      <c r="A2686" s="43">
        <f>IFERROR(MATCH($C2686,'Start Here Statistics'!$M:$M,0),0)</f>
        <v>0</v>
      </c>
      <c r="B2686" s="43" t="s">
        <v>842</v>
      </c>
      <c r="C2686" s="43" t="s">
        <v>308</v>
      </c>
      <c r="D2686" s="43" t="s">
        <v>3248</v>
      </c>
      <c r="E2686" s="43">
        <f t="shared" si="82"/>
        <v>0</v>
      </c>
      <c r="G2686" s="89" t="str">
        <v/>
      </c>
      <c r="H2686" s="90" t="str" cm="1">
        <f t="array" ref="H2686">IFERROR(_xlfn._xlws.FILTER(Cnty_States_Rgns[chapter],(Cnty_States_Rgns[county_lon, county_st]=G2686)*(Cnty_States_Rgns[region]=DR_Region)),"")</f>
        <v/>
      </c>
      <c r="J2686">
        <v>2684</v>
      </c>
      <c r="K2686" t="str">
        <f t="shared" si="83"/>
        <v/>
      </c>
    </row>
    <row r="2687" spans="1:11" ht="16" hidden="1" x14ac:dyDescent="0.2">
      <c r="A2687" s="43">
        <f>IFERROR(MATCH($C2687,'Start Here Statistics'!$M:$M,0),0)</f>
        <v>0</v>
      </c>
      <c r="B2687" s="43" t="s">
        <v>382</v>
      </c>
      <c r="C2687" s="43" t="s">
        <v>307</v>
      </c>
      <c r="D2687" s="43" t="s">
        <v>3249</v>
      </c>
      <c r="E2687" s="43">
        <f t="shared" si="82"/>
        <v>0</v>
      </c>
      <c r="G2687" s="89" t="str">
        <v/>
      </c>
      <c r="H2687" s="90" t="str" cm="1">
        <f t="array" ref="H2687">IFERROR(_xlfn._xlws.FILTER(Cnty_States_Rgns[chapter],(Cnty_States_Rgns[county_lon, county_st]=G2687)*(Cnty_States_Rgns[region]=DR_Region)),"")</f>
        <v/>
      </c>
      <c r="J2687">
        <v>2685</v>
      </c>
      <c r="K2687" t="str">
        <f t="shared" si="83"/>
        <v/>
      </c>
    </row>
    <row r="2688" spans="1:11" ht="16" hidden="1" x14ac:dyDescent="0.2">
      <c r="A2688" s="43">
        <f>IFERROR(MATCH($C2688,'Start Here Statistics'!$M:$M,0),0)</f>
        <v>0</v>
      </c>
      <c r="B2688" s="43" t="s">
        <v>842</v>
      </c>
      <c r="C2688" s="43" t="s">
        <v>308</v>
      </c>
      <c r="D2688" s="43" t="s">
        <v>3250</v>
      </c>
      <c r="E2688" s="43">
        <f t="shared" si="82"/>
        <v>0</v>
      </c>
      <c r="G2688" s="89" t="str">
        <v/>
      </c>
      <c r="H2688" s="90" t="str" cm="1">
        <f t="array" ref="H2688">IFERROR(_xlfn._xlws.FILTER(Cnty_States_Rgns[chapter],(Cnty_States_Rgns[county_lon, county_st]=G2688)*(Cnty_States_Rgns[region]=DR_Region)),"")</f>
        <v/>
      </c>
      <c r="J2688">
        <v>2686</v>
      </c>
      <c r="K2688" t="str">
        <f t="shared" si="83"/>
        <v/>
      </c>
    </row>
    <row r="2689" spans="1:11" ht="16" hidden="1" x14ac:dyDescent="0.2">
      <c r="A2689" s="43">
        <f>IFERROR(MATCH($C2689,'Start Here Statistics'!$M:$M,0),0)</f>
        <v>0</v>
      </c>
      <c r="B2689" s="43" t="s">
        <v>1887</v>
      </c>
      <c r="C2689" s="43" t="s">
        <v>321</v>
      </c>
      <c r="D2689" s="43" t="s">
        <v>3251</v>
      </c>
      <c r="E2689" s="43">
        <f t="shared" si="82"/>
        <v>0</v>
      </c>
      <c r="G2689" s="89" t="str">
        <v/>
      </c>
      <c r="H2689" s="90" t="str" cm="1">
        <f t="array" ref="H2689">IFERROR(_xlfn._xlws.FILTER(Cnty_States_Rgns[chapter],(Cnty_States_Rgns[county_lon, county_st]=G2689)*(Cnty_States_Rgns[region]=DR_Region)),"")</f>
        <v/>
      </c>
      <c r="J2689">
        <v>2687</v>
      </c>
      <c r="K2689" t="str">
        <f t="shared" si="83"/>
        <v/>
      </c>
    </row>
    <row r="2690" spans="1:11" ht="16" hidden="1" x14ac:dyDescent="0.2">
      <c r="A2690" s="43">
        <f>IFERROR(MATCH($C2690,'Start Here Statistics'!$M:$M,0),0)</f>
        <v>0</v>
      </c>
      <c r="B2690" s="43" t="s">
        <v>341</v>
      </c>
      <c r="C2690" s="43" t="s">
        <v>304</v>
      </c>
      <c r="D2690" s="43" t="s">
        <v>3252</v>
      </c>
      <c r="E2690" s="43">
        <f t="shared" si="82"/>
        <v>0</v>
      </c>
      <c r="G2690" s="89" t="str">
        <v/>
      </c>
      <c r="H2690" s="90" t="str" cm="1">
        <f t="array" ref="H2690">IFERROR(_xlfn._xlws.FILTER(Cnty_States_Rgns[chapter],(Cnty_States_Rgns[county_lon, county_st]=G2690)*(Cnty_States_Rgns[region]=DR_Region)),"")</f>
        <v/>
      </c>
      <c r="J2690">
        <v>2688</v>
      </c>
      <c r="K2690" t="str">
        <f t="shared" si="83"/>
        <v/>
      </c>
    </row>
    <row r="2691" spans="1:11" ht="16" hidden="1" x14ac:dyDescent="0.2">
      <c r="A2691" s="43">
        <f>IFERROR(MATCH($C2691,'Start Here Statistics'!$M:$M,0),0)</f>
        <v>0</v>
      </c>
      <c r="B2691" s="43" t="s">
        <v>505</v>
      </c>
      <c r="C2691" s="43" t="s">
        <v>304</v>
      </c>
      <c r="D2691" s="43" t="s">
        <v>3253</v>
      </c>
      <c r="E2691" s="43">
        <f t="shared" ref="E2691:E2754" si="84">SUM(E2690,$A2691&gt;0)</f>
        <v>0</v>
      </c>
      <c r="G2691" s="89" t="str">
        <v/>
      </c>
      <c r="H2691" s="90" t="str" cm="1">
        <f t="array" ref="H2691">IFERROR(_xlfn._xlws.FILTER(Cnty_States_Rgns[chapter],(Cnty_States_Rgns[county_lon, county_st]=G2691)*(Cnty_States_Rgns[region]=DR_Region)),"")</f>
        <v/>
      </c>
      <c r="J2691">
        <v>2689</v>
      </c>
      <c r="K2691" t="str">
        <f t="shared" si="83"/>
        <v/>
      </c>
    </row>
    <row r="2692" spans="1:11" ht="16" hidden="1" x14ac:dyDescent="0.2">
      <c r="A2692" s="43">
        <f>IFERROR(MATCH($C2692,'Start Here Statistics'!$M:$M,0),0)</f>
        <v>0</v>
      </c>
      <c r="B2692" s="43" t="s">
        <v>463</v>
      </c>
      <c r="C2692" s="43" t="s">
        <v>309</v>
      </c>
      <c r="D2692" s="43" t="s">
        <v>3254</v>
      </c>
      <c r="E2692" s="43">
        <f t="shared" si="84"/>
        <v>0</v>
      </c>
      <c r="G2692" s="89" t="str">
        <v/>
      </c>
      <c r="H2692" s="90" t="str" cm="1">
        <f t="array" ref="H2692">IFERROR(_xlfn._xlws.FILTER(Cnty_States_Rgns[chapter],(Cnty_States_Rgns[county_lon, county_st]=G2692)*(Cnty_States_Rgns[region]=DR_Region)),"")</f>
        <v/>
      </c>
      <c r="J2692">
        <v>2690</v>
      </c>
      <c r="K2692" t="str">
        <f t="shared" ref="K2692:K2755" si="85">IFERROR(INDEX($D:$D,MATCH($J2692,$E:$E,0)),"")</f>
        <v/>
      </c>
    </row>
    <row r="2693" spans="1:11" ht="16" hidden="1" x14ac:dyDescent="0.2">
      <c r="A2693" s="43">
        <f>IFERROR(MATCH($C2693,'Start Here Statistics'!$M:$M,0),0)</f>
        <v>0</v>
      </c>
      <c r="B2693" s="43" t="s">
        <v>505</v>
      </c>
      <c r="C2693" s="43" t="s">
        <v>304</v>
      </c>
      <c r="D2693" s="43" t="s">
        <v>3255</v>
      </c>
      <c r="E2693" s="43">
        <f t="shared" si="84"/>
        <v>0</v>
      </c>
      <c r="G2693" s="89" t="str">
        <v/>
      </c>
      <c r="H2693" s="90" t="str" cm="1">
        <f t="array" ref="H2693">IFERROR(_xlfn._xlws.FILTER(Cnty_States_Rgns[chapter],(Cnty_States_Rgns[county_lon, county_st]=G2693)*(Cnty_States_Rgns[region]=DR_Region)),"")</f>
        <v/>
      </c>
      <c r="J2693">
        <v>2691</v>
      </c>
      <c r="K2693" t="str">
        <f t="shared" si="85"/>
        <v/>
      </c>
    </row>
    <row r="2694" spans="1:11" ht="16" hidden="1" x14ac:dyDescent="0.2">
      <c r="A2694" s="43">
        <f>IFERROR(MATCH($C2694,'Start Here Statistics'!$M:$M,0),0)</f>
        <v>0</v>
      </c>
      <c r="B2694" s="43" t="s">
        <v>446</v>
      </c>
      <c r="C2694" s="43" t="s">
        <v>301</v>
      </c>
      <c r="D2694" s="43" t="s">
        <v>3256</v>
      </c>
      <c r="E2694" s="43">
        <f t="shared" si="84"/>
        <v>0</v>
      </c>
      <c r="G2694" s="89" t="str">
        <v/>
      </c>
      <c r="H2694" s="90" t="str" cm="1">
        <f t="array" ref="H2694">IFERROR(_xlfn._xlws.FILTER(Cnty_States_Rgns[chapter],(Cnty_States_Rgns[county_lon, county_st]=G2694)*(Cnty_States_Rgns[region]=DR_Region)),"")</f>
        <v/>
      </c>
      <c r="J2694">
        <v>2692</v>
      </c>
      <c r="K2694" t="str">
        <f t="shared" si="85"/>
        <v/>
      </c>
    </row>
    <row r="2695" spans="1:11" ht="16" hidden="1" x14ac:dyDescent="0.2">
      <c r="A2695" s="43">
        <f>IFERROR(MATCH($C2695,'Start Here Statistics'!$M:$M,0),0)</f>
        <v>0</v>
      </c>
      <c r="B2695" s="43" t="s">
        <v>885</v>
      </c>
      <c r="C2695" s="43" t="s">
        <v>327</v>
      </c>
      <c r="D2695" s="43" t="s">
        <v>3257</v>
      </c>
      <c r="E2695" s="43">
        <f t="shared" si="84"/>
        <v>0</v>
      </c>
      <c r="G2695" s="89" t="str">
        <v/>
      </c>
      <c r="H2695" s="90" t="str" cm="1">
        <f t="array" ref="H2695">IFERROR(_xlfn._xlws.FILTER(Cnty_States_Rgns[chapter],(Cnty_States_Rgns[county_lon, county_st]=G2695)*(Cnty_States_Rgns[region]=DR_Region)),"")</f>
        <v/>
      </c>
      <c r="J2695">
        <v>2693</v>
      </c>
      <c r="K2695" t="str">
        <f t="shared" si="85"/>
        <v/>
      </c>
    </row>
    <row r="2696" spans="1:11" ht="16" hidden="1" x14ac:dyDescent="0.2">
      <c r="A2696" s="43">
        <f>IFERROR(MATCH($C2696,'Start Here Statistics'!$M:$M,0),0)</f>
        <v>0</v>
      </c>
      <c r="B2696" s="43" t="s">
        <v>647</v>
      </c>
      <c r="C2696" s="43" t="s">
        <v>314</v>
      </c>
      <c r="D2696" s="43" t="s">
        <v>3258</v>
      </c>
      <c r="E2696" s="43">
        <f t="shared" si="84"/>
        <v>0</v>
      </c>
      <c r="G2696" s="89" t="str">
        <v/>
      </c>
      <c r="H2696" s="90" t="str" cm="1">
        <f t="array" ref="H2696">IFERROR(_xlfn._xlws.FILTER(Cnty_States_Rgns[chapter],(Cnty_States_Rgns[county_lon, county_st]=G2696)*(Cnty_States_Rgns[region]=DR_Region)),"")</f>
        <v/>
      </c>
      <c r="J2696">
        <v>2694</v>
      </c>
      <c r="K2696" t="str">
        <f t="shared" si="85"/>
        <v/>
      </c>
    </row>
    <row r="2697" spans="1:11" ht="16" hidden="1" x14ac:dyDescent="0.2">
      <c r="A2697" s="43">
        <f>IFERROR(MATCH($C2697,'Start Here Statistics'!$M:$M,0),0)</f>
        <v>0</v>
      </c>
      <c r="B2697" s="43" t="s">
        <v>523</v>
      </c>
      <c r="C2697" s="43" t="s">
        <v>307</v>
      </c>
      <c r="D2697" s="43" t="s">
        <v>3259</v>
      </c>
      <c r="E2697" s="43">
        <f t="shared" si="84"/>
        <v>0</v>
      </c>
      <c r="G2697" s="89" t="str">
        <v/>
      </c>
      <c r="H2697" s="90" t="str" cm="1">
        <f t="array" ref="H2697">IFERROR(_xlfn._xlws.FILTER(Cnty_States_Rgns[chapter],(Cnty_States_Rgns[county_lon, county_st]=G2697)*(Cnty_States_Rgns[region]=DR_Region)),"")</f>
        <v/>
      </c>
      <c r="J2697">
        <v>2695</v>
      </c>
      <c r="K2697" t="str">
        <f t="shared" si="85"/>
        <v/>
      </c>
    </row>
    <row r="2698" spans="1:11" ht="16" hidden="1" x14ac:dyDescent="0.2">
      <c r="A2698" s="43">
        <f>IFERROR(MATCH($C2698,'Start Here Statistics'!$M:$M,0),0)</f>
        <v>0</v>
      </c>
      <c r="B2698" s="43" t="s">
        <v>467</v>
      </c>
      <c r="C2698" s="43" t="s">
        <v>295</v>
      </c>
      <c r="D2698" s="43" t="s">
        <v>3260</v>
      </c>
      <c r="E2698" s="43">
        <f t="shared" si="84"/>
        <v>0</v>
      </c>
      <c r="G2698" s="89" t="str">
        <v/>
      </c>
      <c r="H2698" s="90" t="str" cm="1">
        <f t="array" ref="H2698">IFERROR(_xlfn._xlws.FILTER(Cnty_States_Rgns[chapter],(Cnty_States_Rgns[county_lon, county_st]=G2698)*(Cnty_States_Rgns[region]=DR_Region)),"")</f>
        <v/>
      </c>
      <c r="J2698">
        <v>2696</v>
      </c>
      <c r="K2698" t="str">
        <f t="shared" si="85"/>
        <v/>
      </c>
    </row>
    <row r="2699" spans="1:11" ht="16" hidden="1" x14ac:dyDescent="0.2">
      <c r="A2699" s="43">
        <f>IFERROR(MATCH($C2699,'Start Here Statistics'!$M:$M,0),0)</f>
        <v>0</v>
      </c>
      <c r="B2699" s="43" t="s">
        <v>446</v>
      </c>
      <c r="C2699" s="43" t="s">
        <v>301</v>
      </c>
      <c r="D2699" s="43" t="s">
        <v>3261</v>
      </c>
      <c r="E2699" s="43">
        <f t="shared" si="84"/>
        <v>0</v>
      </c>
      <c r="G2699" s="89" t="str">
        <v/>
      </c>
      <c r="H2699" s="90" t="str" cm="1">
        <f t="array" ref="H2699">IFERROR(_xlfn._xlws.FILTER(Cnty_States_Rgns[chapter],(Cnty_States_Rgns[county_lon, county_st]=G2699)*(Cnty_States_Rgns[region]=DR_Region)),"")</f>
        <v/>
      </c>
      <c r="J2699">
        <v>2697</v>
      </c>
      <c r="K2699" t="str">
        <f t="shared" si="85"/>
        <v/>
      </c>
    </row>
    <row r="2700" spans="1:11" ht="16" hidden="1" x14ac:dyDescent="0.2">
      <c r="A2700" s="43">
        <f>IFERROR(MATCH($C2700,'Start Here Statistics'!$M:$M,0),0)</f>
        <v>0</v>
      </c>
      <c r="B2700" s="43" t="s">
        <v>789</v>
      </c>
      <c r="C2700" s="43" t="s">
        <v>310</v>
      </c>
      <c r="D2700" s="43" t="s">
        <v>3262</v>
      </c>
      <c r="E2700" s="43">
        <f t="shared" si="84"/>
        <v>0</v>
      </c>
      <c r="G2700" s="89" t="str">
        <v/>
      </c>
      <c r="H2700" s="90" t="str" cm="1">
        <f t="array" ref="H2700">IFERROR(_xlfn._xlws.FILTER(Cnty_States_Rgns[chapter],(Cnty_States_Rgns[county_lon, county_st]=G2700)*(Cnty_States_Rgns[region]=DR_Region)),"")</f>
        <v/>
      </c>
      <c r="J2700">
        <v>2698</v>
      </c>
      <c r="K2700" t="str">
        <f t="shared" si="85"/>
        <v/>
      </c>
    </row>
    <row r="2701" spans="1:11" ht="16" hidden="1" x14ac:dyDescent="0.2">
      <c r="A2701" s="43">
        <f>IFERROR(MATCH($C2701,'Start Here Statistics'!$M:$M,0),0)</f>
        <v>0</v>
      </c>
      <c r="B2701" s="43" t="s">
        <v>914</v>
      </c>
      <c r="C2701" s="43" t="s">
        <v>299</v>
      </c>
      <c r="D2701" s="43" t="s">
        <v>3263</v>
      </c>
      <c r="E2701" s="43">
        <f t="shared" si="84"/>
        <v>0</v>
      </c>
      <c r="G2701" s="89" t="str">
        <v/>
      </c>
      <c r="H2701" s="90" t="str" cm="1">
        <f t="array" ref="H2701">IFERROR(_xlfn._xlws.FILTER(Cnty_States_Rgns[chapter],(Cnty_States_Rgns[county_lon, county_st]=G2701)*(Cnty_States_Rgns[region]=DR_Region)),"")</f>
        <v/>
      </c>
      <c r="J2701">
        <v>2699</v>
      </c>
      <c r="K2701" t="str">
        <f t="shared" si="85"/>
        <v/>
      </c>
    </row>
    <row r="2702" spans="1:11" ht="16" hidden="1" x14ac:dyDescent="0.2">
      <c r="A2702" s="43">
        <f>IFERROR(MATCH($C2702,'Start Here Statistics'!$M:$M,0),0)</f>
        <v>0</v>
      </c>
      <c r="B2702" s="43" t="s">
        <v>366</v>
      </c>
      <c r="C2702" s="43" t="s">
        <v>307</v>
      </c>
      <c r="D2702" s="43" t="s">
        <v>3264</v>
      </c>
      <c r="E2702" s="43">
        <f t="shared" si="84"/>
        <v>0</v>
      </c>
      <c r="G2702" s="89" t="str">
        <v/>
      </c>
      <c r="H2702" s="90" t="str" cm="1">
        <f t="array" ref="H2702">IFERROR(_xlfn._xlws.FILTER(Cnty_States_Rgns[chapter],(Cnty_States_Rgns[county_lon, county_st]=G2702)*(Cnty_States_Rgns[region]=DR_Region)),"")</f>
        <v/>
      </c>
      <c r="J2702">
        <v>2700</v>
      </c>
      <c r="K2702" t="str">
        <f t="shared" si="85"/>
        <v/>
      </c>
    </row>
    <row r="2703" spans="1:11" ht="16" hidden="1" x14ac:dyDescent="0.2">
      <c r="A2703" s="43">
        <f>IFERROR(MATCH($C2703,'Start Here Statistics'!$M:$M,0),0)</f>
        <v>0</v>
      </c>
      <c r="B2703" s="43" t="s">
        <v>497</v>
      </c>
      <c r="C2703" s="43" t="s">
        <v>316</v>
      </c>
      <c r="D2703" s="43" t="s">
        <v>3265</v>
      </c>
      <c r="E2703" s="43">
        <f t="shared" si="84"/>
        <v>0</v>
      </c>
      <c r="G2703" s="89" t="str">
        <v/>
      </c>
      <c r="H2703" s="90" t="str" cm="1">
        <f t="array" ref="H2703">IFERROR(_xlfn._xlws.FILTER(Cnty_States_Rgns[chapter],(Cnty_States_Rgns[county_lon, county_st]=G2703)*(Cnty_States_Rgns[region]=DR_Region)),"")</f>
        <v/>
      </c>
      <c r="J2703">
        <v>2701</v>
      </c>
      <c r="K2703" t="str">
        <f t="shared" si="85"/>
        <v/>
      </c>
    </row>
    <row r="2704" spans="1:11" ht="16" hidden="1" x14ac:dyDescent="0.2">
      <c r="A2704" s="43">
        <f>IFERROR(MATCH($C2704,'Start Here Statistics'!$M:$M,0),0)</f>
        <v>0</v>
      </c>
      <c r="B2704" s="43" t="s">
        <v>632</v>
      </c>
      <c r="C2704" s="43" t="s">
        <v>300</v>
      </c>
      <c r="D2704" s="43" t="s">
        <v>3266</v>
      </c>
      <c r="E2704" s="43">
        <f t="shared" si="84"/>
        <v>0</v>
      </c>
      <c r="G2704" s="89" t="str">
        <v/>
      </c>
      <c r="H2704" s="90" t="str" cm="1">
        <f t="array" ref="H2704">IFERROR(_xlfn._xlws.FILTER(Cnty_States_Rgns[chapter],(Cnty_States_Rgns[county_lon, county_st]=G2704)*(Cnty_States_Rgns[region]=DR_Region)),"")</f>
        <v/>
      </c>
      <c r="J2704">
        <v>2702</v>
      </c>
      <c r="K2704" t="str">
        <f t="shared" si="85"/>
        <v/>
      </c>
    </row>
    <row r="2705" spans="1:11" ht="16" hidden="1" x14ac:dyDescent="0.2">
      <c r="A2705" s="43">
        <f>IFERROR(MATCH($C2705,'Start Here Statistics'!$M:$M,0),0)</f>
        <v>0</v>
      </c>
      <c r="B2705" s="43" t="s">
        <v>759</v>
      </c>
      <c r="C2705" s="43" t="s">
        <v>325</v>
      </c>
      <c r="D2705" s="43" t="s">
        <v>3267</v>
      </c>
      <c r="E2705" s="43">
        <f t="shared" si="84"/>
        <v>0</v>
      </c>
      <c r="G2705" s="89" t="str">
        <v/>
      </c>
      <c r="H2705" s="90" t="str" cm="1">
        <f t="array" ref="H2705">IFERROR(_xlfn._xlws.FILTER(Cnty_States_Rgns[chapter],(Cnty_States_Rgns[county_lon, county_st]=G2705)*(Cnty_States_Rgns[region]=DR_Region)),"")</f>
        <v/>
      </c>
      <c r="J2705">
        <v>2703</v>
      </c>
      <c r="K2705" t="str">
        <f t="shared" si="85"/>
        <v/>
      </c>
    </row>
    <row r="2706" spans="1:11" ht="16" hidden="1" x14ac:dyDescent="0.2">
      <c r="A2706" s="43">
        <f>IFERROR(MATCH($C2706,'Start Here Statistics'!$M:$M,0),0)</f>
        <v>0</v>
      </c>
      <c r="B2706" s="43" t="s">
        <v>396</v>
      </c>
      <c r="C2706" s="43" t="s">
        <v>327</v>
      </c>
      <c r="D2706" s="43" t="s">
        <v>3268</v>
      </c>
      <c r="E2706" s="43">
        <f t="shared" si="84"/>
        <v>0</v>
      </c>
      <c r="G2706" s="89" t="str">
        <v/>
      </c>
      <c r="H2706" s="90" t="str" cm="1">
        <f t="array" ref="H2706">IFERROR(_xlfn._xlws.FILTER(Cnty_States_Rgns[chapter],(Cnty_States_Rgns[county_lon, county_st]=G2706)*(Cnty_States_Rgns[region]=DR_Region)),"")</f>
        <v/>
      </c>
      <c r="J2706">
        <v>2704</v>
      </c>
      <c r="K2706" t="str">
        <f t="shared" si="85"/>
        <v/>
      </c>
    </row>
    <row r="2707" spans="1:11" ht="16" hidden="1" x14ac:dyDescent="0.2">
      <c r="A2707" s="43">
        <f>IFERROR(MATCH($C2707,'Start Here Statistics'!$M:$M,0),0)</f>
        <v>0</v>
      </c>
      <c r="B2707" s="43" t="s">
        <v>842</v>
      </c>
      <c r="C2707" s="43" t="s">
        <v>308</v>
      </c>
      <c r="D2707" s="43" t="s">
        <v>3269</v>
      </c>
      <c r="E2707" s="43">
        <f t="shared" si="84"/>
        <v>0</v>
      </c>
      <c r="G2707" s="89" t="str">
        <v/>
      </c>
      <c r="H2707" s="90" t="str" cm="1">
        <f t="array" ref="H2707">IFERROR(_xlfn._xlws.FILTER(Cnty_States_Rgns[chapter],(Cnty_States_Rgns[county_lon, county_st]=G2707)*(Cnty_States_Rgns[region]=DR_Region)),"")</f>
        <v/>
      </c>
      <c r="J2707">
        <v>2705</v>
      </c>
      <c r="K2707" t="str">
        <f t="shared" si="85"/>
        <v/>
      </c>
    </row>
    <row r="2708" spans="1:11" ht="16" hidden="1" x14ac:dyDescent="0.2">
      <c r="A2708" s="43">
        <f>IFERROR(MATCH($C2708,'Start Here Statistics'!$M:$M,0),0)</f>
        <v>0</v>
      </c>
      <c r="B2708" s="43" t="s">
        <v>634</v>
      </c>
      <c r="C2708" s="43" t="s">
        <v>307</v>
      </c>
      <c r="D2708" s="43" t="s">
        <v>3270</v>
      </c>
      <c r="E2708" s="43">
        <f t="shared" si="84"/>
        <v>0</v>
      </c>
      <c r="G2708" s="89" t="str">
        <v/>
      </c>
      <c r="H2708" s="90" t="str" cm="1">
        <f t="array" ref="H2708">IFERROR(_xlfn._xlws.FILTER(Cnty_States_Rgns[chapter],(Cnty_States_Rgns[county_lon, county_st]=G2708)*(Cnty_States_Rgns[region]=DR_Region)),"")</f>
        <v/>
      </c>
      <c r="J2708">
        <v>2706</v>
      </c>
      <c r="K2708" t="str">
        <f t="shared" si="85"/>
        <v/>
      </c>
    </row>
    <row r="2709" spans="1:11" ht="16" hidden="1" x14ac:dyDescent="0.2">
      <c r="A2709" s="43">
        <f>IFERROR(MATCH($C2709,'Start Here Statistics'!$M:$M,0),0)</f>
        <v>0</v>
      </c>
      <c r="B2709" s="43" t="s">
        <v>1326</v>
      </c>
      <c r="C2709" s="43" t="s">
        <v>307</v>
      </c>
      <c r="D2709" s="43" t="s">
        <v>3271</v>
      </c>
      <c r="E2709" s="43">
        <f t="shared" si="84"/>
        <v>0</v>
      </c>
      <c r="G2709" s="89" t="str">
        <v/>
      </c>
      <c r="H2709" s="90" t="str" cm="1">
        <f t="array" ref="H2709">IFERROR(_xlfn._xlws.FILTER(Cnty_States_Rgns[chapter],(Cnty_States_Rgns[county_lon, county_st]=G2709)*(Cnty_States_Rgns[region]=DR_Region)),"")</f>
        <v/>
      </c>
      <c r="J2709">
        <v>2707</v>
      </c>
      <c r="K2709" t="str">
        <f t="shared" si="85"/>
        <v/>
      </c>
    </row>
    <row r="2710" spans="1:11" ht="16" hidden="1" x14ac:dyDescent="0.2">
      <c r="A2710" s="43">
        <f>IFERROR(MATCH($C2710,'Start Here Statistics'!$M:$M,0),0)</f>
        <v>0</v>
      </c>
      <c r="B2710" s="43" t="s">
        <v>561</v>
      </c>
      <c r="C2710" s="43" t="s">
        <v>307</v>
      </c>
      <c r="D2710" s="43" t="s">
        <v>3272</v>
      </c>
      <c r="E2710" s="43">
        <f t="shared" si="84"/>
        <v>0</v>
      </c>
      <c r="G2710" s="89" t="str">
        <v/>
      </c>
      <c r="H2710" s="90" t="str" cm="1">
        <f t="array" ref="H2710">IFERROR(_xlfn._xlws.FILTER(Cnty_States_Rgns[chapter],(Cnty_States_Rgns[county_lon, county_st]=G2710)*(Cnty_States_Rgns[region]=DR_Region)),"")</f>
        <v/>
      </c>
      <c r="J2710">
        <v>2708</v>
      </c>
      <c r="K2710" t="str">
        <f t="shared" si="85"/>
        <v/>
      </c>
    </row>
    <row r="2711" spans="1:11" ht="16" hidden="1" x14ac:dyDescent="0.2">
      <c r="A2711" s="43">
        <f>IFERROR(MATCH($C2711,'Start Here Statistics'!$M:$M,0),0)</f>
        <v>0</v>
      </c>
      <c r="B2711" s="43" t="s">
        <v>553</v>
      </c>
      <c r="C2711" s="43" t="s">
        <v>294</v>
      </c>
      <c r="D2711" s="43" t="s">
        <v>3273</v>
      </c>
      <c r="E2711" s="43">
        <f t="shared" si="84"/>
        <v>0</v>
      </c>
      <c r="G2711" s="89" t="str">
        <v/>
      </c>
      <c r="H2711" s="90" t="str" cm="1">
        <f t="array" ref="H2711">IFERROR(_xlfn._xlws.FILTER(Cnty_States_Rgns[chapter],(Cnty_States_Rgns[county_lon, county_st]=G2711)*(Cnty_States_Rgns[region]=DR_Region)),"")</f>
        <v/>
      </c>
      <c r="J2711">
        <v>2709</v>
      </c>
      <c r="K2711" t="str">
        <f t="shared" si="85"/>
        <v/>
      </c>
    </row>
    <row r="2712" spans="1:11" ht="16" hidden="1" x14ac:dyDescent="0.2">
      <c r="A2712" s="43">
        <f>IFERROR(MATCH($C2712,'Start Here Statistics'!$M:$M,0),0)</f>
        <v>0</v>
      </c>
      <c r="B2712" s="43" t="s">
        <v>354</v>
      </c>
      <c r="C2712" s="43" t="s">
        <v>301</v>
      </c>
      <c r="D2712" s="43" t="s">
        <v>3274</v>
      </c>
      <c r="E2712" s="43">
        <f t="shared" si="84"/>
        <v>0</v>
      </c>
      <c r="G2712" s="89" t="str">
        <v/>
      </c>
      <c r="H2712" s="90" t="str" cm="1">
        <f t="array" ref="H2712">IFERROR(_xlfn._xlws.FILTER(Cnty_States_Rgns[chapter],(Cnty_States_Rgns[county_lon, county_st]=G2712)*(Cnty_States_Rgns[region]=DR_Region)),"")</f>
        <v/>
      </c>
      <c r="J2712">
        <v>2710</v>
      </c>
      <c r="K2712" t="str">
        <f t="shared" si="85"/>
        <v/>
      </c>
    </row>
    <row r="2713" spans="1:11" ht="16" hidden="1" x14ac:dyDescent="0.2">
      <c r="A2713" s="43">
        <f>IFERROR(MATCH($C2713,'Start Here Statistics'!$M:$M,0),0)</f>
        <v>0</v>
      </c>
      <c r="B2713" s="43" t="s">
        <v>480</v>
      </c>
      <c r="C2713" s="43" t="s">
        <v>313</v>
      </c>
      <c r="D2713" s="43" t="s">
        <v>3275</v>
      </c>
      <c r="E2713" s="43">
        <f t="shared" si="84"/>
        <v>0</v>
      </c>
      <c r="G2713" s="89" t="str">
        <v/>
      </c>
      <c r="H2713" s="90" t="str" cm="1">
        <f t="array" ref="H2713">IFERROR(_xlfn._xlws.FILTER(Cnty_States_Rgns[chapter],(Cnty_States_Rgns[county_lon, county_st]=G2713)*(Cnty_States_Rgns[region]=DR_Region)),"")</f>
        <v/>
      </c>
      <c r="J2713">
        <v>2711</v>
      </c>
      <c r="K2713" t="str">
        <f t="shared" si="85"/>
        <v/>
      </c>
    </row>
    <row r="2714" spans="1:11" ht="16" hidden="1" x14ac:dyDescent="0.2">
      <c r="A2714" s="43">
        <f>IFERROR(MATCH($C2714,'Start Here Statistics'!$M:$M,0),0)</f>
        <v>0</v>
      </c>
      <c r="B2714" s="43" t="s">
        <v>700</v>
      </c>
      <c r="C2714" s="43" t="s">
        <v>299</v>
      </c>
      <c r="D2714" s="43" t="s">
        <v>3276</v>
      </c>
      <c r="E2714" s="43">
        <f t="shared" si="84"/>
        <v>0</v>
      </c>
      <c r="G2714" s="89" t="str">
        <v/>
      </c>
      <c r="H2714" s="90" t="str" cm="1">
        <f t="array" ref="H2714">IFERROR(_xlfn._xlws.FILTER(Cnty_States_Rgns[chapter],(Cnty_States_Rgns[county_lon, county_st]=G2714)*(Cnty_States_Rgns[region]=DR_Region)),"")</f>
        <v/>
      </c>
      <c r="J2714">
        <v>2712</v>
      </c>
      <c r="K2714" t="str">
        <f t="shared" si="85"/>
        <v/>
      </c>
    </row>
    <row r="2715" spans="1:11" ht="16" hidden="1" x14ac:dyDescent="0.2">
      <c r="A2715" s="43">
        <f>IFERROR(MATCH($C2715,'Start Here Statistics'!$M:$M,0),0)</f>
        <v>0</v>
      </c>
      <c r="B2715" s="43" t="s">
        <v>457</v>
      </c>
      <c r="C2715" s="43" t="s">
        <v>282</v>
      </c>
      <c r="D2715" s="43" t="s">
        <v>3277</v>
      </c>
      <c r="E2715" s="43">
        <f t="shared" si="84"/>
        <v>0</v>
      </c>
      <c r="G2715" s="89" t="str">
        <v/>
      </c>
      <c r="H2715" s="90" t="str" cm="1">
        <f t="array" ref="H2715">IFERROR(_xlfn._xlws.FILTER(Cnty_States_Rgns[chapter],(Cnty_States_Rgns[county_lon, county_st]=G2715)*(Cnty_States_Rgns[region]=DR_Region)),"")</f>
        <v/>
      </c>
      <c r="J2715">
        <v>2713</v>
      </c>
      <c r="K2715" t="str">
        <f t="shared" si="85"/>
        <v/>
      </c>
    </row>
    <row r="2716" spans="1:11" ht="16" hidden="1" x14ac:dyDescent="0.2">
      <c r="A2716" s="43">
        <f>IFERROR(MATCH($C2716,'Start Here Statistics'!$M:$M,0),0)</f>
        <v>0</v>
      </c>
      <c r="B2716" s="43" t="s">
        <v>362</v>
      </c>
      <c r="C2716" s="43" t="s">
        <v>300</v>
      </c>
      <c r="D2716" s="43" t="s">
        <v>3278</v>
      </c>
      <c r="E2716" s="43">
        <f t="shared" si="84"/>
        <v>0</v>
      </c>
      <c r="G2716" s="89" t="str">
        <v/>
      </c>
      <c r="H2716" s="90" t="str" cm="1">
        <f t="array" ref="H2716">IFERROR(_xlfn._xlws.FILTER(Cnty_States_Rgns[chapter],(Cnty_States_Rgns[county_lon, county_st]=G2716)*(Cnty_States_Rgns[region]=DR_Region)),"")</f>
        <v/>
      </c>
      <c r="J2716">
        <v>2714</v>
      </c>
      <c r="K2716" t="str">
        <f t="shared" si="85"/>
        <v/>
      </c>
    </row>
    <row r="2717" spans="1:11" ht="16" hidden="1" x14ac:dyDescent="0.2">
      <c r="A2717" s="43">
        <f>IFERROR(MATCH($C2717,'Start Here Statistics'!$M:$M,0),0)</f>
        <v>0</v>
      </c>
      <c r="B2717" s="43" t="s">
        <v>761</v>
      </c>
      <c r="C2717" s="43" t="s">
        <v>328</v>
      </c>
      <c r="D2717" s="43" t="s">
        <v>3279</v>
      </c>
      <c r="E2717" s="43">
        <f t="shared" si="84"/>
        <v>0</v>
      </c>
      <c r="G2717" s="89" t="str">
        <v/>
      </c>
      <c r="H2717" s="90" t="str" cm="1">
        <f t="array" ref="H2717">IFERROR(_xlfn._xlws.FILTER(Cnty_States_Rgns[chapter],(Cnty_States_Rgns[county_lon, county_st]=G2717)*(Cnty_States_Rgns[region]=DR_Region)),"")</f>
        <v/>
      </c>
      <c r="J2717">
        <v>2715</v>
      </c>
      <c r="K2717" t="str">
        <f t="shared" si="85"/>
        <v/>
      </c>
    </row>
    <row r="2718" spans="1:11" ht="16" hidden="1" x14ac:dyDescent="0.2">
      <c r="A2718" s="43">
        <f>IFERROR(MATCH($C2718,'Start Here Statistics'!$M:$M,0),0)</f>
        <v>0</v>
      </c>
      <c r="B2718" s="43" t="s">
        <v>446</v>
      </c>
      <c r="C2718" s="43" t="s">
        <v>301</v>
      </c>
      <c r="D2718" s="43" t="s">
        <v>3280</v>
      </c>
      <c r="E2718" s="43">
        <f t="shared" si="84"/>
        <v>0</v>
      </c>
      <c r="G2718" s="89" t="str">
        <v/>
      </c>
      <c r="H2718" s="90" t="str" cm="1">
        <f t="array" ref="H2718">IFERROR(_xlfn._xlws.FILTER(Cnty_States_Rgns[chapter],(Cnty_States_Rgns[county_lon, county_st]=G2718)*(Cnty_States_Rgns[region]=DR_Region)),"")</f>
        <v/>
      </c>
      <c r="J2718">
        <v>2716</v>
      </c>
      <c r="K2718" t="str">
        <f t="shared" si="85"/>
        <v/>
      </c>
    </row>
    <row r="2719" spans="1:11" ht="16" hidden="1" x14ac:dyDescent="0.2">
      <c r="A2719" s="43">
        <f>IFERROR(MATCH($C2719,'Start Here Statistics'!$M:$M,0),0)</f>
        <v>0</v>
      </c>
      <c r="B2719" s="43" t="s">
        <v>634</v>
      </c>
      <c r="C2719" s="43" t="s">
        <v>307</v>
      </c>
      <c r="D2719" s="43" t="s">
        <v>3281</v>
      </c>
      <c r="E2719" s="43">
        <f t="shared" si="84"/>
        <v>0</v>
      </c>
      <c r="G2719" s="89" t="str">
        <v/>
      </c>
      <c r="H2719" s="90" t="str" cm="1">
        <f t="array" ref="H2719">IFERROR(_xlfn._xlws.FILTER(Cnty_States_Rgns[chapter],(Cnty_States_Rgns[county_lon, county_st]=G2719)*(Cnty_States_Rgns[region]=DR_Region)),"")</f>
        <v/>
      </c>
      <c r="J2719">
        <v>2717</v>
      </c>
      <c r="K2719" t="str">
        <f t="shared" si="85"/>
        <v/>
      </c>
    </row>
    <row r="2720" spans="1:11" ht="16" hidden="1" x14ac:dyDescent="0.2">
      <c r="A2720" s="43">
        <f>IFERROR(MATCH($C2720,'Start Here Statistics'!$M:$M,0),0)</f>
        <v>0</v>
      </c>
      <c r="B2720" s="43" t="s">
        <v>624</v>
      </c>
      <c r="C2720" s="43" t="s">
        <v>317</v>
      </c>
      <c r="D2720" s="43" t="s">
        <v>3282</v>
      </c>
      <c r="E2720" s="43">
        <f t="shared" si="84"/>
        <v>0</v>
      </c>
      <c r="G2720" s="89" t="str">
        <v/>
      </c>
      <c r="H2720" s="90" t="str" cm="1">
        <f t="array" ref="H2720">IFERROR(_xlfn._xlws.FILTER(Cnty_States_Rgns[chapter],(Cnty_States_Rgns[county_lon, county_st]=G2720)*(Cnty_States_Rgns[region]=DR_Region)),"")</f>
        <v/>
      </c>
      <c r="J2720">
        <v>2718</v>
      </c>
      <c r="K2720" t="str">
        <f t="shared" si="85"/>
        <v/>
      </c>
    </row>
    <row r="2721" spans="1:11" ht="16" hidden="1" x14ac:dyDescent="0.2">
      <c r="A2721" s="43">
        <f>IFERROR(MATCH($C2721,'Start Here Statistics'!$M:$M,0),0)</f>
        <v>0</v>
      </c>
      <c r="B2721" s="43" t="s">
        <v>538</v>
      </c>
      <c r="C2721" s="43" t="s">
        <v>294</v>
      </c>
      <c r="D2721" s="43" t="s">
        <v>3283</v>
      </c>
      <c r="E2721" s="43">
        <f t="shared" si="84"/>
        <v>0</v>
      </c>
      <c r="G2721" s="89" t="str">
        <v/>
      </c>
      <c r="H2721" s="90" t="str" cm="1">
        <f t="array" ref="H2721">IFERROR(_xlfn._xlws.FILTER(Cnty_States_Rgns[chapter],(Cnty_States_Rgns[county_lon, county_st]=G2721)*(Cnty_States_Rgns[region]=DR_Region)),"")</f>
        <v/>
      </c>
      <c r="J2721">
        <v>2719</v>
      </c>
      <c r="K2721" t="str">
        <f t="shared" si="85"/>
        <v/>
      </c>
    </row>
    <row r="2722" spans="1:11" ht="16" hidden="1" x14ac:dyDescent="0.2">
      <c r="A2722" s="43">
        <f>IFERROR(MATCH($C2722,'Start Here Statistics'!$M:$M,0),0)</f>
        <v>0</v>
      </c>
      <c r="B2722" s="43" t="s">
        <v>1314</v>
      </c>
      <c r="C2722" s="43" t="s">
        <v>324</v>
      </c>
      <c r="D2722" s="43" t="s">
        <v>3284</v>
      </c>
      <c r="E2722" s="43">
        <f t="shared" si="84"/>
        <v>0</v>
      </c>
      <c r="G2722" s="89" t="str">
        <v/>
      </c>
      <c r="H2722" s="90" t="str" cm="1">
        <f t="array" ref="H2722">IFERROR(_xlfn._xlws.FILTER(Cnty_States_Rgns[chapter],(Cnty_States_Rgns[county_lon, county_st]=G2722)*(Cnty_States_Rgns[region]=DR_Region)),"")</f>
        <v/>
      </c>
      <c r="J2722">
        <v>2720</v>
      </c>
      <c r="K2722" t="str">
        <f t="shared" si="85"/>
        <v/>
      </c>
    </row>
    <row r="2723" spans="1:11" ht="16" hidden="1" x14ac:dyDescent="0.2">
      <c r="A2723" s="43">
        <f>IFERROR(MATCH($C2723,'Start Here Statistics'!$M:$M,0),0)</f>
        <v>0</v>
      </c>
      <c r="B2723" s="43" t="s">
        <v>604</v>
      </c>
      <c r="C2723" s="43" t="s">
        <v>298</v>
      </c>
      <c r="D2723" s="43" t="s">
        <v>3285</v>
      </c>
      <c r="E2723" s="43">
        <f t="shared" si="84"/>
        <v>0</v>
      </c>
      <c r="G2723" s="89" t="str">
        <v/>
      </c>
      <c r="H2723" s="90" t="str" cm="1">
        <f t="array" ref="H2723">IFERROR(_xlfn._xlws.FILTER(Cnty_States_Rgns[chapter],(Cnty_States_Rgns[county_lon, county_st]=G2723)*(Cnty_States_Rgns[region]=DR_Region)),"")</f>
        <v/>
      </c>
      <c r="J2723">
        <v>2721</v>
      </c>
      <c r="K2723" t="str">
        <f t="shared" si="85"/>
        <v/>
      </c>
    </row>
    <row r="2724" spans="1:11" ht="16" hidden="1" x14ac:dyDescent="0.2">
      <c r="A2724" s="43">
        <f>IFERROR(MATCH($C2724,'Start Here Statistics'!$M:$M,0),0)</f>
        <v>0</v>
      </c>
      <c r="B2724" s="43" t="s">
        <v>405</v>
      </c>
      <c r="C2724" s="43" t="s">
        <v>308</v>
      </c>
      <c r="D2724" s="43" t="s">
        <v>3286</v>
      </c>
      <c r="E2724" s="43">
        <f t="shared" si="84"/>
        <v>0</v>
      </c>
      <c r="G2724" s="89" t="str">
        <v/>
      </c>
      <c r="H2724" s="90" t="str" cm="1">
        <f t="array" ref="H2724">IFERROR(_xlfn._xlws.FILTER(Cnty_States_Rgns[chapter],(Cnty_States_Rgns[county_lon, county_st]=G2724)*(Cnty_States_Rgns[region]=DR_Region)),"")</f>
        <v/>
      </c>
      <c r="J2724">
        <v>2722</v>
      </c>
      <c r="K2724" t="str">
        <f t="shared" si="85"/>
        <v/>
      </c>
    </row>
    <row r="2725" spans="1:11" ht="16" hidden="1" x14ac:dyDescent="0.2">
      <c r="A2725" s="43">
        <f>IFERROR(MATCH($C2725,'Start Here Statistics'!$M:$M,0),0)</f>
        <v>0</v>
      </c>
      <c r="B2725" s="43" t="s">
        <v>386</v>
      </c>
      <c r="C2725" s="43" t="s">
        <v>295</v>
      </c>
      <c r="D2725" s="43" t="s">
        <v>3287</v>
      </c>
      <c r="E2725" s="43">
        <f t="shared" si="84"/>
        <v>0</v>
      </c>
      <c r="G2725" s="89" t="str">
        <v/>
      </c>
      <c r="H2725" s="90" t="str" cm="1">
        <f t="array" ref="H2725">IFERROR(_xlfn._xlws.FILTER(Cnty_States_Rgns[chapter],(Cnty_States_Rgns[county_lon, county_st]=G2725)*(Cnty_States_Rgns[region]=DR_Region)),"")</f>
        <v/>
      </c>
      <c r="J2725">
        <v>2723</v>
      </c>
      <c r="K2725" t="str">
        <f t="shared" si="85"/>
        <v/>
      </c>
    </row>
    <row r="2726" spans="1:11" ht="16" hidden="1" x14ac:dyDescent="0.2">
      <c r="A2726" s="43">
        <f>IFERROR(MATCH($C2726,'Start Here Statistics'!$M:$M,0),0)</f>
        <v>0</v>
      </c>
      <c r="B2726" s="43" t="s">
        <v>585</v>
      </c>
      <c r="C2726" s="43" t="s">
        <v>308</v>
      </c>
      <c r="D2726" s="43" t="s">
        <v>3288</v>
      </c>
      <c r="E2726" s="43">
        <f t="shared" si="84"/>
        <v>0</v>
      </c>
      <c r="G2726" s="89" t="str">
        <v/>
      </c>
      <c r="H2726" s="90" t="str" cm="1">
        <f t="array" ref="H2726">IFERROR(_xlfn._xlws.FILTER(Cnty_States_Rgns[chapter],(Cnty_States_Rgns[county_lon, county_st]=G2726)*(Cnty_States_Rgns[region]=DR_Region)),"")</f>
        <v/>
      </c>
      <c r="J2726">
        <v>2724</v>
      </c>
      <c r="K2726" t="str">
        <f t="shared" si="85"/>
        <v/>
      </c>
    </row>
    <row r="2727" spans="1:11" ht="16" hidden="1" x14ac:dyDescent="0.2">
      <c r="A2727" s="43">
        <f>IFERROR(MATCH($C2727,'Start Here Statistics'!$M:$M,0),0)</f>
        <v>0</v>
      </c>
      <c r="B2727" s="43" t="s">
        <v>571</v>
      </c>
      <c r="C2727" s="43" t="s">
        <v>308</v>
      </c>
      <c r="D2727" s="43" t="s">
        <v>3289</v>
      </c>
      <c r="E2727" s="43">
        <f t="shared" si="84"/>
        <v>0</v>
      </c>
      <c r="G2727" s="89" t="str">
        <v/>
      </c>
      <c r="H2727" s="90" t="str" cm="1">
        <f t="array" ref="H2727">IFERROR(_xlfn._xlws.FILTER(Cnty_States_Rgns[chapter],(Cnty_States_Rgns[county_lon, county_st]=G2727)*(Cnty_States_Rgns[region]=DR_Region)),"")</f>
        <v/>
      </c>
      <c r="J2727">
        <v>2725</v>
      </c>
      <c r="K2727" t="str">
        <f t="shared" si="85"/>
        <v/>
      </c>
    </row>
    <row r="2728" spans="1:11" ht="16" x14ac:dyDescent="0.2">
      <c r="A2728" s="43">
        <f>IFERROR(MATCH($C2728,'Start Here Statistics'!$M:$M,0),0)</f>
        <v>0</v>
      </c>
      <c r="B2728" s="43" t="s">
        <v>517</v>
      </c>
      <c r="C2728" s="43" t="s">
        <v>271</v>
      </c>
      <c r="D2728" s="43" t="s">
        <v>3290</v>
      </c>
      <c r="E2728" s="43">
        <f t="shared" si="84"/>
        <v>0</v>
      </c>
      <c r="G2728" s="89" t="str">
        <v/>
      </c>
      <c r="H2728" s="90" t="str" cm="1">
        <f t="array" ref="H2728">IFERROR(_xlfn._xlws.FILTER(Cnty_States_Rgns[chapter],(Cnty_States_Rgns[county_lon, county_st]=G2728)*(Cnty_States_Rgns[region]=DR_Region)),"")</f>
        <v/>
      </c>
      <c r="J2728">
        <v>2726</v>
      </c>
      <c r="K2728" t="str">
        <f t="shared" si="85"/>
        <v/>
      </c>
    </row>
    <row r="2729" spans="1:11" ht="16" hidden="1" x14ac:dyDescent="0.2">
      <c r="A2729" s="43">
        <f>IFERROR(MATCH($C2729,'Start Here Statistics'!$M:$M,0),0)</f>
        <v>0</v>
      </c>
      <c r="B2729" s="43" t="s">
        <v>480</v>
      </c>
      <c r="C2729" s="43" t="s">
        <v>313</v>
      </c>
      <c r="D2729" s="43" t="s">
        <v>3291</v>
      </c>
      <c r="E2729" s="43">
        <f t="shared" si="84"/>
        <v>0</v>
      </c>
      <c r="G2729" s="89" t="str">
        <v/>
      </c>
      <c r="H2729" s="90" t="str" cm="1">
        <f t="array" ref="H2729">IFERROR(_xlfn._xlws.FILTER(Cnty_States_Rgns[chapter],(Cnty_States_Rgns[county_lon, county_st]=G2729)*(Cnty_States_Rgns[region]=DR_Region)),"")</f>
        <v/>
      </c>
      <c r="J2729">
        <v>2727</v>
      </c>
      <c r="K2729" t="str">
        <f t="shared" si="85"/>
        <v/>
      </c>
    </row>
    <row r="2730" spans="1:11" ht="16" hidden="1" x14ac:dyDescent="0.2">
      <c r="A2730" s="43">
        <f>IFERROR(MATCH($C2730,'Start Here Statistics'!$M:$M,0),0)</f>
        <v>0</v>
      </c>
      <c r="B2730" s="43" t="s">
        <v>900</v>
      </c>
      <c r="C2730" s="43" t="s">
        <v>326</v>
      </c>
      <c r="D2730" s="43" t="s">
        <v>3292</v>
      </c>
      <c r="E2730" s="43">
        <f t="shared" si="84"/>
        <v>0</v>
      </c>
      <c r="G2730" s="89" t="str">
        <v/>
      </c>
      <c r="H2730" s="90" t="str" cm="1">
        <f t="array" ref="H2730">IFERROR(_xlfn._xlws.FILTER(Cnty_States_Rgns[chapter],(Cnty_States_Rgns[county_lon, county_st]=G2730)*(Cnty_States_Rgns[region]=DR_Region)),"")</f>
        <v/>
      </c>
      <c r="J2730">
        <v>2728</v>
      </c>
      <c r="K2730" t="str">
        <f t="shared" si="85"/>
        <v/>
      </c>
    </row>
    <row r="2731" spans="1:11" ht="16" hidden="1" x14ac:dyDescent="0.2">
      <c r="A2731" s="43">
        <f>IFERROR(MATCH($C2731,'Start Here Statistics'!$M:$M,0),0)</f>
        <v>0</v>
      </c>
      <c r="B2731" s="43" t="s">
        <v>348</v>
      </c>
      <c r="C2731" s="43" t="s">
        <v>310</v>
      </c>
      <c r="D2731" s="43" t="s">
        <v>3293</v>
      </c>
      <c r="E2731" s="43">
        <f t="shared" si="84"/>
        <v>0</v>
      </c>
      <c r="G2731" s="89" t="str">
        <v/>
      </c>
      <c r="H2731" s="90" t="str" cm="1">
        <f t="array" ref="H2731">IFERROR(_xlfn._xlws.FILTER(Cnty_States_Rgns[chapter],(Cnty_States_Rgns[county_lon, county_st]=G2731)*(Cnty_States_Rgns[region]=DR_Region)),"")</f>
        <v/>
      </c>
      <c r="J2731">
        <v>2729</v>
      </c>
      <c r="K2731" t="str">
        <f t="shared" si="85"/>
        <v/>
      </c>
    </row>
    <row r="2732" spans="1:11" ht="16" hidden="1" x14ac:dyDescent="0.2">
      <c r="A2732" s="43">
        <f>IFERROR(MATCH($C2732,'Start Here Statistics'!$M:$M,0),0)</f>
        <v>0</v>
      </c>
      <c r="B2732" s="43" t="s">
        <v>615</v>
      </c>
      <c r="C2732" s="43" t="s">
        <v>315</v>
      </c>
      <c r="D2732" s="43" t="s">
        <v>3294</v>
      </c>
      <c r="E2732" s="43">
        <f t="shared" si="84"/>
        <v>0</v>
      </c>
      <c r="G2732" s="89" t="str">
        <v/>
      </c>
      <c r="H2732" s="90" t="str" cm="1">
        <f t="array" ref="H2732">IFERROR(_xlfn._xlws.FILTER(Cnty_States_Rgns[chapter],(Cnty_States_Rgns[county_lon, county_st]=G2732)*(Cnty_States_Rgns[region]=DR_Region)),"")</f>
        <v/>
      </c>
      <c r="J2732">
        <v>2730</v>
      </c>
      <c r="K2732" t="str">
        <f t="shared" si="85"/>
        <v/>
      </c>
    </row>
    <row r="2733" spans="1:11" ht="16" hidden="1" x14ac:dyDescent="0.2">
      <c r="A2733" s="43">
        <f>IFERROR(MATCH($C2733,'Start Here Statistics'!$M:$M,0),0)</f>
        <v>0</v>
      </c>
      <c r="B2733" s="43" t="s">
        <v>561</v>
      </c>
      <c r="C2733" s="43" t="s">
        <v>307</v>
      </c>
      <c r="D2733" s="43" t="s">
        <v>3295</v>
      </c>
      <c r="E2733" s="43">
        <f t="shared" si="84"/>
        <v>0</v>
      </c>
      <c r="G2733" s="89" t="str">
        <v/>
      </c>
      <c r="H2733" s="90" t="str" cm="1">
        <f t="array" ref="H2733">IFERROR(_xlfn._xlws.FILTER(Cnty_States_Rgns[chapter],(Cnty_States_Rgns[county_lon, county_st]=G2733)*(Cnty_States_Rgns[region]=DR_Region)),"")</f>
        <v/>
      </c>
      <c r="J2733">
        <v>2731</v>
      </c>
      <c r="K2733" t="str">
        <f t="shared" si="85"/>
        <v/>
      </c>
    </row>
    <row r="2734" spans="1:11" ht="16" hidden="1" x14ac:dyDescent="0.2">
      <c r="A2734" s="43">
        <f>IFERROR(MATCH($C2734,'Start Here Statistics'!$M:$M,0),0)</f>
        <v>0</v>
      </c>
      <c r="B2734" s="43" t="s">
        <v>394</v>
      </c>
      <c r="C2734" s="43" t="s">
        <v>289</v>
      </c>
      <c r="D2734" s="43" t="s">
        <v>3296</v>
      </c>
      <c r="E2734" s="43">
        <f t="shared" si="84"/>
        <v>0</v>
      </c>
      <c r="G2734" s="89" t="str">
        <v/>
      </c>
      <c r="H2734" s="90" t="str" cm="1">
        <f t="array" ref="H2734">IFERROR(_xlfn._xlws.FILTER(Cnty_States_Rgns[chapter],(Cnty_States_Rgns[county_lon, county_st]=G2734)*(Cnty_States_Rgns[region]=DR_Region)),"")</f>
        <v/>
      </c>
      <c r="J2734">
        <v>2732</v>
      </c>
      <c r="K2734" t="str">
        <f t="shared" si="85"/>
        <v/>
      </c>
    </row>
    <row r="2735" spans="1:11" ht="16" hidden="1" x14ac:dyDescent="0.2">
      <c r="A2735" s="43">
        <f>IFERROR(MATCH($C2735,'Start Here Statistics'!$M:$M,0),0)</f>
        <v>0</v>
      </c>
      <c r="B2735" s="43" t="s">
        <v>344</v>
      </c>
      <c r="C2735" s="43" t="s">
        <v>327</v>
      </c>
      <c r="D2735" s="43" t="s">
        <v>3297</v>
      </c>
      <c r="E2735" s="43">
        <f t="shared" si="84"/>
        <v>0</v>
      </c>
      <c r="G2735" s="89" t="str">
        <v/>
      </c>
      <c r="H2735" s="90" t="str" cm="1">
        <f t="array" ref="H2735">IFERROR(_xlfn._xlws.FILTER(Cnty_States_Rgns[chapter],(Cnty_States_Rgns[county_lon, county_st]=G2735)*(Cnty_States_Rgns[region]=DR_Region)),"")</f>
        <v/>
      </c>
      <c r="J2735">
        <v>2733</v>
      </c>
      <c r="K2735" t="str">
        <f t="shared" si="85"/>
        <v/>
      </c>
    </row>
    <row r="2736" spans="1:11" ht="16" hidden="1" x14ac:dyDescent="0.2">
      <c r="A2736" s="43">
        <f>IFERROR(MATCH($C2736,'Start Here Statistics'!$M:$M,0),0)</f>
        <v>0</v>
      </c>
      <c r="B2736" s="43" t="s">
        <v>2477</v>
      </c>
      <c r="C2736" s="43" t="s">
        <v>305</v>
      </c>
      <c r="D2736" s="43" t="s">
        <v>3298</v>
      </c>
      <c r="E2736" s="43">
        <f t="shared" si="84"/>
        <v>0</v>
      </c>
      <c r="G2736" s="89" t="str">
        <v/>
      </c>
      <c r="H2736" s="90" t="str" cm="1">
        <f t="array" ref="H2736">IFERROR(_xlfn._xlws.FILTER(Cnty_States_Rgns[chapter],(Cnty_States_Rgns[county_lon, county_st]=G2736)*(Cnty_States_Rgns[region]=DR_Region)),"")</f>
        <v/>
      </c>
      <c r="J2736">
        <v>2734</v>
      </c>
      <c r="K2736" t="str">
        <f t="shared" si="85"/>
        <v/>
      </c>
    </row>
    <row r="2737" spans="1:11" ht="16" hidden="1" x14ac:dyDescent="0.2">
      <c r="A2737" s="43">
        <f>IFERROR(MATCH($C2737,'Start Here Statistics'!$M:$M,0),0)</f>
        <v>0</v>
      </c>
      <c r="B2737" s="43" t="s">
        <v>2609</v>
      </c>
      <c r="C2737" s="43" t="s">
        <v>296</v>
      </c>
      <c r="D2737" s="43" t="s">
        <v>3299</v>
      </c>
      <c r="E2737" s="43">
        <f t="shared" si="84"/>
        <v>0</v>
      </c>
      <c r="G2737" s="89" t="str">
        <v/>
      </c>
      <c r="H2737" s="90" t="str" cm="1">
        <f t="array" ref="H2737">IFERROR(_xlfn._xlws.FILTER(Cnty_States_Rgns[chapter],(Cnty_States_Rgns[county_lon, county_st]=G2737)*(Cnty_States_Rgns[region]=DR_Region)),"")</f>
        <v/>
      </c>
      <c r="J2737">
        <v>2735</v>
      </c>
      <c r="K2737" t="str">
        <f t="shared" si="85"/>
        <v/>
      </c>
    </row>
    <row r="2738" spans="1:11" ht="16" hidden="1" x14ac:dyDescent="0.2">
      <c r="A2738" s="43">
        <f>IFERROR(MATCH($C2738,'Start Here Statistics'!$M:$M,0),0)</f>
        <v>0</v>
      </c>
      <c r="B2738" s="43" t="s">
        <v>1434</v>
      </c>
      <c r="C2738" s="43" t="s">
        <v>291</v>
      </c>
      <c r="D2738" s="43" t="s">
        <v>3299</v>
      </c>
      <c r="E2738" s="43">
        <f t="shared" si="84"/>
        <v>0</v>
      </c>
      <c r="G2738" s="89" t="str">
        <v/>
      </c>
      <c r="H2738" s="90" t="str" cm="1">
        <f t="array" ref="H2738">IFERROR(_xlfn._xlws.FILTER(Cnty_States_Rgns[chapter],(Cnty_States_Rgns[county_lon, county_st]=G2738)*(Cnty_States_Rgns[region]=DR_Region)),"")</f>
        <v/>
      </c>
      <c r="J2738">
        <v>2736</v>
      </c>
      <c r="K2738" t="str">
        <f t="shared" si="85"/>
        <v/>
      </c>
    </row>
    <row r="2739" spans="1:11" ht="16" hidden="1" x14ac:dyDescent="0.2">
      <c r="A2739" s="43">
        <f>IFERROR(MATCH($C2739,'Start Here Statistics'!$M:$M,0),0)</f>
        <v>0</v>
      </c>
      <c r="B2739" s="43" t="s">
        <v>1182</v>
      </c>
      <c r="C2739" s="43" t="s">
        <v>300</v>
      </c>
      <c r="D2739" s="43" t="s">
        <v>3300</v>
      </c>
      <c r="E2739" s="43">
        <f t="shared" si="84"/>
        <v>0</v>
      </c>
      <c r="G2739" s="89" t="str">
        <v/>
      </c>
      <c r="H2739" s="90" t="str" cm="1">
        <f t="array" ref="H2739">IFERROR(_xlfn._xlws.FILTER(Cnty_States_Rgns[chapter],(Cnty_States_Rgns[county_lon, county_st]=G2739)*(Cnty_States_Rgns[region]=DR_Region)),"")</f>
        <v/>
      </c>
      <c r="J2739">
        <v>2737</v>
      </c>
      <c r="K2739" t="str">
        <f t="shared" si="85"/>
        <v/>
      </c>
    </row>
    <row r="2740" spans="1:11" ht="16" hidden="1" x14ac:dyDescent="0.2">
      <c r="A2740" s="43">
        <f>IFERROR(MATCH($C2740,'Start Here Statistics'!$M:$M,0),0)</f>
        <v>0</v>
      </c>
      <c r="B2740" s="43" t="s">
        <v>352</v>
      </c>
      <c r="C2740" s="43" t="s">
        <v>308</v>
      </c>
      <c r="D2740" s="43" t="s">
        <v>3301</v>
      </c>
      <c r="E2740" s="43">
        <f t="shared" si="84"/>
        <v>0</v>
      </c>
      <c r="G2740" s="89" t="str">
        <v/>
      </c>
      <c r="H2740" s="90" t="str" cm="1">
        <f t="array" ref="H2740">IFERROR(_xlfn._xlws.FILTER(Cnty_States_Rgns[chapter],(Cnty_States_Rgns[county_lon, county_st]=G2740)*(Cnty_States_Rgns[region]=DR_Region)),"")</f>
        <v/>
      </c>
      <c r="J2740">
        <v>2738</v>
      </c>
      <c r="K2740" t="str">
        <f t="shared" si="85"/>
        <v/>
      </c>
    </row>
    <row r="2741" spans="1:11" ht="16" hidden="1" x14ac:dyDescent="0.2">
      <c r="A2741" s="43">
        <f>IFERROR(MATCH($C2741,'Start Here Statistics'!$M:$M,0),0)</f>
        <v>0</v>
      </c>
      <c r="B2741" s="43" t="s">
        <v>615</v>
      </c>
      <c r="C2741" s="43" t="s">
        <v>315</v>
      </c>
      <c r="D2741" s="43" t="s">
        <v>3302</v>
      </c>
      <c r="E2741" s="43">
        <f t="shared" si="84"/>
        <v>0</v>
      </c>
      <c r="G2741" s="89" t="str">
        <v/>
      </c>
      <c r="H2741" s="90" t="str" cm="1">
        <f t="array" ref="H2741">IFERROR(_xlfn._xlws.FILTER(Cnty_States_Rgns[chapter],(Cnty_States_Rgns[county_lon, county_st]=G2741)*(Cnty_States_Rgns[region]=DR_Region)),"")</f>
        <v/>
      </c>
      <c r="J2741">
        <v>2739</v>
      </c>
      <c r="K2741" t="str">
        <f t="shared" si="85"/>
        <v/>
      </c>
    </row>
    <row r="2742" spans="1:11" ht="16" hidden="1" x14ac:dyDescent="0.2">
      <c r="A2742" s="43">
        <f>IFERROR(MATCH($C2742,'Start Here Statistics'!$M:$M,0),0)</f>
        <v>0</v>
      </c>
      <c r="B2742" s="43" t="s">
        <v>761</v>
      </c>
      <c r="C2742" s="43" t="s">
        <v>328</v>
      </c>
      <c r="D2742" s="43" t="s">
        <v>3303</v>
      </c>
      <c r="E2742" s="43">
        <f t="shared" si="84"/>
        <v>0</v>
      </c>
      <c r="G2742" s="89" t="str">
        <v/>
      </c>
      <c r="H2742" s="90" t="str" cm="1">
        <f t="array" ref="H2742">IFERROR(_xlfn._xlws.FILTER(Cnty_States_Rgns[chapter],(Cnty_States_Rgns[county_lon, county_st]=G2742)*(Cnty_States_Rgns[region]=DR_Region)),"")</f>
        <v/>
      </c>
      <c r="J2742">
        <v>2740</v>
      </c>
      <c r="K2742" t="str">
        <f t="shared" si="85"/>
        <v/>
      </c>
    </row>
    <row r="2743" spans="1:11" ht="16" hidden="1" x14ac:dyDescent="0.2">
      <c r="A2743" s="43">
        <f>IFERROR(MATCH($C2743,'Start Here Statistics'!$M:$M,0),0)</f>
        <v>0</v>
      </c>
      <c r="B2743" s="43" t="s">
        <v>732</v>
      </c>
      <c r="C2743" s="43" t="s">
        <v>297</v>
      </c>
      <c r="D2743" s="43" t="s">
        <v>3304</v>
      </c>
      <c r="E2743" s="43">
        <f t="shared" si="84"/>
        <v>0</v>
      </c>
      <c r="G2743" s="89" t="str">
        <v/>
      </c>
      <c r="H2743" s="90" t="str" cm="1">
        <f t="array" ref="H2743">IFERROR(_xlfn._xlws.FILTER(Cnty_States_Rgns[chapter],(Cnty_States_Rgns[county_lon, county_st]=G2743)*(Cnty_States_Rgns[region]=DR_Region)),"")</f>
        <v/>
      </c>
      <c r="J2743">
        <v>2741</v>
      </c>
      <c r="K2743" t="str">
        <f t="shared" si="85"/>
        <v/>
      </c>
    </row>
    <row r="2744" spans="1:11" ht="16" hidden="1" x14ac:dyDescent="0.2">
      <c r="A2744" s="43">
        <f>IFERROR(MATCH($C2744,'Start Here Statistics'!$M:$M,0),0)</f>
        <v>0</v>
      </c>
      <c r="B2744" s="43" t="s">
        <v>907</v>
      </c>
      <c r="C2744" s="43" t="s">
        <v>324</v>
      </c>
      <c r="D2744" s="43" t="s">
        <v>3305</v>
      </c>
      <c r="E2744" s="43">
        <f t="shared" si="84"/>
        <v>0</v>
      </c>
      <c r="G2744" s="89" t="str">
        <v/>
      </c>
      <c r="H2744" s="90" t="str" cm="1">
        <f t="array" ref="H2744">IFERROR(_xlfn._xlws.FILTER(Cnty_States_Rgns[chapter],(Cnty_States_Rgns[county_lon, county_st]=G2744)*(Cnty_States_Rgns[region]=DR_Region)),"")</f>
        <v/>
      </c>
      <c r="J2744">
        <v>2742</v>
      </c>
      <c r="K2744" t="str">
        <f t="shared" si="85"/>
        <v/>
      </c>
    </row>
    <row r="2745" spans="1:11" ht="16" hidden="1" x14ac:dyDescent="0.2">
      <c r="A2745" s="43">
        <f>IFERROR(MATCH($C2745,'Start Here Statistics'!$M:$M,0),0)</f>
        <v>0</v>
      </c>
      <c r="B2745" s="43" t="s">
        <v>523</v>
      </c>
      <c r="C2745" s="43" t="s">
        <v>307</v>
      </c>
      <c r="D2745" s="43" t="s">
        <v>3306</v>
      </c>
      <c r="E2745" s="43">
        <f t="shared" si="84"/>
        <v>0</v>
      </c>
      <c r="G2745" s="89" t="str">
        <v/>
      </c>
      <c r="H2745" s="90" t="str" cm="1">
        <f t="array" ref="H2745">IFERROR(_xlfn._xlws.FILTER(Cnty_States_Rgns[chapter],(Cnty_States_Rgns[county_lon, county_st]=G2745)*(Cnty_States_Rgns[region]=DR_Region)),"")</f>
        <v/>
      </c>
      <c r="J2745">
        <v>2743</v>
      </c>
      <c r="K2745" t="str">
        <f t="shared" si="85"/>
        <v/>
      </c>
    </row>
    <row r="2746" spans="1:11" ht="16" hidden="1" x14ac:dyDescent="0.2">
      <c r="A2746" s="43">
        <f>IFERROR(MATCH($C2746,'Start Here Statistics'!$M:$M,0),0)</f>
        <v>0</v>
      </c>
      <c r="B2746" s="43" t="s">
        <v>708</v>
      </c>
      <c r="C2746" s="43" t="s">
        <v>285</v>
      </c>
      <c r="D2746" s="43" t="s">
        <v>3307</v>
      </c>
      <c r="E2746" s="43">
        <f t="shared" si="84"/>
        <v>0</v>
      </c>
      <c r="G2746" s="89" t="str">
        <v/>
      </c>
      <c r="H2746" s="90" t="str" cm="1">
        <f t="array" ref="H2746">IFERROR(_xlfn._xlws.FILTER(Cnty_States_Rgns[chapter],(Cnty_States_Rgns[county_lon, county_st]=G2746)*(Cnty_States_Rgns[region]=DR_Region)),"")</f>
        <v/>
      </c>
      <c r="J2746">
        <v>2744</v>
      </c>
      <c r="K2746" t="str">
        <f t="shared" si="85"/>
        <v/>
      </c>
    </row>
    <row r="2747" spans="1:11" ht="16" hidden="1" x14ac:dyDescent="0.2">
      <c r="A2747" s="43">
        <f>IFERROR(MATCH($C2747,'Start Here Statistics'!$M:$M,0),0)</f>
        <v>0</v>
      </c>
      <c r="B2747" s="43" t="s">
        <v>390</v>
      </c>
      <c r="C2747" s="43" t="s">
        <v>289</v>
      </c>
      <c r="D2747" s="43" t="s">
        <v>3308</v>
      </c>
      <c r="E2747" s="43">
        <f t="shared" si="84"/>
        <v>0</v>
      </c>
      <c r="G2747" s="89" t="str">
        <v/>
      </c>
      <c r="H2747" s="90" t="str" cm="1">
        <f t="array" ref="H2747">IFERROR(_xlfn._xlws.FILTER(Cnty_States_Rgns[chapter],(Cnty_States_Rgns[county_lon, county_st]=G2747)*(Cnty_States_Rgns[region]=DR_Region)),"")</f>
        <v/>
      </c>
      <c r="J2747">
        <v>2745</v>
      </c>
      <c r="K2747" t="str">
        <f t="shared" si="85"/>
        <v/>
      </c>
    </row>
    <row r="2748" spans="1:11" ht="16" hidden="1" x14ac:dyDescent="0.2">
      <c r="A2748" s="43">
        <f>IFERROR(MATCH($C2748,'Start Here Statistics'!$M:$M,0),0)</f>
        <v>0</v>
      </c>
      <c r="B2748" s="43" t="s">
        <v>2336</v>
      </c>
      <c r="C2748" s="43" t="s">
        <v>316</v>
      </c>
      <c r="D2748" s="43" t="s">
        <v>3309</v>
      </c>
      <c r="E2748" s="43">
        <f t="shared" si="84"/>
        <v>0</v>
      </c>
      <c r="G2748" s="89" t="str">
        <v/>
      </c>
      <c r="H2748" s="90" t="str" cm="1">
        <f t="array" ref="H2748">IFERROR(_xlfn._xlws.FILTER(Cnty_States_Rgns[chapter],(Cnty_States_Rgns[county_lon, county_st]=G2748)*(Cnty_States_Rgns[region]=DR_Region)),"")</f>
        <v/>
      </c>
      <c r="J2748">
        <v>2746</v>
      </c>
      <c r="K2748" t="str">
        <f t="shared" si="85"/>
        <v/>
      </c>
    </row>
    <row r="2749" spans="1:11" ht="16" hidden="1" x14ac:dyDescent="0.2">
      <c r="A2749" s="43">
        <f>IFERROR(MATCH($C2749,'Start Here Statistics'!$M:$M,0),0)</f>
        <v>0</v>
      </c>
      <c r="B2749" s="43" t="s">
        <v>1232</v>
      </c>
      <c r="C2749" s="43" t="s">
        <v>326</v>
      </c>
      <c r="D2749" s="43" t="s">
        <v>3310</v>
      </c>
      <c r="E2749" s="43">
        <f t="shared" si="84"/>
        <v>0</v>
      </c>
      <c r="G2749" s="89" t="str">
        <v/>
      </c>
      <c r="H2749" s="90" t="str" cm="1">
        <f t="array" ref="H2749">IFERROR(_xlfn._xlws.FILTER(Cnty_States_Rgns[chapter],(Cnty_States_Rgns[county_lon, county_st]=G2749)*(Cnty_States_Rgns[region]=DR_Region)),"")</f>
        <v/>
      </c>
      <c r="J2749">
        <v>2747</v>
      </c>
      <c r="K2749" t="str">
        <f t="shared" si="85"/>
        <v/>
      </c>
    </row>
    <row r="2750" spans="1:11" ht="16" hidden="1" x14ac:dyDescent="0.2">
      <c r="A2750" s="43">
        <f>IFERROR(MATCH($C2750,'Start Here Statistics'!$M:$M,0),0)</f>
        <v>0</v>
      </c>
      <c r="B2750" s="43" t="s">
        <v>428</v>
      </c>
      <c r="C2750" s="43" t="s">
        <v>301</v>
      </c>
      <c r="D2750" s="43" t="s">
        <v>3311</v>
      </c>
      <c r="E2750" s="43">
        <f t="shared" si="84"/>
        <v>0</v>
      </c>
      <c r="G2750" s="89" t="str">
        <v/>
      </c>
      <c r="H2750" s="90" t="str" cm="1">
        <f t="array" ref="H2750">IFERROR(_xlfn._xlws.FILTER(Cnty_States_Rgns[chapter],(Cnty_States_Rgns[county_lon, county_st]=G2750)*(Cnty_States_Rgns[region]=DR_Region)),"")</f>
        <v/>
      </c>
      <c r="J2750">
        <v>2748</v>
      </c>
      <c r="K2750" t="str">
        <f t="shared" si="85"/>
        <v/>
      </c>
    </row>
    <row r="2751" spans="1:11" ht="16" hidden="1" x14ac:dyDescent="0.2">
      <c r="A2751" s="43">
        <f>IFERROR(MATCH($C2751,'Start Here Statistics'!$M:$M,0),0)</f>
        <v>0</v>
      </c>
      <c r="B2751" s="43" t="s">
        <v>967</v>
      </c>
      <c r="C2751" s="43" t="s">
        <v>324</v>
      </c>
      <c r="D2751" s="43" t="s">
        <v>3312</v>
      </c>
      <c r="E2751" s="43">
        <f t="shared" si="84"/>
        <v>0</v>
      </c>
      <c r="G2751" s="89" t="str">
        <v/>
      </c>
      <c r="H2751" s="90" t="str" cm="1">
        <f t="array" ref="H2751">IFERROR(_xlfn._xlws.FILTER(Cnty_States_Rgns[chapter],(Cnty_States_Rgns[county_lon, county_st]=G2751)*(Cnty_States_Rgns[region]=DR_Region)),"")</f>
        <v/>
      </c>
      <c r="J2751">
        <v>2749</v>
      </c>
      <c r="K2751" t="str">
        <f t="shared" si="85"/>
        <v/>
      </c>
    </row>
    <row r="2752" spans="1:11" ht="16" x14ac:dyDescent="0.2">
      <c r="A2752" s="43">
        <f>IFERROR(MATCH($C2752,'Start Here Statistics'!$M:$M,0),0)</f>
        <v>0</v>
      </c>
      <c r="B2752" s="43" t="s">
        <v>660</v>
      </c>
      <c r="C2752" s="43" t="s">
        <v>271</v>
      </c>
      <c r="D2752" s="43" t="s">
        <v>3313</v>
      </c>
      <c r="E2752" s="43">
        <f t="shared" si="84"/>
        <v>0</v>
      </c>
      <c r="G2752" s="89" t="str">
        <v/>
      </c>
      <c r="H2752" s="90" t="str" cm="1">
        <f t="array" ref="H2752">IFERROR(_xlfn._xlws.FILTER(Cnty_States_Rgns[chapter],(Cnty_States_Rgns[county_lon, county_st]=G2752)*(Cnty_States_Rgns[region]=DR_Region)),"")</f>
        <v/>
      </c>
      <c r="J2752">
        <v>2750</v>
      </c>
      <c r="K2752" t="str">
        <f t="shared" si="85"/>
        <v/>
      </c>
    </row>
    <row r="2753" spans="1:11" ht="16" hidden="1" x14ac:dyDescent="0.2">
      <c r="A2753" s="43">
        <f>IFERROR(MATCH($C2753,'Start Here Statistics'!$M:$M,0),0)</f>
        <v>0</v>
      </c>
      <c r="B2753" s="43" t="s">
        <v>1019</v>
      </c>
      <c r="C2753" s="43" t="s">
        <v>288</v>
      </c>
      <c r="D2753" s="43" t="s">
        <v>3314</v>
      </c>
      <c r="E2753" s="43">
        <f t="shared" si="84"/>
        <v>0</v>
      </c>
      <c r="G2753" s="89" t="str">
        <v/>
      </c>
      <c r="H2753" s="90" t="str" cm="1">
        <f t="array" ref="H2753">IFERROR(_xlfn._xlws.FILTER(Cnty_States_Rgns[chapter],(Cnty_States_Rgns[county_lon, county_st]=G2753)*(Cnty_States_Rgns[region]=DR_Region)),"")</f>
        <v/>
      </c>
      <c r="J2753">
        <v>2751</v>
      </c>
      <c r="K2753" t="str">
        <f t="shared" si="85"/>
        <v/>
      </c>
    </row>
    <row r="2754" spans="1:11" ht="16" hidden="1" x14ac:dyDescent="0.2">
      <c r="A2754" s="43">
        <f>IFERROR(MATCH($C2754,'Start Here Statistics'!$M:$M,0),0)</f>
        <v>0</v>
      </c>
      <c r="B2754" s="43" t="s">
        <v>538</v>
      </c>
      <c r="C2754" s="43" t="s">
        <v>294</v>
      </c>
      <c r="D2754" s="43" t="s">
        <v>3315</v>
      </c>
      <c r="E2754" s="43">
        <f t="shared" si="84"/>
        <v>0</v>
      </c>
      <c r="G2754" s="89" t="str">
        <v/>
      </c>
      <c r="H2754" s="90" t="str" cm="1">
        <f t="array" ref="H2754">IFERROR(_xlfn._xlws.FILTER(Cnty_States_Rgns[chapter],(Cnty_States_Rgns[county_lon, county_st]=G2754)*(Cnty_States_Rgns[region]=DR_Region)),"")</f>
        <v/>
      </c>
      <c r="J2754">
        <v>2752</v>
      </c>
      <c r="K2754" t="str">
        <f t="shared" si="85"/>
        <v/>
      </c>
    </row>
    <row r="2755" spans="1:11" ht="16" hidden="1" x14ac:dyDescent="0.2">
      <c r="A2755" s="43">
        <f>IFERROR(MATCH($C2755,'Start Here Statistics'!$M:$M,0),0)</f>
        <v>0</v>
      </c>
      <c r="B2755" s="43" t="s">
        <v>380</v>
      </c>
      <c r="C2755" s="43" t="s">
        <v>320</v>
      </c>
      <c r="D2755" s="43" t="s">
        <v>3316</v>
      </c>
      <c r="E2755" s="43">
        <f t="shared" ref="E2755:E2818" si="86">SUM(E2754,$A2755&gt;0)</f>
        <v>0</v>
      </c>
      <c r="G2755" s="89" t="str">
        <v/>
      </c>
      <c r="H2755" s="90" t="str" cm="1">
        <f t="array" ref="H2755">IFERROR(_xlfn._xlws.FILTER(Cnty_States_Rgns[chapter],(Cnty_States_Rgns[county_lon, county_st]=G2755)*(Cnty_States_Rgns[region]=DR_Region)),"")</f>
        <v/>
      </c>
      <c r="J2755">
        <v>2753</v>
      </c>
      <c r="K2755" t="str">
        <f t="shared" si="85"/>
        <v/>
      </c>
    </row>
    <row r="2756" spans="1:11" ht="16" x14ac:dyDescent="0.2">
      <c r="A2756" s="43">
        <f>IFERROR(MATCH($C2756,'Start Here Statistics'!$M:$M,0),0)</f>
        <v>0</v>
      </c>
      <c r="B2756" s="43" t="s">
        <v>400</v>
      </c>
      <c r="C2756" s="43" t="s">
        <v>271</v>
      </c>
      <c r="D2756" s="43" t="s">
        <v>3317</v>
      </c>
      <c r="E2756" s="43">
        <f t="shared" si="86"/>
        <v>0</v>
      </c>
      <c r="G2756" s="89" t="str">
        <v/>
      </c>
      <c r="H2756" s="90" t="str" cm="1">
        <f t="array" ref="H2756">IFERROR(_xlfn._xlws.FILTER(Cnty_States_Rgns[chapter],(Cnty_States_Rgns[county_lon, county_st]=G2756)*(Cnty_States_Rgns[region]=DR_Region)),"")</f>
        <v/>
      </c>
      <c r="J2756">
        <v>2754</v>
      </c>
      <c r="K2756" t="str">
        <f t="shared" ref="K2756:K2819" si="87">IFERROR(INDEX($D:$D,MATCH($J2756,$E:$E,0)),"")</f>
        <v/>
      </c>
    </row>
    <row r="2757" spans="1:11" ht="16" hidden="1" x14ac:dyDescent="0.2">
      <c r="A2757" s="43">
        <f>IFERROR(MATCH($C2757,'Start Here Statistics'!$M:$M,0),0)</f>
        <v>0</v>
      </c>
      <c r="B2757" s="43" t="s">
        <v>386</v>
      </c>
      <c r="C2757" s="43" t="s">
        <v>295</v>
      </c>
      <c r="D2757" s="43" t="s">
        <v>3318</v>
      </c>
      <c r="E2757" s="43">
        <f t="shared" si="86"/>
        <v>0</v>
      </c>
      <c r="G2757" s="89" t="str">
        <v/>
      </c>
      <c r="H2757" s="90" t="str" cm="1">
        <f t="array" ref="H2757">IFERROR(_xlfn._xlws.FILTER(Cnty_States_Rgns[chapter],(Cnty_States_Rgns[county_lon, county_st]=G2757)*(Cnty_States_Rgns[region]=DR_Region)),"")</f>
        <v/>
      </c>
      <c r="J2757">
        <v>2755</v>
      </c>
      <c r="K2757" t="str">
        <f t="shared" si="87"/>
        <v/>
      </c>
    </row>
    <row r="2758" spans="1:11" ht="16" hidden="1" x14ac:dyDescent="0.2">
      <c r="A2758" s="43">
        <f>IFERROR(MATCH($C2758,'Start Here Statistics'!$M:$M,0),0)</f>
        <v>0</v>
      </c>
      <c r="B2758" s="43" t="s">
        <v>344</v>
      </c>
      <c r="C2758" s="43" t="s">
        <v>327</v>
      </c>
      <c r="D2758" s="43" t="s">
        <v>3319</v>
      </c>
      <c r="E2758" s="43">
        <f t="shared" si="86"/>
        <v>0</v>
      </c>
      <c r="G2758" s="89" t="str">
        <v/>
      </c>
      <c r="H2758" s="90" t="str" cm="1">
        <f t="array" ref="H2758">IFERROR(_xlfn._xlws.FILTER(Cnty_States_Rgns[chapter],(Cnty_States_Rgns[county_lon, county_st]=G2758)*(Cnty_States_Rgns[region]=DR_Region)),"")</f>
        <v/>
      </c>
      <c r="J2758">
        <v>2756</v>
      </c>
      <c r="K2758" t="str">
        <f t="shared" si="87"/>
        <v/>
      </c>
    </row>
    <row r="2759" spans="1:11" ht="16" hidden="1" x14ac:dyDescent="0.2">
      <c r="A2759" s="43">
        <f>IFERROR(MATCH($C2759,'Start Here Statistics'!$M:$M,0),0)</f>
        <v>0</v>
      </c>
      <c r="B2759" s="43" t="s">
        <v>761</v>
      </c>
      <c r="C2759" s="43" t="s">
        <v>328</v>
      </c>
      <c r="D2759" s="43" t="s">
        <v>3320</v>
      </c>
      <c r="E2759" s="43">
        <f t="shared" si="86"/>
        <v>0</v>
      </c>
      <c r="G2759" s="89" t="str">
        <v/>
      </c>
      <c r="H2759" s="90" t="str" cm="1">
        <f t="array" ref="H2759">IFERROR(_xlfn._xlws.FILTER(Cnty_States_Rgns[chapter],(Cnty_States_Rgns[county_lon, county_st]=G2759)*(Cnty_States_Rgns[region]=DR_Region)),"")</f>
        <v/>
      </c>
      <c r="J2759">
        <v>2757</v>
      </c>
      <c r="K2759" t="str">
        <f t="shared" si="87"/>
        <v/>
      </c>
    </row>
    <row r="2760" spans="1:11" ht="16" hidden="1" x14ac:dyDescent="0.2">
      <c r="A2760" s="43">
        <f>IFERROR(MATCH($C2760,'Start Here Statistics'!$M:$M,0),0)</f>
        <v>0</v>
      </c>
      <c r="B2760" s="43" t="s">
        <v>883</v>
      </c>
      <c r="C2760" s="43" t="s">
        <v>309</v>
      </c>
      <c r="D2760" s="43" t="s">
        <v>3321</v>
      </c>
      <c r="E2760" s="43">
        <f t="shared" si="86"/>
        <v>0</v>
      </c>
      <c r="G2760" s="89" t="str">
        <v/>
      </c>
      <c r="H2760" s="90" t="str" cm="1">
        <f t="array" ref="H2760">IFERROR(_xlfn._xlws.FILTER(Cnty_States_Rgns[chapter],(Cnty_States_Rgns[county_lon, county_st]=G2760)*(Cnty_States_Rgns[region]=DR_Region)),"")</f>
        <v/>
      </c>
      <c r="J2760">
        <v>2758</v>
      </c>
      <c r="K2760" t="str">
        <f t="shared" si="87"/>
        <v/>
      </c>
    </row>
    <row r="2761" spans="1:11" ht="16" hidden="1" x14ac:dyDescent="0.2">
      <c r="A2761" s="43">
        <f>IFERROR(MATCH($C2761,'Start Here Statistics'!$M:$M,0),0)</f>
        <v>0</v>
      </c>
      <c r="B2761" s="43" t="s">
        <v>644</v>
      </c>
      <c r="C2761" s="43" t="s">
        <v>311</v>
      </c>
      <c r="D2761" s="43" t="s">
        <v>3322</v>
      </c>
      <c r="E2761" s="43">
        <f t="shared" si="86"/>
        <v>0</v>
      </c>
      <c r="G2761" s="89" t="str">
        <v/>
      </c>
      <c r="H2761" s="90" t="str" cm="1">
        <f t="array" ref="H2761">IFERROR(_xlfn._xlws.FILTER(Cnty_States_Rgns[chapter],(Cnty_States_Rgns[county_lon, county_st]=G2761)*(Cnty_States_Rgns[region]=DR_Region)),"")</f>
        <v/>
      </c>
      <c r="J2761">
        <v>2759</v>
      </c>
      <c r="K2761" t="str">
        <f t="shared" si="87"/>
        <v/>
      </c>
    </row>
    <row r="2762" spans="1:11" ht="16" hidden="1" x14ac:dyDescent="0.2">
      <c r="A2762" s="43">
        <f>IFERROR(MATCH($C2762,'Start Here Statistics'!$M:$M,0),0)</f>
        <v>0</v>
      </c>
      <c r="B2762" s="43" t="s">
        <v>438</v>
      </c>
      <c r="C2762" s="43" t="s">
        <v>327</v>
      </c>
      <c r="D2762" s="43" t="s">
        <v>3323</v>
      </c>
      <c r="E2762" s="43">
        <f t="shared" si="86"/>
        <v>0</v>
      </c>
      <c r="G2762" s="89" t="str">
        <v/>
      </c>
      <c r="H2762" s="90" t="str" cm="1">
        <f t="array" ref="H2762">IFERROR(_xlfn._xlws.FILTER(Cnty_States_Rgns[chapter],(Cnty_States_Rgns[county_lon, county_st]=G2762)*(Cnty_States_Rgns[region]=DR_Region)),"")</f>
        <v/>
      </c>
      <c r="J2762">
        <v>2760</v>
      </c>
      <c r="K2762" t="str">
        <f t="shared" si="87"/>
        <v/>
      </c>
    </row>
    <row r="2763" spans="1:11" ht="16" hidden="1" x14ac:dyDescent="0.2">
      <c r="A2763" s="43">
        <f>IFERROR(MATCH($C2763,'Start Here Statistics'!$M:$M,0),0)</f>
        <v>0</v>
      </c>
      <c r="B2763" s="43" t="s">
        <v>435</v>
      </c>
      <c r="C2763" s="43" t="s">
        <v>279</v>
      </c>
      <c r="D2763" s="43" t="s">
        <v>3324</v>
      </c>
      <c r="E2763" s="43">
        <f t="shared" si="86"/>
        <v>0</v>
      </c>
      <c r="G2763" s="89" t="str">
        <v/>
      </c>
      <c r="H2763" s="90" t="str" cm="1">
        <f t="array" ref="H2763">IFERROR(_xlfn._xlws.FILTER(Cnty_States_Rgns[chapter],(Cnty_States_Rgns[county_lon, county_st]=G2763)*(Cnty_States_Rgns[region]=DR_Region)),"")</f>
        <v/>
      </c>
      <c r="J2763">
        <v>2761</v>
      </c>
      <c r="K2763" t="str">
        <f t="shared" si="87"/>
        <v/>
      </c>
    </row>
    <row r="2764" spans="1:11" ht="16" hidden="1" x14ac:dyDescent="0.2">
      <c r="A2764" s="43">
        <f>IFERROR(MATCH($C2764,'Start Here Statistics'!$M:$M,0),0)</f>
        <v>0</v>
      </c>
      <c r="B2764" s="43" t="s">
        <v>551</v>
      </c>
      <c r="C2764" s="43" t="s">
        <v>282</v>
      </c>
      <c r="D2764" s="43" t="s">
        <v>3325</v>
      </c>
      <c r="E2764" s="43">
        <f t="shared" si="86"/>
        <v>0</v>
      </c>
      <c r="G2764" s="89" t="str">
        <v/>
      </c>
      <c r="H2764" s="90" t="str" cm="1">
        <f t="array" ref="H2764">IFERROR(_xlfn._xlws.FILTER(Cnty_States_Rgns[chapter],(Cnty_States_Rgns[county_lon, county_st]=G2764)*(Cnty_States_Rgns[region]=DR_Region)),"")</f>
        <v/>
      </c>
      <c r="J2764">
        <v>2762</v>
      </c>
      <c r="K2764" t="str">
        <f t="shared" si="87"/>
        <v/>
      </c>
    </row>
    <row r="2765" spans="1:11" ht="16" hidden="1" x14ac:dyDescent="0.2">
      <c r="A2765" s="43">
        <f>IFERROR(MATCH($C2765,'Start Here Statistics'!$M:$M,0),0)</f>
        <v>0</v>
      </c>
      <c r="B2765" s="43" t="s">
        <v>1124</v>
      </c>
      <c r="C2765" s="43" t="s">
        <v>312</v>
      </c>
      <c r="D2765" s="43" t="s">
        <v>3326</v>
      </c>
      <c r="E2765" s="43">
        <f t="shared" si="86"/>
        <v>0</v>
      </c>
      <c r="G2765" s="89" t="str">
        <v/>
      </c>
      <c r="H2765" s="90" t="str" cm="1">
        <f t="array" ref="H2765">IFERROR(_xlfn._xlws.FILTER(Cnty_States_Rgns[chapter],(Cnty_States_Rgns[county_lon, county_st]=G2765)*(Cnty_States_Rgns[region]=DR_Region)),"")</f>
        <v/>
      </c>
      <c r="J2765">
        <v>2763</v>
      </c>
      <c r="K2765" t="str">
        <f t="shared" si="87"/>
        <v/>
      </c>
    </row>
    <row r="2766" spans="1:11" ht="16" hidden="1" x14ac:dyDescent="0.2">
      <c r="A2766" s="43">
        <f>IFERROR(MATCH($C2766,'Start Here Statistics'!$M:$M,0),0)</f>
        <v>0</v>
      </c>
      <c r="B2766" s="43" t="s">
        <v>797</v>
      </c>
      <c r="C2766" s="43" t="s">
        <v>295</v>
      </c>
      <c r="D2766" s="43" t="s">
        <v>3327</v>
      </c>
      <c r="E2766" s="43">
        <f t="shared" si="86"/>
        <v>0</v>
      </c>
      <c r="G2766" s="89" t="str">
        <v/>
      </c>
      <c r="H2766" s="90" t="str" cm="1">
        <f t="array" ref="H2766">IFERROR(_xlfn._xlws.FILTER(Cnty_States_Rgns[chapter],(Cnty_States_Rgns[county_lon, county_st]=G2766)*(Cnty_States_Rgns[region]=DR_Region)),"")</f>
        <v/>
      </c>
      <c r="J2766">
        <v>2764</v>
      </c>
      <c r="K2766" t="str">
        <f t="shared" si="87"/>
        <v/>
      </c>
    </row>
    <row r="2767" spans="1:11" ht="16" hidden="1" x14ac:dyDescent="0.2">
      <c r="A2767" s="43">
        <f>IFERROR(MATCH($C2767,'Start Here Statistics'!$M:$M,0),0)</f>
        <v>0</v>
      </c>
      <c r="B2767" s="43" t="s">
        <v>604</v>
      </c>
      <c r="C2767" s="43" t="s">
        <v>298</v>
      </c>
      <c r="D2767" s="43" t="s">
        <v>3328</v>
      </c>
      <c r="E2767" s="43">
        <f t="shared" si="86"/>
        <v>0</v>
      </c>
      <c r="G2767" s="89" t="str">
        <v/>
      </c>
      <c r="H2767" s="90" t="str" cm="1">
        <f t="array" ref="H2767">IFERROR(_xlfn._xlws.FILTER(Cnty_States_Rgns[chapter],(Cnty_States_Rgns[county_lon, county_st]=G2767)*(Cnty_States_Rgns[region]=DR_Region)),"")</f>
        <v/>
      </c>
      <c r="J2767">
        <v>2765</v>
      </c>
      <c r="K2767" t="str">
        <f t="shared" si="87"/>
        <v/>
      </c>
    </row>
    <row r="2768" spans="1:11" ht="16" hidden="1" x14ac:dyDescent="0.2">
      <c r="A2768" s="43">
        <f>IFERROR(MATCH($C2768,'Start Here Statistics'!$M:$M,0),0)</f>
        <v>0</v>
      </c>
      <c r="B2768" s="43" t="s">
        <v>394</v>
      </c>
      <c r="C2768" s="43" t="s">
        <v>289</v>
      </c>
      <c r="D2768" s="43" t="s">
        <v>3329</v>
      </c>
      <c r="E2768" s="43">
        <f t="shared" si="86"/>
        <v>0</v>
      </c>
      <c r="G2768" s="89" t="str">
        <v/>
      </c>
      <c r="H2768" s="90" t="str" cm="1">
        <f t="array" ref="H2768">IFERROR(_xlfn._xlws.FILTER(Cnty_States_Rgns[chapter],(Cnty_States_Rgns[county_lon, county_st]=G2768)*(Cnty_States_Rgns[region]=DR_Region)),"")</f>
        <v/>
      </c>
      <c r="J2768">
        <v>2766</v>
      </c>
      <c r="K2768" t="str">
        <f t="shared" si="87"/>
        <v/>
      </c>
    </row>
    <row r="2769" spans="1:11" ht="16" hidden="1" x14ac:dyDescent="0.2">
      <c r="A2769" s="43">
        <f>IFERROR(MATCH($C2769,'Start Here Statistics'!$M:$M,0),0)</f>
        <v>0</v>
      </c>
      <c r="B2769" s="43" t="s">
        <v>634</v>
      </c>
      <c r="C2769" s="43" t="s">
        <v>307</v>
      </c>
      <c r="D2769" s="43" t="s">
        <v>3330</v>
      </c>
      <c r="E2769" s="43">
        <f t="shared" si="86"/>
        <v>0</v>
      </c>
      <c r="G2769" s="89" t="str">
        <v/>
      </c>
      <c r="H2769" s="90" t="str" cm="1">
        <f t="array" ref="H2769">IFERROR(_xlfn._xlws.FILTER(Cnty_States_Rgns[chapter],(Cnty_States_Rgns[county_lon, county_st]=G2769)*(Cnty_States_Rgns[region]=DR_Region)),"")</f>
        <v/>
      </c>
      <c r="J2769">
        <v>2767</v>
      </c>
      <c r="K2769" t="str">
        <f t="shared" si="87"/>
        <v/>
      </c>
    </row>
    <row r="2770" spans="1:11" ht="16" hidden="1" x14ac:dyDescent="0.2">
      <c r="A2770" s="43">
        <f>IFERROR(MATCH($C2770,'Start Here Statistics'!$M:$M,0),0)</f>
        <v>0</v>
      </c>
      <c r="B2770" s="43" t="s">
        <v>490</v>
      </c>
      <c r="C2770" s="43" t="s">
        <v>313</v>
      </c>
      <c r="D2770" s="43" t="s">
        <v>3331</v>
      </c>
      <c r="E2770" s="43">
        <f t="shared" si="86"/>
        <v>0</v>
      </c>
      <c r="G2770" s="89" t="str">
        <v/>
      </c>
      <c r="H2770" s="90" t="str" cm="1">
        <f t="array" ref="H2770">IFERROR(_xlfn._xlws.FILTER(Cnty_States_Rgns[chapter],(Cnty_States_Rgns[county_lon, county_st]=G2770)*(Cnty_States_Rgns[region]=DR_Region)),"")</f>
        <v/>
      </c>
      <c r="J2770">
        <v>2768</v>
      </c>
      <c r="K2770" t="str">
        <f t="shared" si="87"/>
        <v/>
      </c>
    </row>
    <row r="2771" spans="1:11" ht="16" hidden="1" x14ac:dyDescent="0.2">
      <c r="A2771" s="43">
        <f>IFERROR(MATCH($C2771,'Start Here Statistics'!$M:$M,0),0)</f>
        <v>0</v>
      </c>
      <c r="B2771" s="43" t="s">
        <v>573</v>
      </c>
      <c r="C2771" s="43" t="s">
        <v>300</v>
      </c>
      <c r="D2771" s="43" t="s">
        <v>3332</v>
      </c>
      <c r="E2771" s="43">
        <f t="shared" si="86"/>
        <v>0</v>
      </c>
      <c r="G2771" s="89" t="str">
        <v/>
      </c>
      <c r="H2771" s="90" t="str" cm="1">
        <f t="array" ref="H2771">IFERROR(_xlfn._xlws.FILTER(Cnty_States_Rgns[chapter],(Cnty_States_Rgns[county_lon, county_st]=G2771)*(Cnty_States_Rgns[region]=DR_Region)),"")</f>
        <v/>
      </c>
      <c r="J2771">
        <v>2769</v>
      </c>
      <c r="K2771" t="str">
        <f t="shared" si="87"/>
        <v/>
      </c>
    </row>
    <row r="2772" spans="1:11" ht="16" hidden="1" x14ac:dyDescent="0.2">
      <c r="A2772" s="43">
        <f>IFERROR(MATCH($C2772,'Start Here Statistics'!$M:$M,0),0)</f>
        <v>0</v>
      </c>
      <c r="B2772" s="43" t="s">
        <v>662</v>
      </c>
      <c r="C2772" s="43" t="s">
        <v>294</v>
      </c>
      <c r="D2772" s="43" t="s">
        <v>3333</v>
      </c>
      <c r="E2772" s="43">
        <f t="shared" si="86"/>
        <v>0</v>
      </c>
      <c r="G2772" s="89" t="str">
        <v/>
      </c>
      <c r="H2772" s="90" t="str" cm="1">
        <f t="array" ref="H2772">IFERROR(_xlfn._xlws.FILTER(Cnty_States_Rgns[chapter],(Cnty_States_Rgns[county_lon, county_st]=G2772)*(Cnty_States_Rgns[region]=DR_Region)),"")</f>
        <v/>
      </c>
      <c r="J2772">
        <v>2770</v>
      </c>
      <c r="K2772" t="str">
        <f t="shared" si="87"/>
        <v/>
      </c>
    </row>
    <row r="2773" spans="1:11" ht="16" hidden="1" x14ac:dyDescent="0.2">
      <c r="A2773" s="43">
        <f>IFERROR(MATCH($C2773,'Start Here Statistics'!$M:$M,0),0)</f>
        <v>0</v>
      </c>
      <c r="B2773" s="43" t="s">
        <v>883</v>
      </c>
      <c r="C2773" s="43" t="s">
        <v>309</v>
      </c>
      <c r="D2773" s="43" t="s">
        <v>3334</v>
      </c>
      <c r="E2773" s="43">
        <f t="shared" si="86"/>
        <v>0</v>
      </c>
      <c r="G2773" s="89" t="str">
        <v/>
      </c>
      <c r="H2773" s="90" t="str" cm="1">
        <f t="array" ref="H2773">IFERROR(_xlfn._xlws.FILTER(Cnty_States_Rgns[chapter],(Cnty_States_Rgns[county_lon, county_st]=G2773)*(Cnty_States_Rgns[region]=DR_Region)),"")</f>
        <v/>
      </c>
      <c r="J2773">
        <v>2771</v>
      </c>
      <c r="K2773" t="str">
        <f t="shared" si="87"/>
        <v/>
      </c>
    </row>
    <row r="2774" spans="1:11" ht="16" hidden="1" x14ac:dyDescent="0.2">
      <c r="A2774" s="43">
        <f>IFERROR(MATCH($C2774,'Start Here Statistics'!$M:$M,0),0)</f>
        <v>0</v>
      </c>
      <c r="B2774" s="43" t="s">
        <v>543</v>
      </c>
      <c r="C2774" s="43" t="s">
        <v>294</v>
      </c>
      <c r="D2774" s="43" t="s">
        <v>3335</v>
      </c>
      <c r="E2774" s="43">
        <f t="shared" si="86"/>
        <v>0</v>
      </c>
      <c r="G2774" s="89" t="str">
        <v/>
      </c>
      <c r="H2774" s="90" t="str" cm="1">
        <f t="array" ref="H2774">IFERROR(_xlfn._xlws.FILTER(Cnty_States_Rgns[chapter],(Cnty_States_Rgns[county_lon, county_st]=G2774)*(Cnty_States_Rgns[region]=DR_Region)),"")</f>
        <v/>
      </c>
      <c r="J2774">
        <v>2772</v>
      </c>
      <c r="K2774" t="str">
        <f t="shared" si="87"/>
        <v/>
      </c>
    </row>
    <row r="2775" spans="1:11" ht="16" x14ac:dyDescent="0.2">
      <c r="A2775" s="43">
        <f>IFERROR(MATCH($C2775,'Start Here Statistics'!$M:$M,0),0)</f>
        <v>0</v>
      </c>
      <c r="B2775" s="43" t="s">
        <v>685</v>
      </c>
      <c r="C2775" s="43" t="s">
        <v>271</v>
      </c>
      <c r="D2775" s="43" t="s">
        <v>3336</v>
      </c>
      <c r="E2775" s="43">
        <f t="shared" si="86"/>
        <v>0</v>
      </c>
      <c r="G2775" s="89" t="str">
        <v/>
      </c>
      <c r="H2775" s="90" t="str" cm="1">
        <f t="array" ref="H2775">IFERROR(_xlfn._xlws.FILTER(Cnty_States_Rgns[chapter],(Cnty_States_Rgns[county_lon, county_st]=G2775)*(Cnty_States_Rgns[region]=DR_Region)),"")</f>
        <v/>
      </c>
      <c r="J2775">
        <v>2773</v>
      </c>
      <c r="K2775" t="str">
        <f t="shared" si="87"/>
        <v/>
      </c>
    </row>
    <row r="2776" spans="1:11" ht="16" x14ac:dyDescent="0.2">
      <c r="A2776" s="43">
        <f>IFERROR(MATCH($C2776,'Start Here Statistics'!$M:$M,0),0)</f>
        <v>0</v>
      </c>
      <c r="B2776" s="43" t="s">
        <v>400</v>
      </c>
      <c r="C2776" s="43" t="s">
        <v>271</v>
      </c>
      <c r="D2776" s="43" t="s">
        <v>3337</v>
      </c>
      <c r="E2776" s="43">
        <f t="shared" si="86"/>
        <v>0</v>
      </c>
      <c r="G2776" s="89" t="str">
        <v/>
      </c>
      <c r="H2776" s="90" t="str" cm="1">
        <f t="array" ref="H2776">IFERROR(_xlfn._xlws.FILTER(Cnty_States_Rgns[chapter],(Cnty_States_Rgns[county_lon, county_st]=G2776)*(Cnty_States_Rgns[region]=DR_Region)),"")</f>
        <v/>
      </c>
      <c r="J2776">
        <v>2774</v>
      </c>
      <c r="K2776" t="str">
        <f t="shared" si="87"/>
        <v/>
      </c>
    </row>
    <row r="2777" spans="1:11" ht="16" x14ac:dyDescent="0.2">
      <c r="A2777" s="43">
        <f>IFERROR(MATCH($C2777,'Start Here Statistics'!$M:$M,0),0)</f>
        <v>0</v>
      </c>
      <c r="B2777" s="43" t="s">
        <v>527</v>
      </c>
      <c r="C2777" s="43" t="s">
        <v>271</v>
      </c>
      <c r="D2777" s="43" t="s">
        <v>3338</v>
      </c>
      <c r="E2777" s="43">
        <f t="shared" si="86"/>
        <v>0</v>
      </c>
      <c r="G2777" s="89" t="str">
        <v/>
      </c>
      <c r="H2777" s="90" t="str" cm="1">
        <f t="array" ref="H2777">IFERROR(_xlfn._xlws.FILTER(Cnty_States_Rgns[chapter],(Cnty_States_Rgns[county_lon, county_st]=G2777)*(Cnty_States_Rgns[region]=DR_Region)),"")</f>
        <v/>
      </c>
      <c r="J2777">
        <v>2775</v>
      </c>
      <c r="K2777" t="str">
        <f t="shared" si="87"/>
        <v/>
      </c>
    </row>
    <row r="2778" spans="1:11" ht="16" hidden="1" x14ac:dyDescent="0.2">
      <c r="A2778" s="43">
        <f>IFERROR(MATCH($C2778,'Start Here Statistics'!$M:$M,0),0)</f>
        <v>0</v>
      </c>
      <c r="B2778" s="43" t="s">
        <v>348</v>
      </c>
      <c r="C2778" s="43" t="s">
        <v>310</v>
      </c>
      <c r="D2778" s="43" t="s">
        <v>3339</v>
      </c>
      <c r="E2778" s="43">
        <f t="shared" si="86"/>
        <v>0</v>
      </c>
      <c r="G2778" s="89" t="str">
        <v/>
      </c>
      <c r="H2778" s="90" t="str" cm="1">
        <f t="array" ref="H2778">IFERROR(_xlfn._xlws.FILTER(Cnty_States_Rgns[chapter],(Cnty_States_Rgns[county_lon, county_st]=G2778)*(Cnty_States_Rgns[region]=DR_Region)),"")</f>
        <v/>
      </c>
      <c r="J2778">
        <v>2776</v>
      </c>
      <c r="K2778" t="str">
        <f t="shared" si="87"/>
        <v/>
      </c>
    </row>
    <row r="2779" spans="1:11" ht="16" hidden="1" x14ac:dyDescent="0.2">
      <c r="A2779" s="43">
        <f>IFERROR(MATCH($C2779,'Start Here Statistics'!$M:$M,0),0)</f>
        <v>0</v>
      </c>
      <c r="B2779" s="43" t="s">
        <v>571</v>
      </c>
      <c r="C2779" s="43" t="s">
        <v>308</v>
      </c>
      <c r="D2779" s="43" t="s">
        <v>3340</v>
      </c>
      <c r="E2779" s="43">
        <f t="shared" si="86"/>
        <v>0</v>
      </c>
      <c r="G2779" s="89" t="str">
        <v/>
      </c>
      <c r="H2779" s="90" t="str" cm="1">
        <f t="array" ref="H2779">IFERROR(_xlfn._xlws.FILTER(Cnty_States_Rgns[chapter],(Cnty_States_Rgns[county_lon, county_st]=G2779)*(Cnty_States_Rgns[region]=DR_Region)),"")</f>
        <v/>
      </c>
      <c r="J2779">
        <v>2777</v>
      </c>
      <c r="K2779" t="str">
        <f t="shared" si="87"/>
        <v/>
      </c>
    </row>
    <row r="2780" spans="1:11" ht="16" hidden="1" x14ac:dyDescent="0.2">
      <c r="A2780" s="43">
        <f>IFERROR(MATCH($C2780,'Start Here Statistics'!$M:$M,0),0)</f>
        <v>0</v>
      </c>
      <c r="B2780" s="43" t="s">
        <v>505</v>
      </c>
      <c r="C2780" s="43" t="s">
        <v>304</v>
      </c>
      <c r="D2780" s="43" t="s">
        <v>3341</v>
      </c>
      <c r="E2780" s="43">
        <f t="shared" si="86"/>
        <v>0</v>
      </c>
      <c r="G2780" s="89" t="str">
        <v/>
      </c>
      <c r="H2780" s="90" t="str" cm="1">
        <f t="array" ref="H2780">IFERROR(_xlfn._xlws.FILTER(Cnty_States_Rgns[chapter],(Cnty_States_Rgns[county_lon, county_st]=G2780)*(Cnty_States_Rgns[region]=DR_Region)),"")</f>
        <v/>
      </c>
      <c r="J2780">
        <v>2778</v>
      </c>
      <c r="K2780" t="str">
        <f t="shared" si="87"/>
        <v/>
      </c>
    </row>
    <row r="2781" spans="1:11" ht="16" hidden="1" x14ac:dyDescent="0.2">
      <c r="A2781" s="43">
        <f>IFERROR(MATCH($C2781,'Start Here Statistics'!$M:$M,0),0)</f>
        <v>0</v>
      </c>
      <c r="B2781" s="43" t="s">
        <v>653</v>
      </c>
      <c r="C2781" s="43" t="s">
        <v>276</v>
      </c>
      <c r="D2781" s="43" t="s">
        <v>3342</v>
      </c>
      <c r="E2781" s="43">
        <f t="shared" si="86"/>
        <v>0</v>
      </c>
      <c r="G2781" s="89" t="str">
        <v/>
      </c>
      <c r="H2781" s="90" t="str" cm="1">
        <f t="array" ref="H2781">IFERROR(_xlfn._xlws.FILTER(Cnty_States_Rgns[chapter],(Cnty_States_Rgns[county_lon, county_st]=G2781)*(Cnty_States_Rgns[region]=DR_Region)),"")</f>
        <v/>
      </c>
      <c r="J2781">
        <v>2779</v>
      </c>
      <c r="K2781" t="str">
        <f t="shared" si="87"/>
        <v/>
      </c>
    </row>
    <row r="2782" spans="1:11" ht="16" hidden="1" x14ac:dyDescent="0.2">
      <c r="A2782" s="43">
        <f>IFERROR(MATCH($C2782,'Start Here Statistics'!$M:$M,0),0)</f>
        <v>0</v>
      </c>
      <c r="B2782" s="43" t="s">
        <v>1117</v>
      </c>
      <c r="C2782" s="43" t="s">
        <v>313</v>
      </c>
      <c r="D2782" s="43" t="s">
        <v>3343</v>
      </c>
      <c r="E2782" s="43">
        <f t="shared" si="86"/>
        <v>0</v>
      </c>
      <c r="G2782" s="89" t="str">
        <v/>
      </c>
      <c r="H2782" s="90" t="str" cm="1">
        <f t="array" ref="H2782">IFERROR(_xlfn._xlws.FILTER(Cnty_States_Rgns[chapter],(Cnty_States_Rgns[county_lon, county_st]=G2782)*(Cnty_States_Rgns[region]=DR_Region)),"")</f>
        <v/>
      </c>
      <c r="J2782">
        <v>2780</v>
      </c>
      <c r="K2782" t="str">
        <f t="shared" si="87"/>
        <v/>
      </c>
    </row>
    <row r="2783" spans="1:11" ht="16" x14ac:dyDescent="0.2">
      <c r="A2783" s="43">
        <f>IFERROR(MATCH($C2783,'Start Here Statistics'!$M:$M,0),0)</f>
        <v>0</v>
      </c>
      <c r="B2783" s="43" t="s">
        <v>400</v>
      </c>
      <c r="C2783" s="43" t="s">
        <v>271</v>
      </c>
      <c r="D2783" s="43" t="s">
        <v>3344</v>
      </c>
      <c r="E2783" s="43">
        <f t="shared" si="86"/>
        <v>0</v>
      </c>
      <c r="G2783" s="89" t="str">
        <v/>
      </c>
      <c r="H2783" s="90" t="str" cm="1">
        <f t="array" ref="H2783">IFERROR(_xlfn._xlws.FILTER(Cnty_States_Rgns[chapter],(Cnty_States_Rgns[county_lon, county_st]=G2783)*(Cnty_States_Rgns[region]=DR_Region)),"")</f>
        <v/>
      </c>
      <c r="J2783">
        <v>2781</v>
      </c>
      <c r="K2783" t="str">
        <f t="shared" si="87"/>
        <v/>
      </c>
    </row>
    <row r="2784" spans="1:11" ht="16" hidden="1" x14ac:dyDescent="0.2">
      <c r="A2784" s="43">
        <f>IFERROR(MATCH($C2784,'Start Here Statistics'!$M:$M,0),0)</f>
        <v>0</v>
      </c>
      <c r="B2784" s="43" t="s">
        <v>474</v>
      </c>
      <c r="C2784" s="43" t="s">
        <v>294</v>
      </c>
      <c r="D2784" s="43" t="s">
        <v>3345</v>
      </c>
      <c r="E2784" s="43">
        <f t="shared" si="86"/>
        <v>0</v>
      </c>
      <c r="G2784" s="89" t="str">
        <v/>
      </c>
      <c r="H2784" s="90" t="str" cm="1">
        <f t="array" ref="H2784">IFERROR(_xlfn._xlws.FILTER(Cnty_States_Rgns[chapter],(Cnty_States_Rgns[county_lon, county_st]=G2784)*(Cnty_States_Rgns[region]=DR_Region)),"")</f>
        <v/>
      </c>
      <c r="J2784">
        <v>2782</v>
      </c>
      <c r="K2784" t="str">
        <f t="shared" si="87"/>
        <v/>
      </c>
    </row>
    <row r="2785" spans="1:11" ht="16" hidden="1" x14ac:dyDescent="0.2">
      <c r="A2785" s="43">
        <f>IFERROR(MATCH($C2785,'Start Here Statistics'!$M:$M,0),0)</f>
        <v>0</v>
      </c>
      <c r="B2785" s="43" t="s">
        <v>1124</v>
      </c>
      <c r="C2785" s="43" t="s">
        <v>312</v>
      </c>
      <c r="D2785" s="43" t="s">
        <v>3346</v>
      </c>
      <c r="E2785" s="43">
        <f t="shared" si="86"/>
        <v>0</v>
      </c>
      <c r="G2785" s="89" t="str">
        <v/>
      </c>
      <c r="H2785" s="90" t="str" cm="1">
        <f t="array" ref="H2785">IFERROR(_xlfn._xlws.FILTER(Cnty_States_Rgns[chapter],(Cnty_States_Rgns[county_lon, county_st]=G2785)*(Cnty_States_Rgns[region]=DR_Region)),"")</f>
        <v/>
      </c>
      <c r="J2785">
        <v>2783</v>
      </c>
      <c r="K2785" t="str">
        <f t="shared" si="87"/>
        <v/>
      </c>
    </row>
    <row r="2786" spans="1:11" ht="16" hidden="1" x14ac:dyDescent="0.2">
      <c r="A2786" s="43">
        <f>IFERROR(MATCH($C2786,'Start Here Statistics'!$M:$M,0),0)</f>
        <v>0</v>
      </c>
      <c r="B2786" s="43" t="s">
        <v>662</v>
      </c>
      <c r="C2786" s="43" t="s">
        <v>294</v>
      </c>
      <c r="D2786" s="43" t="s">
        <v>3347</v>
      </c>
      <c r="E2786" s="43">
        <f t="shared" si="86"/>
        <v>0</v>
      </c>
      <c r="G2786" s="89" t="str">
        <v/>
      </c>
      <c r="H2786" s="90" t="str" cm="1">
        <f t="array" ref="H2786">IFERROR(_xlfn._xlws.FILTER(Cnty_States_Rgns[chapter],(Cnty_States_Rgns[county_lon, county_st]=G2786)*(Cnty_States_Rgns[region]=DR_Region)),"")</f>
        <v/>
      </c>
      <c r="J2786">
        <v>2784</v>
      </c>
      <c r="K2786" t="str">
        <f t="shared" si="87"/>
        <v/>
      </c>
    </row>
    <row r="2787" spans="1:11" ht="16" hidden="1" x14ac:dyDescent="0.2">
      <c r="A2787" s="43">
        <f>IFERROR(MATCH($C2787,'Start Here Statistics'!$M:$M,0),0)</f>
        <v>0</v>
      </c>
      <c r="B2787" s="43" t="s">
        <v>348</v>
      </c>
      <c r="C2787" s="43" t="s">
        <v>310</v>
      </c>
      <c r="D2787" s="43" t="s">
        <v>3348</v>
      </c>
      <c r="E2787" s="43">
        <f t="shared" si="86"/>
        <v>0</v>
      </c>
      <c r="G2787" s="89" t="str">
        <v/>
      </c>
      <c r="H2787" s="90" t="str" cm="1">
        <f t="array" ref="H2787">IFERROR(_xlfn._xlws.FILTER(Cnty_States_Rgns[chapter],(Cnty_States_Rgns[county_lon, county_st]=G2787)*(Cnty_States_Rgns[region]=DR_Region)),"")</f>
        <v/>
      </c>
      <c r="J2787">
        <v>2785</v>
      </c>
      <c r="K2787" t="str">
        <f t="shared" si="87"/>
        <v/>
      </c>
    </row>
    <row r="2788" spans="1:11" ht="16" hidden="1" x14ac:dyDescent="0.2">
      <c r="A2788" s="43">
        <f>IFERROR(MATCH($C2788,'Start Here Statistics'!$M:$M,0),0)</f>
        <v>0</v>
      </c>
      <c r="B2788" s="43" t="s">
        <v>350</v>
      </c>
      <c r="C2788" s="43" t="s">
        <v>302</v>
      </c>
      <c r="D2788" s="43" t="s">
        <v>3349</v>
      </c>
      <c r="E2788" s="43">
        <f t="shared" si="86"/>
        <v>0</v>
      </c>
      <c r="G2788" s="89" t="str">
        <v/>
      </c>
      <c r="H2788" s="90" t="str" cm="1">
        <f t="array" ref="H2788">IFERROR(_xlfn._xlws.FILTER(Cnty_States_Rgns[chapter],(Cnty_States_Rgns[county_lon, county_st]=G2788)*(Cnty_States_Rgns[region]=DR_Region)),"")</f>
        <v/>
      </c>
      <c r="J2788">
        <v>2786</v>
      </c>
      <c r="K2788" t="str">
        <f t="shared" si="87"/>
        <v/>
      </c>
    </row>
    <row r="2789" spans="1:11" ht="16" hidden="1" x14ac:dyDescent="0.2">
      <c r="A2789" s="43">
        <f>IFERROR(MATCH($C2789,'Start Here Statistics'!$M:$M,0),0)</f>
        <v>0</v>
      </c>
      <c r="B2789" s="43" t="s">
        <v>480</v>
      </c>
      <c r="C2789" s="43" t="s">
        <v>313</v>
      </c>
      <c r="D2789" s="43" t="s">
        <v>3350</v>
      </c>
      <c r="E2789" s="43">
        <f t="shared" si="86"/>
        <v>0</v>
      </c>
      <c r="G2789" s="89" t="str">
        <v/>
      </c>
      <c r="H2789" s="90" t="str" cm="1">
        <f t="array" ref="H2789">IFERROR(_xlfn._xlws.FILTER(Cnty_States_Rgns[chapter],(Cnty_States_Rgns[county_lon, county_st]=G2789)*(Cnty_States_Rgns[region]=DR_Region)),"")</f>
        <v/>
      </c>
      <c r="J2789">
        <v>2787</v>
      </c>
      <c r="K2789" t="str">
        <f t="shared" si="87"/>
        <v/>
      </c>
    </row>
    <row r="2790" spans="1:11" ht="16" hidden="1" x14ac:dyDescent="0.2">
      <c r="A2790" s="43">
        <f>IFERROR(MATCH($C2790,'Start Here Statistics'!$M:$M,0),0)</f>
        <v>0</v>
      </c>
      <c r="B2790" s="43" t="s">
        <v>499</v>
      </c>
      <c r="C2790" s="43" t="s">
        <v>329</v>
      </c>
      <c r="D2790" s="43" t="s">
        <v>3351</v>
      </c>
      <c r="E2790" s="43">
        <f t="shared" si="86"/>
        <v>0</v>
      </c>
      <c r="G2790" s="89" t="str">
        <v/>
      </c>
      <c r="H2790" s="90" t="str" cm="1">
        <f t="array" ref="H2790">IFERROR(_xlfn._xlws.FILTER(Cnty_States_Rgns[chapter],(Cnty_States_Rgns[county_lon, county_st]=G2790)*(Cnty_States_Rgns[region]=DR_Region)),"")</f>
        <v/>
      </c>
      <c r="J2790">
        <v>2788</v>
      </c>
      <c r="K2790" t="str">
        <f t="shared" si="87"/>
        <v/>
      </c>
    </row>
    <row r="2791" spans="1:11" ht="16" hidden="1" x14ac:dyDescent="0.2">
      <c r="A2791" s="43">
        <f>IFERROR(MATCH($C2791,'Start Here Statistics'!$M:$M,0),0)</f>
        <v>0</v>
      </c>
      <c r="B2791" s="43" t="s">
        <v>418</v>
      </c>
      <c r="C2791" s="43" t="s">
        <v>285</v>
      </c>
      <c r="D2791" s="43" t="s">
        <v>3352</v>
      </c>
      <c r="E2791" s="43">
        <f t="shared" si="86"/>
        <v>0</v>
      </c>
      <c r="G2791" s="89" t="str">
        <v/>
      </c>
      <c r="H2791" s="90" t="str" cm="1">
        <f t="array" ref="H2791">IFERROR(_xlfn._xlws.FILTER(Cnty_States_Rgns[chapter],(Cnty_States_Rgns[county_lon, county_st]=G2791)*(Cnty_States_Rgns[region]=DR_Region)),"")</f>
        <v/>
      </c>
      <c r="J2791">
        <v>2789</v>
      </c>
      <c r="K2791" t="str">
        <f t="shared" si="87"/>
        <v/>
      </c>
    </row>
    <row r="2792" spans="1:11" ht="16" hidden="1" x14ac:dyDescent="0.2">
      <c r="A2792" s="43">
        <f>IFERROR(MATCH($C2792,'Start Here Statistics'!$M:$M,0),0)</f>
        <v>0</v>
      </c>
      <c r="B2792" s="43" t="s">
        <v>914</v>
      </c>
      <c r="C2792" s="43" t="s">
        <v>299</v>
      </c>
      <c r="D2792" s="43" t="s">
        <v>3353</v>
      </c>
      <c r="E2792" s="43">
        <f t="shared" si="86"/>
        <v>0</v>
      </c>
      <c r="G2792" s="89" t="str">
        <v/>
      </c>
      <c r="H2792" s="90" t="str" cm="1">
        <f t="array" ref="H2792">IFERROR(_xlfn._xlws.FILTER(Cnty_States_Rgns[chapter],(Cnty_States_Rgns[county_lon, county_st]=G2792)*(Cnty_States_Rgns[region]=DR_Region)),"")</f>
        <v/>
      </c>
      <c r="J2792">
        <v>2790</v>
      </c>
      <c r="K2792" t="str">
        <f t="shared" si="87"/>
        <v/>
      </c>
    </row>
    <row r="2793" spans="1:11" ht="16" hidden="1" x14ac:dyDescent="0.2">
      <c r="A2793" s="43">
        <f>IFERROR(MATCH($C2793,'Start Here Statistics'!$M:$M,0),0)</f>
        <v>0</v>
      </c>
      <c r="B2793" s="43" t="s">
        <v>423</v>
      </c>
      <c r="C2793" s="43" t="s">
        <v>327</v>
      </c>
      <c r="D2793" s="43" t="s">
        <v>3354</v>
      </c>
      <c r="E2793" s="43">
        <f t="shared" si="86"/>
        <v>0</v>
      </c>
      <c r="G2793" s="89" t="str">
        <v/>
      </c>
      <c r="H2793" s="90" t="str" cm="1">
        <f t="array" ref="H2793">IFERROR(_xlfn._xlws.FILTER(Cnty_States_Rgns[chapter],(Cnty_States_Rgns[county_lon, county_st]=G2793)*(Cnty_States_Rgns[region]=DR_Region)),"")</f>
        <v/>
      </c>
      <c r="J2793">
        <v>2791</v>
      </c>
      <c r="K2793" t="str">
        <f t="shared" si="87"/>
        <v/>
      </c>
    </row>
    <row r="2794" spans="1:11" ht="16" hidden="1" x14ac:dyDescent="0.2">
      <c r="A2794" s="43">
        <f>IFERROR(MATCH($C2794,'Start Here Statistics'!$M:$M,0),0)</f>
        <v>0</v>
      </c>
      <c r="B2794" s="43" t="s">
        <v>819</v>
      </c>
      <c r="C2794" s="43" t="s">
        <v>279</v>
      </c>
      <c r="D2794" s="43" t="s">
        <v>3355</v>
      </c>
      <c r="E2794" s="43">
        <f t="shared" si="86"/>
        <v>0</v>
      </c>
      <c r="G2794" s="89" t="str">
        <v/>
      </c>
      <c r="H2794" s="90" t="str" cm="1">
        <f t="array" ref="H2794">IFERROR(_xlfn._xlws.FILTER(Cnty_States_Rgns[chapter],(Cnty_States_Rgns[county_lon, county_st]=G2794)*(Cnty_States_Rgns[region]=DR_Region)),"")</f>
        <v/>
      </c>
      <c r="J2794">
        <v>2792</v>
      </c>
      <c r="K2794" t="str">
        <f t="shared" si="87"/>
        <v/>
      </c>
    </row>
    <row r="2795" spans="1:11" ht="16" hidden="1" x14ac:dyDescent="0.2">
      <c r="A2795" s="43">
        <f>IFERROR(MATCH($C2795,'Start Here Statistics'!$M:$M,0),0)</f>
        <v>0</v>
      </c>
      <c r="B2795" s="43" t="s">
        <v>512</v>
      </c>
      <c r="C2795" s="43" t="s">
        <v>294</v>
      </c>
      <c r="D2795" s="43" t="s">
        <v>3356</v>
      </c>
      <c r="E2795" s="43">
        <f t="shared" si="86"/>
        <v>0</v>
      </c>
      <c r="G2795" s="89" t="str">
        <v/>
      </c>
      <c r="H2795" s="90" t="str" cm="1">
        <f t="array" ref="H2795">IFERROR(_xlfn._xlws.FILTER(Cnty_States_Rgns[chapter],(Cnty_States_Rgns[county_lon, county_st]=G2795)*(Cnty_States_Rgns[region]=DR_Region)),"")</f>
        <v/>
      </c>
      <c r="J2795">
        <v>2793</v>
      </c>
      <c r="K2795" t="str">
        <f t="shared" si="87"/>
        <v/>
      </c>
    </row>
    <row r="2796" spans="1:11" ht="16" hidden="1" x14ac:dyDescent="0.2">
      <c r="A2796" s="43">
        <f>IFERROR(MATCH($C2796,'Start Here Statistics'!$M:$M,0),0)</f>
        <v>0</v>
      </c>
      <c r="B2796" s="43" t="s">
        <v>532</v>
      </c>
      <c r="C2796" s="43" t="s">
        <v>289</v>
      </c>
      <c r="D2796" s="43" t="s">
        <v>3357</v>
      </c>
      <c r="E2796" s="43">
        <f t="shared" si="86"/>
        <v>0</v>
      </c>
      <c r="G2796" s="89" t="str">
        <v/>
      </c>
      <c r="H2796" s="90" t="str" cm="1">
        <f t="array" ref="H2796">IFERROR(_xlfn._xlws.FILTER(Cnty_States_Rgns[chapter],(Cnty_States_Rgns[county_lon, county_st]=G2796)*(Cnty_States_Rgns[region]=DR_Region)),"")</f>
        <v/>
      </c>
      <c r="J2796">
        <v>2794</v>
      </c>
      <c r="K2796" t="str">
        <f t="shared" si="87"/>
        <v/>
      </c>
    </row>
    <row r="2797" spans="1:11" ht="16" hidden="1" x14ac:dyDescent="0.2">
      <c r="A2797" s="43">
        <f>IFERROR(MATCH($C2797,'Start Here Statistics'!$M:$M,0),0)</f>
        <v>0</v>
      </c>
      <c r="B2797" s="43" t="s">
        <v>530</v>
      </c>
      <c r="C2797" s="43" t="s">
        <v>304</v>
      </c>
      <c r="D2797" s="43" t="s">
        <v>3358</v>
      </c>
      <c r="E2797" s="43">
        <f t="shared" si="86"/>
        <v>0</v>
      </c>
      <c r="G2797" s="89" t="str">
        <v/>
      </c>
      <c r="H2797" s="90" t="str" cm="1">
        <f t="array" ref="H2797">IFERROR(_xlfn._xlws.FILTER(Cnty_States_Rgns[chapter],(Cnty_States_Rgns[county_lon, county_st]=G2797)*(Cnty_States_Rgns[region]=DR_Region)),"")</f>
        <v/>
      </c>
      <c r="J2797">
        <v>2795</v>
      </c>
      <c r="K2797" t="str">
        <f t="shared" si="87"/>
        <v/>
      </c>
    </row>
    <row r="2798" spans="1:11" ht="16" hidden="1" x14ac:dyDescent="0.2">
      <c r="A2798" s="43">
        <f>IFERROR(MATCH($C2798,'Start Here Statistics'!$M:$M,0),0)</f>
        <v>0</v>
      </c>
      <c r="B2798" s="43" t="s">
        <v>505</v>
      </c>
      <c r="C2798" s="43" t="s">
        <v>304</v>
      </c>
      <c r="D2798" s="43" t="s">
        <v>3359</v>
      </c>
      <c r="E2798" s="43">
        <f t="shared" si="86"/>
        <v>0</v>
      </c>
      <c r="G2798" s="89" t="str">
        <v/>
      </c>
      <c r="H2798" s="90" t="str" cm="1">
        <f t="array" ref="H2798">IFERROR(_xlfn._xlws.FILTER(Cnty_States_Rgns[chapter],(Cnty_States_Rgns[county_lon, county_st]=G2798)*(Cnty_States_Rgns[region]=DR_Region)),"")</f>
        <v/>
      </c>
      <c r="J2798">
        <v>2796</v>
      </c>
      <c r="K2798" t="str">
        <f t="shared" si="87"/>
        <v/>
      </c>
    </row>
    <row r="2799" spans="1:11" ht="16" hidden="1" x14ac:dyDescent="0.2">
      <c r="A2799" s="43">
        <f>IFERROR(MATCH($C2799,'Start Here Statistics'!$M:$M,0),0)</f>
        <v>0</v>
      </c>
      <c r="B2799" s="43" t="s">
        <v>538</v>
      </c>
      <c r="C2799" s="43" t="s">
        <v>294</v>
      </c>
      <c r="D2799" s="43" t="s">
        <v>3360</v>
      </c>
      <c r="E2799" s="43">
        <f t="shared" si="86"/>
        <v>0</v>
      </c>
      <c r="G2799" s="89" t="str">
        <v/>
      </c>
      <c r="H2799" s="90" t="str" cm="1">
        <f t="array" ref="H2799">IFERROR(_xlfn._xlws.FILTER(Cnty_States_Rgns[chapter],(Cnty_States_Rgns[county_lon, county_st]=G2799)*(Cnty_States_Rgns[region]=DR_Region)),"")</f>
        <v/>
      </c>
      <c r="J2799">
        <v>2797</v>
      </c>
      <c r="K2799" t="str">
        <f t="shared" si="87"/>
        <v/>
      </c>
    </row>
    <row r="2800" spans="1:11" ht="16" hidden="1" x14ac:dyDescent="0.2">
      <c r="A2800" s="43">
        <f>IFERROR(MATCH($C2800,'Start Here Statistics'!$M:$M,0),0)</f>
        <v>0</v>
      </c>
      <c r="B2800" s="43" t="s">
        <v>457</v>
      </c>
      <c r="C2800" s="43" t="s">
        <v>282</v>
      </c>
      <c r="D2800" s="43" t="s">
        <v>3361</v>
      </c>
      <c r="E2800" s="43">
        <f t="shared" si="86"/>
        <v>0</v>
      </c>
      <c r="G2800" s="89" t="str">
        <v/>
      </c>
      <c r="H2800" s="90" t="str" cm="1">
        <f t="array" ref="H2800">IFERROR(_xlfn._xlws.FILTER(Cnty_States_Rgns[chapter],(Cnty_States_Rgns[county_lon, county_st]=G2800)*(Cnty_States_Rgns[region]=DR_Region)),"")</f>
        <v/>
      </c>
      <c r="J2800">
        <v>2798</v>
      </c>
      <c r="K2800" t="str">
        <f t="shared" si="87"/>
        <v/>
      </c>
    </row>
    <row r="2801" spans="1:11" ht="16" hidden="1" x14ac:dyDescent="0.2">
      <c r="A2801" s="43">
        <f>IFERROR(MATCH($C2801,'Start Here Statistics'!$M:$M,0),0)</f>
        <v>0</v>
      </c>
      <c r="B2801" s="43" t="s">
        <v>535</v>
      </c>
      <c r="C2801" s="43" t="s">
        <v>313</v>
      </c>
      <c r="D2801" s="43" t="s">
        <v>3362</v>
      </c>
      <c r="E2801" s="43">
        <f t="shared" si="86"/>
        <v>0</v>
      </c>
      <c r="G2801" s="89" t="str">
        <v/>
      </c>
      <c r="H2801" s="90" t="str" cm="1">
        <f t="array" ref="H2801">IFERROR(_xlfn._xlws.FILTER(Cnty_States_Rgns[chapter],(Cnty_States_Rgns[county_lon, county_st]=G2801)*(Cnty_States_Rgns[region]=DR_Region)),"")</f>
        <v/>
      </c>
      <c r="J2801">
        <v>2799</v>
      </c>
      <c r="K2801" t="str">
        <f t="shared" si="87"/>
        <v/>
      </c>
    </row>
    <row r="2802" spans="1:11" ht="16" hidden="1" x14ac:dyDescent="0.2">
      <c r="A2802" s="43">
        <f>IFERROR(MATCH($C2802,'Start Here Statistics'!$M:$M,0),0)</f>
        <v>0</v>
      </c>
      <c r="B2802" s="43" t="s">
        <v>346</v>
      </c>
      <c r="C2802" s="43" t="s">
        <v>298</v>
      </c>
      <c r="D2802" s="43" t="s">
        <v>3363</v>
      </c>
      <c r="E2802" s="43">
        <f t="shared" si="86"/>
        <v>0</v>
      </c>
      <c r="G2802" s="89" t="str">
        <v/>
      </c>
      <c r="H2802" s="90" t="str" cm="1">
        <f t="array" ref="H2802">IFERROR(_xlfn._xlws.FILTER(Cnty_States_Rgns[chapter],(Cnty_States_Rgns[county_lon, county_st]=G2802)*(Cnty_States_Rgns[region]=DR_Region)),"")</f>
        <v/>
      </c>
      <c r="J2802">
        <v>2800</v>
      </c>
      <c r="K2802" t="str">
        <f t="shared" si="87"/>
        <v/>
      </c>
    </row>
    <row r="2803" spans="1:11" ht="16" hidden="1" x14ac:dyDescent="0.2">
      <c r="A2803" s="43">
        <f>IFERROR(MATCH($C2803,'Start Here Statistics'!$M:$M,0),0)</f>
        <v>0</v>
      </c>
      <c r="B2803" s="43" t="s">
        <v>604</v>
      </c>
      <c r="C2803" s="43" t="s">
        <v>298</v>
      </c>
      <c r="D2803" s="43" t="s">
        <v>3364</v>
      </c>
      <c r="E2803" s="43">
        <f t="shared" si="86"/>
        <v>0</v>
      </c>
      <c r="G2803" s="89" t="str">
        <v/>
      </c>
      <c r="H2803" s="90" t="str" cm="1">
        <f t="array" ref="H2803">IFERROR(_xlfn._xlws.FILTER(Cnty_States_Rgns[chapter],(Cnty_States_Rgns[county_lon, county_st]=G2803)*(Cnty_States_Rgns[region]=DR_Region)),"")</f>
        <v/>
      </c>
      <c r="J2803">
        <v>2801</v>
      </c>
      <c r="K2803" t="str">
        <f t="shared" si="87"/>
        <v/>
      </c>
    </row>
    <row r="2804" spans="1:11" ht="16" hidden="1" x14ac:dyDescent="0.2">
      <c r="A2804" s="43">
        <f>IFERROR(MATCH($C2804,'Start Here Statistics'!$M:$M,0),0)</f>
        <v>0</v>
      </c>
      <c r="B2804" s="43" t="s">
        <v>394</v>
      </c>
      <c r="C2804" s="43" t="s">
        <v>289</v>
      </c>
      <c r="D2804" s="43" t="s">
        <v>3365</v>
      </c>
      <c r="E2804" s="43">
        <f t="shared" si="86"/>
        <v>0</v>
      </c>
      <c r="G2804" s="89" t="str">
        <v/>
      </c>
      <c r="H2804" s="90" t="str" cm="1">
        <f t="array" ref="H2804">IFERROR(_xlfn._xlws.FILTER(Cnty_States_Rgns[chapter],(Cnty_States_Rgns[county_lon, county_st]=G2804)*(Cnty_States_Rgns[region]=DR_Region)),"")</f>
        <v/>
      </c>
      <c r="J2804">
        <v>2802</v>
      </c>
      <c r="K2804" t="str">
        <f t="shared" si="87"/>
        <v/>
      </c>
    </row>
    <row r="2805" spans="1:11" ht="16" hidden="1" x14ac:dyDescent="0.2">
      <c r="A2805" s="43">
        <f>IFERROR(MATCH($C2805,'Start Here Statistics'!$M:$M,0),0)</f>
        <v>0</v>
      </c>
      <c r="B2805" s="43" t="s">
        <v>571</v>
      </c>
      <c r="C2805" s="43" t="s">
        <v>308</v>
      </c>
      <c r="D2805" s="43" t="s">
        <v>3366</v>
      </c>
      <c r="E2805" s="43">
        <f t="shared" si="86"/>
        <v>0</v>
      </c>
      <c r="G2805" s="89" t="str">
        <v/>
      </c>
      <c r="H2805" s="90" t="str" cm="1">
        <f t="array" ref="H2805">IFERROR(_xlfn._xlws.FILTER(Cnty_States_Rgns[chapter],(Cnty_States_Rgns[county_lon, county_st]=G2805)*(Cnty_States_Rgns[region]=DR_Region)),"")</f>
        <v/>
      </c>
      <c r="J2805">
        <v>2803</v>
      </c>
      <c r="K2805" t="str">
        <f t="shared" si="87"/>
        <v/>
      </c>
    </row>
    <row r="2806" spans="1:11" ht="16" hidden="1" x14ac:dyDescent="0.2">
      <c r="A2806" s="43">
        <f>IFERROR(MATCH($C2806,'Start Here Statistics'!$M:$M,0),0)</f>
        <v>0</v>
      </c>
      <c r="B2806" s="43" t="s">
        <v>411</v>
      </c>
      <c r="C2806" s="43" t="s">
        <v>301</v>
      </c>
      <c r="D2806" s="43" t="s">
        <v>3367</v>
      </c>
      <c r="E2806" s="43">
        <f t="shared" si="86"/>
        <v>0</v>
      </c>
      <c r="G2806" s="89" t="str">
        <v/>
      </c>
      <c r="H2806" s="90" t="str" cm="1">
        <f t="array" ref="H2806">IFERROR(_xlfn._xlws.FILTER(Cnty_States_Rgns[chapter],(Cnty_States_Rgns[county_lon, county_st]=G2806)*(Cnty_States_Rgns[region]=DR_Region)),"")</f>
        <v/>
      </c>
      <c r="J2806">
        <v>2804</v>
      </c>
      <c r="K2806" t="str">
        <f t="shared" si="87"/>
        <v/>
      </c>
    </row>
    <row r="2807" spans="1:11" ht="16" hidden="1" x14ac:dyDescent="0.2">
      <c r="A2807" s="43">
        <f>IFERROR(MATCH($C2807,'Start Here Statistics'!$M:$M,0),0)</f>
        <v>0</v>
      </c>
      <c r="B2807" s="43" t="s">
        <v>368</v>
      </c>
      <c r="C2807" s="43" t="s">
        <v>310</v>
      </c>
      <c r="D2807" s="43" t="s">
        <v>3368</v>
      </c>
      <c r="E2807" s="43">
        <f t="shared" si="86"/>
        <v>0</v>
      </c>
      <c r="G2807" s="89" t="str">
        <v/>
      </c>
      <c r="H2807" s="90" t="str" cm="1">
        <f t="array" ref="H2807">IFERROR(_xlfn._xlws.FILTER(Cnty_States_Rgns[chapter],(Cnty_States_Rgns[county_lon, county_st]=G2807)*(Cnty_States_Rgns[region]=DR_Region)),"")</f>
        <v/>
      </c>
      <c r="J2807">
        <v>2805</v>
      </c>
      <c r="K2807" t="str">
        <f t="shared" si="87"/>
        <v/>
      </c>
    </row>
    <row r="2808" spans="1:11" ht="16" hidden="1" x14ac:dyDescent="0.2">
      <c r="A2808" s="43">
        <f>IFERROR(MATCH($C2808,'Start Here Statistics'!$M:$M,0),0)</f>
        <v>0</v>
      </c>
      <c r="B2808" s="43" t="s">
        <v>512</v>
      </c>
      <c r="C2808" s="43" t="s">
        <v>294</v>
      </c>
      <c r="D2808" s="43" t="s">
        <v>3369</v>
      </c>
      <c r="E2808" s="43">
        <f t="shared" si="86"/>
        <v>0</v>
      </c>
      <c r="G2808" s="89" t="str">
        <v/>
      </c>
      <c r="H2808" s="90" t="str" cm="1">
        <f t="array" ref="H2808">IFERROR(_xlfn._xlws.FILTER(Cnty_States_Rgns[chapter],(Cnty_States_Rgns[county_lon, county_st]=G2808)*(Cnty_States_Rgns[region]=DR_Region)),"")</f>
        <v/>
      </c>
      <c r="J2808">
        <v>2806</v>
      </c>
      <c r="K2808" t="str">
        <f t="shared" si="87"/>
        <v/>
      </c>
    </row>
    <row r="2809" spans="1:11" ht="16" hidden="1" x14ac:dyDescent="0.2">
      <c r="A2809" s="43">
        <f>IFERROR(MATCH($C2809,'Start Here Statistics'!$M:$M,0),0)</f>
        <v>0</v>
      </c>
      <c r="B2809" s="43" t="s">
        <v>446</v>
      </c>
      <c r="C2809" s="43" t="s">
        <v>301</v>
      </c>
      <c r="D2809" s="43" t="s">
        <v>3370</v>
      </c>
      <c r="E2809" s="43">
        <f t="shared" si="86"/>
        <v>0</v>
      </c>
      <c r="G2809" s="89" t="str">
        <v/>
      </c>
      <c r="H2809" s="90" t="str" cm="1">
        <f t="array" ref="H2809">IFERROR(_xlfn._xlws.FILTER(Cnty_States_Rgns[chapter],(Cnty_States_Rgns[county_lon, county_st]=G2809)*(Cnty_States_Rgns[region]=DR_Region)),"")</f>
        <v/>
      </c>
      <c r="J2809">
        <v>2807</v>
      </c>
      <c r="K2809" t="str">
        <f t="shared" si="87"/>
        <v/>
      </c>
    </row>
    <row r="2810" spans="1:11" ht="16" hidden="1" x14ac:dyDescent="0.2">
      <c r="A2810" s="43">
        <f>IFERROR(MATCH($C2810,'Start Here Statistics'!$M:$M,0),0)</f>
        <v>0</v>
      </c>
      <c r="B2810" s="43" t="s">
        <v>368</v>
      </c>
      <c r="C2810" s="43" t="s">
        <v>310</v>
      </c>
      <c r="D2810" s="43" t="s">
        <v>3371</v>
      </c>
      <c r="E2810" s="43">
        <f t="shared" si="86"/>
        <v>0</v>
      </c>
      <c r="G2810" s="89" t="str">
        <v/>
      </c>
      <c r="H2810" s="90" t="str" cm="1">
        <f t="array" ref="H2810">IFERROR(_xlfn._xlws.FILTER(Cnty_States_Rgns[chapter],(Cnty_States_Rgns[county_lon, county_st]=G2810)*(Cnty_States_Rgns[region]=DR_Region)),"")</f>
        <v/>
      </c>
      <c r="J2810">
        <v>2808</v>
      </c>
      <c r="K2810" t="str">
        <f t="shared" si="87"/>
        <v/>
      </c>
    </row>
    <row r="2811" spans="1:11" ht="16" hidden="1" x14ac:dyDescent="0.2">
      <c r="A2811" s="43">
        <f>IFERROR(MATCH($C2811,'Start Here Statistics'!$M:$M,0),0)</f>
        <v>0</v>
      </c>
      <c r="B2811" s="43" t="s">
        <v>480</v>
      </c>
      <c r="C2811" s="43" t="s">
        <v>313</v>
      </c>
      <c r="D2811" s="43" t="s">
        <v>3372</v>
      </c>
      <c r="E2811" s="43">
        <f t="shared" si="86"/>
        <v>0</v>
      </c>
      <c r="G2811" s="89" t="str">
        <v/>
      </c>
      <c r="H2811" s="90" t="str" cm="1">
        <f t="array" ref="H2811">IFERROR(_xlfn._xlws.FILTER(Cnty_States_Rgns[chapter],(Cnty_States_Rgns[county_lon, county_st]=G2811)*(Cnty_States_Rgns[region]=DR_Region)),"")</f>
        <v/>
      </c>
      <c r="J2811">
        <v>2809</v>
      </c>
      <c r="K2811" t="str">
        <f t="shared" si="87"/>
        <v/>
      </c>
    </row>
    <row r="2812" spans="1:11" ht="16" hidden="1" x14ac:dyDescent="0.2">
      <c r="A2812" s="43">
        <f>IFERROR(MATCH($C2812,'Start Here Statistics'!$M:$M,0),0)</f>
        <v>0</v>
      </c>
      <c r="B2812" s="43" t="s">
        <v>789</v>
      </c>
      <c r="C2812" s="43" t="s">
        <v>310</v>
      </c>
      <c r="D2812" s="43" t="s">
        <v>3373</v>
      </c>
      <c r="E2812" s="43">
        <f t="shared" si="86"/>
        <v>0</v>
      </c>
      <c r="G2812" s="89" t="str">
        <v/>
      </c>
      <c r="H2812" s="90" t="str" cm="1">
        <f t="array" ref="H2812">IFERROR(_xlfn._xlws.FILTER(Cnty_States_Rgns[chapter],(Cnty_States_Rgns[county_lon, county_st]=G2812)*(Cnty_States_Rgns[region]=DR_Region)),"")</f>
        <v/>
      </c>
      <c r="J2812">
        <v>2810</v>
      </c>
      <c r="K2812" t="str">
        <f t="shared" si="87"/>
        <v/>
      </c>
    </row>
    <row r="2813" spans="1:11" ht="16" hidden="1" x14ac:dyDescent="0.2">
      <c r="A2813" s="43">
        <f>IFERROR(MATCH($C2813,'Start Here Statistics'!$M:$M,0),0)</f>
        <v>0</v>
      </c>
      <c r="B2813" s="43" t="s">
        <v>1026</v>
      </c>
      <c r="C2813" s="43" t="s">
        <v>317</v>
      </c>
      <c r="D2813" s="43" t="s">
        <v>3374</v>
      </c>
      <c r="E2813" s="43">
        <f t="shared" si="86"/>
        <v>0</v>
      </c>
      <c r="G2813" s="89" t="str">
        <v/>
      </c>
      <c r="H2813" s="90" t="str" cm="1">
        <f t="array" ref="H2813">IFERROR(_xlfn._xlws.FILTER(Cnty_States_Rgns[chapter],(Cnty_States_Rgns[county_lon, county_st]=G2813)*(Cnty_States_Rgns[region]=DR_Region)),"")</f>
        <v/>
      </c>
      <c r="J2813">
        <v>2811</v>
      </c>
      <c r="K2813" t="str">
        <f t="shared" si="87"/>
        <v/>
      </c>
    </row>
    <row r="2814" spans="1:11" ht="16" hidden="1" x14ac:dyDescent="0.2">
      <c r="A2814" s="43">
        <f>IFERROR(MATCH($C2814,'Start Here Statistics'!$M:$M,0),0)</f>
        <v>0</v>
      </c>
      <c r="B2814" s="43" t="s">
        <v>512</v>
      </c>
      <c r="C2814" s="43" t="s">
        <v>294</v>
      </c>
      <c r="D2814" s="43" t="s">
        <v>3375</v>
      </c>
      <c r="E2814" s="43">
        <f t="shared" si="86"/>
        <v>0</v>
      </c>
      <c r="G2814" s="89" t="str">
        <v/>
      </c>
      <c r="H2814" s="90" t="str" cm="1">
        <f t="array" ref="H2814">IFERROR(_xlfn._xlws.FILTER(Cnty_States_Rgns[chapter],(Cnty_States_Rgns[county_lon, county_st]=G2814)*(Cnty_States_Rgns[region]=DR_Region)),"")</f>
        <v/>
      </c>
      <c r="J2814">
        <v>2812</v>
      </c>
      <c r="K2814" t="str">
        <f t="shared" si="87"/>
        <v/>
      </c>
    </row>
    <row r="2815" spans="1:11" ht="16" hidden="1" x14ac:dyDescent="0.2">
      <c r="A2815" s="43">
        <f>IFERROR(MATCH($C2815,'Start Here Statistics'!$M:$M,0),0)</f>
        <v>0</v>
      </c>
      <c r="B2815" s="43" t="s">
        <v>1021</v>
      </c>
      <c r="C2815" s="43" t="s">
        <v>280</v>
      </c>
      <c r="D2815" s="43" t="s">
        <v>3376</v>
      </c>
      <c r="E2815" s="43">
        <f t="shared" si="86"/>
        <v>0</v>
      </c>
      <c r="G2815" s="89" t="str">
        <v/>
      </c>
      <c r="H2815" s="90" t="str" cm="1">
        <f t="array" ref="H2815">IFERROR(_xlfn._xlws.FILTER(Cnty_States_Rgns[chapter],(Cnty_States_Rgns[county_lon, county_st]=G2815)*(Cnty_States_Rgns[region]=DR_Region)),"")</f>
        <v/>
      </c>
      <c r="J2815">
        <v>2813</v>
      </c>
      <c r="K2815" t="str">
        <f t="shared" si="87"/>
        <v/>
      </c>
    </row>
    <row r="2816" spans="1:11" ht="16" hidden="1" x14ac:dyDescent="0.2">
      <c r="A2816" s="43">
        <f>IFERROR(MATCH($C2816,'Start Here Statistics'!$M:$M,0),0)</f>
        <v>0</v>
      </c>
      <c r="B2816" s="43" t="s">
        <v>607</v>
      </c>
      <c r="C2816" s="43" t="s">
        <v>301</v>
      </c>
      <c r="D2816" s="43" t="s">
        <v>3377</v>
      </c>
      <c r="E2816" s="43">
        <f t="shared" si="86"/>
        <v>0</v>
      </c>
      <c r="G2816" s="89" t="str">
        <v/>
      </c>
      <c r="H2816" s="90" t="str" cm="1">
        <f t="array" ref="H2816">IFERROR(_xlfn._xlws.FILTER(Cnty_States_Rgns[chapter],(Cnty_States_Rgns[county_lon, county_st]=G2816)*(Cnty_States_Rgns[region]=DR_Region)),"")</f>
        <v/>
      </c>
      <c r="J2816">
        <v>2814</v>
      </c>
      <c r="K2816" t="str">
        <f t="shared" si="87"/>
        <v/>
      </c>
    </row>
    <row r="2817" spans="1:11" ht="16" hidden="1" x14ac:dyDescent="0.2">
      <c r="A2817" s="43">
        <f>IFERROR(MATCH($C2817,'Start Here Statistics'!$M:$M,0),0)</f>
        <v>0</v>
      </c>
      <c r="B2817" s="43" t="s">
        <v>2662</v>
      </c>
      <c r="C2817" s="43" t="s">
        <v>318</v>
      </c>
      <c r="D2817" s="43" t="s">
        <v>3378</v>
      </c>
      <c r="E2817" s="43">
        <f t="shared" si="86"/>
        <v>0</v>
      </c>
      <c r="G2817" s="89" t="str">
        <v/>
      </c>
      <c r="H2817" s="90" t="str" cm="1">
        <f t="array" ref="H2817">IFERROR(_xlfn._xlws.FILTER(Cnty_States_Rgns[chapter],(Cnty_States_Rgns[county_lon, county_st]=G2817)*(Cnty_States_Rgns[region]=DR_Region)),"")</f>
        <v/>
      </c>
      <c r="J2817">
        <v>2815</v>
      </c>
      <c r="K2817" t="str">
        <f t="shared" si="87"/>
        <v/>
      </c>
    </row>
    <row r="2818" spans="1:11" ht="16" hidden="1" x14ac:dyDescent="0.2">
      <c r="A2818" s="43">
        <f>IFERROR(MATCH($C2818,'Start Here Statistics'!$M:$M,0),0)</f>
        <v>0</v>
      </c>
      <c r="B2818" s="43" t="s">
        <v>761</v>
      </c>
      <c r="C2818" s="43" t="s">
        <v>328</v>
      </c>
      <c r="D2818" s="43" t="s">
        <v>3379</v>
      </c>
      <c r="E2818" s="43">
        <f t="shared" si="86"/>
        <v>0</v>
      </c>
      <c r="G2818" s="89" t="str">
        <v/>
      </c>
      <c r="H2818" s="90" t="str" cm="1">
        <f t="array" ref="H2818">IFERROR(_xlfn._xlws.FILTER(Cnty_States_Rgns[chapter],(Cnty_States_Rgns[county_lon, county_st]=G2818)*(Cnty_States_Rgns[region]=DR_Region)),"")</f>
        <v/>
      </c>
      <c r="J2818">
        <v>2816</v>
      </c>
      <c r="K2818" t="str">
        <f t="shared" si="87"/>
        <v/>
      </c>
    </row>
    <row r="2819" spans="1:11" ht="16" hidden="1" x14ac:dyDescent="0.2">
      <c r="A2819" s="43">
        <f>IFERROR(MATCH($C2819,'Start Here Statistics'!$M:$M,0),0)</f>
        <v>0</v>
      </c>
      <c r="B2819" s="43" t="s">
        <v>860</v>
      </c>
      <c r="C2819" s="43" t="s">
        <v>297</v>
      </c>
      <c r="D2819" s="43" t="s">
        <v>3380</v>
      </c>
      <c r="E2819" s="43">
        <f t="shared" ref="E2819:E2882" si="88">SUM(E2818,$A2819&gt;0)</f>
        <v>0</v>
      </c>
      <c r="G2819" s="89" t="str">
        <v/>
      </c>
      <c r="H2819" s="90" t="str" cm="1">
        <f t="array" ref="H2819">IFERROR(_xlfn._xlws.FILTER(Cnty_States_Rgns[chapter],(Cnty_States_Rgns[county_lon, county_st]=G2819)*(Cnty_States_Rgns[region]=DR_Region)),"")</f>
        <v/>
      </c>
      <c r="J2819">
        <v>2817</v>
      </c>
      <c r="K2819" t="str">
        <f t="shared" si="87"/>
        <v/>
      </c>
    </row>
    <row r="2820" spans="1:11" ht="16" x14ac:dyDescent="0.2">
      <c r="A2820" s="43">
        <f>IFERROR(MATCH($C2820,'Start Here Statistics'!$M:$M,0),0)</f>
        <v>0</v>
      </c>
      <c r="B2820" s="43" t="s">
        <v>400</v>
      </c>
      <c r="C2820" s="43" t="s">
        <v>271</v>
      </c>
      <c r="D2820" s="43" t="s">
        <v>3381</v>
      </c>
      <c r="E2820" s="43">
        <f t="shared" si="88"/>
        <v>0</v>
      </c>
      <c r="G2820" s="89" t="str">
        <v/>
      </c>
      <c r="H2820" s="90" t="str" cm="1">
        <f t="array" ref="H2820">IFERROR(_xlfn._xlws.FILTER(Cnty_States_Rgns[chapter],(Cnty_States_Rgns[county_lon, county_st]=G2820)*(Cnty_States_Rgns[region]=DR_Region)),"")</f>
        <v/>
      </c>
      <c r="J2820">
        <v>2818</v>
      </c>
      <c r="K2820" t="str">
        <f t="shared" ref="K2820:K2883" si="89">IFERROR(INDEX($D:$D,MATCH($J2820,$E:$E,0)),"")</f>
        <v/>
      </c>
    </row>
    <row r="2821" spans="1:11" ht="16" hidden="1" x14ac:dyDescent="0.2">
      <c r="A2821" s="43">
        <f>IFERROR(MATCH($C2821,'Start Here Statistics'!$M:$M,0),0)</f>
        <v>0</v>
      </c>
      <c r="B2821" s="43" t="s">
        <v>671</v>
      </c>
      <c r="C2821" s="43" t="s">
        <v>300</v>
      </c>
      <c r="D2821" s="43" t="s">
        <v>3382</v>
      </c>
      <c r="E2821" s="43">
        <f t="shared" si="88"/>
        <v>0</v>
      </c>
      <c r="G2821" s="89" t="str">
        <v/>
      </c>
      <c r="H2821" s="90" t="str" cm="1">
        <f t="array" ref="H2821">IFERROR(_xlfn._xlws.FILTER(Cnty_States_Rgns[chapter],(Cnty_States_Rgns[county_lon, county_st]=G2821)*(Cnty_States_Rgns[region]=DR_Region)),"")</f>
        <v/>
      </c>
      <c r="J2821">
        <v>2819</v>
      </c>
      <c r="K2821" t="str">
        <f t="shared" si="89"/>
        <v/>
      </c>
    </row>
    <row r="2822" spans="1:11" ht="16" hidden="1" x14ac:dyDescent="0.2">
      <c r="A2822" s="43">
        <f>IFERROR(MATCH($C2822,'Start Here Statistics'!$M:$M,0),0)</f>
        <v>0</v>
      </c>
      <c r="B2822" s="43" t="s">
        <v>671</v>
      </c>
      <c r="C2822" s="43" t="s">
        <v>300</v>
      </c>
      <c r="D2822" s="43" t="s">
        <v>3383</v>
      </c>
      <c r="E2822" s="43">
        <f t="shared" si="88"/>
        <v>0</v>
      </c>
      <c r="G2822" s="89" t="str">
        <v/>
      </c>
      <c r="H2822" s="90" t="str" cm="1">
        <f t="array" ref="H2822">IFERROR(_xlfn._xlws.FILTER(Cnty_States_Rgns[chapter],(Cnty_States_Rgns[county_lon, county_st]=G2822)*(Cnty_States_Rgns[region]=DR_Region)),"")</f>
        <v/>
      </c>
      <c r="J2822">
        <v>2820</v>
      </c>
      <c r="K2822" t="str">
        <f t="shared" si="89"/>
        <v/>
      </c>
    </row>
    <row r="2823" spans="1:11" ht="16" hidden="1" x14ac:dyDescent="0.2">
      <c r="A2823" s="43">
        <f>IFERROR(MATCH($C2823,'Start Here Statistics'!$M:$M,0),0)</f>
        <v>0</v>
      </c>
      <c r="B2823" s="43" t="s">
        <v>1194</v>
      </c>
      <c r="C2823" s="43" t="s">
        <v>324</v>
      </c>
      <c r="D2823" s="43" t="s">
        <v>3384</v>
      </c>
      <c r="E2823" s="43">
        <f t="shared" si="88"/>
        <v>0</v>
      </c>
      <c r="G2823" s="89" t="str">
        <v/>
      </c>
      <c r="H2823" s="90" t="str" cm="1">
        <f t="array" ref="H2823">IFERROR(_xlfn._xlws.FILTER(Cnty_States_Rgns[chapter],(Cnty_States_Rgns[county_lon, county_st]=G2823)*(Cnty_States_Rgns[region]=DR_Region)),"")</f>
        <v/>
      </c>
      <c r="J2823">
        <v>2821</v>
      </c>
      <c r="K2823" t="str">
        <f t="shared" si="89"/>
        <v/>
      </c>
    </row>
    <row r="2824" spans="1:11" ht="16" x14ac:dyDescent="0.2">
      <c r="A2824" s="43">
        <f>IFERROR(MATCH($C2824,'Start Here Statistics'!$M:$M,0),0)</f>
        <v>0</v>
      </c>
      <c r="B2824" s="43" t="s">
        <v>400</v>
      </c>
      <c r="C2824" s="43" t="s">
        <v>271</v>
      </c>
      <c r="D2824" s="43" t="s">
        <v>3385</v>
      </c>
      <c r="E2824" s="43">
        <f t="shared" si="88"/>
        <v>0</v>
      </c>
      <c r="G2824" s="89" t="str">
        <v/>
      </c>
      <c r="H2824" s="90" t="str" cm="1">
        <f t="array" ref="H2824">IFERROR(_xlfn._xlws.FILTER(Cnty_States_Rgns[chapter],(Cnty_States_Rgns[county_lon, county_st]=G2824)*(Cnty_States_Rgns[region]=DR_Region)),"")</f>
        <v/>
      </c>
      <c r="J2824">
        <v>2822</v>
      </c>
      <c r="K2824" t="str">
        <f t="shared" si="89"/>
        <v/>
      </c>
    </row>
    <row r="2825" spans="1:11" ht="16" hidden="1" x14ac:dyDescent="0.2">
      <c r="A2825" s="43">
        <f>IFERROR(MATCH($C2825,'Start Here Statistics'!$M:$M,0),0)</f>
        <v>0</v>
      </c>
      <c r="B2825" s="43" t="s">
        <v>720</v>
      </c>
      <c r="C2825" s="43" t="s">
        <v>313</v>
      </c>
      <c r="D2825" s="43" t="s">
        <v>3386</v>
      </c>
      <c r="E2825" s="43">
        <f t="shared" si="88"/>
        <v>0</v>
      </c>
      <c r="G2825" s="89" t="str">
        <v/>
      </c>
      <c r="H2825" s="90" t="str" cm="1">
        <f t="array" ref="H2825">IFERROR(_xlfn._xlws.FILTER(Cnty_States_Rgns[chapter],(Cnty_States_Rgns[county_lon, county_st]=G2825)*(Cnty_States_Rgns[region]=DR_Region)),"")</f>
        <v/>
      </c>
      <c r="J2825">
        <v>2823</v>
      </c>
      <c r="K2825" t="str">
        <f t="shared" si="89"/>
        <v/>
      </c>
    </row>
    <row r="2826" spans="1:11" ht="16" hidden="1" x14ac:dyDescent="0.2">
      <c r="A2826" s="43">
        <f>IFERROR(MATCH($C2826,'Start Here Statistics'!$M:$M,0),0)</f>
        <v>0</v>
      </c>
      <c r="B2826" s="43" t="s">
        <v>350</v>
      </c>
      <c r="C2826" s="43" t="s">
        <v>302</v>
      </c>
      <c r="D2826" s="43" t="s">
        <v>3387</v>
      </c>
      <c r="E2826" s="43">
        <f t="shared" si="88"/>
        <v>0</v>
      </c>
      <c r="G2826" s="89" t="str">
        <v/>
      </c>
      <c r="H2826" s="90" t="str" cm="1">
        <f t="array" ref="H2826">IFERROR(_xlfn._xlws.FILTER(Cnty_States_Rgns[chapter],(Cnty_States_Rgns[county_lon, county_st]=G2826)*(Cnty_States_Rgns[region]=DR_Region)),"")</f>
        <v/>
      </c>
      <c r="J2826">
        <v>2824</v>
      </c>
      <c r="K2826" t="str">
        <f t="shared" si="89"/>
        <v/>
      </c>
    </row>
    <row r="2827" spans="1:11" ht="16" hidden="1" x14ac:dyDescent="0.2">
      <c r="A2827" s="43">
        <f>IFERROR(MATCH($C2827,'Start Here Statistics'!$M:$M,0),0)</f>
        <v>0</v>
      </c>
      <c r="B2827" s="43" t="s">
        <v>634</v>
      </c>
      <c r="C2827" s="43" t="s">
        <v>307</v>
      </c>
      <c r="D2827" s="43" t="s">
        <v>3388</v>
      </c>
      <c r="E2827" s="43">
        <f t="shared" si="88"/>
        <v>0</v>
      </c>
      <c r="G2827" s="89" t="str">
        <v/>
      </c>
      <c r="H2827" s="90" t="str" cm="1">
        <f t="array" ref="H2827">IFERROR(_xlfn._xlws.FILTER(Cnty_States_Rgns[chapter],(Cnty_States_Rgns[county_lon, county_st]=G2827)*(Cnty_States_Rgns[region]=DR_Region)),"")</f>
        <v/>
      </c>
      <c r="J2827">
        <v>2825</v>
      </c>
      <c r="K2827" t="str">
        <f t="shared" si="89"/>
        <v/>
      </c>
    </row>
    <row r="2828" spans="1:11" ht="16" hidden="1" x14ac:dyDescent="0.2">
      <c r="A2828" s="43">
        <f>IFERROR(MATCH($C2828,'Start Here Statistics'!$M:$M,0),0)</f>
        <v>0</v>
      </c>
      <c r="B2828" s="43" t="s">
        <v>523</v>
      </c>
      <c r="C2828" s="43" t="s">
        <v>307</v>
      </c>
      <c r="D2828" s="43" t="s">
        <v>3389</v>
      </c>
      <c r="E2828" s="43">
        <f t="shared" si="88"/>
        <v>0</v>
      </c>
      <c r="G2828" s="89" t="str">
        <v/>
      </c>
      <c r="H2828" s="90" t="str" cm="1">
        <f t="array" ref="H2828">IFERROR(_xlfn._xlws.FILTER(Cnty_States_Rgns[chapter],(Cnty_States_Rgns[county_lon, county_st]=G2828)*(Cnty_States_Rgns[region]=DR_Region)),"")</f>
        <v/>
      </c>
      <c r="J2828">
        <v>2826</v>
      </c>
      <c r="K2828" t="str">
        <f t="shared" si="89"/>
        <v/>
      </c>
    </row>
    <row r="2829" spans="1:11" ht="16" hidden="1" x14ac:dyDescent="0.2">
      <c r="A2829" s="43">
        <f>IFERROR(MATCH($C2829,'Start Here Statistics'!$M:$M,0),0)</f>
        <v>0</v>
      </c>
      <c r="B2829" s="43" t="s">
        <v>1434</v>
      </c>
      <c r="C2829" s="43" t="s">
        <v>291</v>
      </c>
      <c r="D2829" s="43" t="s">
        <v>3390</v>
      </c>
      <c r="E2829" s="43">
        <f t="shared" si="88"/>
        <v>0</v>
      </c>
      <c r="G2829" s="89" t="str">
        <v/>
      </c>
      <c r="H2829" s="90" t="str" cm="1">
        <f t="array" ref="H2829">IFERROR(_xlfn._xlws.FILTER(Cnty_States_Rgns[chapter],(Cnty_States_Rgns[county_lon, county_st]=G2829)*(Cnty_States_Rgns[region]=DR_Region)),"")</f>
        <v/>
      </c>
      <c r="J2829">
        <v>2827</v>
      </c>
      <c r="K2829" t="str">
        <f t="shared" si="89"/>
        <v/>
      </c>
    </row>
    <row r="2830" spans="1:11" ht="16" hidden="1" x14ac:dyDescent="0.2">
      <c r="A2830" s="43">
        <f>IFERROR(MATCH($C2830,'Start Here Statistics'!$M:$M,0),0)</f>
        <v>0</v>
      </c>
      <c r="B2830" s="43" t="s">
        <v>480</v>
      </c>
      <c r="C2830" s="43" t="s">
        <v>313</v>
      </c>
      <c r="D2830" s="43" t="s">
        <v>3391</v>
      </c>
      <c r="E2830" s="43">
        <f t="shared" si="88"/>
        <v>0</v>
      </c>
      <c r="G2830" s="89" t="str">
        <v/>
      </c>
      <c r="H2830" s="90" t="str" cm="1">
        <f t="array" ref="H2830">IFERROR(_xlfn._xlws.FILTER(Cnty_States_Rgns[chapter],(Cnty_States_Rgns[county_lon, county_st]=G2830)*(Cnty_States_Rgns[region]=DR_Region)),"")</f>
        <v/>
      </c>
      <c r="J2830">
        <v>2828</v>
      </c>
      <c r="K2830" t="str">
        <f t="shared" si="89"/>
        <v/>
      </c>
    </row>
    <row r="2831" spans="1:11" ht="16" hidden="1" x14ac:dyDescent="0.2">
      <c r="A2831" s="43">
        <f>IFERROR(MATCH($C2831,'Start Here Statistics'!$M:$M,0),0)</f>
        <v>0</v>
      </c>
      <c r="B2831" s="43" t="s">
        <v>761</v>
      </c>
      <c r="C2831" s="43" t="s">
        <v>328</v>
      </c>
      <c r="D2831" s="43" t="s">
        <v>3392</v>
      </c>
      <c r="E2831" s="43">
        <f t="shared" si="88"/>
        <v>0</v>
      </c>
      <c r="G2831" s="89" t="str">
        <v/>
      </c>
      <c r="H2831" s="90" t="str" cm="1">
        <f t="array" ref="H2831">IFERROR(_xlfn._xlws.FILTER(Cnty_States_Rgns[chapter],(Cnty_States_Rgns[county_lon, county_st]=G2831)*(Cnty_States_Rgns[region]=DR_Region)),"")</f>
        <v/>
      </c>
      <c r="J2831">
        <v>2829</v>
      </c>
      <c r="K2831" t="str">
        <f t="shared" si="89"/>
        <v/>
      </c>
    </row>
    <row r="2832" spans="1:11" ht="16" hidden="1" x14ac:dyDescent="0.2">
      <c r="A2832" s="43">
        <f>IFERROR(MATCH($C2832,'Start Here Statistics'!$M:$M,0),0)</f>
        <v>0</v>
      </c>
      <c r="B2832" s="43" t="s">
        <v>1232</v>
      </c>
      <c r="C2832" s="43" t="s">
        <v>326</v>
      </c>
      <c r="D2832" s="43" t="s">
        <v>3393</v>
      </c>
      <c r="E2832" s="43">
        <f t="shared" si="88"/>
        <v>0</v>
      </c>
      <c r="G2832" s="89" t="str">
        <v/>
      </c>
      <c r="H2832" s="90" t="str" cm="1">
        <f t="array" ref="H2832">IFERROR(_xlfn._xlws.FILTER(Cnty_States_Rgns[chapter],(Cnty_States_Rgns[county_lon, county_st]=G2832)*(Cnty_States_Rgns[region]=DR_Region)),"")</f>
        <v/>
      </c>
      <c r="J2832">
        <v>2830</v>
      </c>
      <c r="K2832" t="str">
        <f t="shared" si="89"/>
        <v/>
      </c>
    </row>
    <row r="2833" spans="1:11" ht="16" hidden="1" x14ac:dyDescent="0.2">
      <c r="A2833" s="43">
        <f>IFERROR(MATCH($C2833,'Start Here Statistics'!$M:$M,0),0)</f>
        <v>0</v>
      </c>
      <c r="B2833" s="43" t="s">
        <v>604</v>
      </c>
      <c r="C2833" s="43" t="s">
        <v>298</v>
      </c>
      <c r="D2833" s="43" t="s">
        <v>3394</v>
      </c>
      <c r="E2833" s="43">
        <f t="shared" si="88"/>
        <v>0</v>
      </c>
      <c r="G2833" s="89" t="str">
        <v/>
      </c>
      <c r="H2833" s="90" t="str" cm="1">
        <f t="array" ref="H2833">IFERROR(_xlfn._xlws.FILTER(Cnty_States_Rgns[chapter],(Cnty_States_Rgns[county_lon, county_st]=G2833)*(Cnty_States_Rgns[region]=DR_Region)),"")</f>
        <v/>
      </c>
      <c r="J2833">
        <v>2831</v>
      </c>
      <c r="K2833" t="str">
        <f t="shared" si="89"/>
        <v/>
      </c>
    </row>
    <row r="2834" spans="1:11" ht="16" hidden="1" x14ac:dyDescent="0.2">
      <c r="A2834" s="43">
        <f>IFERROR(MATCH($C2834,'Start Here Statistics'!$M:$M,0),0)</f>
        <v>0</v>
      </c>
      <c r="B2834" s="43" t="s">
        <v>474</v>
      </c>
      <c r="C2834" s="43" t="s">
        <v>294</v>
      </c>
      <c r="D2834" s="43" t="s">
        <v>3395</v>
      </c>
      <c r="E2834" s="43">
        <f t="shared" si="88"/>
        <v>0</v>
      </c>
      <c r="G2834" s="89" t="str">
        <v/>
      </c>
      <c r="H2834" s="90" t="str" cm="1">
        <f t="array" ref="H2834">IFERROR(_xlfn._xlws.FILTER(Cnty_States_Rgns[chapter],(Cnty_States_Rgns[county_lon, county_st]=G2834)*(Cnty_States_Rgns[region]=DR_Region)),"")</f>
        <v/>
      </c>
      <c r="J2834">
        <v>2832</v>
      </c>
      <c r="K2834" t="str">
        <f t="shared" si="89"/>
        <v/>
      </c>
    </row>
    <row r="2835" spans="1:11" ht="16" hidden="1" x14ac:dyDescent="0.2">
      <c r="A2835" s="43">
        <f>IFERROR(MATCH($C2835,'Start Here Statistics'!$M:$M,0),0)</f>
        <v>0</v>
      </c>
      <c r="B2835" s="43" t="s">
        <v>653</v>
      </c>
      <c r="C2835" s="43" t="s">
        <v>276</v>
      </c>
      <c r="D2835" s="43" t="s">
        <v>3396</v>
      </c>
      <c r="E2835" s="43">
        <f t="shared" si="88"/>
        <v>0</v>
      </c>
      <c r="G2835" s="89" t="str">
        <v/>
      </c>
      <c r="H2835" s="90" t="str" cm="1">
        <f t="array" ref="H2835">IFERROR(_xlfn._xlws.FILTER(Cnty_States_Rgns[chapter],(Cnty_States_Rgns[county_lon, county_st]=G2835)*(Cnty_States_Rgns[region]=DR_Region)),"")</f>
        <v/>
      </c>
      <c r="J2835">
        <v>2833</v>
      </c>
      <c r="K2835" t="str">
        <f t="shared" si="89"/>
        <v/>
      </c>
    </row>
    <row r="2836" spans="1:11" ht="16" hidden="1" x14ac:dyDescent="0.2">
      <c r="A2836" s="43">
        <f>IFERROR(MATCH($C2836,'Start Here Statistics'!$M:$M,0),0)</f>
        <v>0</v>
      </c>
      <c r="B2836" s="43" t="s">
        <v>561</v>
      </c>
      <c r="C2836" s="43" t="s">
        <v>307</v>
      </c>
      <c r="D2836" s="43" t="s">
        <v>3397</v>
      </c>
      <c r="E2836" s="43">
        <f t="shared" si="88"/>
        <v>0</v>
      </c>
      <c r="G2836" s="89" t="str">
        <v/>
      </c>
      <c r="H2836" s="90" t="str" cm="1">
        <f t="array" ref="H2836">IFERROR(_xlfn._xlws.FILTER(Cnty_States_Rgns[chapter],(Cnty_States_Rgns[county_lon, county_st]=G2836)*(Cnty_States_Rgns[region]=DR_Region)),"")</f>
        <v/>
      </c>
      <c r="J2836">
        <v>2834</v>
      </c>
      <c r="K2836" t="str">
        <f t="shared" si="89"/>
        <v/>
      </c>
    </row>
    <row r="2837" spans="1:11" ht="16" hidden="1" x14ac:dyDescent="0.2">
      <c r="A2837" s="43">
        <f>IFERROR(MATCH($C2837,'Start Here Statistics'!$M:$M,0),0)</f>
        <v>0</v>
      </c>
      <c r="B2837" s="43" t="s">
        <v>553</v>
      </c>
      <c r="C2837" s="43" t="s">
        <v>294</v>
      </c>
      <c r="D2837" s="43" t="s">
        <v>3398</v>
      </c>
      <c r="E2837" s="43">
        <f t="shared" si="88"/>
        <v>0</v>
      </c>
      <c r="G2837" s="89" t="str">
        <v/>
      </c>
      <c r="H2837" s="90" t="str" cm="1">
        <f t="array" ref="H2837">IFERROR(_xlfn._xlws.FILTER(Cnty_States_Rgns[chapter],(Cnty_States_Rgns[county_lon, county_st]=G2837)*(Cnty_States_Rgns[region]=DR_Region)),"")</f>
        <v/>
      </c>
      <c r="J2837">
        <v>2835</v>
      </c>
      <c r="K2837" t="str">
        <f t="shared" si="89"/>
        <v/>
      </c>
    </row>
    <row r="2838" spans="1:11" ht="16" hidden="1" x14ac:dyDescent="0.2">
      <c r="A2838" s="43">
        <f>IFERROR(MATCH($C2838,'Start Here Statistics'!$M:$M,0),0)</f>
        <v>0</v>
      </c>
      <c r="B2838" s="43" t="s">
        <v>561</v>
      </c>
      <c r="C2838" s="43" t="s">
        <v>307</v>
      </c>
      <c r="D2838" s="43" t="s">
        <v>3399</v>
      </c>
      <c r="E2838" s="43">
        <f t="shared" si="88"/>
        <v>0</v>
      </c>
      <c r="G2838" s="89" t="str">
        <v/>
      </c>
      <c r="H2838" s="90" t="str" cm="1">
        <f t="array" ref="H2838">IFERROR(_xlfn._xlws.FILTER(Cnty_States_Rgns[chapter],(Cnty_States_Rgns[county_lon, county_st]=G2838)*(Cnty_States_Rgns[region]=DR_Region)),"")</f>
        <v/>
      </c>
      <c r="J2838">
        <v>2836</v>
      </c>
      <c r="K2838" t="str">
        <f t="shared" si="89"/>
        <v/>
      </c>
    </row>
    <row r="2839" spans="1:11" ht="16" hidden="1" x14ac:dyDescent="0.2">
      <c r="A2839" s="43">
        <f>IFERROR(MATCH($C2839,'Start Here Statistics'!$M:$M,0),0)</f>
        <v>0</v>
      </c>
      <c r="B2839" s="43" t="s">
        <v>797</v>
      </c>
      <c r="C2839" s="43" t="s">
        <v>295</v>
      </c>
      <c r="D2839" s="43" t="s">
        <v>3400</v>
      </c>
      <c r="E2839" s="43">
        <f t="shared" si="88"/>
        <v>0</v>
      </c>
      <c r="G2839" s="89" t="str">
        <v/>
      </c>
      <c r="H2839" s="90" t="str" cm="1">
        <f t="array" ref="H2839">IFERROR(_xlfn._xlws.FILTER(Cnty_States_Rgns[chapter],(Cnty_States_Rgns[county_lon, county_st]=G2839)*(Cnty_States_Rgns[region]=DR_Region)),"")</f>
        <v/>
      </c>
      <c r="J2839">
        <v>2837</v>
      </c>
      <c r="K2839" t="str">
        <f t="shared" si="89"/>
        <v/>
      </c>
    </row>
    <row r="2840" spans="1:11" ht="16" hidden="1" x14ac:dyDescent="0.2">
      <c r="A2840" s="43">
        <f>IFERROR(MATCH($C2840,'Start Here Statistics'!$M:$M,0),0)</f>
        <v>0</v>
      </c>
      <c r="B2840" s="43" t="s">
        <v>634</v>
      </c>
      <c r="C2840" s="43" t="s">
        <v>307</v>
      </c>
      <c r="D2840" s="43" t="s">
        <v>3401</v>
      </c>
      <c r="E2840" s="43">
        <f t="shared" si="88"/>
        <v>0</v>
      </c>
      <c r="G2840" s="89" t="str">
        <v/>
      </c>
      <c r="H2840" s="90" t="str" cm="1">
        <f t="array" ref="H2840">IFERROR(_xlfn._xlws.FILTER(Cnty_States_Rgns[chapter],(Cnty_States_Rgns[county_lon, county_st]=G2840)*(Cnty_States_Rgns[region]=DR_Region)),"")</f>
        <v/>
      </c>
      <c r="J2840">
        <v>2838</v>
      </c>
      <c r="K2840" t="str">
        <f t="shared" si="89"/>
        <v/>
      </c>
    </row>
    <row r="2841" spans="1:11" ht="16" hidden="1" x14ac:dyDescent="0.2">
      <c r="A2841" s="43">
        <f>IFERROR(MATCH($C2841,'Start Here Statistics'!$M:$M,0),0)</f>
        <v>0</v>
      </c>
      <c r="B2841" s="43" t="s">
        <v>579</v>
      </c>
      <c r="C2841" s="43" t="s">
        <v>282</v>
      </c>
      <c r="D2841" s="43" t="s">
        <v>3402</v>
      </c>
      <c r="E2841" s="43">
        <f t="shared" si="88"/>
        <v>0</v>
      </c>
      <c r="G2841" s="89" t="str">
        <v/>
      </c>
      <c r="H2841" s="90" t="str" cm="1">
        <f t="array" ref="H2841">IFERROR(_xlfn._xlws.FILTER(Cnty_States_Rgns[chapter],(Cnty_States_Rgns[county_lon, county_st]=G2841)*(Cnty_States_Rgns[region]=DR_Region)),"")</f>
        <v/>
      </c>
      <c r="J2841">
        <v>2839</v>
      </c>
      <c r="K2841" t="str">
        <f t="shared" si="89"/>
        <v/>
      </c>
    </row>
    <row r="2842" spans="1:11" ht="16" hidden="1" x14ac:dyDescent="0.2">
      <c r="A2842" s="43">
        <f>IFERROR(MATCH($C2842,'Start Here Statistics'!$M:$M,0),0)</f>
        <v>0</v>
      </c>
      <c r="B2842" s="43" t="s">
        <v>604</v>
      </c>
      <c r="C2842" s="43" t="s">
        <v>298</v>
      </c>
      <c r="D2842" s="43" t="s">
        <v>3403</v>
      </c>
      <c r="E2842" s="43">
        <f t="shared" si="88"/>
        <v>0</v>
      </c>
      <c r="G2842" s="89" t="str">
        <v/>
      </c>
      <c r="H2842" s="90" t="str" cm="1">
        <f t="array" ref="H2842">IFERROR(_xlfn._xlws.FILTER(Cnty_States_Rgns[chapter],(Cnty_States_Rgns[county_lon, county_st]=G2842)*(Cnty_States_Rgns[region]=DR_Region)),"")</f>
        <v/>
      </c>
      <c r="J2842">
        <v>2840</v>
      </c>
      <c r="K2842" t="str">
        <f t="shared" si="89"/>
        <v/>
      </c>
    </row>
    <row r="2843" spans="1:11" ht="16" hidden="1" x14ac:dyDescent="0.2">
      <c r="A2843" s="43">
        <f>IFERROR(MATCH($C2843,'Start Here Statistics'!$M:$M,0),0)</f>
        <v>0</v>
      </c>
      <c r="B2843" s="43" t="s">
        <v>446</v>
      </c>
      <c r="C2843" s="43" t="s">
        <v>301</v>
      </c>
      <c r="D2843" s="43" t="s">
        <v>3404</v>
      </c>
      <c r="E2843" s="43">
        <f t="shared" si="88"/>
        <v>0</v>
      </c>
      <c r="G2843" s="89" t="str">
        <v/>
      </c>
      <c r="H2843" s="90" t="str" cm="1">
        <f t="array" ref="H2843">IFERROR(_xlfn._xlws.FILTER(Cnty_States_Rgns[chapter],(Cnty_States_Rgns[county_lon, county_st]=G2843)*(Cnty_States_Rgns[region]=DR_Region)),"")</f>
        <v/>
      </c>
      <c r="J2843">
        <v>2841</v>
      </c>
      <c r="K2843" t="str">
        <f t="shared" si="89"/>
        <v/>
      </c>
    </row>
    <row r="2844" spans="1:11" ht="16" hidden="1" x14ac:dyDescent="0.2">
      <c r="A2844" s="43">
        <f>IFERROR(MATCH($C2844,'Start Here Statistics'!$M:$M,0),0)</f>
        <v>0</v>
      </c>
      <c r="B2844" s="43" t="s">
        <v>376</v>
      </c>
      <c r="C2844" s="43" t="s">
        <v>329</v>
      </c>
      <c r="D2844" s="43" t="s">
        <v>3405</v>
      </c>
      <c r="E2844" s="43">
        <f t="shared" si="88"/>
        <v>0</v>
      </c>
      <c r="G2844" s="89" t="str">
        <v/>
      </c>
      <c r="H2844" s="90" t="str" cm="1">
        <f t="array" ref="H2844">IFERROR(_xlfn._xlws.FILTER(Cnty_States_Rgns[chapter],(Cnty_States_Rgns[county_lon, county_st]=G2844)*(Cnty_States_Rgns[region]=DR_Region)),"")</f>
        <v/>
      </c>
      <c r="J2844">
        <v>2842</v>
      </c>
      <c r="K2844" t="str">
        <f t="shared" si="89"/>
        <v/>
      </c>
    </row>
    <row r="2845" spans="1:11" ht="16" hidden="1" x14ac:dyDescent="0.2">
      <c r="A2845" s="43">
        <f>IFERROR(MATCH($C2845,'Start Here Statistics'!$M:$M,0),0)</f>
        <v>0</v>
      </c>
      <c r="B2845" s="43" t="s">
        <v>543</v>
      </c>
      <c r="C2845" s="43" t="s">
        <v>294</v>
      </c>
      <c r="D2845" s="43" t="s">
        <v>3406</v>
      </c>
      <c r="E2845" s="43">
        <f t="shared" si="88"/>
        <v>0</v>
      </c>
      <c r="G2845" s="89" t="str">
        <v/>
      </c>
      <c r="H2845" s="90" t="str" cm="1">
        <f t="array" ref="H2845">IFERROR(_xlfn._xlws.FILTER(Cnty_States_Rgns[chapter],(Cnty_States_Rgns[county_lon, county_st]=G2845)*(Cnty_States_Rgns[region]=DR_Region)),"")</f>
        <v/>
      </c>
      <c r="J2845">
        <v>2843</v>
      </c>
      <c r="K2845" t="str">
        <f t="shared" si="89"/>
        <v/>
      </c>
    </row>
    <row r="2846" spans="1:11" ht="16" hidden="1" x14ac:dyDescent="0.2">
      <c r="A2846" s="43">
        <f>IFERROR(MATCH($C2846,'Start Here Statistics'!$M:$M,0),0)</f>
        <v>0</v>
      </c>
      <c r="B2846" s="43" t="s">
        <v>545</v>
      </c>
      <c r="C2846" s="43" t="s">
        <v>302</v>
      </c>
      <c r="D2846" s="43" t="s">
        <v>3407</v>
      </c>
      <c r="E2846" s="43">
        <f t="shared" si="88"/>
        <v>0</v>
      </c>
      <c r="G2846" s="89" t="str">
        <v/>
      </c>
      <c r="H2846" s="90" t="str" cm="1">
        <f t="array" ref="H2846">IFERROR(_xlfn._xlws.FILTER(Cnty_States_Rgns[chapter],(Cnty_States_Rgns[county_lon, county_st]=G2846)*(Cnty_States_Rgns[region]=DR_Region)),"")</f>
        <v/>
      </c>
      <c r="J2846">
        <v>2844</v>
      </c>
      <c r="K2846" t="str">
        <f t="shared" si="89"/>
        <v/>
      </c>
    </row>
    <row r="2847" spans="1:11" ht="16" hidden="1" x14ac:dyDescent="0.2">
      <c r="A2847" s="43">
        <f>IFERROR(MATCH($C2847,'Start Here Statistics'!$M:$M,0),0)</f>
        <v>0</v>
      </c>
      <c r="B2847" s="43" t="s">
        <v>448</v>
      </c>
      <c r="C2847" s="43" t="s">
        <v>302</v>
      </c>
      <c r="D2847" s="43" t="s">
        <v>3408</v>
      </c>
      <c r="E2847" s="43">
        <f t="shared" si="88"/>
        <v>0</v>
      </c>
      <c r="G2847" s="89" t="str">
        <v/>
      </c>
      <c r="H2847" s="90" t="str" cm="1">
        <f t="array" ref="H2847">IFERROR(_xlfn._xlws.FILTER(Cnty_States_Rgns[chapter],(Cnty_States_Rgns[county_lon, county_st]=G2847)*(Cnty_States_Rgns[region]=DR_Region)),"")</f>
        <v/>
      </c>
      <c r="J2847">
        <v>2845</v>
      </c>
      <c r="K2847" t="str">
        <f t="shared" si="89"/>
        <v/>
      </c>
    </row>
    <row r="2848" spans="1:11" ht="16" hidden="1" x14ac:dyDescent="0.2">
      <c r="A2848" s="43">
        <f>IFERROR(MATCH($C2848,'Start Here Statistics'!$M:$M,0),0)</f>
        <v>0</v>
      </c>
      <c r="B2848" s="43" t="s">
        <v>819</v>
      </c>
      <c r="C2848" s="43" t="s">
        <v>279</v>
      </c>
      <c r="D2848" s="43" t="s">
        <v>3409</v>
      </c>
      <c r="E2848" s="43">
        <f t="shared" si="88"/>
        <v>0</v>
      </c>
      <c r="G2848" s="89" t="str">
        <v/>
      </c>
      <c r="H2848" s="90" t="str" cm="1">
        <f t="array" ref="H2848">IFERROR(_xlfn._xlws.FILTER(Cnty_States_Rgns[chapter],(Cnty_States_Rgns[county_lon, county_st]=G2848)*(Cnty_States_Rgns[region]=DR_Region)),"")</f>
        <v/>
      </c>
      <c r="J2848">
        <v>2846</v>
      </c>
      <c r="K2848" t="str">
        <f t="shared" si="89"/>
        <v/>
      </c>
    </row>
    <row r="2849" spans="1:11" ht="16" hidden="1" x14ac:dyDescent="0.2">
      <c r="A2849" s="43">
        <f>IFERROR(MATCH($C2849,'Start Here Statistics'!$M:$M,0),0)</f>
        <v>0</v>
      </c>
      <c r="B2849" s="43" t="s">
        <v>461</v>
      </c>
      <c r="C2849" s="43" t="s">
        <v>325</v>
      </c>
      <c r="D2849" s="43" t="s">
        <v>3410</v>
      </c>
      <c r="E2849" s="43">
        <f t="shared" si="88"/>
        <v>0</v>
      </c>
      <c r="G2849" s="89" t="str">
        <v/>
      </c>
      <c r="H2849" s="90" t="str" cm="1">
        <f t="array" ref="H2849">IFERROR(_xlfn._xlws.FILTER(Cnty_States_Rgns[chapter],(Cnty_States_Rgns[county_lon, county_st]=G2849)*(Cnty_States_Rgns[region]=DR_Region)),"")</f>
        <v/>
      </c>
      <c r="J2849">
        <v>2847</v>
      </c>
      <c r="K2849" t="str">
        <f t="shared" si="89"/>
        <v/>
      </c>
    </row>
    <row r="2850" spans="1:11" ht="16" hidden="1" x14ac:dyDescent="0.2">
      <c r="A2850" s="43">
        <f>IFERROR(MATCH($C2850,'Start Here Statistics'!$M:$M,0),0)</f>
        <v>0</v>
      </c>
      <c r="B2850" s="43" t="s">
        <v>523</v>
      </c>
      <c r="C2850" s="43" t="s">
        <v>307</v>
      </c>
      <c r="D2850" s="43" t="s">
        <v>3411</v>
      </c>
      <c r="E2850" s="43">
        <f t="shared" si="88"/>
        <v>0</v>
      </c>
      <c r="G2850" s="89" t="str">
        <v/>
      </c>
      <c r="H2850" s="90" t="str" cm="1">
        <f t="array" ref="H2850">IFERROR(_xlfn._xlws.FILTER(Cnty_States_Rgns[chapter],(Cnty_States_Rgns[county_lon, county_st]=G2850)*(Cnty_States_Rgns[region]=DR_Region)),"")</f>
        <v/>
      </c>
      <c r="J2850">
        <v>2848</v>
      </c>
      <c r="K2850" t="str">
        <f t="shared" si="89"/>
        <v/>
      </c>
    </row>
    <row r="2851" spans="1:11" ht="16" hidden="1" x14ac:dyDescent="0.2">
      <c r="A2851" s="43">
        <f>IFERROR(MATCH($C2851,'Start Here Statistics'!$M:$M,0),0)</f>
        <v>0</v>
      </c>
      <c r="B2851" s="43" t="s">
        <v>662</v>
      </c>
      <c r="C2851" s="43" t="s">
        <v>294</v>
      </c>
      <c r="D2851" s="43" t="s">
        <v>3412</v>
      </c>
      <c r="E2851" s="43">
        <f t="shared" si="88"/>
        <v>0</v>
      </c>
      <c r="G2851" s="89" t="str">
        <v/>
      </c>
      <c r="H2851" s="90" t="str" cm="1">
        <f t="array" ref="H2851">IFERROR(_xlfn._xlws.FILTER(Cnty_States_Rgns[chapter],(Cnty_States_Rgns[county_lon, county_st]=G2851)*(Cnty_States_Rgns[region]=DR_Region)),"")</f>
        <v/>
      </c>
      <c r="J2851">
        <v>2849</v>
      </c>
      <c r="K2851" t="str">
        <f t="shared" si="89"/>
        <v/>
      </c>
    </row>
    <row r="2852" spans="1:11" ht="16" hidden="1" x14ac:dyDescent="0.2">
      <c r="A2852" s="43">
        <f>IFERROR(MATCH($C2852,'Start Here Statistics'!$M:$M,0),0)</f>
        <v>0</v>
      </c>
      <c r="B2852" s="43" t="s">
        <v>967</v>
      </c>
      <c r="C2852" s="43" t="s">
        <v>324</v>
      </c>
      <c r="D2852" s="43" t="s">
        <v>3413</v>
      </c>
      <c r="E2852" s="43">
        <f t="shared" si="88"/>
        <v>0</v>
      </c>
      <c r="G2852" s="89" t="str">
        <v/>
      </c>
      <c r="H2852" s="90" t="str" cm="1">
        <f t="array" ref="H2852">IFERROR(_xlfn._xlws.FILTER(Cnty_States_Rgns[chapter],(Cnty_States_Rgns[county_lon, county_st]=G2852)*(Cnty_States_Rgns[region]=DR_Region)),"")</f>
        <v/>
      </c>
      <c r="J2852">
        <v>2850</v>
      </c>
      <c r="K2852" t="str">
        <f t="shared" si="89"/>
        <v/>
      </c>
    </row>
    <row r="2853" spans="1:11" ht="16" hidden="1" x14ac:dyDescent="0.2">
      <c r="A2853" s="43">
        <f>IFERROR(MATCH($C2853,'Start Here Statistics'!$M:$M,0),0)</f>
        <v>0</v>
      </c>
      <c r="B2853" s="43" t="s">
        <v>2336</v>
      </c>
      <c r="C2853" s="43" t="s">
        <v>316</v>
      </c>
      <c r="D2853" s="43" t="s">
        <v>3414</v>
      </c>
      <c r="E2853" s="43">
        <f t="shared" si="88"/>
        <v>0</v>
      </c>
      <c r="G2853" s="89" t="str">
        <v/>
      </c>
      <c r="H2853" s="90" t="str" cm="1">
        <f t="array" ref="H2853">IFERROR(_xlfn._xlws.FILTER(Cnty_States_Rgns[chapter],(Cnty_States_Rgns[county_lon, county_st]=G2853)*(Cnty_States_Rgns[region]=DR_Region)),"")</f>
        <v/>
      </c>
      <c r="J2853">
        <v>2851</v>
      </c>
      <c r="K2853" t="str">
        <f t="shared" si="89"/>
        <v/>
      </c>
    </row>
    <row r="2854" spans="1:11" ht="16" hidden="1" x14ac:dyDescent="0.2">
      <c r="A2854" s="43">
        <f>IFERROR(MATCH($C2854,'Start Here Statistics'!$M:$M,0),0)</f>
        <v>0</v>
      </c>
      <c r="B2854" s="43" t="s">
        <v>418</v>
      </c>
      <c r="C2854" s="43" t="s">
        <v>285</v>
      </c>
      <c r="D2854" s="43" t="s">
        <v>3415</v>
      </c>
      <c r="E2854" s="43">
        <f t="shared" si="88"/>
        <v>0</v>
      </c>
      <c r="G2854" s="89" t="str">
        <v/>
      </c>
      <c r="H2854" s="90" t="str" cm="1">
        <f t="array" ref="H2854">IFERROR(_xlfn._xlws.FILTER(Cnty_States_Rgns[chapter],(Cnty_States_Rgns[county_lon, county_st]=G2854)*(Cnty_States_Rgns[region]=DR_Region)),"")</f>
        <v/>
      </c>
      <c r="J2854">
        <v>2852</v>
      </c>
      <c r="K2854" t="str">
        <f t="shared" si="89"/>
        <v/>
      </c>
    </row>
    <row r="2855" spans="1:11" ht="16" hidden="1" x14ac:dyDescent="0.2">
      <c r="A2855" s="43">
        <f>IFERROR(MATCH($C2855,'Start Here Statistics'!$M:$M,0),0)</f>
        <v>0</v>
      </c>
      <c r="B2855" s="43" t="s">
        <v>1529</v>
      </c>
      <c r="C2855" s="43" t="s">
        <v>286</v>
      </c>
      <c r="D2855" s="43" t="s">
        <v>3416</v>
      </c>
      <c r="E2855" s="43">
        <f t="shared" si="88"/>
        <v>0</v>
      </c>
      <c r="G2855" s="89" t="str">
        <v/>
      </c>
      <c r="H2855" s="90" t="str" cm="1">
        <f t="array" ref="H2855">IFERROR(_xlfn._xlws.FILTER(Cnty_States_Rgns[chapter],(Cnty_States_Rgns[county_lon, county_st]=G2855)*(Cnty_States_Rgns[region]=DR_Region)),"")</f>
        <v/>
      </c>
      <c r="J2855">
        <v>2853</v>
      </c>
      <c r="K2855" t="str">
        <f t="shared" si="89"/>
        <v/>
      </c>
    </row>
    <row r="2856" spans="1:11" ht="16" hidden="1" x14ac:dyDescent="0.2">
      <c r="A2856" s="43">
        <f>IFERROR(MATCH($C2856,'Start Here Statistics'!$M:$M,0),0)</f>
        <v>0</v>
      </c>
      <c r="B2856" s="43" t="s">
        <v>1190</v>
      </c>
      <c r="C2856" s="43" t="s">
        <v>301</v>
      </c>
      <c r="D2856" s="43" t="s">
        <v>3417</v>
      </c>
      <c r="E2856" s="43">
        <f t="shared" si="88"/>
        <v>0</v>
      </c>
      <c r="G2856" s="89" t="str">
        <v/>
      </c>
      <c r="H2856" s="90" t="str" cm="1">
        <f t="array" ref="H2856">IFERROR(_xlfn._xlws.FILTER(Cnty_States_Rgns[chapter],(Cnty_States_Rgns[county_lon, county_st]=G2856)*(Cnty_States_Rgns[region]=DR_Region)),"")</f>
        <v/>
      </c>
      <c r="J2856">
        <v>2854</v>
      </c>
      <c r="K2856" t="str">
        <f t="shared" si="89"/>
        <v/>
      </c>
    </row>
    <row r="2857" spans="1:11" ht="16" hidden="1" x14ac:dyDescent="0.2">
      <c r="A2857" s="43">
        <f>IFERROR(MATCH($C2857,'Start Here Statistics'!$M:$M,0),0)</f>
        <v>0</v>
      </c>
      <c r="B2857" s="43" t="s">
        <v>1194</v>
      </c>
      <c r="C2857" s="43" t="s">
        <v>324</v>
      </c>
      <c r="D2857" s="43" t="s">
        <v>3418</v>
      </c>
      <c r="E2857" s="43">
        <f t="shared" si="88"/>
        <v>0</v>
      </c>
      <c r="G2857" s="89" t="str">
        <v/>
      </c>
      <c r="H2857" s="90" t="str" cm="1">
        <f t="array" ref="H2857">IFERROR(_xlfn._xlws.FILTER(Cnty_States_Rgns[chapter],(Cnty_States_Rgns[county_lon, county_st]=G2857)*(Cnty_States_Rgns[region]=DR_Region)),"")</f>
        <v/>
      </c>
      <c r="J2857">
        <v>2855</v>
      </c>
      <c r="K2857" t="str">
        <f t="shared" si="89"/>
        <v/>
      </c>
    </row>
    <row r="2858" spans="1:11" ht="16" hidden="1" x14ac:dyDescent="0.2">
      <c r="A2858" s="43">
        <f>IFERROR(MATCH($C2858,'Start Here Statistics'!$M:$M,0),0)</f>
        <v>0</v>
      </c>
      <c r="B2858" s="43" t="s">
        <v>435</v>
      </c>
      <c r="C2858" s="43" t="s">
        <v>279</v>
      </c>
      <c r="D2858" s="43" t="s">
        <v>3419</v>
      </c>
      <c r="E2858" s="43">
        <f t="shared" si="88"/>
        <v>0</v>
      </c>
      <c r="G2858" s="89" t="str">
        <v/>
      </c>
      <c r="H2858" s="90" t="str" cm="1">
        <f t="array" ref="H2858">IFERROR(_xlfn._xlws.FILTER(Cnty_States_Rgns[chapter],(Cnty_States_Rgns[county_lon, county_st]=G2858)*(Cnty_States_Rgns[region]=DR_Region)),"")</f>
        <v/>
      </c>
      <c r="J2858">
        <v>2856</v>
      </c>
      <c r="K2858" t="str">
        <f t="shared" si="89"/>
        <v/>
      </c>
    </row>
    <row r="2859" spans="1:11" ht="16" hidden="1" x14ac:dyDescent="0.2">
      <c r="A2859" s="43">
        <f>IFERROR(MATCH($C2859,'Start Here Statistics'!$M:$M,0),0)</f>
        <v>0</v>
      </c>
      <c r="B2859" s="43" t="s">
        <v>538</v>
      </c>
      <c r="C2859" s="43" t="s">
        <v>294</v>
      </c>
      <c r="D2859" s="43" t="s">
        <v>3420</v>
      </c>
      <c r="E2859" s="43">
        <f t="shared" si="88"/>
        <v>0</v>
      </c>
      <c r="G2859" s="89" t="str">
        <v/>
      </c>
      <c r="H2859" s="90" t="str" cm="1">
        <f t="array" ref="H2859">IFERROR(_xlfn._xlws.FILTER(Cnty_States_Rgns[chapter],(Cnty_States_Rgns[county_lon, county_st]=G2859)*(Cnty_States_Rgns[region]=DR_Region)),"")</f>
        <v/>
      </c>
      <c r="J2859">
        <v>2857</v>
      </c>
      <c r="K2859" t="str">
        <f t="shared" si="89"/>
        <v/>
      </c>
    </row>
    <row r="2860" spans="1:11" ht="16" hidden="1" x14ac:dyDescent="0.2">
      <c r="A2860" s="43">
        <f>IFERROR(MATCH($C2860,'Start Here Statistics'!$M:$M,0),0)</f>
        <v>0</v>
      </c>
      <c r="B2860" s="43" t="s">
        <v>592</v>
      </c>
      <c r="C2860" s="43" t="s">
        <v>307</v>
      </c>
      <c r="D2860" s="43" t="s">
        <v>3421</v>
      </c>
      <c r="E2860" s="43">
        <f t="shared" si="88"/>
        <v>0</v>
      </c>
      <c r="G2860" s="89" t="str">
        <v/>
      </c>
      <c r="H2860" s="90" t="str" cm="1">
        <f t="array" ref="H2860">IFERROR(_xlfn._xlws.FILTER(Cnty_States_Rgns[chapter],(Cnty_States_Rgns[county_lon, county_st]=G2860)*(Cnty_States_Rgns[region]=DR_Region)),"")</f>
        <v/>
      </c>
      <c r="J2860">
        <v>2858</v>
      </c>
      <c r="K2860" t="str">
        <f t="shared" si="89"/>
        <v/>
      </c>
    </row>
    <row r="2861" spans="1:11" ht="16" x14ac:dyDescent="0.2">
      <c r="A2861" s="43">
        <f>IFERROR(MATCH($C2861,'Start Here Statistics'!$M:$M,0),0)</f>
        <v>0</v>
      </c>
      <c r="B2861" s="43" t="s">
        <v>660</v>
      </c>
      <c r="C2861" s="43" t="s">
        <v>271</v>
      </c>
      <c r="D2861" s="43" t="s">
        <v>3422</v>
      </c>
      <c r="E2861" s="43">
        <f t="shared" si="88"/>
        <v>0</v>
      </c>
      <c r="G2861" s="89" t="str">
        <v/>
      </c>
      <c r="H2861" s="90" t="str" cm="1">
        <f t="array" ref="H2861">IFERROR(_xlfn._xlws.FILTER(Cnty_States_Rgns[chapter],(Cnty_States_Rgns[county_lon, county_st]=G2861)*(Cnty_States_Rgns[region]=DR_Region)),"")</f>
        <v/>
      </c>
      <c r="J2861">
        <v>2859</v>
      </c>
      <c r="K2861" t="str">
        <f t="shared" si="89"/>
        <v/>
      </c>
    </row>
    <row r="2862" spans="1:11" ht="16" hidden="1" x14ac:dyDescent="0.2">
      <c r="A2862" s="43">
        <f>IFERROR(MATCH($C2862,'Start Here Statistics'!$M:$M,0),0)</f>
        <v>0</v>
      </c>
      <c r="B2862" s="43" t="s">
        <v>497</v>
      </c>
      <c r="C2862" s="43" t="s">
        <v>316</v>
      </c>
      <c r="D2862" s="43" t="s">
        <v>3423</v>
      </c>
      <c r="E2862" s="43">
        <f t="shared" si="88"/>
        <v>0</v>
      </c>
      <c r="G2862" s="89" t="str">
        <v/>
      </c>
      <c r="H2862" s="90" t="str" cm="1">
        <f t="array" ref="H2862">IFERROR(_xlfn._xlws.FILTER(Cnty_States_Rgns[chapter],(Cnty_States_Rgns[county_lon, county_st]=G2862)*(Cnty_States_Rgns[region]=DR_Region)),"")</f>
        <v/>
      </c>
      <c r="J2862">
        <v>2860</v>
      </c>
      <c r="K2862" t="str">
        <f t="shared" si="89"/>
        <v/>
      </c>
    </row>
    <row r="2863" spans="1:11" ht="16" hidden="1" x14ac:dyDescent="0.2">
      <c r="A2863" s="43">
        <f>IFERROR(MATCH($C2863,'Start Here Statistics'!$M:$M,0),0)</f>
        <v>0</v>
      </c>
      <c r="B2863" s="43" t="s">
        <v>483</v>
      </c>
      <c r="C2863" s="43" t="s">
        <v>306</v>
      </c>
      <c r="D2863" s="43" t="s">
        <v>3424</v>
      </c>
      <c r="E2863" s="43">
        <f t="shared" si="88"/>
        <v>0</v>
      </c>
      <c r="G2863" s="89" t="str">
        <v/>
      </c>
      <c r="H2863" s="90" t="str" cm="1">
        <f t="array" ref="H2863">IFERROR(_xlfn._xlws.FILTER(Cnty_States_Rgns[chapter],(Cnty_States_Rgns[county_lon, county_st]=G2863)*(Cnty_States_Rgns[region]=DR_Region)),"")</f>
        <v/>
      </c>
      <c r="J2863">
        <v>2861</v>
      </c>
      <c r="K2863" t="str">
        <f t="shared" si="89"/>
        <v/>
      </c>
    </row>
    <row r="2864" spans="1:11" ht="16" hidden="1" x14ac:dyDescent="0.2">
      <c r="A2864" s="43">
        <f>IFERROR(MATCH($C2864,'Start Here Statistics'!$M:$M,0),0)</f>
        <v>0</v>
      </c>
      <c r="B2864" s="43" t="s">
        <v>543</v>
      </c>
      <c r="C2864" s="43" t="s">
        <v>294</v>
      </c>
      <c r="D2864" s="43" t="s">
        <v>3425</v>
      </c>
      <c r="E2864" s="43">
        <f t="shared" si="88"/>
        <v>0</v>
      </c>
      <c r="G2864" s="89" t="str">
        <v/>
      </c>
      <c r="H2864" s="90" t="str" cm="1">
        <f t="array" ref="H2864">IFERROR(_xlfn._xlws.FILTER(Cnty_States_Rgns[chapter],(Cnty_States_Rgns[county_lon, county_st]=G2864)*(Cnty_States_Rgns[region]=DR_Region)),"")</f>
        <v/>
      </c>
      <c r="J2864">
        <v>2862</v>
      </c>
      <c r="K2864" t="str">
        <f t="shared" si="89"/>
        <v/>
      </c>
    </row>
    <row r="2865" spans="1:11" ht="16" hidden="1" x14ac:dyDescent="0.2">
      <c r="A2865" s="43">
        <f>IFERROR(MATCH($C2865,'Start Here Statistics'!$M:$M,0),0)</f>
        <v>0</v>
      </c>
      <c r="B2865" s="43" t="s">
        <v>346</v>
      </c>
      <c r="C2865" s="43" t="s">
        <v>298</v>
      </c>
      <c r="D2865" s="43" t="s">
        <v>3426</v>
      </c>
      <c r="E2865" s="43">
        <f t="shared" si="88"/>
        <v>0</v>
      </c>
      <c r="G2865" s="89" t="str">
        <v/>
      </c>
      <c r="H2865" s="90" t="str" cm="1">
        <f t="array" ref="H2865">IFERROR(_xlfn._xlws.FILTER(Cnty_States_Rgns[chapter],(Cnty_States_Rgns[county_lon, county_st]=G2865)*(Cnty_States_Rgns[region]=DR_Region)),"")</f>
        <v/>
      </c>
      <c r="J2865">
        <v>2863</v>
      </c>
      <c r="K2865" t="str">
        <f t="shared" si="89"/>
        <v/>
      </c>
    </row>
    <row r="2866" spans="1:11" ht="16" hidden="1" x14ac:dyDescent="0.2">
      <c r="A2866" s="43">
        <f>IFERROR(MATCH($C2866,'Start Here Statistics'!$M:$M,0),0)</f>
        <v>0</v>
      </c>
      <c r="B2866" s="43" t="s">
        <v>461</v>
      </c>
      <c r="C2866" s="43" t="s">
        <v>325</v>
      </c>
      <c r="D2866" s="43" t="s">
        <v>3427</v>
      </c>
      <c r="E2866" s="43">
        <f t="shared" si="88"/>
        <v>0</v>
      </c>
      <c r="G2866" s="89" t="str">
        <v/>
      </c>
      <c r="H2866" s="90" t="str" cm="1">
        <f t="array" ref="H2866">IFERROR(_xlfn._xlws.FILTER(Cnty_States_Rgns[chapter],(Cnty_States_Rgns[county_lon, county_st]=G2866)*(Cnty_States_Rgns[region]=DR_Region)),"")</f>
        <v/>
      </c>
      <c r="J2866">
        <v>2864</v>
      </c>
      <c r="K2866" t="str">
        <f t="shared" si="89"/>
        <v/>
      </c>
    </row>
    <row r="2867" spans="1:11" ht="16" hidden="1" x14ac:dyDescent="0.2">
      <c r="A2867" s="43">
        <f>IFERROR(MATCH($C2867,'Start Here Statistics'!$M:$M,0),0)</f>
        <v>0</v>
      </c>
      <c r="B2867" s="43" t="s">
        <v>620</v>
      </c>
      <c r="C2867" s="43" t="s">
        <v>285</v>
      </c>
      <c r="D2867" s="43" t="s">
        <v>3428</v>
      </c>
      <c r="E2867" s="43">
        <f t="shared" si="88"/>
        <v>0</v>
      </c>
      <c r="G2867" s="89" t="str">
        <v/>
      </c>
      <c r="H2867" s="90" t="str" cm="1">
        <f t="array" ref="H2867">IFERROR(_xlfn._xlws.FILTER(Cnty_States_Rgns[chapter],(Cnty_States_Rgns[county_lon, county_st]=G2867)*(Cnty_States_Rgns[region]=DR_Region)),"")</f>
        <v/>
      </c>
      <c r="J2867">
        <v>2865</v>
      </c>
      <c r="K2867" t="str">
        <f t="shared" si="89"/>
        <v/>
      </c>
    </row>
    <row r="2868" spans="1:11" ht="16" hidden="1" x14ac:dyDescent="0.2">
      <c r="A2868" s="43">
        <f>IFERROR(MATCH($C2868,'Start Here Statistics'!$M:$M,0),0)</f>
        <v>0</v>
      </c>
      <c r="B2868" s="43" t="s">
        <v>595</v>
      </c>
      <c r="C2868" s="43" t="s">
        <v>293</v>
      </c>
      <c r="D2868" s="43" t="s">
        <v>3429</v>
      </c>
      <c r="E2868" s="43">
        <f t="shared" si="88"/>
        <v>0</v>
      </c>
      <c r="G2868" s="89" t="str">
        <v/>
      </c>
      <c r="H2868" s="90" t="str" cm="1">
        <f t="array" ref="H2868">IFERROR(_xlfn._xlws.FILTER(Cnty_States_Rgns[chapter],(Cnty_States_Rgns[county_lon, county_st]=G2868)*(Cnty_States_Rgns[region]=DR_Region)),"")</f>
        <v/>
      </c>
      <c r="J2868">
        <v>2866</v>
      </c>
      <c r="K2868" t="str">
        <f t="shared" si="89"/>
        <v/>
      </c>
    </row>
    <row r="2869" spans="1:11" ht="16" hidden="1" x14ac:dyDescent="0.2">
      <c r="A2869" s="43">
        <f>IFERROR(MATCH($C2869,'Start Here Statistics'!$M:$M,0),0)</f>
        <v>0</v>
      </c>
      <c r="B2869" s="43" t="s">
        <v>724</v>
      </c>
      <c r="C2869" s="43" t="s">
        <v>326</v>
      </c>
      <c r="D2869" s="43" t="s">
        <v>3430</v>
      </c>
      <c r="E2869" s="43">
        <f t="shared" si="88"/>
        <v>0</v>
      </c>
      <c r="G2869" s="89" t="str">
        <v/>
      </c>
      <c r="H2869" s="90" t="str" cm="1">
        <f t="array" ref="H2869">IFERROR(_xlfn._xlws.FILTER(Cnty_States_Rgns[chapter],(Cnty_States_Rgns[county_lon, county_st]=G2869)*(Cnty_States_Rgns[region]=DR_Region)),"")</f>
        <v/>
      </c>
      <c r="J2869">
        <v>2867</v>
      </c>
      <c r="K2869" t="str">
        <f t="shared" si="89"/>
        <v/>
      </c>
    </row>
    <row r="2870" spans="1:11" ht="16" hidden="1" x14ac:dyDescent="0.2">
      <c r="A2870" s="43">
        <f>IFERROR(MATCH($C2870,'Start Here Statistics'!$M:$M,0),0)</f>
        <v>0</v>
      </c>
      <c r="B2870" s="43" t="s">
        <v>1232</v>
      </c>
      <c r="C2870" s="43" t="s">
        <v>326</v>
      </c>
      <c r="D2870" s="43" t="s">
        <v>3431</v>
      </c>
      <c r="E2870" s="43">
        <f t="shared" si="88"/>
        <v>0</v>
      </c>
      <c r="G2870" s="89" t="str">
        <v/>
      </c>
      <c r="H2870" s="90" t="str" cm="1">
        <f t="array" ref="H2870">IFERROR(_xlfn._xlws.FILTER(Cnty_States_Rgns[chapter],(Cnty_States_Rgns[county_lon, county_st]=G2870)*(Cnty_States_Rgns[region]=DR_Region)),"")</f>
        <v/>
      </c>
      <c r="J2870">
        <v>2868</v>
      </c>
      <c r="K2870" t="str">
        <f t="shared" si="89"/>
        <v/>
      </c>
    </row>
    <row r="2871" spans="1:11" ht="16" hidden="1" x14ac:dyDescent="0.2">
      <c r="A2871" s="43">
        <f>IFERROR(MATCH($C2871,'Start Here Statistics'!$M:$M,0),0)</f>
        <v>0</v>
      </c>
      <c r="B2871" s="43" t="s">
        <v>1127</v>
      </c>
      <c r="C2871" s="43" t="s">
        <v>292</v>
      </c>
      <c r="D2871" s="43" t="s">
        <v>3432</v>
      </c>
      <c r="E2871" s="43">
        <f t="shared" si="88"/>
        <v>0</v>
      </c>
      <c r="G2871" s="89" t="str">
        <v/>
      </c>
      <c r="H2871" s="90" t="str" cm="1">
        <f t="array" ref="H2871">IFERROR(_xlfn._xlws.FILTER(Cnty_States_Rgns[chapter],(Cnty_States_Rgns[county_lon, county_st]=G2871)*(Cnty_States_Rgns[region]=DR_Region)),"")</f>
        <v/>
      </c>
      <c r="J2871">
        <v>2869</v>
      </c>
      <c r="K2871" t="str">
        <f t="shared" si="89"/>
        <v/>
      </c>
    </row>
    <row r="2872" spans="1:11" ht="16" hidden="1" x14ac:dyDescent="0.2">
      <c r="A2872" s="43">
        <f>IFERROR(MATCH($C2872,'Start Here Statistics'!$M:$M,0),0)</f>
        <v>0</v>
      </c>
      <c r="B2872" s="43" t="s">
        <v>1199</v>
      </c>
      <c r="C2872" s="43" t="s">
        <v>280</v>
      </c>
      <c r="D2872" s="43" t="s">
        <v>3433</v>
      </c>
      <c r="E2872" s="43">
        <f t="shared" si="88"/>
        <v>0</v>
      </c>
      <c r="G2872" s="89" t="str">
        <v/>
      </c>
      <c r="H2872" s="90" t="str" cm="1">
        <f t="array" ref="H2872">IFERROR(_xlfn._xlws.FILTER(Cnty_States_Rgns[chapter],(Cnty_States_Rgns[county_lon, county_st]=G2872)*(Cnty_States_Rgns[region]=DR_Region)),"")</f>
        <v/>
      </c>
      <c r="J2872">
        <v>2870</v>
      </c>
      <c r="K2872" t="str">
        <f t="shared" si="89"/>
        <v/>
      </c>
    </row>
    <row r="2873" spans="1:11" ht="16" hidden="1" x14ac:dyDescent="0.2">
      <c r="A2873" s="43">
        <f>IFERROR(MATCH($C2873,'Start Here Statistics'!$M:$M,0),0)</f>
        <v>0</v>
      </c>
      <c r="B2873" s="43" t="s">
        <v>907</v>
      </c>
      <c r="C2873" s="43" t="s">
        <v>324</v>
      </c>
      <c r="D2873" s="43" t="s">
        <v>3434</v>
      </c>
      <c r="E2873" s="43">
        <f t="shared" si="88"/>
        <v>0</v>
      </c>
      <c r="G2873" s="89" t="str">
        <v/>
      </c>
      <c r="H2873" s="90" t="str" cm="1">
        <f t="array" ref="H2873">IFERROR(_xlfn._xlws.FILTER(Cnty_States_Rgns[chapter],(Cnty_States_Rgns[county_lon, county_st]=G2873)*(Cnty_States_Rgns[region]=DR_Region)),"")</f>
        <v/>
      </c>
      <c r="J2873">
        <v>2871</v>
      </c>
      <c r="K2873" t="str">
        <f t="shared" si="89"/>
        <v/>
      </c>
    </row>
    <row r="2874" spans="1:11" ht="16" hidden="1" x14ac:dyDescent="0.2">
      <c r="A2874" s="43">
        <f>IFERROR(MATCH($C2874,'Start Here Statistics'!$M:$M,0),0)</f>
        <v>0</v>
      </c>
      <c r="B2874" s="43" t="s">
        <v>485</v>
      </c>
      <c r="C2874" s="43" t="s">
        <v>308</v>
      </c>
      <c r="D2874" s="43" t="s">
        <v>3435</v>
      </c>
      <c r="E2874" s="43">
        <f t="shared" si="88"/>
        <v>0</v>
      </c>
      <c r="G2874" s="89" t="str">
        <v/>
      </c>
      <c r="H2874" s="90" t="str" cm="1">
        <f t="array" ref="H2874">IFERROR(_xlfn._xlws.FILTER(Cnty_States_Rgns[chapter],(Cnty_States_Rgns[county_lon, county_st]=G2874)*(Cnty_States_Rgns[region]=DR_Region)),"")</f>
        <v/>
      </c>
      <c r="J2874">
        <v>2872</v>
      </c>
      <c r="K2874" t="str">
        <f t="shared" si="89"/>
        <v/>
      </c>
    </row>
    <row r="2875" spans="1:11" ht="16" hidden="1" x14ac:dyDescent="0.2">
      <c r="A2875" s="43">
        <f>IFERROR(MATCH($C2875,'Start Here Statistics'!$M:$M,0),0)</f>
        <v>0</v>
      </c>
      <c r="B2875" s="43" t="s">
        <v>384</v>
      </c>
      <c r="C2875" s="43" t="s">
        <v>312</v>
      </c>
      <c r="D2875" s="43" t="s">
        <v>3436</v>
      </c>
      <c r="E2875" s="43">
        <f t="shared" si="88"/>
        <v>0</v>
      </c>
      <c r="G2875" s="89" t="str">
        <v/>
      </c>
      <c r="H2875" s="90" t="str" cm="1">
        <f t="array" ref="H2875">IFERROR(_xlfn._xlws.FILTER(Cnty_States_Rgns[chapter],(Cnty_States_Rgns[county_lon, county_st]=G2875)*(Cnty_States_Rgns[region]=DR_Region)),"")</f>
        <v/>
      </c>
      <c r="J2875">
        <v>2873</v>
      </c>
      <c r="K2875" t="str">
        <f t="shared" si="89"/>
        <v/>
      </c>
    </row>
    <row r="2876" spans="1:11" ht="16" hidden="1" x14ac:dyDescent="0.2">
      <c r="A2876" s="43">
        <f>IFERROR(MATCH($C2876,'Start Here Statistics'!$M:$M,0),0)</f>
        <v>0</v>
      </c>
      <c r="B2876" s="43" t="s">
        <v>577</v>
      </c>
      <c r="C2876" s="43" t="s">
        <v>294</v>
      </c>
      <c r="D2876" s="43" t="s">
        <v>3437</v>
      </c>
      <c r="E2876" s="43">
        <f t="shared" si="88"/>
        <v>0</v>
      </c>
      <c r="G2876" s="89" t="str">
        <v/>
      </c>
      <c r="H2876" s="90" t="str" cm="1">
        <f t="array" ref="H2876">IFERROR(_xlfn._xlws.FILTER(Cnty_States_Rgns[chapter],(Cnty_States_Rgns[county_lon, county_st]=G2876)*(Cnty_States_Rgns[region]=DR_Region)),"")</f>
        <v/>
      </c>
      <c r="J2876">
        <v>2874</v>
      </c>
      <c r="K2876" t="str">
        <f t="shared" si="89"/>
        <v/>
      </c>
    </row>
    <row r="2877" spans="1:11" ht="16" hidden="1" x14ac:dyDescent="0.2">
      <c r="A2877" s="43">
        <f>IFERROR(MATCH($C2877,'Start Here Statistics'!$M:$M,0),0)</f>
        <v>0</v>
      </c>
      <c r="B2877" s="43" t="s">
        <v>348</v>
      </c>
      <c r="C2877" s="43" t="s">
        <v>310</v>
      </c>
      <c r="D2877" s="43" t="s">
        <v>3438</v>
      </c>
      <c r="E2877" s="43">
        <f t="shared" si="88"/>
        <v>0</v>
      </c>
      <c r="G2877" s="89" t="str">
        <v/>
      </c>
      <c r="H2877" s="90" t="str" cm="1">
        <f t="array" ref="H2877">IFERROR(_xlfn._xlws.FILTER(Cnty_States_Rgns[chapter],(Cnty_States_Rgns[county_lon, county_st]=G2877)*(Cnty_States_Rgns[region]=DR_Region)),"")</f>
        <v/>
      </c>
      <c r="J2877">
        <v>2875</v>
      </c>
      <c r="K2877" t="str">
        <f t="shared" si="89"/>
        <v/>
      </c>
    </row>
    <row r="2878" spans="1:11" ht="16" hidden="1" x14ac:dyDescent="0.2">
      <c r="A2878" s="43">
        <f>IFERROR(MATCH($C2878,'Start Here Statistics'!$M:$M,0),0)</f>
        <v>0</v>
      </c>
      <c r="B2878" s="43" t="s">
        <v>405</v>
      </c>
      <c r="C2878" s="43" t="s">
        <v>308</v>
      </c>
      <c r="D2878" s="43" t="s">
        <v>3439</v>
      </c>
      <c r="E2878" s="43">
        <f t="shared" si="88"/>
        <v>0</v>
      </c>
      <c r="G2878" s="89" t="str">
        <v/>
      </c>
      <c r="H2878" s="90" t="str" cm="1">
        <f t="array" ref="H2878">IFERROR(_xlfn._xlws.FILTER(Cnty_States_Rgns[chapter],(Cnty_States_Rgns[county_lon, county_st]=G2878)*(Cnty_States_Rgns[region]=DR_Region)),"")</f>
        <v/>
      </c>
      <c r="J2878">
        <v>2876</v>
      </c>
      <c r="K2878" t="str">
        <f t="shared" si="89"/>
        <v/>
      </c>
    </row>
    <row r="2879" spans="1:11" ht="16" hidden="1" x14ac:dyDescent="0.2">
      <c r="A2879" s="43">
        <f>IFERROR(MATCH($C2879,'Start Here Statistics'!$M:$M,0),0)</f>
        <v>0</v>
      </c>
      <c r="B2879" s="43" t="s">
        <v>573</v>
      </c>
      <c r="C2879" s="43" t="s">
        <v>300</v>
      </c>
      <c r="D2879" s="43" t="s">
        <v>3440</v>
      </c>
      <c r="E2879" s="43">
        <f t="shared" si="88"/>
        <v>0</v>
      </c>
      <c r="G2879" s="89" t="str">
        <v/>
      </c>
      <c r="H2879" s="90" t="str" cm="1">
        <f t="array" ref="H2879">IFERROR(_xlfn._xlws.FILTER(Cnty_States_Rgns[chapter],(Cnty_States_Rgns[county_lon, county_st]=G2879)*(Cnty_States_Rgns[region]=DR_Region)),"")</f>
        <v/>
      </c>
      <c r="J2879">
        <v>2877</v>
      </c>
      <c r="K2879" t="str">
        <f t="shared" si="89"/>
        <v/>
      </c>
    </row>
    <row r="2880" spans="1:11" ht="16" hidden="1" x14ac:dyDescent="0.2">
      <c r="A2880" s="43">
        <f>IFERROR(MATCH($C2880,'Start Here Statistics'!$M:$M,0),0)</f>
        <v>0</v>
      </c>
      <c r="B2880" s="43" t="s">
        <v>1182</v>
      </c>
      <c r="C2880" s="43" t="s">
        <v>300</v>
      </c>
      <c r="D2880" s="43" t="s">
        <v>3441</v>
      </c>
      <c r="E2880" s="43">
        <f t="shared" si="88"/>
        <v>0</v>
      </c>
      <c r="G2880" s="89" t="str">
        <v/>
      </c>
      <c r="H2880" s="90" t="str" cm="1">
        <f t="array" ref="H2880">IFERROR(_xlfn._xlws.FILTER(Cnty_States_Rgns[chapter],(Cnty_States_Rgns[county_lon, county_st]=G2880)*(Cnty_States_Rgns[region]=DR_Region)),"")</f>
        <v/>
      </c>
      <c r="J2880">
        <v>2878</v>
      </c>
      <c r="K2880" t="str">
        <f t="shared" si="89"/>
        <v/>
      </c>
    </row>
    <row r="2881" spans="1:11" ht="16" x14ac:dyDescent="0.2">
      <c r="A2881" s="43">
        <f>IFERROR(MATCH($C2881,'Start Here Statistics'!$M:$M,0),0)</f>
        <v>0</v>
      </c>
      <c r="B2881" s="43" t="s">
        <v>400</v>
      </c>
      <c r="C2881" s="43" t="s">
        <v>271</v>
      </c>
      <c r="D2881" s="43" t="s">
        <v>3442</v>
      </c>
      <c r="E2881" s="43">
        <f t="shared" si="88"/>
        <v>0</v>
      </c>
      <c r="G2881" s="89" t="str">
        <v/>
      </c>
      <c r="H2881" s="90" t="str" cm="1">
        <f t="array" ref="H2881">IFERROR(_xlfn._xlws.FILTER(Cnty_States_Rgns[chapter],(Cnty_States_Rgns[county_lon, county_st]=G2881)*(Cnty_States_Rgns[region]=DR_Region)),"")</f>
        <v/>
      </c>
      <c r="J2881">
        <v>2879</v>
      </c>
      <c r="K2881" t="str">
        <f t="shared" si="89"/>
        <v/>
      </c>
    </row>
    <row r="2882" spans="1:11" ht="16" hidden="1" x14ac:dyDescent="0.2">
      <c r="A2882" s="43">
        <f>IFERROR(MATCH($C2882,'Start Here Statistics'!$M:$M,0),0)</f>
        <v>0</v>
      </c>
      <c r="B2882" s="43" t="s">
        <v>467</v>
      </c>
      <c r="C2882" s="43" t="s">
        <v>295</v>
      </c>
      <c r="D2882" s="43" t="s">
        <v>3443</v>
      </c>
      <c r="E2882" s="43">
        <f t="shared" si="88"/>
        <v>0</v>
      </c>
      <c r="G2882" s="89" t="str">
        <v/>
      </c>
      <c r="H2882" s="90" t="str" cm="1">
        <f t="array" ref="H2882">IFERROR(_xlfn._xlws.FILTER(Cnty_States_Rgns[chapter],(Cnty_States_Rgns[county_lon, county_st]=G2882)*(Cnty_States_Rgns[region]=DR_Region)),"")</f>
        <v/>
      </c>
      <c r="J2882">
        <v>2880</v>
      </c>
      <c r="K2882" t="str">
        <f t="shared" si="89"/>
        <v/>
      </c>
    </row>
    <row r="2883" spans="1:11" ht="16" hidden="1" x14ac:dyDescent="0.2">
      <c r="A2883" s="43">
        <f>IFERROR(MATCH($C2883,'Start Here Statistics'!$M:$M,0),0)</f>
        <v>0</v>
      </c>
      <c r="B2883" s="43" t="s">
        <v>1870</v>
      </c>
      <c r="C2883" s="43" t="s">
        <v>311</v>
      </c>
      <c r="D2883" s="43" t="s">
        <v>3444</v>
      </c>
      <c r="E2883" s="43">
        <f t="shared" ref="E2883:E2946" si="90">SUM(E2882,$A2883&gt;0)</f>
        <v>0</v>
      </c>
      <c r="G2883" s="89" t="str">
        <v/>
      </c>
      <c r="H2883" s="90" t="str" cm="1">
        <f t="array" ref="H2883">IFERROR(_xlfn._xlws.FILTER(Cnty_States_Rgns[chapter],(Cnty_States_Rgns[county_lon, county_st]=G2883)*(Cnty_States_Rgns[region]=DR_Region)),"")</f>
        <v/>
      </c>
      <c r="J2883">
        <v>2881</v>
      </c>
      <c r="K2883" t="str">
        <f t="shared" si="89"/>
        <v/>
      </c>
    </row>
    <row r="2884" spans="1:11" ht="16" hidden="1" x14ac:dyDescent="0.2">
      <c r="A2884" s="43">
        <f>IFERROR(MATCH($C2884,'Start Here Statistics'!$M:$M,0),0)</f>
        <v>0</v>
      </c>
      <c r="B2884" s="43" t="s">
        <v>653</v>
      </c>
      <c r="C2884" s="43" t="s">
        <v>276</v>
      </c>
      <c r="D2884" s="43" t="s">
        <v>3445</v>
      </c>
      <c r="E2884" s="43">
        <f t="shared" si="90"/>
        <v>0</v>
      </c>
      <c r="G2884" s="89" t="str">
        <v/>
      </c>
      <c r="H2884" s="90" t="str" cm="1">
        <f t="array" ref="H2884">IFERROR(_xlfn._xlws.FILTER(Cnty_States_Rgns[chapter],(Cnty_States_Rgns[county_lon, county_st]=G2884)*(Cnty_States_Rgns[region]=DR_Region)),"")</f>
        <v/>
      </c>
      <c r="J2884">
        <v>2882</v>
      </c>
      <c r="K2884" t="str">
        <f t="shared" ref="K2884:K2947" si="91">IFERROR(INDEX($D:$D,MATCH($J2884,$E:$E,0)),"")</f>
        <v/>
      </c>
    </row>
    <row r="2885" spans="1:11" ht="16" hidden="1" x14ac:dyDescent="0.2">
      <c r="A2885" s="43">
        <f>IFERROR(MATCH($C2885,'Start Here Statistics'!$M:$M,0),0)</f>
        <v>0</v>
      </c>
      <c r="B2885" s="43" t="s">
        <v>1287</v>
      </c>
      <c r="C2885" s="43" t="s">
        <v>283</v>
      </c>
      <c r="D2885" s="43" t="s">
        <v>3446</v>
      </c>
      <c r="E2885" s="43">
        <f t="shared" si="90"/>
        <v>0</v>
      </c>
      <c r="G2885" s="89" t="str">
        <v/>
      </c>
      <c r="H2885" s="90" t="str" cm="1">
        <f t="array" ref="H2885">IFERROR(_xlfn._xlws.FILTER(Cnty_States_Rgns[chapter],(Cnty_States_Rgns[county_lon, county_st]=G2885)*(Cnty_States_Rgns[region]=DR_Region)),"")</f>
        <v/>
      </c>
      <c r="J2885">
        <v>2883</v>
      </c>
      <c r="K2885" t="str">
        <f t="shared" si="91"/>
        <v/>
      </c>
    </row>
    <row r="2886" spans="1:11" ht="16" hidden="1" x14ac:dyDescent="0.2">
      <c r="A2886" s="43">
        <f>IFERROR(MATCH($C2886,'Start Here Statistics'!$M:$M,0),0)</f>
        <v>0</v>
      </c>
      <c r="B2886" s="43" t="s">
        <v>346</v>
      </c>
      <c r="C2886" s="43" t="s">
        <v>298</v>
      </c>
      <c r="D2886" s="43" t="s">
        <v>3447</v>
      </c>
      <c r="E2886" s="43">
        <f t="shared" si="90"/>
        <v>0</v>
      </c>
      <c r="G2886" s="89" t="str">
        <v/>
      </c>
      <c r="H2886" s="90" t="str" cm="1">
        <f t="array" ref="H2886">IFERROR(_xlfn._xlws.FILTER(Cnty_States_Rgns[chapter],(Cnty_States_Rgns[county_lon, county_st]=G2886)*(Cnty_States_Rgns[region]=DR_Region)),"")</f>
        <v/>
      </c>
      <c r="J2886">
        <v>2884</v>
      </c>
      <c r="K2886" t="str">
        <f t="shared" si="91"/>
        <v/>
      </c>
    </row>
    <row r="2887" spans="1:11" ht="16" hidden="1" x14ac:dyDescent="0.2">
      <c r="A2887" s="43">
        <f>IFERROR(MATCH($C2887,'Start Here Statistics'!$M:$M,0),0)</f>
        <v>0</v>
      </c>
      <c r="B2887" s="43" t="s">
        <v>649</v>
      </c>
      <c r="C2887" s="43" t="s">
        <v>297</v>
      </c>
      <c r="D2887" s="43" t="s">
        <v>3448</v>
      </c>
      <c r="E2887" s="43">
        <f t="shared" si="90"/>
        <v>0</v>
      </c>
      <c r="G2887" s="89" t="str">
        <v/>
      </c>
      <c r="H2887" s="90" t="str" cm="1">
        <f t="array" ref="H2887">IFERROR(_xlfn._xlws.FILTER(Cnty_States_Rgns[chapter],(Cnty_States_Rgns[county_lon, county_st]=G2887)*(Cnty_States_Rgns[region]=DR_Region)),"")</f>
        <v/>
      </c>
      <c r="J2887">
        <v>2885</v>
      </c>
      <c r="K2887" t="str">
        <f t="shared" si="91"/>
        <v/>
      </c>
    </row>
    <row r="2888" spans="1:11" ht="16" hidden="1" x14ac:dyDescent="0.2">
      <c r="A2888" s="43">
        <f>IFERROR(MATCH($C2888,'Start Here Statistics'!$M:$M,0),0)</f>
        <v>0</v>
      </c>
      <c r="B2888" s="43" t="s">
        <v>336</v>
      </c>
      <c r="C2888" s="43" t="s">
        <v>320</v>
      </c>
      <c r="D2888" s="43" t="s">
        <v>3449</v>
      </c>
      <c r="E2888" s="43">
        <f t="shared" si="90"/>
        <v>0</v>
      </c>
      <c r="G2888" s="89" t="str">
        <v/>
      </c>
      <c r="H2888" s="90" t="str" cm="1">
        <f t="array" ref="H2888">IFERROR(_xlfn._xlws.FILTER(Cnty_States_Rgns[chapter],(Cnty_States_Rgns[county_lon, county_st]=G2888)*(Cnty_States_Rgns[region]=DR_Region)),"")</f>
        <v/>
      </c>
      <c r="J2888">
        <v>2886</v>
      </c>
      <c r="K2888" t="str">
        <f t="shared" si="91"/>
        <v/>
      </c>
    </row>
    <row r="2889" spans="1:11" ht="16" hidden="1" x14ac:dyDescent="0.2">
      <c r="A2889" s="43">
        <f>IFERROR(MATCH($C2889,'Start Here Statistics'!$M:$M,0),0)</f>
        <v>0</v>
      </c>
      <c r="B2889" s="43" t="s">
        <v>789</v>
      </c>
      <c r="C2889" s="43" t="s">
        <v>310</v>
      </c>
      <c r="D2889" s="43" t="s">
        <v>3450</v>
      </c>
      <c r="E2889" s="43">
        <f t="shared" si="90"/>
        <v>0</v>
      </c>
      <c r="G2889" s="89" t="str">
        <v/>
      </c>
      <c r="H2889" s="90" t="str" cm="1">
        <f t="array" ref="H2889">IFERROR(_xlfn._xlws.FILTER(Cnty_States_Rgns[chapter],(Cnty_States_Rgns[county_lon, county_st]=G2889)*(Cnty_States_Rgns[region]=DR_Region)),"")</f>
        <v/>
      </c>
      <c r="J2889">
        <v>2887</v>
      </c>
      <c r="K2889" t="str">
        <f t="shared" si="91"/>
        <v/>
      </c>
    </row>
    <row r="2890" spans="1:11" ht="16" hidden="1" x14ac:dyDescent="0.2">
      <c r="A2890" s="43">
        <f>IFERROR(MATCH($C2890,'Start Here Statistics'!$M:$M,0),0)</f>
        <v>0</v>
      </c>
      <c r="B2890" s="43" t="s">
        <v>907</v>
      </c>
      <c r="C2890" s="43" t="s">
        <v>324</v>
      </c>
      <c r="D2890" s="43" t="s">
        <v>3451</v>
      </c>
      <c r="E2890" s="43">
        <f t="shared" si="90"/>
        <v>0</v>
      </c>
      <c r="G2890" s="89" t="str">
        <v/>
      </c>
      <c r="H2890" s="90" t="str" cm="1">
        <f t="array" ref="H2890">IFERROR(_xlfn._xlws.FILTER(Cnty_States_Rgns[chapter],(Cnty_States_Rgns[county_lon, county_st]=G2890)*(Cnty_States_Rgns[region]=DR_Region)),"")</f>
        <v/>
      </c>
      <c r="J2890">
        <v>2888</v>
      </c>
      <c r="K2890" t="str">
        <f t="shared" si="91"/>
        <v/>
      </c>
    </row>
    <row r="2891" spans="1:11" ht="16" hidden="1" x14ac:dyDescent="0.2">
      <c r="A2891" s="43">
        <f>IFERROR(MATCH($C2891,'Start Here Statistics'!$M:$M,0),0)</f>
        <v>0</v>
      </c>
      <c r="B2891" s="43" t="s">
        <v>530</v>
      </c>
      <c r="C2891" s="43" t="s">
        <v>304</v>
      </c>
      <c r="D2891" s="43" t="s">
        <v>3452</v>
      </c>
      <c r="E2891" s="43">
        <f t="shared" si="90"/>
        <v>0</v>
      </c>
      <c r="G2891" s="89" t="str">
        <v/>
      </c>
      <c r="H2891" s="90" t="str" cm="1">
        <f t="array" ref="H2891">IFERROR(_xlfn._xlws.FILTER(Cnty_States_Rgns[chapter],(Cnty_States_Rgns[county_lon, county_st]=G2891)*(Cnty_States_Rgns[region]=DR_Region)),"")</f>
        <v/>
      </c>
      <c r="J2891">
        <v>2889</v>
      </c>
      <c r="K2891" t="str">
        <f t="shared" si="91"/>
        <v/>
      </c>
    </row>
    <row r="2892" spans="1:11" ht="16" hidden="1" x14ac:dyDescent="0.2">
      <c r="A2892" s="43">
        <f>IFERROR(MATCH($C2892,'Start Here Statistics'!$M:$M,0),0)</f>
        <v>0</v>
      </c>
      <c r="B2892" s="43" t="s">
        <v>453</v>
      </c>
      <c r="C2892" s="43" t="s">
        <v>313</v>
      </c>
      <c r="D2892" s="43" t="s">
        <v>3453</v>
      </c>
      <c r="E2892" s="43">
        <f t="shared" si="90"/>
        <v>0</v>
      </c>
      <c r="G2892" s="89" t="str">
        <v/>
      </c>
      <c r="H2892" s="90" t="str" cm="1">
        <f t="array" ref="H2892">IFERROR(_xlfn._xlws.FILTER(Cnty_States_Rgns[chapter],(Cnty_States_Rgns[county_lon, county_st]=G2892)*(Cnty_States_Rgns[region]=DR_Region)),"")</f>
        <v/>
      </c>
      <c r="J2892">
        <v>2890</v>
      </c>
      <c r="K2892" t="str">
        <f t="shared" si="91"/>
        <v/>
      </c>
    </row>
    <row r="2893" spans="1:11" ht="16" hidden="1" x14ac:dyDescent="0.2">
      <c r="A2893" s="43">
        <f>IFERROR(MATCH($C2893,'Start Here Statistics'!$M:$M,0),0)</f>
        <v>0</v>
      </c>
      <c r="B2893" s="43" t="s">
        <v>418</v>
      </c>
      <c r="C2893" s="43" t="s">
        <v>285</v>
      </c>
      <c r="D2893" s="43" t="s">
        <v>3454</v>
      </c>
      <c r="E2893" s="43">
        <f t="shared" si="90"/>
        <v>0</v>
      </c>
      <c r="G2893" s="89" t="str">
        <v/>
      </c>
      <c r="H2893" s="90" t="str" cm="1">
        <f t="array" ref="H2893">IFERROR(_xlfn._xlws.FILTER(Cnty_States_Rgns[chapter],(Cnty_States_Rgns[county_lon, county_st]=G2893)*(Cnty_States_Rgns[region]=DR_Region)),"")</f>
        <v/>
      </c>
      <c r="J2893">
        <v>2891</v>
      </c>
      <c r="K2893" t="str">
        <f t="shared" si="91"/>
        <v/>
      </c>
    </row>
    <row r="2894" spans="1:11" ht="16" hidden="1" x14ac:dyDescent="0.2">
      <c r="A2894" s="43">
        <f>IFERROR(MATCH($C2894,'Start Here Statistics'!$M:$M,0),0)</f>
        <v>0</v>
      </c>
      <c r="B2894" s="43" t="s">
        <v>662</v>
      </c>
      <c r="C2894" s="43" t="s">
        <v>294</v>
      </c>
      <c r="D2894" s="43" t="s">
        <v>3455</v>
      </c>
      <c r="E2894" s="43">
        <f t="shared" si="90"/>
        <v>0</v>
      </c>
      <c r="G2894" s="89" t="str">
        <v/>
      </c>
      <c r="H2894" s="90" t="str" cm="1">
        <f t="array" ref="H2894">IFERROR(_xlfn._xlws.FILTER(Cnty_States_Rgns[chapter],(Cnty_States_Rgns[county_lon, county_st]=G2894)*(Cnty_States_Rgns[region]=DR_Region)),"")</f>
        <v/>
      </c>
      <c r="J2894">
        <v>2892</v>
      </c>
      <c r="K2894" t="str">
        <f t="shared" si="91"/>
        <v/>
      </c>
    </row>
    <row r="2895" spans="1:11" ht="16" hidden="1" x14ac:dyDescent="0.2">
      <c r="A2895" s="43">
        <f>IFERROR(MATCH($C2895,'Start Here Statistics'!$M:$M,0),0)</f>
        <v>0</v>
      </c>
      <c r="B2895" s="43" t="s">
        <v>457</v>
      </c>
      <c r="C2895" s="43" t="s">
        <v>282</v>
      </c>
      <c r="D2895" s="43" t="s">
        <v>3456</v>
      </c>
      <c r="E2895" s="43">
        <f t="shared" si="90"/>
        <v>0</v>
      </c>
      <c r="G2895" s="89" t="str">
        <v/>
      </c>
      <c r="H2895" s="90" t="str" cm="1">
        <f t="array" ref="H2895">IFERROR(_xlfn._xlws.FILTER(Cnty_States_Rgns[chapter],(Cnty_States_Rgns[county_lon, county_st]=G2895)*(Cnty_States_Rgns[region]=DR_Region)),"")</f>
        <v/>
      </c>
      <c r="J2895">
        <v>2893</v>
      </c>
      <c r="K2895" t="str">
        <f t="shared" si="91"/>
        <v/>
      </c>
    </row>
    <row r="2896" spans="1:11" ht="16" hidden="1" x14ac:dyDescent="0.2">
      <c r="A2896" s="43">
        <f>IFERROR(MATCH($C2896,'Start Here Statistics'!$M:$M,0),0)</f>
        <v>0</v>
      </c>
      <c r="B2896" s="43" t="s">
        <v>602</v>
      </c>
      <c r="C2896" s="43" t="s">
        <v>326</v>
      </c>
      <c r="D2896" s="43" t="s">
        <v>3457</v>
      </c>
      <c r="E2896" s="43">
        <f t="shared" si="90"/>
        <v>0</v>
      </c>
      <c r="G2896" s="89" t="str">
        <v/>
      </c>
      <c r="H2896" s="90" t="str" cm="1">
        <f t="array" ref="H2896">IFERROR(_xlfn._xlws.FILTER(Cnty_States_Rgns[chapter],(Cnty_States_Rgns[county_lon, county_st]=G2896)*(Cnty_States_Rgns[region]=DR_Region)),"")</f>
        <v/>
      </c>
      <c r="J2896">
        <v>2894</v>
      </c>
      <c r="K2896" t="str">
        <f t="shared" si="91"/>
        <v/>
      </c>
    </row>
    <row r="2897" spans="1:11" ht="16" hidden="1" x14ac:dyDescent="0.2">
      <c r="A2897" s="43">
        <f>IFERROR(MATCH($C2897,'Start Here Statistics'!$M:$M,0),0)</f>
        <v>0</v>
      </c>
      <c r="B2897" s="43" t="s">
        <v>551</v>
      </c>
      <c r="C2897" s="43" t="s">
        <v>282</v>
      </c>
      <c r="D2897" s="43" t="s">
        <v>3458</v>
      </c>
      <c r="E2897" s="43">
        <f t="shared" si="90"/>
        <v>0</v>
      </c>
      <c r="G2897" s="89" t="str">
        <v/>
      </c>
      <c r="H2897" s="90" t="str" cm="1">
        <f t="array" ref="H2897">IFERROR(_xlfn._xlws.FILTER(Cnty_States_Rgns[chapter],(Cnty_States_Rgns[county_lon, county_st]=G2897)*(Cnty_States_Rgns[region]=DR_Region)),"")</f>
        <v/>
      </c>
      <c r="J2897">
        <v>2895</v>
      </c>
      <c r="K2897" t="str">
        <f t="shared" si="91"/>
        <v/>
      </c>
    </row>
    <row r="2898" spans="1:11" ht="16" hidden="1" x14ac:dyDescent="0.2">
      <c r="A2898" s="43">
        <f>IFERROR(MATCH($C2898,'Start Here Statistics'!$M:$M,0),0)</f>
        <v>0</v>
      </c>
      <c r="B2898" s="43" t="s">
        <v>551</v>
      </c>
      <c r="C2898" s="43" t="s">
        <v>282</v>
      </c>
      <c r="D2898" s="43" t="s">
        <v>3459</v>
      </c>
      <c r="E2898" s="43">
        <f t="shared" si="90"/>
        <v>0</v>
      </c>
      <c r="G2898" s="89" t="str">
        <v/>
      </c>
      <c r="H2898" s="90" t="str" cm="1">
        <f t="array" ref="H2898">IFERROR(_xlfn._xlws.FILTER(Cnty_States_Rgns[chapter],(Cnty_States_Rgns[county_lon, county_st]=G2898)*(Cnty_States_Rgns[region]=DR_Region)),"")</f>
        <v/>
      </c>
      <c r="J2898">
        <v>2896</v>
      </c>
      <c r="K2898" t="str">
        <f t="shared" si="91"/>
        <v/>
      </c>
    </row>
    <row r="2899" spans="1:11" ht="16" hidden="1" x14ac:dyDescent="0.2">
      <c r="A2899" s="43">
        <f>IFERROR(MATCH($C2899,'Start Here Statistics'!$M:$M,0),0)</f>
        <v>0</v>
      </c>
      <c r="B2899" s="43" t="s">
        <v>402</v>
      </c>
      <c r="C2899" s="43" t="s">
        <v>275</v>
      </c>
      <c r="D2899" s="43" t="s">
        <v>3460</v>
      </c>
      <c r="E2899" s="43">
        <f t="shared" si="90"/>
        <v>0</v>
      </c>
      <c r="G2899" s="89" t="str">
        <v/>
      </c>
      <c r="H2899" s="90" t="str" cm="1">
        <f t="array" ref="H2899">IFERROR(_xlfn._xlws.FILTER(Cnty_States_Rgns[chapter],(Cnty_States_Rgns[county_lon, county_st]=G2899)*(Cnty_States_Rgns[region]=DR_Region)),"")</f>
        <v/>
      </c>
      <c r="J2899">
        <v>2897</v>
      </c>
      <c r="K2899" t="str">
        <f t="shared" si="91"/>
        <v/>
      </c>
    </row>
    <row r="2900" spans="1:11" ht="16" hidden="1" x14ac:dyDescent="0.2">
      <c r="A2900" s="43">
        <f>IFERROR(MATCH($C2900,'Start Here Statistics'!$M:$M,0),0)</f>
        <v>0</v>
      </c>
      <c r="B2900" s="43" t="s">
        <v>653</v>
      </c>
      <c r="C2900" s="43" t="s">
        <v>276</v>
      </c>
      <c r="D2900" s="43" t="s">
        <v>3461</v>
      </c>
      <c r="E2900" s="43">
        <f t="shared" si="90"/>
        <v>0</v>
      </c>
      <c r="G2900" s="89" t="str">
        <v/>
      </c>
      <c r="H2900" s="90" t="str" cm="1">
        <f t="array" ref="H2900">IFERROR(_xlfn._xlws.FILTER(Cnty_States_Rgns[chapter],(Cnty_States_Rgns[county_lon, county_st]=G2900)*(Cnty_States_Rgns[region]=DR_Region)),"")</f>
        <v/>
      </c>
      <c r="J2900">
        <v>2898</v>
      </c>
      <c r="K2900" t="str">
        <f t="shared" si="91"/>
        <v/>
      </c>
    </row>
    <row r="2901" spans="1:11" ht="16" hidden="1" x14ac:dyDescent="0.2">
      <c r="A2901" s="43">
        <f>IFERROR(MATCH($C2901,'Start Here Statistics'!$M:$M,0),0)</f>
        <v>0</v>
      </c>
      <c r="B2901" s="43" t="s">
        <v>346</v>
      </c>
      <c r="C2901" s="43" t="s">
        <v>298</v>
      </c>
      <c r="D2901" s="43" t="s">
        <v>3462</v>
      </c>
      <c r="E2901" s="43">
        <f t="shared" si="90"/>
        <v>0</v>
      </c>
      <c r="G2901" s="89" t="str">
        <v/>
      </c>
      <c r="H2901" s="90" t="str" cm="1">
        <f t="array" ref="H2901">IFERROR(_xlfn._xlws.FILTER(Cnty_States_Rgns[chapter],(Cnty_States_Rgns[county_lon, county_st]=G2901)*(Cnty_States_Rgns[region]=DR_Region)),"")</f>
        <v/>
      </c>
      <c r="J2901">
        <v>2899</v>
      </c>
      <c r="K2901" t="str">
        <f t="shared" si="91"/>
        <v/>
      </c>
    </row>
    <row r="2902" spans="1:11" ht="16" hidden="1" x14ac:dyDescent="0.2">
      <c r="A2902" s="43">
        <f>IFERROR(MATCH($C2902,'Start Here Statistics'!$M:$M,0),0)</f>
        <v>0</v>
      </c>
      <c r="B2902" s="43" t="s">
        <v>604</v>
      </c>
      <c r="C2902" s="43" t="s">
        <v>298</v>
      </c>
      <c r="D2902" s="43" t="s">
        <v>3463</v>
      </c>
      <c r="E2902" s="43">
        <f t="shared" si="90"/>
        <v>0</v>
      </c>
      <c r="G2902" s="89" t="str">
        <v/>
      </c>
      <c r="H2902" s="90" t="str" cm="1">
        <f t="array" ref="H2902">IFERROR(_xlfn._xlws.FILTER(Cnty_States_Rgns[chapter],(Cnty_States_Rgns[county_lon, county_st]=G2902)*(Cnty_States_Rgns[region]=DR_Region)),"")</f>
        <v/>
      </c>
      <c r="J2902">
        <v>2900</v>
      </c>
      <c r="K2902" t="str">
        <f t="shared" si="91"/>
        <v/>
      </c>
    </row>
    <row r="2903" spans="1:11" ht="16" hidden="1" x14ac:dyDescent="0.2">
      <c r="A2903" s="43">
        <f>IFERROR(MATCH($C2903,'Start Here Statistics'!$M:$M,0),0)</f>
        <v>0</v>
      </c>
      <c r="B2903" s="43" t="s">
        <v>368</v>
      </c>
      <c r="C2903" s="43" t="s">
        <v>310</v>
      </c>
      <c r="D2903" s="43" t="s">
        <v>3464</v>
      </c>
      <c r="E2903" s="43">
        <f t="shared" si="90"/>
        <v>0</v>
      </c>
      <c r="G2903" s="89" t="str">
        <v/>
      </c>
      <c r="H2903" s="90" t="str" cm="1">
        <f t="array" ref="H2903">IFERROR(_xlfn._xlws.FILTER(Cnty_States_Rgns[chapter],(Cnty_States_Rgns[county_lon, county_st]=G2903)*(Cnty_States_Rgns[region]=DR_Region)),"")</f>
        <v/>
      </c>
      <c r="J2903">
        <v>2901</v>
      </c>
      <c r="K2903" t="str">
        <f t="shared" si="91"/>
        <v/>
      </c>
    </row>
    <row r="2904" spans="1:11" ht="16" hidden="1" x14ac:dyDescent="0.2">
      <c r="A2904" s="43">
        <f>IFERROR(MATCH($C2904,'Start Here Statistics'!$M:$M,0),0)</f>
        <v>0</v>
      </c>
      <c r="B2904" s="43" t="s">
        <v>485</v>
      </c>
      <c r="C2904" s="43" t="s">
        <v>308</v>
      </c>
      <c r="D2904" s="43" t="s">
        <v>3465</v>
      </c>
      <c r="E2904" s="43">
        <f t="shared" si="90"/>
        <v>0</v>
      </c>
      <c r="G2904" s="89" t="str">
        <v/>
      </c>
      <c r="H2904" s="90" t="str" cm="1">
        <f t="array" ref="H2904">IFERROR(_xlfn._xlws.FILTER(Cnty_States_Rgns[chapter],(Cnty_States_Rgns[county_lon, county_st]=G2904)*(Cnty_States_Rgns[region]=DR_Region)),"")</f>
        <v/>
      </c>
      <c r="J2904">
        <v>2902</v>
      </c>
      <c r="K2904" t="str">
        <f t="shared" si="91"/>
        <v/>
      </c>
    </row>
    <row r="2905" spans="1:11" ht="16" hidden="1" x14ac:dyDescent="0.2">
      <c r="A2905" s="43">
        <f>IFERROR(MATCH($C2905,'Start Here Statistics'!$M:$M,0),0)</f>
        <v>0</v>
      </c>
      <c r="B2905" s="43" t="s">
        <v>360</v>
      </c>
      <c r="C2905" s="43" t="s">
        <v>299</v>
      </c>
      <c r="D2905" s="43" t="s">
        <v>3466</v>
      </c>
      <c r="E2905" s="43">
        <f t="shared" si="90"/>
        <v>0</v>
      </c>
      <c r="G2905" s="89" t="str">
        <v/>
      </c>
      <c r="H2905" s="90" t="str" cm="1">
        <f t="array" ref="H2905">IFERROR(_xlfn._xlws.FILTER(Cnty_States_Rgns[chapter],(Cnty_States_Rgns[county_lon, county_st]=G2905)*(Cnty_States_Rgns[region]=DR_Region)),"")</f>
        <v/>
      </c>
      <c r="J2905">
        <v>2903</v>
      </c>
      <c r="K2905" t="str">
        <f t="shared" si="91"/>
        <v/>
      </c>
    </row>
    <row r="2906" spans="1:11" ht="16" hidden="1" x14ac:dyDescent="0.2">
      <c r="A2906" s="43">
        <f>IFERROR(MATCH($C2906,'Start Here Statistics'!$M:$M,0),0)</f>
        <v>0</v>
      </c>
      <c r="B2906" s="43" t="s">
        <v>416</v>
      </c>
      <c r="C2906" s="43" t="s">
        <v>306</v>
      </c>
      <c r="D2906" s="43" t="s">
        <v>3467</v>
      </c>
      <c r="E2906" s="43">
        <f t="shared" si="90"/>
        <v>0</v>
      </c>
      <c r="G2906" s="89" t="str">
        <v/>
      </c>
      <c r="H2906" s="90" t="str" cm="1">
        <f t="array" ref="H2906">IFERROR(_xlfn._xlws.FILTER(Cnty_States_Rgns[chapter],(Cnty_States_Rgns[county_lon, county_st]=G2906)*(Cnty_States_Rgns[region]=DR_Region)),"")</f>
        <v/>
      </c>
      <c r="J2906">
        <v>2904</v>
      </c>
      <c r="K2906" t="str">
        <f t="shared" si="91"/>
        <v/>
      </c>
    </row>
    <row r="2907" spans="1:11" ht="16" hidden="1" x14ac:dyDescent="0.2">
      <c r="A2907" s="43">
        <f>IFERROR(MATCH($C2907,'Start Here Statistics'!$M:$M,0),0)</f>
        <v>0</v>
      </c>
      <c r="B2907" s="43" t="s">
        <v>683</v>
      </c>
      <c r="C2907" s="43" t="s">
        <v>324</v>
      </c>
      <c r="D2907" s="43" t="s">
        <v>3468</v>
      </c>
      <c r="E2907" s="43">
        <f t="shared" si="90"/>
        <v>0</v>
      </c>
      <c r="G2907" s="89" t="str">
        <v/>
      </c>
      <c r="H2907" s="90" t="str" cm="1">
        <f t="array" ref="H2907">IFERROR(_xlfn._xlws.FILTER(Cnty_States_Rgns[chapter],(Cnty_States_Rgns[county_lon, county_st]=G2907)*(Cnty_States_Rgns[region]=DR_Region)),"")</f>
        <v/>
      </c>
      <c r="J2907">
        <v>2905</v>
      </c>
      <c r="K2907" t="str">
        <f t="shared" si="91"/>
        <v/>
      </c>
    </row>
    <row r="2908" spans="1:11" ht="16" hidden="1" x14ac:dyDescent="0.2">
      <c r="A2908" s="43">
        <f>IFERROR(MATCH($C2908,'Start Here Statistics'!$M:$M,0),0)</f>
        <v>0</v>
      </c>
      <c r="B2908" s="43" t="s">
        <v>362</v>
      </c>
      <c r="C2908" s="43" t="s">
        <v>300</v>
      </c>
      <c r="D2908" s="43" t="s">
        <v>3469</v>
      </c>
      <c r="E2908" s="43">
        <f t="shared" si="90"/>
        <v>0</v>
      </c>
      <c r="G2908" s="89" t="str">
        <v/>
      </c>
      <c r="H2908" s="90" t="str" cm="1">
        <f t="array" ref="H2908">IFERROR(_xlfn._xlws.FILTER(Cnty_States_Rgns[chapter],(Cnty_States_Rgns[county_lon, county_st]=G2908)*(Cnty_States_Rgns[region]=DR_Region)),"")</f>
        <v/>
      </c>
      <c r="J2908">
        <v>2906</v>
      </c>
      <c r="K2908" t="str">
        <f t="shared" si="91"/>
        <v/>
      </c>
    </row>
    <row r="2909" spans="1:11" ht="16" hidden="1" x14ac:dyDescent="0.2">
      <c r="A2909" s="43">
        <f>IFERROR(MATCH($C2909,'Start Here Statistics'!$M:$M,0),0)</f>
        <v>0</v>
      </c>
      <c r="B2909" s="43" t="s">
        <v>453</v>
      </c>
      <c r="C2909" s="43" t="s">
        <v>313</v>
      </c>
      <c r="D2909" s="43" t="s">
        <v>3470</v>
      </c>
      <c r="E2909" s="43">
        <f t="shared" si="90"/>
        <v>0</v>
      </c>
      <c r="G2909" s="89" t="str">
        <v/>
      </c>
      <c r="H2909" s="90" t="str" cm="1">
        <f t="array" ref="H2909">IFERROR(_xlfn._xlws.FILTER(Cnty_States_Rgns[chapter],(Cnty_States_Rgns[county_lon, county_st]=G2909)*(Cnty_States_Rgns[region]=DR_Region)),"")</f>
        <v/>
      </c>
      <c r="J2909">
        <v>2907</v>
      </c>
      <c r="K2909" t="str">
        <f t="shared" si="91"/>
        <v/>
      </c>
    </row>
    <row r="2910" spans="1:11" ht="16" hidden="1" x14ac:dyDescent="0.2">
      <c r="A2910" s="43">
        <f>IFERROR(MATCH($C2910,'Start Here Statistics'!$M:$M,0),0)</f>
        <v>0</v>
      </c>
      <c r="B2910" s="43" t="s">
        <v>960</v>
      </c>
      <c r="C2910" s="43" t="s">
        <v>293</v>
      </c>
      <c r="D2910" s="43" t="s">
        <v>3471</v>
      </c>
      <c r="E2910" s="43">
        <f t="shared" si="90"/>
        <v>0</v>
      </c>
      <c r="G2910" s="89" t="str">
        <v/>
      </c>
      <c r="H2910" s="90" t="str" cm="1">
        <f t="array" ref="H2910">IFERROR(_xlfn._xlws.FILTER(Cnty_States_Rgns[chapter],(Cnty_States_Rgns[county_lon, county_st]=G2910)*(Cnty_States_Rgns[region]=DR_Region)),"")</f>
        <v/>
      </c>
      <c r="J2910">
        <v>2908</v>
      </c>
      <c r="K2910" t="str">
        <f t="shared" si="91"/>
        <v/>
      </c>
    </row>
    <row r="2911" spans="1:11" ht="16" hidden="1" x14ac:dyDescent="0.2">
      <c r="A2911" s="43">
        <f>IFERROR(MATCH($C2911,'Start Here Statistics'!$M:$M,0),0)</f>
        <v>0</v>
      </c>
      <c r="B2911" s="43" t="s">
        <v>1182</v>
      </c>
      <c r="C2911" s="43" t="s">
        <v>300</v>
      </c>
      <c r="D2911" s="43" t="s">
        <v>3472</v>
      </c>
      <c r="E2911" s="43">
        <f t="shared" si="90"/>
        <v>0</v>
      </c>
      <c r="G2911" s="89" t="str">
        <v/>
      </c>
      <c r="H2911" s="90" t="str" cm="1">
        <f t="array" ref="H2911">IFERROR(_xlfn._xlws.FILTER(Cnty_States_Rgns[chapter],(Cnty_States_Rgns[county_lon, county_st]=G2911)*(Cnty_States_Rgns[region]=DR_Region)),"")</f>
        <v/>
      </c>
      <c r="J2911">
        <v>2909</v>
      </c>
      <c r="K2911" t="str">
        <f t="shared" si="91"/>
        <v/>
      </c>
    </row>
    <row r="2912" spans="1:11" ht="16" hidden="1" x14ac:dyDescent="0.2">
      <c r="A2912" s="43">
        <f>IFERROR(MATCH($C2912,'Start Here Statistics'!$M:$M,0),0)</f>
        <v>0</v>
      </c>
      <c r="B2912" s="43" t="s">
        <v>1031</v>
      </c>
      <c r="C2912" s="43" t="s">
        <v>297</v>
      </c>
      <c r="D2912" s="43" t="s">
        <v>3473</v>
      </c>
      <c r="E2912" s="43">
        <f t="shared" si="90"/>
        <v>0</v>
      </c>
      <c r="G2912" s="89" t="str">
        <v/>
      </c>
      <c r="H2912" s="90" t="str" cm="1">
        <f t="array" ref="H2912">IFERROR(_xlfn._xlws.FILTER(Cnty_States_Rgns[chapter],(Cnty_States_Rgns[county_lon, county_st]=G2912)*(Cnty_States_Rgns[region]=DR_Region)),"")</f>
        <v/>
      </c>
      <c r="J2912">
        <v>2910</v>
      </c>
      <c r="K2912" t="str">
        <f t="shared" si="91"/>
        <v/>
      </c>
    </row>
    <row r="2913" spans="1:11" ht="16" hidden="1" x14ac:dyDescent="0.2">
      <c r="A2913" s="43">
        <f>IFERROR(MATCH($C2913,'Start Here Statistics'!$M:$M,0),0)</f>
        <v>0</v>
      </c>
      <c r="B2913" s="43" t="s">
        <v>3091</v>
      </c>
      <c r="C2913" s="43" t="s">
        <v>286</v>
      </c>
      <c r="D2913" s="43" t="s">
        <v>3474</v>
      </c>
      <c r="E2913" s="43">
        <f t="shared" si="90"/>
        <v>0</v>
      </c>
      <c r="G2913" s="89" t="str">
        <v/>
      </c>
      <c r="H2913" s="90" t="str" cm="1">
        <f t="array" ref="H2913">IFERROR(_xlfn._xlws.FILTER(Cnty_States_Rgns[chapter],(Cnty_States_Rgns[county_lon, county_st]=G2913)*(Cnty_States_Rgns[region]=DR_Region)),"")</f>
        <v/>
      </c>
      <c r="J2913">
        <v>2911</v>
      </c>
      <c r="K2913" t="str">
        <f t="shared" si="91"/>
        <v/>
      </c>
    </row>
    <row r="2914" spans="1:11" ht="16" hidden="1" x14ac:dyDescent="0.2">
      <c r="A2914" s="43">
        <f>IFERROR(MATCH($C2914,'Start Here Statistics'!$M:$M,0),0)</f>
        <v>0</v>
      </c>
      <c r="B2914" s="43" t="s">
        <v>914</v>
      </c>
      <c r="C2914" s="43" t="s">
        <v>299</v>
      </c>
      <c r="D2914" s="43" t="s">
        <v>3475</v>
      </c>
      <c r="E2914" s="43">
        <f t="shared" si="90"/>
        <v>0</v>
      </c>
      <c r="G2914" s="89" t="str">
        <v/>
      </c>
      <c r="H2914" s="90" t="str" cm="1">
        <f t="array" ref="H2914">IFERROR(_xlfn._xlws.FILTER(Cnty_States_Rgns[chapter],(Cnty_States_Rgns[county_lon, county_st]=G2914)*(Cnty_States_Rgns[region]=DR_Region)),"")</f>
        <v/>
      </c>
      <c r="J2914">
        <v>2912</v>
      </c>
      <c r="K2914" t="str">
        <f t="shared" si="91"/>
        <v/>
      </c>
    </row>
    <row r="2915" spans="1:11" ht="16" hidden="1" x14ac:dyDescent="0.2">
      <c r="A2915" s="43">
        <f>IFERROR(MATCH($C2915,'Start Here Statistics'!$M:$M,0),0)</f>
        <v>0</v>
      </c>
      <c r="B2915" s="43" t="s">
        <v>341</v>
      </c>
      <c r="C2915" s="43" t="s">
        <v>304</v>
      </c>
      <c r="D2915" s="43" t="s">
        <v>3476</v>
      </c>
      <c r="E2915" s="43">
        <f t="shared" si="90"/>
        <v>0</v>
      </c>
      <c r="G2915" s="89" t="str">
        <v/>
      </c>
      <c r="H2915" s="90" t="str" cm="1">
        <f t="array" ref="H2915">IFERROR(_xlfn._xlws.FILTER(Cnty_States_Rgns[chapter],(Cnty_States_Rgns[county_lon, county_st]=G2915)*(Cnty_States_Rgns[region]=DR_Region)),"")</f>
        <v/>
      </c>
      <c r="J2915">
        <v>2913</v>
      </c>
      <c r="K2915" t="str">
        <f t="shared" si="91"/>
        <v/>
      </c>
    </row>
    <row r="2916" spans="1:11" ht="16" hidden="1" x14ac:dyDescent="0.2">
      <c r="A2916" s="43">
        <f>IFERROR(MATCH($C2916,'Start Here Statistics'!$M:$M,0),0)</f>
        <v>0</v>
      </c>
      <c r="B2916" s="43" t="s">
        <v>671</v>
      </c>
      <c r="C2916" s="43" t="s">
        <v>300</v>
      </c>
      <c r="D2916" s="43" t="s">
        <v>3477</v>
      </c>
      <c r="E2916" s="43">
        <f t="shared" si="90"/>
        <v>0</v>
      </c>
      <c r="G2916" s="89" t="str">
        <v/>
      </c>
      <c r="H2916" s="90" t="str" cm="1">
        <f t="array" ref="H2916">IFERROR(_xlfn._xlws.FILTER(Cnty_States_Rgns[chapter],(Cnty_States_Rgns[county_lon, county_st]=G2916)*(Cnty_States_Rgns[region]=DR_Region)),"")</f>
        <v/>
      </c>
      <c r="J2916">
        <v>2914</v>
      </c>
      <c r="K2916" t="str">
        <f t="shared" si="91"/>
        <v/>
      </c>
    </row>
    <row r="2917" spans="1:11" ht="16" hidden="1" x14ac:dyDescent="0.2">
      <c r="A2917" s="43">
        <f>IFERROR(MATCH($C2917,'Start Here Statistics'!$M:$M,0),0)</f>
        <v>0</v>
      </c>
      <c r="B2917" s="43" t="s">
        <v>571</v>
      </c>
      <c r="C2917" s="43" t="s">
        <v>308</v>
      </c>
      <c r="D2917" s="43" t="s">
        <v>3478</v>
      </c>
      <c r="E2917" s="43">
        <f t="shared" si="90"/>
        <v>0</v>
      </c>
      <c r="G2917" s="89" t="str">
        <v/>
      </c>
      <c r="H2917" s="90" t="str" cm="1">
        <f t="array" ref="H2917">IFERROR(_xlfn._xlws.FILTER(Cnty_States_Rgns[chapter],(Cnty_States_Rgns[county_lon, county_st]=G2917)*(Cnty_States_Rgns[region]=DR_Region)),"")</f>
        <v/>
      </c>
      <c r="J2917">
        <v>2915</v>
      </c>
      <c r="K2917" t="str">
        <f t="shared" si="91"/>
        <v/>
      </c>
    </row>
    <row r="2918" spans="1:11" ht="16" hidden="1" x14ac:dyDescent="0.2">
      <c r="A2918" s="43">
        <f>IFERROR(MATCH($C2918,'Start Here Statistics'!$M:$M,0),0)</f>
        <v>0</v>
      </c>
      <c r="B2918" s="43" t="s">
        <v>376</v>
      </c>
      <c r="C2918" s="43" t="s">
        <v>329</v>
      </c>
      <c r="D2918" s="43" t="s">
        <v>3479</v>
      </c>
      <c r="E2918" s="43">
        <f t="shared" si="90"/>
        <v>0</v>
      </c>
      <c r="G2918" s="89" t="str">
        <v/>
      </c>
      <c r="H2918" s="90" t="str" cm="1">
        <f t="array" ref="H2918">IFERROR(_xlfn._xlws.FILTER(Cnty_States_Rgns[chapter],(Cnty_States_Rgns[county_lon, county_st]=G2918)*(Cnty_States_Rgns[region]=DR_Region)),"")</f>
        <v/>
      </c>
      <c r="J2918">
        <v>2916</v>
      </c>
      <c r="K2918" t="str">
        <f t="shared" si="91"/>
        <v/>
      </c>
    </row>
    <row r="2919" spans="1:11" ht="16" hidden="1" x14ac:dyDescent="0.2">
      <c r="A2919" s="43">
        <f>IFERROR(MATCH($C2919,'Start Here Statistics'!$M:$M,0),0)</f>
        <v>0</v>
      </c>
      <c r="B2919" s="43" t="s">
        <v>530</v>
      </c>
      <c r="C2919" s="43" t="s">
        <v>304</v>
      </c>
      <c r="D2919" s="43" t="s">
        <v>3480</v>
      </c>
      <c r="E2919" s="43">
        <f t="shared" si="90"/>
        <v>0</v>
      </c>
      <c r="G2919" s="89" t="str">
        <v/>
      </c>
      <c r="H2919" s="90" t="str" cm="1">
        <f t="array" ref="H2919">IFERROR(_xlfn._xlws.FILTER(Cnty_States_Rgns[chapter],(Cnty_States_Rgns[county_lon, county_st]=G2919)*(Cnty_States_Rgns[region]=DR_Region)),"")</f>
        <v/>
      </c>
      <c r="J2919">
        <v>2917</v>
      </c>
      <c r="K2919" t="str">
        <f t="shared" si="91"/>
        <v/>
      </c>
    </row>
    <row r="2920" spans="1:11" ht="16" hidden="1" x14ac:dyDescent="0.2">
      <c r="A2920" s="43">
        <f>IFERROR(MATCH($C2920,'Start Here Statistics'!$M:$M,0),0)</f>
        <v>0</v>
      </c>
      <c r="B2920" s="43" t="s">
        <v>477</v>
      </c>
      <c r="C2920" s="43" t="s">
        <v>325</v>
      </c>
      <c r="D2920" s="43" t="s">
        <v>3481</v>
      </c>
      <c r="E2920" s="43">
        <f t="shared" si="90"/>
        <v>0</v>
      </c>
      <c r="G2920" s="89" t="str">
        <v/>
      </c>
      <c r="H2920" s="90" t="str" cm="1">
        <f t="array" ref="H2920">IFERROR(_xlfn._xlws.FILTER(Cnty_States_Rgns[chapter],(Cnty_States_Rgns[county_lon, county_st]=G2920)*(Cnty_States_Rgns[region]=DR_Region)),"")</f>
        <v/>
      </c>
      <c r="J2920">
        <v>2918</v>
      </c>
      <c r="K2920" t="str">
        <f t="shared" si="91"/>
        <v/>
      </c>
    </row>
    <row r="2921" spans="1:11" ht="16" hidden="1" x14ac:dyDescent="0.2">
      <c r="A2921" s="43">
        <f>IFERROR(MATCH($C2921,'Start Here Statistics'!$M:$M,0),0)</f>
        <v>0</v>
      </c>
      <c r="B2921" s="43" t="s">
        <v>1182</v>
      </c>
      <c r="C2921" s="43" t="s">
        <v>300</v>
      </c>
      <c r="D2921" s="43" t="s">
        <v>3482</v>
      </c>
      <c r="E2921" s="43">
        <f t="shared" si="90"/>
        <v>0</v>
      </c>
      <c r="G2921" s="89" t="str">
        <v/>
      </c>
      <c r="H2921" s="90" t="str" cm="1">
        <f t="array" ref="H2921">IFERROR(_xlfn._xlws.FILTER(Cnty_States_Rgns[chapter],(Cnty_States_Rgns[county_lon, county_st]=G2921)*(Cnty_States_Rgns[region]=DR_Region)),"")</f>
        <v/>
      </c>
      <c r="J2921">
        <v>2919</v>
      </c>
      <c r="K2921" t="str">
        <f t="shared" si="91"/>
        <v/>
      </c>
    </row>
    <row r="2922" spans="1:11" ht="16" hidden="1" x14ac:dyDescent="0.2">
      <c r="A2922" s="43">
        <f>IFERROR(MATCH($C2922,'Start Here Statistics'!$M:$M,0),0)</f>
        <v>0</v>
      </c>
      <c r="B2922" s="43" t="s">
        <v>1471</v>
      </c>
      <c r="C2922" s="43" t="s">
        <v>329</v>
      </c>
      <c r="D2922" s="43" t="s">
        <v>3483</v>
      </c>
      <c r="E2922" s="43">
        <f t="shared" si="90"/>
        <v>0</v>
      </c>
      <c r="G2922" s="89" t="str">
        <v/>
      </c>
      <c r="H2922" s="90" t="str" cm="1">
        <f t="array" ref="H2922">IFERROR(_xlfn._xlws.FILTER(Cnty_States_Rgns[chapter],(Cnty_States_Rgns[county_lon, county_st]=G2922)*(Cnty_States_Rgns[region]=DR_Region)),"")</f>
        <v/>
      </c>
      <c r="J2922">
        <v>2920</v>
      </c>
      <c r="K2922" t="str">
        <f t="shared" si="91"/>
        <v/>
      </c>
    </row>
    <row r="2923" spans="1:11" ht="16" hidden="1" x14ac:dyDescent="0.2">
      <c r="A2923" s="43">
        <f>IFERROR(MATCH($C2923,'Start Here Statistics'!$M:$M,0),0)</f>
        <v>0</v>
      </c>
      <c r="B2923" s="43" t="s">
        <v>370</v>
      </c>
      <c r="C2923" s="43" t="s">
        <v>283</v>
      </c>
      <c r="D2923" s="43" t="s">
        <v>3484</v>
      </c>
      <c r="E2923" s="43">
        <f t="shared" si="90"/>
        <v>0</v>
      </c>
      <c r="G2923" s="89" t="str">
        <v/>
      </c>
      <c r="H2923" s="90" t="str" cm="1">
        <f t="array" ref="H2923">IFERROR(_xlfn._xlws.FILTER(Cnty_States_Rgns[chapter],(Cnty_States_Rgns[county_lon, county_st]=G2923)*(Cnty_States_Rgns[region]=DR_Region)),"")</f>
        <v/>
      </c>
      <c r="J2923">
        <v>2921</v>
      </c>
      <c r="K2923" t="str">
        <f t="shared" si="91"/>
        <v/>
      </c>
    </row>
    <row r="2924" spans="1:11" ht="16" hidden="1" x14ac:dyDescent="0.2">
      <c r="A2924" s="43">
        <f>IFERROR(MATCH($C2924,'Start Here Statistics'!$M:$M,0),0)</f>
        <v>0</v>
      </c>
      <c r="B2924" s="43" t="s">
        <v>344</v>
      </c>
      <c r="C2924" s="43" t="s">
        <v>327</v>
      </c>
      <c r="D2924" s="43" t="s">
        <v>3485</v>
      </c>
      <c r="E2924" s="43">
        <f t="shared" si="90"/>
        <v>0</v>
      </c>
      <c r="G2924" s="89" t="str">
        <v/>
      </c>
      <c r="H2924" s="90" t="str" cm="1">
        <f t="array" ref="H2924">IFERROR(_xlfn._xlws.FILTER(Cnty_States_Rgns[chapter],(Cnty_States_Rgns[county_lon, county_st]=G2924)*(Cnty_States_Rgns[region]=DR_Region)),"")</f>
        <v/>
      </c>
      <c r="J2924">
        <v>2922</v>
      </c>
      <c r="K2924" t="str">
        <f t="shared" si="91"/>
        <v/>
      </c>
    </row>
    <row r="2925" spans="1:11" ht="16" hidden="1" x14ac:dyDescent="0.2">
      <c r="A2925" s="43">
        <f>IFERROR(MATCH($C2925,'Start Here Statistics'!$M:$M,0),0)</f>
        <v>0</v>
      </c>
      <c r="B2925" s="43" t="s">
        <v>744</v>
      </c>
      <c r="C2925" s="43" t="s">
        <v>288</v>
      </c>
      <c r="D2925" s="43" t="s">
        <v>3486</v>
      </c>
      <c r="E2925" s="43">
        <f t="shared" si="90"/>
        <v>0</v>
      </c>
      <c r="G2925" s="89" t="str">
        <v/>
      </c>
      <c r="H2925" s="90" t="str" cm="1">
        <f t="array" ref="H2925">IFERROR(_xlfn._xlws.FILTER(Cnty_States_Rgns[chapter],(Cnty_States_Rgns[county_lon, county_st]=G2925)*(Cnty_States_Rgns[region]=DR_Region)),"")</f>
        <v/>
      </c>
      <c r="J2925">
        <v>2923</v>
      </c>
      <c r="K2925" t="str">
        <f t="shared" si="91"/>
        <v/>
      </c>
    </row>
    <row r="2926" spans="1:11" ht="16" hidden="1" x14ac:dyDescent="0.2">
      <c r="A2926" s="43">
        <f>IFERROR(MATCH($C2926,'Start Here Statistics'!$M:$M,0),0)</f>
        <v>0</v>
      </c>
      <c r="B2926" s="43" t="s">
        <v>1182</v>
      </c>
      <c r="C2926" s="43" t="s">
        <v>300</v>
      </c>
      <c r="D2926" s="43" t="s">
        <v>3487</v>
      </c>
      <c r="E2926" s="43">
        <f t="shared" si="90"/>
        <v>0</v>
      </c>
      <c r="G2926" s="89" t="str">
        <v/>
      </c>
      <c r="H2926" s="90" t="str" cm="1">
        <f t="array" ref="H2926">IFERROR(_xlfn._xlws.FILTER(Cnty_States_Rgns[chapter],(Cnty_States_Rgns[county_lon, county_st]=G2926)*(Cnty_States_Rgns[region]=DR_Region)),"")</f>
        <v/>
      </c>
      <c r="J2926">
        <v>2924</v>
      </c>
      <c r="K2926" t="str">
        <f t="shared" si="91"/>
        <v/>
      </c>
    </row>
    <row r="2927" spans="1:11" ht="16" hidden="1" x14ac:dyDescent="0.2">
      <c r="A2927" s="43">
        <f>IFERROR(MATCH($C2927,'Start Here Statistics'!$M:$M,0),0)</f>
        <v>0</v>
      </c>
      <c r="B2927" s="43" t="s">
        <v>362</v>
      </c>
      <c r="C2927" s="43" t="s">
        <v>300</v>
      </c>
      <c r="D2927" s="43" t="s">
        <v>3488</v>
      </c>
      <c r="E2927" s="43">
        <f t="shared" si="90"/>
        <v>0</v>
      </c>
      <c r="G2927" s="89" t="str">
        <v/>
      </c>
      <c r="H2927" s="90" t="str" cm="1">
        <f t="array" ref="H2927">IFERROR(_xlfn._xlws.FILTER(Cnty_States_Rgns[chapter],(Cnty_States_Rgns[county_lon, county_st]=G2927)*(Cnty_States_Rgns[region]=DR_Region)),"")</f>
        <v/>
      </c>
      <c r="J2927">
        <v>2925</v>
      </c>
      <c r="K2927" t="str">
        <f t="shared" si="91"/>
        <v/>
      </c>
    </row>
    <row r="2928" spans="1:11" ht="16" hidden="1" x14ac:dyDescent="0.2">
      <c r="A2928" s="43">
        <f>IFERROR(MATCH($C2928,'Start Here Statistics'!$M:$M,0),0)</f>
        <v>0</v>
      </c>
      <c r="B2928" s="43" t="s">
        <v>1326</v>
      </c>
      <c r="C2928" s="43" t="s">
        <v>307</v>
      </c>
      <c r="D2928" s="43" t="s">
        <v>3489</v>
      </c>
      <c r="E2928" s="43">
        <f t="shared" si="90"/>
        <v>0</v>
      </c>
      <c r="G2928" s="89" t="str">
        <v/>
      </c>
      <c r="H2928" s="90" t="str" cm="1">
        <f t="array" ref="H2928">IFERROR(_xlfn._xlws.FILTER(Cnty_States_Rgns[chapter],(Cnty_States_Rgns[county_lon, county_st]=G2928)*(Cnty_States_Rgns[region]=DR_Region)),"")</f>
        <v/>
      </c>
      <c r="J2928">
        <v>2926</v>
      </c>
      <c r="K2928" t="str">
        <f t="shared" si="91"/>
        <v/>
      </c>
    </row>
    <row r="2929" spans="1:11" ht="16" hidden="1" x14ac:dyDescent="0.2">
      <c r="A2929" s="43">
        <f>IFERROR(MATCH($C2929,'Start Here Statistics'!$M:$M,0),0)</f>
        <v>0</v>
      </c>
      <c r="B2929" s="43" t="s">
        <v>446</v>
      </c>
      <c r="C2929" s="43" t="s">
        <v>301</v>
      </c>
      <c r="D2929" s="43" t="s">
        <v>3490</v>
      </c>
      <c r="E2929" s="43">
        <f t="shared" si="90"/>
        <v>0</v>
      </c>
      <c r="G2929" s="89" t="str">
        <v/>
      </c>
      <c r="H2929" s="90" t="str" cm="1">
        <f t="array" ref="H2929">IFERROR(_xlfn._xlws.FILTER(Cnty_States_Rgns[chapter],(Cnty_States_Rgns[county_lon, county_st]=G2929)*(Cnty_States_Rgns[region]=DR_Region)),"")</f>
        <v/>
      </c>
      <c r="J2929">
        <v>2927</v>
      </c>
      <c r="K2929" t="str">
        <f t="shared" si="91"/>
        <v/>
      </c>
    </row>
    <row r="2930" spans="1:11" ht="16" hidden="1" x14ac:dyDescent="0.2">
      <c r="A2930" s="43">
        <f>IFERROR(MATCH($C2930,'Start Here Statistics'!$M:$M,0),0)</f>
        <v>0</v>
      </c>
      <c r="B2930" s="43" t="s">
        <v>382</v>
      </c>
      <c r="C2930" s="43" t="s">
        <v>307</v>
      </c>
      <c r="D2930" s="43" t="s">
        <v>3491</v>
      </c>
      <c r="E2930" s="43">
        <f t="shared" si="90"/>
        <v>0</v>
      </c>
      <c r="G2930" s="89" t="str">
        <v/>
      </c>
      <c r="H2930" s="90" t="str" cm="1">
        <f t="array" ref="H2930">IFERROR(_xlfn._xlws.FILTER(Cnty_States_Rgns[chapter],(Cnty_States_Rgns[county_lon, county_st]=G2930)*(Cnty_States_Rgns[region]=DR_Region)),"")</f>
        <v/>
      </c>
      <c r="J2930">
        <v>2928</v>
      </c>
      <c r="K2930" t="str">
        <f t="shared" si="91"/>
        <v/>
      </c>
    </row>
    <row r="2931" spans="1:11" ht="16" hidden="1" x14ac:dyDescent="0.2">
      <c r="A2931" s="43">
        <f>IFERROR(MATCH($C2931,'Start Here Statistics'!$M:$M,0),0)</f>
        <v>0</v>
      </c>
      <c r="B2931" s="43" t="s">
        <v>1190</v>
      </c>
      <c r="C2931" s="43" t="s">
        <v>301</v>
      </c>
      <c r="D2931" s="43" t="s">
        <v>3492</v>
      </c>
      <c r="E2931" s="43">
        <f t="shared" si="90"/>
        <v>0</v>
      </c>
      <c r="G2931" s="89" t="str">
        <v/>
      </c>
      <c r="H2931" s="90" t="str" cm="1">
        <f t="array" ref="H2931">IFERROR(_xlfn._xlws.FILTER(Cnty_States_Rgns[chapter],(Cnty_States_Rgns[county_lon, county_st]=G2931)*(Cnty_States_Rgns[region]=DR_Region)),"")</f>
        <v/>
      </c>
      <c r="J2931">
        <v>2929</v>
      </c>
      <c r="K2931" t="str">
        <f t="shared" si="91"/>
        <v/>
      </c>
    </row>
    <row r="2932" spans="1:11" ht="16" hidden="1" x14ac:dyDescent="0.2">
      <c r="A2932" s="43">
        <f>IFERROR(MATCH($C2932,'Start Here Statistics'!$M:$M,0),0)</f>
        <v>0</v>
      </c>
      <c r="B2932" s="43" t="s">
        <v>1044</v>
      </c>
      <c r="C2932" s="43" t="s">
        <v>280</v>
      </c>
      <c r="D2932" s="43" t="s">
        <v>3493</v>
      </c>
      <c r="E2932" s="43">
        <f t="shared" si="90"/>
        <v>0</v>
      </c>
      <c r="G2932" s="89" t="str">
        <v/>
      </c>
      <c r="H2932" s="90" t="str" cm="1">
        <f t="array" ref="H2932">IFERROR(_xlfn._xlws.FILTER(Cnty_States_Rgns[chapter],(Cnty_States_Rgns[county_lon, county_st]=G2932)*(Cnty_States_Rgns[region]=DR_Region)),"")</f>
        <v/>
      </c>
      <c r="J2932">
        <v>2930</v>
      </c>
      <c r="K2932" t="str">
        <f t="shared" si="91"/>
        <v/>
      </c>
    </row>
    <row r="2933" spans="1:11" ht="16" hidden="1" x14ac:dyDescent="0.2">
      <c r="A2933" s="43">
        <f>IFERROR(MATCH($C2933,'Start Here Statistics'!$M:$M,0),0)</f>
        <v>0</v>
      </c>
      <c r="B2933" s="43" t="s">
        <v>1507</v>
      </c>
      <c r="C2933" s="43" t="s">
        <v>293</v>
      </c>
      <c r="D2933" s="43" t="s">
        <v>3494</v>
      </c>
      <c r="E2933" s="43">
        <f t="shared" si="90"/>
        <v>0</v>
      </c>
      <c r="G2933" s="89" t="str">
        <v/>
      </c>
      <c r="H2933" s="90" t="str" cm="1">
        <f t="array" ref="H2933">IFERROR(_xlfn._xlws.FILTER(Cnty_States_Rgns[chapter],(Cnty_States_Rgns[county_lon, county_st]=G2933)*(Cnty_States_Rgns[region]=DR_Region)),"")</f>
        <v/>
      </c>
      <c r="J2933">
        <v>2931</v>
      </c>
      <c r="K2933" t="str">
        <f t="shared" si="91"/>
        <v/>
      </c>
    </row>
    <row r="2934" spans="1:11" ht="16" hidden="1" x14ac:dyDescent="0.2">
      <c r="A2934" s="43">
        <f>IFERROR(MATCH($C2934,'Start Here Statistics'!$M:$M,0),0)</f>
        <v>0</v>
      </c>
      <c r="B2934" s="43" t="s">
        <v>1124</v>
      </c>
      <c r="C2934" s="43" t="s">
        <v>312</v>
      </c>
      <c r="D2934" s="43" t="s">
        <v>3495</v>
      </c>
      <c r="E2934" s="43">
        <f t="shared" si="90"/>
        <v>0</v>
      </c>
      <c r="G2934" s="89" t="str">
        <v/>
      </c>
      <c r="H2934" s="90" t="str" cm="1">
        <f t="array" ref="H2934">IFERROR(_xlfn._xlws.FILTER(Cnty_States_Rgns[chapter],(Cnty_States_Rgns[county_lon, county_st]=G2934)*(Cnty_States_Rgns[region]=DR_Region)),"")</f>
        <v/>
      </c>
      <c r="J2934">
        <v>2932</v>
      </c>
      <c r="K2934" t="str">
        <f t="shared" si="91"/>
        <v/>
      </c>
    </row>
    <row r="2935" spans="1:11" ht="16" hidden="1" x14ac:dyDescent="0.2">
      <c r="A2935" s="43">
        <f>IFERROR(MATCH($C2935,'Start Here Statistics'!$M:$M,0),0)</f>
        <v>0</v>
      </c>
      <c r="B2935" s="43" t="s">
        <v>492</v>
      </c>
      <c r="C2935" s="43" t="s">
        <v>315</v>
      </c>
      <c r="D2935" s="43" t="s">
        <v>3496</v>
      </c>
      <c r="E2935" s="43">
        <f t="shared" si="90"/>
        <v>0</v>
      </c>
      <c r="G2935" s="89" t="str">
        <v/>
      </c>
      <c r="H2935" s="90" t="str" cm="1">
        <f t="array" ref="H2935">IFERROR(_xlfn._xlws.FILTER(Cnty_States_Rgns[chapter],(Cnty_States_Rgns[county_lon, county_st]=G2935)*(Cnty_States_Rgns[region]=DR_Region)),"")</f>
        <v/>
      </c>
      <c r="J2935">
        <v>2933</v>
      </c>
      <c r="K2935" t="str">
        <f t="shared" si="91"/>
        <v/>
      </c>
    </row>
    <row r="2936" spans="1:11" ht="16" x14ac:dyDescent="0.2">
      <c r="A2936" s="43">
        <f>IFERROR(MATCH($C2936,'Start Here Statistics'!$M:$M,0),0)</f>
        <v>0</v>
      </c>
      <c r="B2936" s="43" t="s">
        <v>660</v>
      </c>
      <c r="C2936" s="43" t="s">
        <v>271</v>
      </c>
      <c r="D2936" s="43" t="s">
        <v>3497</v>
      </c>
      <c r="E2936" s="43">
        <f t="shared" si="90"/>
        <v>0</v>
      </c>
      <c r="G2936" s="89" t="str">
        <v/>
      </c>
      <c r="H2936" s="90" t="str" cm="1">
        <f t="array" ref="H2936">IFERROR(_xlfn._xlws.FILTER(Cnty_States_Rgns[chapter],(Cnty_States_Rgns[county_lon, county_st]=G2936)*(Cnty_States_Rgns[region]=DR_Region)),"")</f>
        <v/>
      </c>
      <c r="J2936">
        <v>2934</v>
      </c>
      <c r="K2936" t="str">
        <f t="shared" si="91"/>
        <v/>
      </c>
    </row>
    <row r="2937" spans="1:11" ht="16" hidden="1" x14ac:dyDescent="0.2">
      <c r="A2937" s="43">
        <f>IFERROR(MATCH($C2937,'Start Here Statistics'!$M:$M,0),0)</f>
        <v>0</v>
      </c>
      <c r="B2937" s="43" t="s">
        <v>577</v>
      </c>
      <c r="C2937" s="43" t="s">
        <v>294</v>
      </c>
      <c r="D2937" s="43" t="s">
        <v>3498</v>
      </c>
      <c r="E2937" s="43">
        <f t="shared" si="90"/>
        <v>0</v>
      </c>
      <c r="G2937" s="89" t="str">
        <v/>
      </c>
      <c r="H2937" s="90" t="str" cm="1">
        <f t="array" ref="H2937">IFERROR(_xlfn._xlws.FILTER(Cnty_States_Rgns[chapter],(Cnty_States_Rgns[county_lon, county_st]=G2937)*(Cnty_States_Rgns[region]=DR_Region)),"")</f>
        <v/>
      </c>
      <c r="J2937">
        <v>2935</v>
      </c>
      <c r="K2937" t="str">
        <f t="shared" si="91"/>
        <v/>
      </c>
    </row>
    <row r="2938" spans="1:11" ht="16" hidden="1" x14ac:dyDescent="0.2">
      <c r="A2938" s="43">
        <f>IFERROR(MATCH($C2938,'Start Here Statistics'!$M:$M,0),0)</f>
        <v>0</v>
      </c>
      <c r="B2938" s="43" t="s">
        <v>525</v>
      </c>
      <c r="C2938" s="43" t="s">
        <v>325</v>
      </c>
      <c r="D2938" s="43" t="s">
        <v>3499</v>
      </c>
      <c r="E2938" s="43">
        <f t="shared" si="90"/>
        <v>0</v>
      </c>
      <c r="G2938" s="89" t="str">
        <v/>
      </c>
      <c r="H2938" s="90" t="str" cm="1">
        <f t="array" ref="H2938">IFERROR(_xlfn._xlws.FILTER(Cnty_States_Rgns[chapter],(Cnty_States_Rgns[county_lon, county_st]=G2938)*(Cnty_States_Rgns[region]=DR_Region)),"")</f>
        <v/>
      </c>
      <c r="J2938">
        <v>2936</v>
      </c>
      <c r="K2938" t="str">
        <f t="shared" si="91"/>
        <v/>
      </c>
    </row>
    <row r="2939" spans="1:11" ht="16" hidden="1" x14ac:dyDescent="0.2">
      <c r="A2939" s="43">
        <f>IFERROR(MATCH($C2939,'Start Here Statistics'!$M:$M,0),0)</f>
        <v>0</v>
      </c>
      <c r="B2939" s="43" t="s">
        <v>374</v>
      </c>
      <c r="C2939" s="43" t="s">
        <v>317</v>
      </c>
      <c r="D2939" s="43" t="s">
        <v>3500</v>
      </c>
      <c r="E2939" s="43">
        <f t="shared" si="90"/>
        <v>0</v>
      </c>
      <c r="G2939" s="89" t="str">
        <v/>
      </c>
      <c r="H2939" s="90" t="str" cm="1">
        <f t="array" ref="H2939">IFERROR(_xlfn._xlws.FILTER(Cnty_States_Rgns[chapter],(Cnty_States_Rgns[county_lon, county_st]=G2939)*(Cnty_States_Rgns[region]=DR_Region)),"")</f>
        <v/>
      </c>
      <c r="J2939">
        <v>2937</v>
      </c>
      <c r="K2939" t="str">
        <f t="shared" si="91"/>
        <v/>
      </c>
    </row>
    <row r="2940" spans="1:11" ht="16" hidden="1" x14ac:dyDescent="0.2">
      <c r="A2940" s="43">
        <f>IFERROR(MATCH($C2940,'Start Here Statistics'!$M:$M,0),0)</f>
        <v>0</v>
      </c>
      <c r="B2940" s="43" t="s">
        <v>446</v>
      </c>
      <c r="C2940" s="43" t="s">
        <v>301</v>
      </c>
      <c r="D2940" s="43" t="s">
        <v>3501</v>
      </c>
      <c r="E2940" s="43">
        <f t="shared" si="90"/>
        <v>0</v>
      </c>
      <c r="G2940" s="89" t="str">
        <v/>
      </c>
      <c r="H2940" s="90" t="str" cm="1">
        <f t="array" ref="H2940">IFERROR(_xlfn._xlws.FILTER(Cnty_States_Rgns[chapter],(Cnty_States_Rgns[county_lon, county_st]=G2940)*(Cnty_States_Rgns[region]=DR_Region)),"")</f>
        <v/>
      </c>
      <c r="J2940">
        <v>2938</v>
      </c>
      <c r="K2940" t="str">
        <f t="shared" si="91"/>
        <v/>
      </c>
    </row>
    <row r="2941" spans="1:11" ht="16" hidden="1" x14ac:dyDescent="0.2">
      <c r="A2941" s="43">
        <f>IFERROR(MATCH($C2941,'Start Here Statistics'!$M:$M,0),0)</f>
        <v>0</v>
      </c>
      <c r="B2941" s="43" t="s">
        <v>525</v>
      </c>
      <c r="C2941" s="43" t="s">
        <v>325</v>
      </c>
      <c r="D2941" s="43" t="s">
        <v>3502</v>
      </c>
      <c r="E2941" s="43">
        <f t="shared" si="90"/>
        <v>0</v>
      </c>
      <c r="G2941" s="89" t="str">
        <v/>
      </c>
      <c r="H2941" s="90" t="str" cm="1">
        <f t="array" ref="H2941">IFERROR(_xlfn._xlws.FILTER(Cnty_States_Rgns[chapter],(Cnty_States_Rgns[county_lon, county_st]=G2941)*(Cnty_States_Rgns[region]=DR_Region)),"")</f>
        <v/>
      </c>
      <c r="J2941">
        <v>2939</v>
      </c>
      <c r="K2941" t="str">
        <f t="shared" si="91"/>
        <v/>
      </c>
    </row>
    <row r="2942" spans="1:11" ht="16" hidden="1" x14ac:dyDescent="0.2">
      <c r="A2942" s="43">
        <f>IFERROR(MATCH($C2942,'Start Here Statistics'!$M:$M,0),0)</f>
        <v>0</v>
      </c>
      <c r="B2942" s="43" t="s">
        <v>346</v>
      </c>
      <c r="C2942" s="43" t="s">
        <v>298</v>
      </c>
      <c r="D2942" s="43" t="s">
        <v>3503</v>
      </c>
      <c r="E2942" s="43">
        <f t="shared" si="90"/>
        <v>0</v>
      </c>
      <c r="G2942" s="89" t="str">
        <v/>
      </c>
      <c r="H2942" s="90" t="str" cm="1">
        <f t="array" ref="H2942">IFERROR(_xlfn._xlws.FILTER(Cnty_States_Rgns[chapter],(Cnty_States_Rgns[county_lon, county_st]=G2942)*(Cnty_States_Rgns[region]=DR_Region)),"")</f>
        <v/>
      </c>
      <c r="J2942">
        <v>2940</v>
      </c>
      <c r="K2942" t="str">
        <f t="shared" si="91"/>
        <v/>
      </c>
    </row>
    <row r="2943" spans="1:11" ht="16" hidden="1" x14ac:dyDescent="0.2">
      <c r="A2943" s="43">
        <f>IFERROR(MATCH($C2943,'Start Here Statistics'!$M:$M,0),0)</f>
        <v>0</v>
      </c>
      <c r="B2943" s="43" t="s">
        <v>561</v>
      </c>
      <c r="C2943" s="43" t="s">
        <v>307</v>
      </c>
      <c r="D2943" s="43" t="s">
        <v>3504</v>
      </c>
      <c r="E2943" s="43">
        <f t="shared" si="90"/>
        <v>0</v>
      </c>
      <c r="G2943" s="89" t="str">
        <v/>
      </c>
      <c r="H2943" s="90" t="str" cm="1">
        <f t="array" ref="H2943">IFERROR(_xlfn._xlws.FILTER(Cnty_States_Rgns[chapter],(Cnty_States_Rgns[county_lon, county_st]=G2943)*(Cnty_States_Rgns[region]=DR_Region)),"")</f>
        <v/>
      </c>
      <c r="J2943">
        <v>2941</v>
      </c>
      <c r="K2943" t="str">
        <f t="shared" si="91"/>
        <v/>
      </c>
    </row>
    <row r="2944" spans="1:11" ht="16" x14ac:dyDescent="0.2">
      <c r="A2944" s="43">
        <f>IFERROR(MATCH($C2944,'Start Here Statistics'!$M:$M,0),0)</f>
        <v>0</v>
      </c>
      <c r="B2944" s="43" t="s">
        <v>364</v>
      </c>
      <c r="C2944" s="43" t="s">
        <v>271</v>
      </c>
      <c r="D2944" s="43" t="s">
        <v>3505</v>
      </c>
      <c r="E2944" s="43">
        <f t="shared" si="90"/>
        <v>0</v>
      </c>
      <c r="G2944" s="89" t="str">
        <v/>
      </c>
      <c r="H2944" s="90" t="str" cm="1">
        <f t="array" ref="H2944">IFERROR(_xlfn._xlws.FILTER(Cnty_States_Rgns[chapter],(Cnty_States_Rgns[county_lon, county_st]=G2944)*(Cnty_States_Rgns[region]=DR_Region)),"")</f>
        <v/>
      </c>
      <c r="J2944">
        <v>2942</v>
      </c>
      <c r="K2944" t="str">
        <f t="shared" si="91"/>
        <v/>
      </c>
    </row>
    <row r="2945" spans="1:11" ht="16" hidden="1" x14ac:dyDescent="0.2">
      <c r="A2945" s="43">
        <f>IFERROR(MATCH($C2945,'Start Here Statistics'!$M:$M,0),0)</f>
        <v>0</v>
      </c>
      <c r="B2945" s="43" t="s">
        <v>587</v>
      </c>
      <c r="C2945" s="43" t="s">
        <v>312</v>
      </c>
      <c r="D2945" s="43" t="s">
        <v>3506</v>
      </c>
      <c r="E2945" s="43">
        <f t="shared" si="90"/>
        <v>0</v>
      </c>
      <c r="G2945" s="89" t="str">
        <v/>
      </c>
      <c r="H2945" s="90" t="str" cm="1">
        <f t="array" ref="H2945">IFERROR(_xlfn._xlws.FILTER(Cnty_States_Rgns[chapter],(Cnty_States_Rgns[county_lon, county_st]=G2945)*(Cnty_States_Rgns[region]=DR_Region)),"")</f>
        <v/>
      </c>
      <c r="J2945">
        <v>2943</v>
      </c>
      <c r="K2945" t="str">
        <f t="shared" si="91"/>
        <v/>
      </c>
    </row>
    <row r="2946" spans="1:11" ht="16" hidden="1" x14ac:dyDescent="0.2">
      <c r="A2946" s="43">
        <f>IFERROR(MATCH($C2946,'Start Here Statistics'!$M:$M,0),0)</f>
        <v>0</v>
      </c>
      <c r="B2946" s="43" t="s">
        <v>553</v>
      </c>
      <c r="C2946" s="43" t="s">
        <v>294</v>
      </c>
      <c r="D2946" s="43" t="s">
        <v>3507</v>
      </c>
      <c r="E2946" s="43">
        <f t="shared" si="90"/>
        <v>0</v>
      </c>
      <c r="G2946" s="89" t="str">
        <v/>
      </c>
      <c r="H2946" s="90" t="str" cm="1">
        <f t="array" ref="H2946">IFERROR(_xlfn._xlws.FILTER(Cnty_States_Rgns[chapter],(Cnty_States_Rgns[county_lon, county_st]=G2946)*(Cnty_States_Rgns[region]=DR_Region)),"")</f>
        <v/>
      </c>
      <c r="J2946">
        <v>2944</v>
      </c>
      <c r="K2946" t="str">
        <f t="shared" si="91"/>
        <v/>
      </c>
    </row>
    <row r="2947" spans="1:11" ht="16" hidden="1" x14ac:dyDescent="0.2">
      <c r="A2947" s="43">
        <f>IFERROR(MATCH($C2947,'Start Here Statistics'!$M:$M,0),0)</f>
        <v>0</v>
      </c>
      <c r="B2947" s="43" t="s">
        <v>523</v>
      </c>
      <c r="C2947" s="43" t="s">
        <v>307</v>
      </c>
      <c r="D2947" s="43" t="s">
        <v>3508</v>
      </c>
      <c r="E2947" s="43">
        <f t="shared" ref="E2947:E3010" si="92">SUM(E2946,$A2947&gt;0)</f>
        <v>0</v>
      </c>
      <c r="G2947" s="89" t="str">
        <v/>
      </c>
      <c r="H2947" s="90" t="str" cm="1">
        <f t="array" ref="H2947">IFERROR(_xlfn._xlws.FILTER(Cnty_States_Rgns[chapter],(Cnty_States_Rgns[county_lon, county_st]=G2947)*(Cnty_States_Rgns[region]=DR_Region)),"")</f>
        <v/>
      </c>
      <c r="J2947">
        <v>2945</v>
      </c>
      <c r="K2947" t="str">
        <f t="shared" si="91"/>
        <v/>
      </c>
    </row>
    <row r="2948" spans="1:11" ht="16" hidden="1" x14ac:dyDescent="0.2">
      <c r="A2948" s="43">
        <f>IFERROR(MATCH($C2948,'Start Here Statistics'!$M:$M,0),0)</f>
        <v>0</v>
      </c>
      <c r="B2948" s="43" t="s">
        <v>1329</v>
      </c>
      <c r="C2948" s="43" t="s">
        <v>329</v>
      </c>
      <c r="D2948" s="43" t="s">
        <v>3509</v>
      </c>
      <c r="E2948" s="43">
        <f t="shared" si="92"/>
        <v>0</v>
      </c>
      <c r="G2948" s="89" t="str">
        <v/>
      </c>
      <c r="H2948" s="90" t="str" cm="1">
        <f t="array" ref="H2948">IFERROR(_xlfn._xlws.FILTER(Cnty_States_Rgns[chapter],(Cnty_States_Rgns[county_lon, county_st]=G2948)*(Cnty_States_Rgns[region]=DR_Region)),"")</f>
        <v/>
      </c>
      <c r="J2948">
        <v>2946</v>
      </c>
      <c r="K2948" t="str">
        <f t="shared" ref="K2948:K3011" si="93">IFERROR(INDEX($D:$D,MATCH($J2948,$E:$E,0)),"")</f>
        <v/>
      </c>
    </row>
    <row r="2949" spans="1:11" ht="16" hidden="1" x14ac:dyDescent="0.2">
      <c r="A2949" s="43">
        <f>IFERROR(MATCH($C2949,'Start Here Statistics'!$M:$M,0),0)</f>
        <v>0</v>
      </c>
      <c r="B2949" s="43" t="s">
        <v>348</v>
      </c>
      <c r="C2949" s="43" t="s">
        <v>310</v>
      </c>
      <c r="D2949" s="43" t="s">
        <v>3510</v>
      </c>
      <c r="E2949" s="43">
        <f t="shared" si="92"/>
        <v>0</v>
      </c>
      <c r="G2949" s="89" t="str">
        <v/>
      </c>
      <c r="H2949" s="90" t="str" cm="1">
        <f t="array" ref="H2949">IFERROR(_xlfn._xlws.FILTER(Cnty_States_Rgns[chapter],(Cnty_States_Rgns[county_lon, county_st]=G2949)*(Cnty_States_Rgns[region]=DR_Region)),"")</f>
        <v/>
      </c>
      <c r="J2949">
        <v>2947</v>
      </c>
      <c r="K2949" t="str">
        <f t="shared" si="93"/>
        <v/>
      </c>
    </row>
    <row r="2950" spans="1:11" ht="16" hidden="1" x14ac:dyDescent="0.2">
      <c r="A2950" s="43">
        <f>IFERROR(MATCH($C2950,'Start Here Statistics'!$M:$M,0),0)</f>
        <v>0</v>
      </c>
      <c r="B2950" s="43" t="s">
        <v>366</v>
      </c>
      <c r="C2950" s="43" t="s">
        <v>307</v>
      </c>
      <c r="D2950" s="43" t="s">
        <v>3511</v>
      </c>
      <c r="E2950" s="43">
        <f t="shared" si="92"/>
        <v>0</v>
      </c>
      <c r="G2950" s="89" t="str">
        <v/>
      </c>
      <c r="H2950" s="90" t="str" cm="1">
        <f t="array" ref="H2950">IFERROR(_xlfn._xlws.FILTER(Cnty_States_Rgns[chapter],(Cnty_States_Rgns[county_lon, county_st]=G2950)*(Cnty_States_Rgns[region]=DR_Region)),"")</f>
        <v/>
      </c>
      <c r="J2950">
        <v>2948</v>
      </c>
      <c r="K2950" t="str">
        <f t="shared" si="93"/>
        <v/>
      </c>
    </row>
    <row r="2951" spans="1:11" ht="16" hidden="1" x14ac:dyDescent="0.2">
      <c r="A2951" s="43">
        <f>IFERROR(MATCH($C2951,'Start Here Statistics'!$M:$M,0),0)</f>
        <v>0</v>
      </c>
      <c r="B2951" s="43" t="s">
        <v>457</v>
      </c>
      <c r="C2951" s="43" t="s">
        <v>282</v>
      </c>
      <c r="D2951" s="43" t="s">
        <v>3512</v>
      </c>
      <c r="E2951" s="43">
        <f t="shared" si="92"/>
        <v>0</v>
      </c>
      <c r="G2951" s="89" t="str">
        <v/>
      </c>
      <c r="H2951" s="90" t="str" cm="1">
        <f t="array" ref="H2951">IFERROR(_xlfn._xlws.FILTER(Cnty_States_Rgns[chapter],(Cnty_States_Rgns[county_lon, county_st]=G2951)*(Cnty_States_Rgns[region]=DR_Region)),"")</f>
        <v/>
      </c>
      <c r="J2951">
        <v>2949</v>
      </c>
      <c r="K2951" t="str">
        <f t="shared" si="93"/>
        <v/>
      </c>
    </row>
    <row r="2952" spans="1:11" ht="16" hidden="1" x14ac:dyDescent="0.2">
      <c r="A2952" s="43">
        <f>IFERROR(MATCH($C2952,'Start Here Statistics'!$M:$M,0),0)</f>
        <v>0</v>
      </c>
      <c r="B2952" s="43" t="s">
        <v>512</v>
      </c>
      <c r="C2952" s="43" t="s">
        <v>294</v>
      </c>
      <c r="D2952" s="43" t="s">
        <v>3513</v>
      </c>
      <c r="E2952" s="43">
        <f t="shared" si="92"/>
        <v>0</v>
      </c>
      <c r="G2952" s="89" t="str">
        <v/>
      </c>
      <c r="H2952" s="90" t="str" cm="1">
        <f t="array" ref="H2952">IFERROR(_xlfn._xlws.FILTER(Cnty_States_Rgns[chapter],(Cnty_States_Rgns[county_lon, county_st]=G2952)*(Cnty_States_Rgns[region]=DR_Region)),"")</f>
        <v/>
      </c>
      <c r="J2952">
        <v>2950</v>
      </c>
      <c r="K2952" t="str">
        <f t="shared" si="93"/>
        <v/>
      </c>
    </row>
    <row r="2953" spans="1:11" ht="16" hidden="1" x14ac:dyDescent="0.2">
      <c r="A2953" s="43">
        <f>IFERROR(MATCH($C2953,'Start Here Statistics'!$M:$M,0),0)</f>
        <v>0</v>
      </c>
      <c r="B2953" s="43" t="s">
        <v>543</v>
      </c>
      <c r="C2953" s="43" t="s">
        <v>294</v>
      </c>
      <c r="D2953" s="43" t="s">
        <v>3514</v>
      </c>
      <c r="E2953" s="43">
        <f t="shared" si="92"/>
        <v>0</v>
      </c>
      <c r="G2953" s="89" t="str">
        <v/>
      </c>
      <c r="H2953" s="90" t="str" cm="1">
        <f t="array" ref="H2953">IFERROR(_xlfn._xlws.FILTER(Cnty_States_Rgns[chapter],(Cnty_States_Rgns[county_lon, county_st]=G2953)*(Cnty_States_Rgns[region]=DR_Region)),"")</f>
        <v/>
      </c>
      <c r="J2953">
        <v>2951</v>
      </c>
      <c r="K2953" t="str">
        <f t="shared" si="93"/>
        <v/>
      </c>
    </row>
    <row r="2954" spans="1:11" ht="16" hidden="1" x14ac:dyDescent="0.2">
      <c r="A2954" s="43">
        <f>IFERROR(MATCH($C2954,'Start Here Statistics'!$M:$M,0),0)</f>
        <v>0</v>
      </c>
      <c r="B2954" s="43" t="s">
        <v>348</v>
      </c>
      <c r="C2954" s="43" t="s">
        <v>310</v>
      </c>
      <c r="D2954" s="43" t="s">
        <v>3515</v>
      </c>
      <c r="E2954" s="43">
        <f t="shared" si="92"/>
        <v>0</v>
      </c>
      <c r="G2954" s="89" t="str">
        <v/>
      </c>
      <c r="H2954" s="90" t="str" cm="1">
        <f t="array" ref="H2954">IFERROR(_xlfn._xlws.FILTER(Cnty_States_Rgns[chapter],(Cnty_States_Rgns[county_lon, county_st]=G2954)*(Cnty_States_Rgns[region]=DR_Region)),"")</f>
        <v/>
      </c>
      <c r="J2954">
        <v>2952</v>
      </c>
      <c r="K2954" t="str">
        <f t="shared" si="93"/>
        <v/>
      </c>
    </row>
    <row r="2955" spans="1:11" ht="16" hidden="1" x14ac:dyDescent="0.2">
      <c r="A2955" s="43">
        <f>IFERROR(MATCH($C2955,'Start Here Statistics'!$M:$M,0),0)</f>
        <v>0</v>
      </c>
      <c r="B2955" s="43" t="s">
        <v>360</v>
      </c>
      <c r="C2955" s="43" t="s">
        <v>299</v>
      </c>
      <c r="D2955" s="43" t="s">
        <v>3516</v>
      </c>
      <c r="E2955" s="43">
        <f t="shared" si="92"/>
        <v>0</v>
      </c>
      <c r="G2955" s="89" t="str">
        <v/>
      </c>
      <c r="H2955" s="90" t="str" cm="1">
        <f t="array" ref="H2955">IFERROR(_xlfn._xlws.FILTER(Cnty_States_Rgns[chapter],(Cnty_States_Rgns[county_lon, county_st]=G2955)*(Cnty_States_Rgns[region]=DR_Region)),"")</f>
        <v/>
      </c>
      <c r="J2955">
        <v>2953</v>
      </c>
      <c r="K2955" t="str">
        <f t="shared" si="93"/>
        <v/>
      </c>
    </row>
    <row r="2956" spans="1:11" ht="16" hidden="1" x14ac:dyDescent="0.2">
      <c r="A2956" s="43">
        <f>IFERROR(MATCH($C2956,'Start Here Statistics'!$M:$M,0),0)</f>
        <v>0</v>
      </c>
      <c r="B2956" s="43" t="s">
        <v>632</v>
      </c>
      <c r="C2956" s="43" t="s">
        <v>300</v>
      </c>
      <c r="D2956" s="43" t="s">
        <v>3517</v>
      </c>
      <c r="E2956" s="43">
        <f t="shared" si="92"/>
        <v>0</v>
      </c>
      <c r="G2956" s="89" t="str">
        <v/>
      </c>
      <c r="H2956" s="90" t="str" cm="1">
        <f t="array" ref="H2956">IFERROR(_xlfn._xlws.FILTER(Cnty_States_Rgns[chapter],(Cnty_States_Rgns[county_lon, county_st]=G2956)*(Cnty_States_Rgns[region]=DR_Region)),"")</f>
        <v/>
      </c>
      <c r="J2956">
        <v>2954</v>
      </c>
      <c r="K2956" t="str">
        <f t="shared" si="93"/>
        <v/>
      </c>
    </row>
    <row r="2957" spans="1:11" ht="16" hidden="1" x14ac:dyDescent="0.2">
      <c r="A2957" s="43">
        <f>IFERROR(MATCH($C2957,'Start Here Statistics'!$M:$M,0),0)</f>
        <v>0</v>
      </c>
      <c r="B2957" s="43" t="s">
        <v>350</v>
      </c>
      <c r="C2957" s="43" t="s">
        <v>302</v>
      </c>
      <c r="D2957" s="43" t="s">
        <v>3518</v>
      </c>
      <c r="E2957" s="43">
        <f t="shared" si="92"/>
        <v>0</v>
      </c>
      <c r="G2957" s="89" t="str">
        <v/>
      </c>
      <c r="H2957" s="90" t="str" cm="1">
        <f t="array" ref="H2957">IFERROR(_xlfn._xlws.FILTER(Cnty_States_Rgns[chapter],(Cnty_States_Rgns[county_lon, county_st]=G2957)*(Cnty_States_Rgns[region]=DR_Region)),"")</f>
        <v/>
      </c>
      <c r="J2957">
        <v>2955</v>
      </c>
      <c r="K2957" t="str">
        <f t="shared" si="93"/>
        <v/>
      </c>
    </row>
    <row r="2958" spans="1:11" ht="16" hidden="1" x14ac:dyDescent="0.2">
      <c r="A2958" s="43">
        <f>IFERROR(MATCH($C2958,'Start Here Statistics'!$M:$M,0),0)</f>
        <v>0</v>
      </c>
      <c r="B2958" s="43" t="s">
        <v>842</v>
      </c>
      <c r="C2958" s="43" t="s">
        <v>308</v>
      </c>
      <c r="D2958" s="43" t="s">
        <v>3519</v>
      </c>
      <c r="E2958" s="43">
        <f t="shared" si="92"/>
        <v>0</v>
      </c>
      <c r="G2958" s="89" t="str">
        <v/>
      </c>
      <c r="H2958" s="90" t="str" cm="1">
        <f t="array" ref="H2958">IFERROR(_xlfn._xlws.FILTER(Cnty_States_Rgns[chapter],(Cnty_States_Rgns[county_lon, county_st]=G2958)*(Cnty_States_Rgns[region]=DR_Region)),"")</f>
        <v/>
      </c>
      <c r="J2958">
        <v>2956</v>
      </c>
      <c r="K2958" t="str">
        <f t="shared" si="93"/>
        <v/>
      </c>
    </row>
    <row r="2959" spans="1:11" ht="16" x14ac:dyDescent="0.2">
      <c r="A2959" s="43">
        <f>IFERROR(MATCH($C2959,'Start Here Statistics'!$M:$M,0),0)</f>
        <v>0</v>
      </c>
      <c r="B2959" s="43" t="s">
        <v>364</v>
      </c>
      <c r="C2959" s="43" t="s">
        <v>271</v>
      </c>
      <c r="D2959" s="43" t="s">
        <v>3520</v>
      </c>
      <c r="E2959" s="43">
        <f t="shared" si="92"/>
        <v>0</v>
      </c>
      <c r="G2959" s="89" t="str">
        <v/>
      </c>
      <c r="H2959" s="90" t="str" cm="1">
        <f t="array" ref="H2959">IFERROR(_xlfn._xlws.FILTER(Cnty_States_Rgns[chapter],(Cnty_States_Rgns[county_lon, county_st]=G2959)*(Cnty_States_Rgns[region]=DR_Region)),"")</f>
        <v/>
      </c>
      <c r="J2959">
        <v>2957</v>
      </c>
      <c r="K2959" t="str">
        <f t="shared" si="93"/>
        <v/>
      </c>
    </row>
    <row r="2960" spans="1:11" ht="16" hidden="1" x14ac:dyDescent="0.2">
      <c r="A2960" s="43">
        <f>IFERROR(MATCH($C2960,'Start Here Statistics'!$M:$M,0),0)</f>
        <v>0</v>
      </c>
      <c r="B2960" s="43" t="s">
        <v>1507</v>
      </c>
      <c r="C2960" s="43" t="s">
        <v>293</v>
      </c>
      <c r="D2960" s="43" t="s">
        <v>3521</v>
      </c>
      <c r="E2960" s="43">
        <f t="shared" si="92"/>
        <v>0</v>
      </c>
      <c r="G2960" s="89" t="str">
        <v/>
      </c>
      <c r="H2960" s="90" t="str" cm="1">
        <f t="array" ref="H2960">IFERROR(_xlfn._xlws.FILTER(Cnty_States_Rgns[chapter],(Cnty_States_Rgns[county_lon, county_st]=G2960)*(Cnty_States_Rgns[region]=DR_Region)),"")</f>
        <v/>
      </c>
      <c r="J2960">
        <v>2958</v>
      </c>
      <c r="K2960" t="str">
        <f t="shared" si="93"/>
        <v/>
      </c>
    </row>
    <row r="2961" spans="1:11" ht="16" hidden="1" x14ac:dyDescent="0.2">
      <c r="A2961" s="43">
        <f>IFERROR(MATCH($C2961,'Start Here Statistics'!$M:$M,0),0)</f>
        <v>0</v>
      </c>
      <c r="B2961" s="43" t="s">
        <v>644</v>
      </c>
      <c r="C2961" s="43" t="s">
        <v>311</v>
      </c>
      <c r="D2961" s="43" t="s">
        <v>3522</v>
      </c>
      <c r="E2961" s="43">
        <f t="shared" si="92"/>
        <v>0</v>
      </c>
      <c r="G2961" s="89" t="str">
        <v/>
      </c>
      <c r="H2961" s="90" t="str" cm="1">
        <f t="array" ref="H2961">IFERROR(_xlfn._xlws.FILTER(Cnty_States_Rgns[chapter],(Cnty_States_Rgns[county_lon, county_st]=G2961)*(Cnty_States_Rgns[region]=DR_Region)),"")</f>
        <v/>
      </c>
      <c r="J2961">
        <v>2959</v>
      </c>
      <c r="K2961" t="str">
        <f t="shared" si="93"/>
        <v/>
      </c>
    </row>
    <row r="2962" spans="1:11" ht="16" hidden="1" x14ac:dyDescent="0.2">
      <c r="A2962" s="43">
        <f>IFERROR(MATCH($C2962,'Start Here Statistics'!$M:$M,0),0)</f>
        <v>0</v>
      </c>
      <c r="B2962" s="43" t="s">
        <v>392</v>
      </c>
      <c r="C2962" s="43" t="s">
        <v>292</v>
      </c>
      <c r="D2962" s="43" t="s">
        <v>3523</v>
      </c>
      <c r="E2962" s="43">
        <f t="shared" si="92"/>
        <v>0</v>
      </c>
      <c r="G2962" s="89" t="str">
        <v/>
      </c>
      <c r="H2962" s="90" t="str" cm="1">
        <f t="array" ref="H2962">IFERROR(_xlfn._xlws.FILTER(Cnty_States_Rgns[chapter],(Cnty_States_Rgns[county_lon, county_st]=G2962)*(Cnty_States_Rgns[region]=DR_Region)),"")</f>
        <v/>
      </c>
      <c r="J2962">
        <v>2960</v>
      </c>
      <c r="K2962" t="str">
        <f t="shared" si="93"/>
        <v/>
      </c>
    </row>
    <row r="2963" spans="1:11" ht="16" hidden="1" x14ac:dyDescent="0.2">
      <c r="A2963" s="43">
        <f>IFERROR(MATCH($C2963,'Start Here Statistics'!$M:$M,0),0)</f>
        <v>0</v>
      </c>
      <c r="B2963" s="43" t="s">
        <v>704</v>
      </c>
      <c r="C2963" s="43" t="s">
        <v>283</v>
      </c>
      <c r="D2963" s="43" t="s">
        <v>3524</v>
      </c>
      <c r="E2963" s="43">
        <f t="shared" si="92"/>
        <v>0</v>
      </c>
      <c r="G2963" s="89" t="str">
        <v/>
      </c>
      <c r="H2963" s="90" t="str" cm="1">
        <f t="array" ref="H2963">IFERROR(_xlfn._xlws.FILTER(Cnty_States_Rgns[chapter],(Cnty_States_Rgns[county_lon, county_st]=G2963)*(Cnty_States_Rgns[region]=DR_Region)),"")</f>
        <v/>
      </c>
      <c r="J2963">
        <v>2961</v>
      </c>
      <c r="K2963" t="str">
        <f t="shared" si="93"/>
        <v/>
      </c>
    </row>
    <row r="2964" spans="1:11" ht="16" hidden="1" x14ac:dyDescent="0.2">
      <c r="A2964" s="43">
        <f>IFERROR(MATCH($C2964,'Start Here Statistics'!$M:$M,0),0)</f>
        <v>0</v>
      </c>
      <c r="B2964" s="43" t="s">
        <v>1031</v>
      </c>
      <c r="C2964" s="43" t="s">
        <v>297</v>
      </c>
      <c r="D2964" s="43" t="s">
        <v>3525</v>
      </c>
      <c r="E2964" s="43">
        <f t="shared" si="92"/>
        <v>0</v>
      </c>
      <c r="G2964" s="89" t="str">
        <v/>
      </c>
      <c r="H2964" s="90" t="str" cm="1">
        <f t="array" ref="H2964">IFERROR(_xlfn._xlws.FILTER(Cnty_States_Rgns[chapter],(Cnty_States_Rgns[county_lon, county_st]=G2964)*(Cnty_States_Rgns[region]=DR_Region)),"")</f>
        <v/>
      </c>
      <c r="J2964">
        <v>2962</v>
      </c>
      <c r="K2964" t="str">
        <f t="shared" si="93"/>
        <v/>
      </c>
    </row>
    <row r="2965" spans="1:11" ht="16" hidden="1" x14ac:dyDescent="0.2">
      <c r="A2965" s="43">
        <f>IFERROR(MATCH($C2965,'Start Here Statistics'!$M:$M,0),0)</f>
        <v>0</v>
      </c>
      <c r="B2965" s="43" t="s">
        <v>611</v>
      </c>
      <c r="C2965" s="43" t="s">
        <v>324</v>
      </c>
      <c r="D2965" s="43" t="s">
        <v>3526</v>
      </c>
      <c r="E2965" s="43">
        <f t="shared" si="92"/>
        <v>0</v>
      </c>
      <c r="G2965" s="89" t="str">
        <v/>
      </c>
      <c r="H2965" s="90" t="str" cm="1">
        <f t="array" ref="H2965">IFERROR(_xlfn._xlws.FILTER(Cnty_States_Rgns[chapter],(Cnty_States_Rgns[county_lon, county_st]=G2965)*(Cnty_States_Rgns[region]=DR_Region)),"")</f>
        <v/>
      </c>
      <c r="J2965">
        <v>2963</v>
      </c>
      <c r="K2965" t="str">
        <f t="shared" si="93"/>
        <v/>
      </c>
    </row>
    <row r="2966" spans="1:11" ht="16" hidden="1" x14ac:dyDescent="0.2">
      <c r="A2966" s="43">
        <f>IFERROR(MATCH($C2966,'Start Here Statistics'!$M:$M,0),0)</f>
        <v>0</v>
      </c>
      <c r="B2966" s="43" t="s">
        <v>647</v>
      </c>
      <c r="C2966" s="43" t="s">
        <v>285</v>
      </c>
      <c r="D2966" s="43" t="s">
        <v>3527</v>
      </c>
      <c r="E2966" s="43">
        <f t="shared" si="92"/>
        <v>0</v>
      </c>
      <c r="G2966" s="89" t="str">
        <v/>
      </c>
      <c r="H2966" s="90" t="str" cm="1">
        <f t="array" ref="H2966">IFERROR(_xlfn._xlws.FILTER(Cnty_States_Rgns[chapter],(Cnty_States_Rgns[county_lon, county_st]=G2966)*(Cnty_States_Rgns[region]=DR_Region)),"")</f>
        <v/>
      </c>
      <c r="J2966">
        <v>2964</v>
      </c>
      <c r="K2966" t="str">
        <f t="shared" si="93"/>
        <v/>
      </c>
    </row>
    <row r="2967" spans="1:11" ht="16" hidden="1" x14ac:dyDescent="0.2">
      <c r="A2967" s="43">
        <f>IFERROR(MATCH($C2967,'Start Here Statistics'!$M:$M,0),0)</f>
        <v>0</v>
      </c>
      <c r="B2967" s="43" t="s">
        <v>1182</v>
      </c>
      <c r="C2967" s="43" t="s">
        <v>300</v>
      </c>
      <c r="D2967" s="43" t="s">
        <v>3528</v>
      </c>
      <c r="E2967" s="43">
        <f t="shared" si="92"/>
        <v>0</v>
      </c>
      <c r="G2967" s="89" t="str">
        <v/>
      </c>
      <c r="H2967" s="90" t="str" cm="1">
        <f t="array" ref="H2967">IFERROR(_xlfn._xlws.FILTER(Cnty_States_Rgns[chapter],(Cnty_States_Rgns[county_lon, county_st]=G2967)*(Cnty_States_Rgns[region]=DR_Region)),"")</f>
        <v/>
      </c>
      <c r="J2967">
        <v>2965</v>
      </c>
      <c r="K2967" t="str">
        <f t="shared" si="93"/>
        <v/>
      </c>
    </row>
    <row r="2968" spans="1:11" ht="16" hidden="1" x14ac:dyDescent="0.2">
      <c r="A2968" s="43">
        <f>IFERROR(MATCH($C2968,'Start Here Statistics'!$M:$M,0),0)</f>
        <v>0</v>
      </c>
      <c r="B2968" s="43" t="s">
        <v>1232</v>
      </c>
      <c r="C2968" s="43" t="s">
        <v>326</v>
      </c>
      <c r="D2968" s="43" t="s">
        <v>3529</v>
      </c>
      <c r="E2968" s="43">
        <f t="shared" si="92"/>
        <v>0</v>
      </c>
      <c r="G2968" s="89" t="str">
        <v/>
      </c>
      <c r="H2968" s="90" t="str" cm="1">
        <f t="array" ref="H2968">IFERROR(_xlfn._xlws.FILTER(Cnty_States_Rgns[chapter],(Cnty_States_Rgns[county_lon, county_st]=G2968)*(Cnty_States_Rgns[region]=DR_Region)),"")</f>
        <v/>
      </c>
      <c r="J2968">
        <v>2966</v>
      </c>
      <c r="K2968" t="str">
        <f t="shared" si="93"/>
        <v/>
      </c>
    </row>
    <row r="2969" spans="1:11" ht="16" hidden="1" x14ac:dyDescent="0.2">
      <c r="A2969" s="43">
        <f>IFERROR(MATCH($C2969,'Start Here Statistics'!$M:$M,0),0)</f>
        <v>0</v>
      </c>
      <c r="B2969" s="43" t="s">
        <v>1199</v>
      </c>
      <c r="C2969" s="43" t="s">
        <v>280</v>
      </c>
      <c r="D2969" s="43" t="s">
        <v>3530</v>
      </c>
      <c r="E2969" s="43">
        <f t="shared" si="92"/>
        <v>0</v>
      </c>
      <c r="G2969" s="89" t="str">
        <v/>
      </c>
      <c r="H2969" s="90" t="str" cm="1">
        <f t="array" ref="H2969">IFERROR(_xlfn._xlws.FILTER(Cnty_States_Rgns[chapter],(Cnty_States_Rgns[county_lon, county_st]=G2969)*(Cnty_States_Rgns[region]=DR_Region)),"")</f>
        <v/>
      </c>
      <c r="J2969">
        <v>2967</v>
      </c>
      <c r="K2969" t="str">
        <f t="shared" si="93"/>
        <v/>
      </c>
    </row>
    <row r="2970" spans="1:11" ht="16" hidden="1" x14ac:dyDescent="0.2">
      <c r="A2970" s="43">
        <f>IFERROR(MATCH($C2970,'Start Here Statistics'!$M:$M,0),0)</f>
        <v>0</v>
      </c>
      <c r="B2970" s="43" t="s">
        <v>1326</v>
      </c>
      <c r="C2970" s="43" t="s">
        <v>307</v>
      </c>
      <c r="D2970" s="43" t="s">
        <v>3531</v>
      </c>
      <c r="E2970" s="43">
        <f t="shared" si="92"/>
        <v>0</v>
      </c>
      <c r="G2970" s="89" t="str">
        <v/>
      </c>
      <c r="H2970" s="90" t="str" cm="1">
        <f t="array" ref="H2970">IFERROR(_xlfn._xlws.FILTER(Cnty_States_Rgns[chapter],(Cnty_States_Rgns[county_lon, county_st]=G2970)*(Cnty_States_Rgns[region]=DR_Region)),"")</f>
        <v/>
      </c>
      <c r="J2970">
        <v>2968</v>
      </c>
      <c r="K2970" t="str">
        <f t="shared" si="93"/>
        <v/>
      </c>
    </row>
    <row r="2971" spans="1:11" ht="16" hidden="1" x14ac:dyDescent="0.2">
      <c r="A2971" s="43">
        <f>IFERROR(MATCH($C2971,'Start Here Statistics'!$M:$M,0),0)</f>
        <v>0</v>
      </c>
      <c r="B2971" s="43" t="s">
        <v>394</v>
      </c>
      <c r="C2971" s="43" t="s">
        <v>289</v>
      </c>
      <c r="D2971" s="43" t="s">
        <v>3532</v>
      </c>
      <c r="E2971" s="43">
        <f t="shared" si="92"/>
        <v>0</v>
      </c>
      <c r="G2971" s="89" t="str">
        <v/>
      </c>
      <c r="H2971" s="90" t="str" cm="1">
        <f t="array" ref="H2971">IFERROR(_xlfn._xlws.FILTER(Cnty_States_Rgns[chapter],(Cnty_States_Rgns[county_lon, county_st]=G2971)*(Cnty_States_Rgns[region]=DR_Region)),"")</f>
        <v/>
      </c>
      <c r="J2971">
        <v>2969</v>
      </c>
      <c r="K2971" t="str">
        <f t="shared" si="93"/>
        <v/>
      </c>
    </row>
    <row r="2972" spans="1:11" ht="16" hidden="1" x14ac:dyDescent="0.2">
      <c r="A2972" s="43">
        <f>IFERROR(MATCH($C2972,'Start Here Statistics'!$M:$M,0),0)</f>
        <v>0</v>
      </c>
      <c r="B2972" s="43" t="s">
        <v>499</v>
      </c>
      <c r="C2972" s="43" t="s">
        <v>329</v>
      </c>
      <c r="D2972" s="43" t="s">
        <v>3533</v>
      </c>
      <c r="E2972" s="43">
        <f t="shared" si="92"/>
        <v>0</v>
      </c>
      <c r="G2972" s="89" t="str">
        <v/>
      </c>
      <c r="H2972" s="90" t="str" cm="1">
        <f t="array" ref="H2972">IFERROR(_xlfn._xlws.FILTER(Cnty_States_Rgns[chapter],(Cnty_States_Rgns[county_lon, county_st]=G2972)*(Cnty_States_Rgns[region]=DR_Region)),"")</f>
        <v/>
      </c>
      <c r="J2972">
        <v>2970</v>
      </c>
      <c r="K2972" t="str">
        <f t="shared" si="93"/>
        <v/>
      </c>
    </row>
    <row r="2973" spans="1:11" ht="16" x14ac:dyDescent="0.2">
      <c r="A2973" s="43">
        <f>IFERROR(MATCH($C2973,'Start Here Statistics'!$M:$M,0),0)</f>
        <v>0</v>
      </c>
      <c r="B2973" s="43" t="s">
        <v>541</v>
      </c>
      <c r="C2973" s="43" t="s">
        <v>271</v>
      </c>
      <c r="D2973" s="43" t="s">
        <v>3534</v>
      </c>
      <c r="E2973" s="43">
        <f t="shared" si="92"/>
        <v>0</v>
      </c>
      <c r="G2973" s="89" t="str">
        <v/>
      </c>
      <c r="H2973" s="90" t="str" cm="1">
        <f t="array" ref="H2973">IFERROR(_xlfn._xlws.FILTER(Cnty_States_Rgns[chapter],(Cnty_States_Rgns[county_lon, county_st]=G2973)*(Cnty_States_Rgns[region]=DR_Region)),"")</f>
        <v/>
      </c>
      <c r="J2973">
        <v>2971</v>
      </c>
      <c r="K2973" t="str">
        <f t="shared" si="93"/>
        <v/>
      </c>
    </row>
    <row r="2974" spans="1:11" ht="16" hidden="1" x14ac:dyDescent="0.2">
      <c r="A2974" s="43">
        <f>IFERROR(MATCH($C2974,'Start Here Statistics'!$M:$M,0),0)</f>
        <v>0</v>
      </c>
      <c r="B2974" s="43" t="s">
        <v>585</v>
      </c>
      <c r="C2974" s="43" t="s">
        <v>308</v>
      </c>
      <c r="D2974" s="43" t="s">
        <v>3535</v>
      </c>
      <c r="E2974" s="43">
        <f t="shared" si="92"/>
        <v>0</v>
      </c>
      <c r="G2974" s="89" t="str">
        <v/>
      </c>
      <c r="H2974" s="90" t="str" cm="1">
        <f t="array" ref="H2974">IFERROR(_xlfn._xlws.FILTER(Cnty_States_Rgns[chapter],(Cnty_States_Rgns[county_lon, county_st]=G2974)*(Cnty_States_Rgns[region]=DR_Region)),"")</f>
        <v/>
      </c>
      <c r="J2974">
        <v>2972</v>
      </c>
      <c r="K2974" t="str">
        <f t="shared" si="93"/>
        <v/>
      </c>
    </row>
    <row r="2975" spans="1:11" ht="16" hidden="1" x14ac:dyDescent="0.2">
      <c r="A2975" s="43">
        <f>IFERROR(MATCH($C2975,'Start Here Statistics'!$M:$M,0),0)</f>
        <v>0</v>
      </c>
      <c r="B2975" s="43" t="s">
        <v>994</v>
      </c>
      <c r="C2975" s="43" t="s">
        <v>289</v>
      </c>
      <c r="D2975" s="43" t="s">
        <v>3536</v>
      </c>
      <c r="E2975" s="43">
        <f t="shared" si="92"/>
        <v>0</v>
      </c>
      <c r="G2975" s="89" t="str">
        <v/>
      </c>
      <c r="H2975" s="90" t="str" cm="1">
        <f t="array" ref="H2975">IFERROR(_xlfn._xlws.FILTER(Cnty_States_Rgns[chapter],(Cnty_States_Rgns[county_lon, county_st]=G2975)*(Cnty_States_Rgns[region]=DR_Region)),"")</f>
        <v/>
      </c>
      <c r="J2975">
        <v>2973</v>
      </c>
      <c r="K2975" t="str">
        <f t="shared" si="93"/>
        <v/>
      </c>
    </row>
    <row r="2976" spans="1:11" ht="16" hidden="1" x14ac:dyDescent="0.2">
      <c r="A2976" s="43">
        <f>IFERROR(MATCH($C2976,'Start Here Statistics'!$M:$M,0),0)</f>
        <v>0</v>
      </c>
      <c r="B2976" s="43" t="s">
        <v>587</v>
      </c>
      <c r="C2976" s="43" t="s">
        <v>312</v>
      </c>
      <c r="D2976" s="43" t="s">
        <v>3537</v>
      </c>
      <c r="E2976" s="43">
        <f t="shared" si="92"/>
        <v>0</v>
      </c>
      <c r="G2976" s="89" t="str">
        <v/>
      </c>
      <c r="H2976" s="90" t="str" cm="1">
        <f t="array" ref="H2976">IFERROR(_xlfn._xlws.FILTER(Cnty_States_Rgns[chapter],(Cnty_States_Rgns[county_lon, county_st]=G2976)*(Cnty_States_Rgns[region]=DR_Region)),"")</f>
        <v/>
      </c>
      <c r="J2976">
        <v>2974</v>
      </c>
      <c r="K2976" t="str">
        <f t="shared" si="93"/>
        <v/>
      </c>
    </row>
    <row r="2977" spans="1:11" ht="16" hidden="1" x14ac:dyDescent="0.2">
      <c r="A2977" s="43">
        <f>IFERROR(MATCH($C2977,'Start Here Statistics'!$M:$M,0),0)</f>
        <v>0</v>
      </c>
      <c r="B2977" s="43" t="s">
        <v>543</v>
      </c>
      <c r="C2977" s="43" t="s">
        <v>294</v>
      </c>
      <c r="D2977" s="43" t="s">
        <v>3538</v>
      </c>
      <c r="E2977" s="43">
        <f t="shared" si="92"/>
        <v>0</v>
      </c>
      <c r="G2977" s="89" t="str">
        <v/>
      </c>
      <c r="H2977" s="90" t="str" cm="1">
        <f t="array" ref="H2977">IFERROR(_xlfn._xlws.FILTER(Cnty_States_Rgns[chapter],(Cnty_States_Rgns[county_lon, county_st]=G2977)*(Cnty_States_Rgns[region]=DR_Region)),"")</f>
        <v/>
      </c>
      <c r="J2977">
        <v>2975</v>
      </c>
      <c r="K2977" t="str">
        <f t="shared" si="93"/>
        <v/>
      </c>
    </row>
    <row r="2978" spans="1:11" ht="16" hidden="1" x14ac:dyDescent="0.2">
      <c r="A2978" s="43">
        <f>IFERROR(MATCH($C2978,'Start Here Statistics'!$M:$M,0),0)</f>
        <v>0</v>
      </c>
      <c r="B2978" s="43" t="s">
        <v>414</v>
      </c>
      <c r="C2978" s="43" t="s">
        <v>310</v>
      </c>
      <c r="D2978" s="43" t="s">
        <v>3539</v>
      </c>
      <c r="E2978" s="43">
        <f t="shared" si="92"/>
        <v>0</v>
      </c>
      <c r="G2978" s="89" t="str">
        <v/>
      </c>
      <c r="H2978" s="90" t="str" cm="1">
        <f t="array" ref="H2978">IFERROR(_xlfn._xlws.FILTER(Cnty_States_Rgns[chapter],(Cnty_States_Rgns[county_lon, county_st]=G2978)*(Cnty_States_Rgns[region]=DR_Region)),"")</f>
        <v/>
      </c>
      <c r="J2978">
        <v>2976</v>
      </c>
      <c r="K2978" t="str">
        <f t="shared" si="93"/>
        <v/>
      </c>
    </row>
    <row r="2979" spans="1:11" ht="16" hidden="1" x14ac:dyDescent="0.2">
      <c r="A2979" s="43">
        <f>IFERROR(MATCH($C2979,'Start Here Statistics'!$M:$M,0),0)</f>
        <v>0</v>
      </c>
      <c r="B2979" s="43" t="s">
        <v>346</v>
      </c>
      <c r="C2979" s="43" t="s">
        <v>298</v>
      </c>
      <c r="D2979" s="43" t="s">
        <v>3540</v>
      </c>
      <c r="E2979" s="43">
        <f t="shared" si="92"/>
        <v>0</v>
      </c>
      <c r="G2979" s="89" t="str">
        <v/>
      </c>
      <c r="H2979" s="90" t="str" cm="1">
        <f t="array" ref="H2979">IFERROR(_xlfn._xlws.FILTER(Cnty_States_Rgns[chapter],(Cnty_States_Rgns[county_lon, county_st]=G2979)*(Cnty_States_Rgns[region]=DR_Region)),"")</f>
        <v/>
      </c>
      <c r="J2979">
        <v>2977</v>
      </c>
      <c r="K2979" t="str">
        <f t="shared" si="93"/>
        <v/>
      </c>
    </row>
    <row r="2980" spans="1:11" ht="16" hidden="1" x14ac:dyDescent="0.2">
      <c r="A2980" s="43">
        <f>IFERROR(MATCH($C2980,'Start Here Statistics'!$M:$M,0),0)</f>
        <v>0</v>
      </c>
      <c r="B2980" s="43" t="s">
        <v>694</v>
      </c>
      <c r="C2980" s="43" t="s">
        <v>299</v>
      </c>
      <c r="D2980" s="43" t="s">
        <v>3541</v>
      </c>
      <c r="E2980" s="43">
        <f t="shared" si="92"/>
        <v>0</v>
      </c>
      <c r="G2980" s="89" t="str">
        <v/>
      </c>
      <c r="H2980" s="90" t="str" cm="1">
        <f t="array" ref="H2980">IFERROR(_xlfn._xlws.FILTER(Cnty_States_Rgns[chapter],(Cnty_States_Rgns[county_lon, county_st]=G2980)*(Cnty_States_Rgns[region]=DR_Region)),"")</f>
        <v/>
      </c>
      <c r="J2980">
        <v>2978</v>
      </c>
      <c r="K2980" t="str">
        <f t="shared" si="93"/>
        <v/>
      </c>
    </row>
    <row r="2981" spans="1:11" ht="16" hidden="1" x14ac:dyDescent="0.2">
      <c r="A2981" s="43">
        <f>IFERROR(MATCH($C2981,'Start Here Statistics'!$M:$M,0),0)</f>
        <v>0</v>
      </c>
      <c r="B2981" s="43" t="s">
        <v>573</v>
      </c>
      <c r="C2981" s="43" t="s">
        <v>300</v>
      </c>
      <c r="D2981" s="43" t="s">
        <v>3542</v>
      </c>
      <c r="E2981" s="43">
        <f t="shared" si="92"/>
        <v>0</v>
      </c>
      <c r="G2981" s="89" t="str">
        <v/>
      </c>
      <c r="H2981" s="90" t="str" cm="1">
        <f t="array" ref="H2981">IFERROR(_xlfn._xlws.FILTER(Cnty_States_Rgns[chapter],(Cnty_States_Rgns[county_lon, county_st]=G2981)*(Cnty_States_Rgns[region]=DR_Region)),"")</f>
        <v/>
      </c>
      <c r="J2981">
        <v>2979</v>
      </c>
      <c r="K2981" t="str">
        <f t="shared" si="93"/>
        <v/>
      </c>
    </row>
    <row r="2982" spans="1:11" ht="16" hidden="1" x14ac:dyDescent="0.2">
      <c r="A2982" s="43">
        <f>IFERROR(MATCH($C2982,'Start Here Statistics'!$M:$M,0),0)</f>
        <v>0</v>
      </c>
      <c r="B2982" s="43" t="s">
        <v>446</v>
      </c>
      <c r="C2982" s="43" t="s">
        <v>301</v>
      </c>
      <c r="D2982" s="43" t="s">
        <v>3543</v>
      </c>
      <c r="E2982" s="43">
        <f t="shared" si="92"/>
        <v>0</v>
      </c>
      <c r="G2982" s="89" t="str">
        <v/>
      </c>
      <c r="H2982" s="90" t="str" cm="1">
        <f t="array" ref="H2982">IFERROR(_xlfn._xlws.FILTER(Cnty_States_Rgns[chapter],(Cnty_States_Rgns[county_lon, county_st]=G2982)*(Cnty_States_Rgns[region]=DR_Region)),"")</f>
        <v/>
      </c>
      <c r="J2982">
        <v>2980</v>
      </c>
      <c r="K2982" t="str">
        <f t="shared" si="93"/>
        <v/>
      </c>
    </row>
    <row r="2983" spans="1:11" ht="16" hidden="1" x14ac:dyDescent="0.2">
      <c r="A2983" s="43">
        <f>IFERROR(MATCH($C2983,'Start Here Statistics'!$M:$M,0),0)</f>
        <v>0</v>
      </c>
      <c r="B2983" s="43" t="s">
        <v>448</v>
      </c>
      <c r="C2983" s="43" t="s">
        <v>302</v>
      </c>
      <c r="D2983" s="43" t="s">
        <v>3544</v>
      </c>
      <c r="E2983" s="43">
        <f t="shared" si="92"/>
        <v>0</v>
      </c>
      <c r="G2983" s="89" t="str">
        <v/>
      </c>
      <c r="H2983" s="90" t="str" cm="1">
        <f t="array" ref="H2983">IFERROR(_xlfn._xlws.FILTER(Cnty_States_Rgns[chapter],(Cnty_States_Rgns[county_lon, county_st]=G2983)*(Cnty_States_Rgns[region]=DR_Region)),"")</f>
        <v/>
      </c>
      <c r="J2983">
        <v>2981</v>
      </c>
      <c r="K2983" t="str">
        <f t="shared" si="93"/>
        <v/>
      </c>
    </row>
    <row r="2984" spans="1:11" ht="16" hidden="1" x14ac:dyDescent="0.2">
      <c r="A2984" s="43">
        <f>IFERROR(MATCH($C2984,'Start Here Statistics'!$M:$M,0),0)</f>
        <v>0</v>
      </c>
      <c r="B2984" s="43" t="s">
        <v>647</v>
      </c>
      <c r="C2984" s="43" t="s">
        <v>285</v>
      </c>
      <c r="D2984" s="43" t="s">
        <v>3545</v>
      </c>
      <c r="E2984" s="43">
        <f t="shared" si="92"/>
        <v>0</v>
      </c>
      <c r="G2984" s="89" t="str">
        <v/>
      </c>
      <c r="H2984" s="90" t="str" cm="1">
        <f t="array" ref="H2984">IFERROR(_xlfn._xlws.FILTER(Cnty_States_Rgns[chapter],(Cnty_States_Rgns[county_lon, county_st]=G2984)*(Cnty_States_Rgns[region]=DR_Region)),"")</f>
        <v/>
      </c>
      <c r="J2984">
        <v>2982</v>
      </c>
      <c r="K2984" t="str">
        <f t="shared" si="93"/>
        <v/>
      </c>
    </row>
    <row r="2985" spans="1:11" ht="16" hidden="1" x14ac:dyDescent="0.2">
      <c r="A2985" s="43">
        <f>IFERROR(MATCH($C2985,'Start Here Statistics'!$M:$M,0),0)</f>
        <v>0</v>
      </c>
      <c r="B2985" s="43" t="s">
        <v>492</v>
      </c>
      <c r="C2985" s="43" t="s">
        <v>315</v>
      </c>
      <c r="D2985" s="43" t="s">
        <v>3546</v>
      </c>
      <c r="E2985" s="43">
        <f t="shared" si="92"/>
        <v>0</v>
      </c>
      <c r="G2985" s="89" t="str">
        <v/>
      </c>
      <c r="H2985" s="90" t="str" cm="1">
        <f t="array" ref="H2985">IFERROR(_xlfn._xlws.FILTER(Cnty_States_Rgns[chapter],(Cnty_States_Rgns[county_lon, county_st]=G2985)*(Cnty_States_Rgns[region]=DR_Region)),"")</f>
        <v/>
      </c>
      <c r="J2985">
        <v>2983</v>
      </c>
      <c r="K2985" t="str">
        <f t="shared" si="93"/>
        <v/>
      </c>
    </row>
    <row r="2986" spans="1:11" ht="16" hidden="1" x14ac:dyDescent="0.2">
      <c r="A2986" s="43">
        <f>IFERROR(MATCH($C2986,'Start Here Statistics'!$M:$M,0),0)</f>
        <v>0</v>
      </c>
      <c r="B2986" s="43" t="s">
        <v>465</v>
      </c>
      <c r="C2986" s="43" t="s">
        <v>307</v>
      </c>
      <c r="D2986" s="43" t="s">
        <v>3547</v>
      </c>
      <c r="E2986" s="43">
        <f t="shared" si="92"/>
        <v>0</v>
      </c>
      <c r="G2986" s="89" t="str">
        <v/>
      </c>
      <c r="H2986" s="90" t="str" cm="1">
        <f t="array" ref="H2986">IFERROR(_xlfn._xlws.FILTER(Cnty_States_Rgns[chapter],(Cnty_States_Rgns[county_lon, county_st]=G2986)*(Cnty_States_Rgns[region]=DR_Region)),"")</f>
        <v/>
      </c>
      <c r="J2986">
        <v>2984</v>
      </c>
      <c r="K2986" t="str">
        <f t="shared" si="93"/>
        <v/>
      </c>
    </row>
    <row r="2987" spans="1:11" ht="16" hidden="1" x14ac:dyDescent="0.2">
      <c r="A2987" s="43">
        <f>IFERROR(MATCH($C2987,'Start Here Statistics'!$M:$M,0),0)</f>
        <v>0</v>
      </c>
      <c r="B2987" s="43" t="s">
        <v>842</v>
      </c>
      <c r="C2987" s="43" t="s">
        <v>308</v>
      </c>
      <c r="D2987" s="43" t="s">
        <v>3548</v>
      </c>
      <c r="E2987" s="43">
        <f t="shared" si="92"/>
        <v>0</v>
      </c>
      <c r="G2987" s="89" t="str">
        <v/>
      </c>
      <c r="H2987" s="90" t="str" cm="1">
        <f t="array" ref="H2987">IFERROR(_xlfn._xlws.FILTER(Cnty_States_Rgns[chapter],(Cnty_States_Rgns[county_lon, county_st]=G2987)*(Cnty_States_Rgns[region]=DR_Region)),"")</f>
        <v/>
      </c>
      <c r="J2987">
        <v>2985</v>
      </c>
      <c r="K2987" t="str">
        <f t="shared" si="93"/>
        <v/>
      </c>
    </row>
    <row r="2988" spans="1:11" ht="16" x14ac:dyDescent="0.2">
      <c r="A2988" s="43">
        <f>IFERROR(MATCH($C2988,'Start Here Statistics'!$M:$M,0),0)</f>
        <v>0</v>
      </c>
      <c r="B2988" s="43" t="s">
        <v>400</v>
      </c>
      <c r="C2988" s="43" t="s">
        <v>271</v>
      </c>
      <c r="D2988" s="43" t="s">
        <v>3549</v>
      </c>
      <c r="E2988" s="43">
        <f t="shared" si="92"/>
        <v>0</v>
      </c>
      <c r="G2988" s="89" t="str">
        <v/>
      </c>
      <c r="H2988" s="90" t="str" cm="1">
        <f t="array" ref="H2988">IFERROR(_xlfn._xlws.FILTER(Cnty_States_Rgns[chapter],(Cnty_States_Rgns[county_lon, county_st]=G2988)*(Cnty_States_Rgns[region]=DR_Region)),"")</f>
        <v/>
      </c>
      <c r="J2988">
        <v>2986</v>
      </c>
      <c r="K2988" t="str">
        <f t="shared" si="93"/>
        <v/>
      </c>
    </row>
    <row r="2989" spans="1:11" ht="16" hidden="1" x14ac:dyDescent="0.2">
      <c r="A2989" s="43">
        <f>IFERROR(MATCH($C2989,'Start Here Statistics'!$M:$M,0),0)</f>
        <v>0</v>
      </c>
      <c r="B2989" s="43" t="s">
        <v>595</v>
      </c>
      <c r="C2989" s="43" t="s">
        <v>293</v>
      </c>
      <c r="D2989" s="43" t="s">
        <v>3550</v>
      </c>
      <c r="E2989" s="43">
        <f t="shared" si="92"/>
        <v>0</v>
      </c>
      <c r="G2989" s="89" t="str">
        <v/>
      </c>
      <c r="H2989" s="90" t="str" cm="1">
        <f t="array" ref="H2989">IFERROR(_xlfn._xlws.FILTER(Cnty_States_Rgns[chapter],(Cnty_States_Rgns[county_lon, county_st]=G2989)*(Cnty_States_Rgns[region]=DR_Region)),"")</f>
        <v/>
      </c>
      <c r="J2989">
        <v>2987</v>
      </c>
      <c r="K2989" t="str">
        <f t="shared" si="93"/>
        <v/>
      </c>
    </row>
    <row r="2990" spans="1:11" ht="16" hidden="1" x14ac:dyDescent="0.2">
      <c r="A2990" s="43">
        <f>IFERROR(MATCH($C2990,'Start Here Statistics'!$M:$M,0),0)</f>
        <v>0</v>
      </c>
      <c r="B2990" s="43" t="s">
        <v>808</v>
      </c>
      <c r="C2990" s="43" t="s">
        <v>310</v>
      </c>
      <c r="D2990" s="43" t="s">
        <v>3551</v>
      </c>
      <c r="E2990" s="43">
        <f t="shared" si="92"/>
        <v>0</v>
      </c>
      <c r="G2990" s="89" t="str">
        <v/>
      </c>
      <c r="H2990" s="90" t="str" cm="1">
        <f t="array" ref="H2990">IFERROR(_xlfn._xlws.FILTER(Cnty_States_Rgns[chapter],(Cnty_States_Rgns[county_lon, county_st]=G2990)*(Cnty_States_Rgns[region]=DR_Region)),"")</f>
        <v/>
      </c>
      <c r="J2990">
        <v>2988</v>
      </c>
      <c r="K2990" t="str">
        <f t="shared" si="93"/>
        <v/>
      </c>
    </row>
    <row r="2991" spans="1:11" ht="16" hidden="1" x14ac:dyDescent="0.2">
      <c r="A2991" s="43">
        <f>IFERROR(MATCH($C2991,'Start Here Statistics'!$M:$M,0),0)</f>
        <v>0</v>
      </c>
      <c r="B2991" s="43" t="s">
        <v>392</v>
      </c>
      <c r="C2991" s="43" t="s">
        <v>292</v>
      </c>
      <c r="D2991" s="43" t="s">
        <v>3552</v>
      </c>
      <c r="E2991" s="43">
        <f t="shared" si="92"/>
        <v>0</v>
      </c>
      <c r="G2991" s="89" t="str">
        <v/>
      </c>
      <c r="H2991" s="90" t="str" cm="1">
        <f t="array" ref="H2991">IFERROR(_xlfn._xlws.FILTER(Cnty_States_Rgns[chapter],(Cnty_States_Rgns[county_lon, county_st]=G2991)*(Cnty_States_Rgns[region]=DR_Region)),"")</f>
        <v/>
      </c>
      <c r="J2991">
        <v>2989</v>
      </c>
      <c r="K2991" t="str">
        <f t="shared" si="93"/>
        <v/>
      </c>
    </row>
    <row r="2992" spans="1:11" ht="16" hidden="1" x14ac:dyDescent="0.2">
      <c r="A2992" s="43">
        <f>IFERROR(MATCH($C2992,'Start Here Statistics'!$M:$M,0),0)</f>
        <v>0</v>
      </c>
      <c r="B2992" s="43" t="s">
        <v>620</v>
      </c>
      <c r="C2992" s="43" t="s">
        <v>285</v>
      </c>
      <c r="D2992" s="43" t="s">
        <v>3553</v>
      </c>
      <c r="E2992" s="43">
        <f t="shared" si="92"/>
        <v>0</v>
      </c>
      <c r="G2992" s="89" t="str">
        <v/>
      </c>
      <c r="H2992" s="90" t="str" cm="1">
        <f t="array" ref="H2992">IFERROR(_xlfn._xlws.FILTER(Cnty_States_Rgns[chapter],(Cnty_States_Rgns[county_lon, county_st]=G2992)*(Cnty_States_Rgns[region]=DR_Region)),"")</f>
        <v/>
      </c>
      <c r="J2992">
        <v>2990</v>
      </c>
      <c r="K2992" t="str">
        <f t="shared" si="93"/>
        <v/>
      </c>
    </row>
    <row r="2993" spans="1:11" ht="16" hidden="1" x14ac:dyDescent="0.2">
      <c r="A2993" s="43">
        <f>IFERROR(MATCH($C2993,'Start Here Statistics'!$M:$M,0),0)</f>
        <v>0</v>
      </c>
      <c r="B2993" s="43" t="s">
        <v>411</v>
      </c>
      <c r="C2993" s="43" t="s">
        <v>301</v>
      </c>
      <c r="D2993" s="43" t="s">
        <v>3554</v>
      </c>
      <c r="E2993" s="43">
        <f t="shared" si="92"/>
        <v>0</v>
      </c>
      <c r="G2993" s="89" t="str">
        <v/>
      </c>
      <c r="H2993" s="90" t="str" cm="1">
        <f t="array" ref="H2993">IFERROR(_xlfn._xlws.FILTER(Cnty_States_Rgns[chapter],(Cnty_States_Rgns[county_lon, county_st]=G2993)*(Cnty_States_Rgns[region]=DR_Region)),"")</f>
        <v/>
      </c>
      <c r="J2993">
        <v>2991</v>
      </c>
      <c r="K2993" t="str">
        <f t="shared" si="93"/>
        <v/>
      </c>
    </row>
    <row r="2994" spans="1:11" ht="16" hidden="1" x14ac:dyDescent="0.2">
      <c r="A2994" s="43">
        <f>IFERROR(MATCH($C2994,'Start Here Statistics'!$M:$M,0),0)</f>
        <v>0</v>
      </c>
      <c r="B2994" s="43" t="s">
        <v>1021</v>
      </c>
      <c r="C2994" s="43" t="s">
        <v>280</v>
      </c>
      <c r="D2994" s="43" t="s">
        <v>3555</v>
      </c>
      <c r="E2994" s="43">
        <f t="shared" si="92"/>
        <v>0</v>
      </c>
      <c r="G2994" s="89" t="str">
        <v/>
      </c>
      <c r="H2994" s="90" t="str" cm="1">
        <f t="array" ref="H2994">IFERROR(_xlfn._xlws.FILTER(Cnty_States_Rgns[chapter],(Cnty_States_Rgns[county_lon, county_st]=G2994)*(Cnty_States_Rgns[region]=DR_Region)),"")</f>
        <v/>
      </c>
      <c r="J2994">
        <v>2992</v>
      </c>
      <c r="K2994" t="str">
        <f t="shared" si="93"/>
        <v/>
      </c>
    </row>
    <row r="2995" spans="1:11" ht="16" hidden="1" x14ac:dyDescent="0.2">
      <c r="A2995" s="43">
        <f>IFERROR(MATCH($C2995,'Start Here Statistics'!$M:$M,0),0)</f>
        <v>0</v>
      </c>
      <c r="B2995" s="43" t="s">
        <v>425</v>
      </c>
      <c r="C2995" s="43" t="s">
        <v>297</v>
      </c>
      <c r="D2995" s="43" t="s">
        <v>3556</v>
      </c>
      <c r="E2995" s="43">
        <f t="shared" si="92"/>
        <v>0</v>
      </c>
      <c r="G2995" s="89" t="str">
        <v/>
      </c>
      <c r="H2995" s="90" t="str" cm="1">
        <f t="array" ref="H2995">IFERROR(_xlfn._xlws.FILTER(Cnty_States_Rgns[chapter],(Cnty_States_Rgns[county_lon, county_st]=G2995)*(Cnty_States_Rgns[region]=DR_Region)),"")</f>
        <v/>
      </c>
      <c r="J2995">
        <v>2993</v>
      </c>
      <c r="K2995" t="str">
        <f t="shared" si="93"/>
        <v/>
      </c>
    </row>
    <row r="2996" spans="1:11" ht="16" hidden="1" x14ac:dyDescent="0.2">
      <c r="A2996" s="43">
        <f>IFERROR(MATCH($C2996,'Start Here Statistics'!$M:$M,0),0)</f>
        <v>0</v>
      </c>
      <c r="B2996" s="43" t="s">
        <v>751</v>
      </c>
      <c r="C2996" s="43" t="s">
        <v>291</v>
      </c>
      <c r="D2996" s="43" t="s">
        <v>3557</v>
      </c>
      <c r="E2996" s="43">
        <f t="shared" si="92"/>
        <v>0</v>
      </c>
      <c r="G2996" s="89" t="str">
        <v/>
      </c>
      <c r="H2996" s="90" t="str" cm="1">
        <f t="array" ref="H2996">IFERROR(_xlfn._xlws.FILTER(Cnty_States_Rgns[chapter],(Cnty_States_Rgns[county_lon, county_st]=G2996)*(Cnty_States_Rgns[region]=DR_Region)),"")</f>
        <v/>
      </c>
      <c r="J2996">
        <v>2994</v>
      </c>
      <c r="K2996" t="str">
        <f t="shared" si="93"/>
        <v/>
      </c>
    </row>
    <row r="2997" spans="1:11" ht="16" hidden="1" x14ac:dyDescent="0.2">
      <c r="A2997" s="43">
        <f>IFERROR(MATCH($C2997,'Start Here Statistics'!$M:$M,0),0)</f>
        <v>0</v>
      </c>
      <c r="B2997" s="43" t="s">
        <v>907</v>
      </c>
      <c r="C2997" s="43" t="s">
        <v>324</v>
      </c>
      <c r="D2997" s="43" t="s">
        <v>3558</v>
      </c>
      <c r="E2997" s="43">
        <f t="shared" si="92"/>
        <v>0</v>
      </c>
      <c r="G2997" s="89" t="str">
        <v/>
      </c>
      <c r="H2997" s="90" t="str" cm="1">
        <f t="array" ref="H2997">IFERROR(_xlfn._xlws.FILTER(Cnty_States_Rgns[chapter],(Cnty_States_Rgns[county_lon, county_st]=G2997)*(Cnty_States_Rgns[region]=DR_Region)),"")</f>
        <v/>
      </c>
      <c r="J2997">
        <v>2995</v>
      </c>
      <c r="K2997" t="str">
        <f t="shared" si="93"/>
        <v/>
      </c>
    </row>
    <row r="2998" spans="1:11" ht="16" hidden="1" x14ac:dyDescent="0.2">
      <c r="A2998" s="43">
        <f>IFERROR(MATCH($C2998,'Start Here Statistics'!$M:$M,0),0)</f>
        <v>0</v>
      </c>
      <c r="B2998" s="43" t="s">
        <v>618</v>
      </c>
      <c r="C2998" s="43" t="s">
        <v>282</v>
      </c>
      <c r="D2998" s="43" t="s">
        <v>3559</v>
      </c>
      <c r="E2998" s="43">
        <f t="shared" si="92"/>
        <v>0</v>
      </c>
      <c r="G2998" s="89" t="str">
        <v/>
      </c>
      <c r="H2998" s="90" t="str" cm="1">
        <f t="array" ref="H2998">IFERROR(_xlfn._xlws.FILTER(Cnty_States_Rgns[chapter],(Cnty_States_Rgns[county_lon, county_st]=G2998)*(Cnty_States_Rgns[region]=DR_Region)),"")</f>
        <v/>
      </c>
      <c r="J2998">
        <v>2996</v>
      </c>
      <c r="K2998" t="str">
        <f t="shared" si="93"/>
        <v/>
      </c>
    </row>
    <row r="2999" spans="1:11" ht="16" hidden="1" x14ac:dyDescent="0.2">
      <c r="A2999" s="43">
        <f>IFERROR(MATCH($C2999,'Start Here Statistics'!$M:$M,0),0)</f>
        <v>0</v>
      </c>
      <c r="B2999" s="43" t="s">
        <v>602</v>
      </c>
      <c r="C2999" s="43" t="s">
        <v>326</v>
      </c>
      <c r="D2999" s="43" t="s">
        <v>3560</v>
      </c>
      <c r="E2999" s="43">
        <f t="shared" si="92"/>
        <v>0</v>
      </c>
      <c r="G2999" s="89" t="str">
        <v/>
      </c>
      <c r="H2999" s="90" t="str" cm="1">
        <f t="array" ref="H2999">IFERROR(_xlfn._xlws.FILTER(Cnty_States_Rgns[chapter],(Cnty_States_Rgns[county_lon, county_st]=G2999)*(Cnty_States_Rgns[region]=DR_Region)),"")</f>
        <v/>
      </c>
      <c r="J2999">
        <v>2997</v>
      </c>
      <c r="K2999" t="str">
        <f t="shared" si="93"/>
        <v/>
      </c>
    </row>
    <row r="3000" spans="1:11" ht="16" hidden="1" x14ac:dyDescent="0.2">
      <c r="A3000" s="43">
        <f>IFERROR(MATCH($C3000,'Start Here Statistics'!$M:$M,0),0)</f>
        <v>0</v>
      </c>
      <c r="B3000" s="43" t="s">
        <v>423</v>
      </c>
      <c r="C3000" s="43" t="s">
        <v>327</v>
      </c>
      <c r="D3000" s="43" t="s">
        <v>3561</v>
      </c>
      <c r="E3000" s="43">
        <f t="shared" si="92"/>
        <v>0</v>
      </c>
      <c r="G3000" s="89" t="str">
        <v/>
      </c>
      <c r="H3000" s="90" t="str" cm="1">
        <f t="array" ref="H3000">IFERROR(_xlfn._xlws.FILTER(Cnty_States_Rgns[chapter],(Cnty_States_Rgns[county_lon, county_st]=G3000)*(Cnty_States_Rgns[region]=DR_Region)),"")</f>
        <v/>
      </c>
      <c r="J3000">
        <v>2998</v>
      </c>
      <c r="K3000" t="str">
        <f t="shared" si="93"/>
        <v/>
      </c>
    </row>
    <row r="3001" spans="1:11" ht="16" hidden="1" x14ac:dyDescent="0.2">
      <c r="A3001" s="43">
        <f>IFERROR(MATCH($C3001,'Start Here Statistics'!$M:$M,0),0)</f>
        <v>0</v>
      </c>
      <c r="B3001" s="43" t="s">
        <v>378</v>
      </c>
      <c r="C3001" s="43" t="s">
        <v>315</v>
      </c>
      <c r="D3001" s="43" t="s">
        <v>3562</v>
      </c>
      <c r="E3001" s="43">
        <f t="shared" si="92"/>
        <v>0</v>
      </c>
      <c r="G3001" s="89" t="str">
        <v/>
      </c>
      <c r="H3001" s="90" t="str" cm="1">
        <f t="array" ref="H3001">IFERROR(_xlfn._xlws.FILTER(Cnty_States_Rgns[chapter],(Cnty_States_Rgns[county_lon, county_st]=G3001)*(Cnty_States_Rgns[region]=DR_Region)),"")</f>
        <v/>
      </c>
      <c r="J3001">
        <v>2999</v>
      </c>
      <c r="K3001" t="str">
        <f t="shared" si="93"/>
        <v/>
      </c>
    </row>
    <row r="3002" spans="1:11" ht="16" hidden="1" x14ac:dyDescent="0.2">
      <c r="A3002" s="43">
        <f>IFERROR(MATCH($C3002,'Start Here Statistics'!$M:$M,0),0)</f>
        <v>0</v>
      </c>
      <c r="B3002" s="43" t="s">
        <v>1329</v>
      </c>
      <c r="C3002" s="43" t="s">
        <v>329</v>
      </c>
      <c r="D3002" s="43" t="s">
        <v>3563</v>
      </c>
      <c r="E3002" s="43">
        <f t="shared" si="92"/>
        <v>0</v>
      </c>
      <c r="G3002" s="89" t="str">
        <v/>
      </c>
      <c r="H3002" s="90" t="str" cm="1">
        <f t="array" ref="H3002">IFERROR(_xlfn._xlws.FILTER(Cnty_States_Rgns[chapter],(Cnty_States_Rgns[county_lon, county_st]=G3002)*(Cnty_States_Rgns[region]=DR_Region)),"")</f>
        <v/>
      </c>
      <c r="J3002">
        <v>3000</v>
      </c>
      <c r="K3002" t="str">
        <f t="shared" si="93"/>
        <v/>
      </c>
    </row>
    <row r="3003" spans="1:11" ht="16" hidden="1" x14ac:dyDescent="0.2">
      <c r="A3003" s="43">
        <f>IFERROR(MATCH($C3003,'Start Here Statistics'!$M:$M,0),0)</f>
        <v>0</v>
      </c>
      <c r="B3003" s="43" t="s">
        <v>505</v>
      </c>
      <c r="C3003" s="43" t="s">
        <v>304</v>
      </c>
      <c r="D3003" s="43" t="s">
        <v>3564</v>
      </c>
      <c r="E3003" s="43">
        <f t="shared" si="92"/>
        <v>0</v>
      </c>
      <c r="G3003" s="89" t="str">
        <v/>
      </c>
      <c r="H3003" s="90" t="str" cm="1">
        <f t="array" ref="H3003">IFERROR(_xlfn._xlws.FILTER(Cnty_States_Rgns[chapter],(Cnty_States_Rgns[county_lon, county_st]=G3003)*(Cnty_States_Rgns[region]=DR_Region)),"")</f>
        <v/>
      </c>
      <c r="J3003">
        <v>3001</v>
      </c>
      <c r="K3003" t="str">
        <f t="shared" si="93"/>
        <v/>
      </c>
    </row>
    <row r="3004" spans="1:11" ht="16" hidden="1" x14ac:dyDescent="0.2">
      <c r="A3004" s="43">
        <f>IFERROR(MATCH($C3004,'Start Here Statistics'!$M:$M,0),0)</f>
        <v>0</v>
      </c>
      <c r="B3004" s="43" t="s">
        <v>607</v>
      </c>
      <c r="C3004" s="43" t="s">
        <v>301</v>
      </c>
      <c r="D3004" s="43" t="s">
        <v>3565</v>
      </c>
      <c r="E3004" s="43">
        <f t="shared" si="92"/>
        <v>0</v>
      </c>
      <c r="G3004" s="89" t="str">
        <v/>
      </c>
      <c r="H3004" s="90" t="str" cm="1">
        <f t="array" ref="H3004">IFERROR(_xlfn._xlws.FILTER(Cnty_States_Rgns[chapter],(Cnty_States_Rgns[county_lon, county_st]=G3004)*(Cnty_States_Rgns[region]=DR_Region)),"")</f>
        <v/>
      </c>
      <c r="J3004">
        <v>3002</v>
      </c>
      <c r="K3004" t="str">
        <f t="shared" si="93"/>
        <v/>
      </c>
    </row>
    <row r="3005" spans="1:11" ht="16" hidden="1" x14ac:dyDescent="0.2">
      <c r="A3005" s="43">
        <f>IFERROR(MATCH($C3005,'Start Here Statistics'!$M:$M,0),0)</f>
        <v>0</v>
      </c>
      <c r="B3005" s="43" t="s">
        <v>900</v>
      </c>
      <c r="C3005" s="43" t="s">
        <v>326</v>
      </c>
      <c r="D3005" s="43" t="s">
        <v>3566</v>
      </c>
      <c r="E3005" s="43">
        <f t="shared" si="92"/>
        <v>0</v>
      </c>
      <c r="G3005" s="89" t="str">
        <v/>
      </c>
      <c r="H3005" s="90" t="str" cm="1">
        <f t="array" ref="H3005">IFERROR(_xlfn._xlws.FILTER(Cnty_States_Rgns[chapter],(Cnty_States_Rgns[county_lon, county_st]=G3005)*(Cnty_States_Rgns[region]=DR_Region)),"")</f>
        <v/>
      </c>
      <c r="J3005">
        <v>3003</v>
      </c>
      <c r="K3005" t="str">
        <f t="shared" si="93"/>
        <v/>
      </c>
    </row>
    <row r="3006" spans="1:11" ht="16" hidden="1" x14ac:dyDescent="0.2">
      <c r="A3006" s="43">
        <f>IFERROR(MATCH($C3006,'Start Here Statistics'!$M:$M,0),0)</f>
        <v>0</v>
      </c>
      <c r="B3006" s="43" t="s">
        <v>2191</v>
      </c>
      <c r="C3006" s="43" t="s">
        <v>306</v>
      </c>
      <c r="D3006" s="43" t="s">
        <v>3567</v>
      </c>
      <c r="E3006" s="43">
        <f t="shared" si="92"/>
        <v>0</v>
      </c>
      <c r="G3006" s="89" t="str">
        <v/>
      </c>
      <c r="H3006" s="90" t="str" cm="1">
        <f t="array" ref="H3006">IFERROR(_xlfn._xlws.FILTER(Cnty_States_Rgns[chapter],(Cnty_States_Rgns[county_lon, county_st]=G3006)*(Cnty_States_Rgns[region]=DR_Region)),"")</f>
        <v/>
      </c>
      <c r="J3006">
        <v>3004</v>
      </c>
      <c r="K3006" t="str">
        <f t="shared" si="93"/>
        <v/>
      </c>
    </row>
    <row r="3007" spans="1:11" ht="16" hidden="1" x14ac:dyDescent="0.2">
      <c r="A3007" s="43">
        <f>IFERROR(MATCH($C3007,'Start Here Statistics'!$M:$M,0),0)</f>
        <v>0</v>
      </c>
      <c r="B3007" s="43" t="s">
        <v>407</v>
      </c>
      <c r="C3007" s="43" t="s">
        <v>295</v>
      </c>
      <c r="D3007" s="43" t="s">
        <v>3568</v>
      </c>
      <c r="E3007" s="43">
        <f t="shared" si="92"/>
        <v>0</v>
      </c>
      <c r="G3007" s="89" t="str">
        <v/>
      </c>
      <c r="H3007" s="90" t="str" cm="1">
        <f t="array" ref="H3007">IFERROR(_xlfn._xlws.FILTER(Cnty_States_Rgns[chapter],(Cnty_States_Rgns[county_lon, county_st]=G3007)*(Cnty_States_Rgns[region]=DR_Region)),"")</f>
        <v/>
      </c>
      <c r="J3007">
        <v>3005</v>
      </c>
      <c r="K3007" t="str">
        <f t="shared" si="93"/>
        <v/>
      </c>
    </row>
    <row r="3008" spans="1:11" ht="16" hidden="1" x14ac:dyDescent="0.2">
      <c r="A3008" s="43">
        <f>IFERROR(MATCH($C3008,'Start Here Statistics'!$M:$M,0),0)</f>
        <v>0</v>
      </c>
      <c r="B3008" s="43" t="s">
        <v>688</v>
      </c>
      <c r="C3008" s="43" t="s">
        <v>307</v>
      </c>
      <c r="D3008" s="43" t="s">
        <v>3569</v>
      </c>
      <c r="E3008" s="43">
        <f t="shared" si="92"/>
        <v>0</v>
      </c>
      <c r="G3008" s="89" t="str">
        <v/>
      </c>
      <c r="H3008" s="90" t="str" cm="1">
        <f t="array" ref="H3008">IFERROR(_xlfn._xlws.FILTER(Cnty_States_Rgns[chapter],(Cnty_States_Rgns[county_lon, county_st]=G3008)*(Cnty_States_Rgns[region]=DR_Region)),"")</f>
        <v/>
      </c>
      <c r="J3008">
        <v>3006</v>
      </c>
      <c r="K3008" t="str">
        <f t="shared" si="93"/>
        <v/>
      </c>
    </row>
    <row r="3009" spans="1:11" ht="16" hidden="1" x14ac:dyDescent="0.2">
      <c r="A3009" s="43">
        <f>IFERROR(MATCH($C3009,'Start Here Statistics'!$M:$M,0),0)</f>
        <v>0</v>
      </c>
      <c r="B3009" s="43" t="s">
        <v>1329</v>
      </c>
      <c r="C3009" s="43" t="s">
        <v>329</v>
      </c>
      <c r="D3009" s="43" t="s">
        <v>3570</v>
      </c>
      <c r="E3009" s="43">
        <f t="shared" si="92"/>
        <v>0</v>
      </c>
      <c r="G3009" s="89" t="str">
        <v/>
      </c>
      <c r="H3009" s="90" t="str" cm="1">
        <f t="array" ref="H3009">IFERROR(_xlfn._xlws.FILTER(Cnty_States_Rgns[chapter],(Cnty_States_Rgns[county_lon, county_st]=G3009)*(Cnty_States_Rgns[region]=DR_Region)),"")</f>
        <v/>
      </c>
      <c r="J3009">
        <v>3007</v>
      </c>
      <c r="K3009" t="str">
        <f t="shared" si="93"/>
        <v/>
      </c>
    </row>
    <row r="3010" spans="1:11" ht="16" hidden="1" x14ac:dyDescent="0.2">
      <c r="A3010" s="43">
        <f>IFERROR(MATCH($C3010,'Start Here Statistics'!$M:$M,0),0)</f>
        <v>0</v>
      </c>
      <c r="B3010" s="43" t="s">
        <v>774</v>
      </c>
      <c r="C3010" s="43" t="s">
        <v>329</v>
      </c>
      <c r="D3010" s="43" t="s">
        <v>3571</v>
      </c>
      <c r="E3010" s="43">
        <f t="shared" si="92"/>
        <v>0</v>
      </c>
      <c r="G3010" s="89" t="str">
        <v/>
      </c>
      <c r="H3010" s="90" t="str" cm="1">
        <f t="array" ref="H3010">IFERROR(_xlfn._xlws.FILTER(Cnty_States_Rgns[chapter],(Cnty_States_Rgns[county_lon, county_st]=G3010)*(Cnty_States_Rgns[region]=DR_Region)),"")</f>
        <v/>
      </c>
      <c r="J3010">
        <v>3008</v>
      </c>
      <c r="K3010" t="str">
        <f t="shared" si="93"/>
        <v/>
      </c>
    </row>
    <row r="3011" spans="1:11" ht="16" hidden="1" x14ac:dyDescent="0.2">
      <c r="A3011" s="43">
        <f>IFERROR(MATCH($C3011,'Start Here Statistics'!$M:$M,0),0)</f>
        <v>0</v>
      </c>
      <c r="B3011" s="43" t="s">
        <v>774</v>
      </c>
      <c r="C3011" s="43" t="s">
        <v>329</v>
      </c>
      <c r="D3011" s="43" t="s">
        <v>3572</v>
      </c>
      <c r="E3011" s="43">
        <f t="shared" ref="E3011:E3074" si="94">SUM(E3010,$A3011&gt;0)</f>
        <v>0</v>
      </c>
      <c r="G3011" s="89" t="str">
        <v/>
      </c>
      <c r="H3011" s="90" t="str" cm="1">
        <f t="array" ref="H3011">IFERROR(_xlfn._xlws.FILTER(Cnty_States_Rgns[chapter],(Cnty_States_Rgns[county_lon, county_st]=G3011)*(Cnty_States_Rgns[region]=DR_Region)),"")</f>
        <v/>
      </c>
      <c r="J3011">
        <v>3009</v>
      </c>
      <c r="K3011" t="str">
        <f t="shared" si="93"/>
        <v/>
      </c>
    </row>
    <row r="3012" spans="1:11" ht="16" hidden="1" x14ac:dyDescent="0.2">
      <c r="A3012" s="43">
        <f>IFERROR(MATCH($C3012,'Start Here Statistics'!$M:$M,0),0)</f>
        <v>0</v>
      </c>
      <c r="B3012" s="43" t="s">
        <v>474</v>
      </c>
      <c r="C3012" s="43" t="s">
        <v>294</v>
      </c>
      <c r="D3012" s="43" t="s">
        <v>3573</v>
      </c>
      <c r="E3012" s="43">
        <f t="shared" si="94"/>
        <v>0</v>
      </c>
      <c r="G3012" s="89" t="str">
        <v/>
      </c>
      <c r="H3012" s="90" t="str" cm="1">
        <f t="array" ref="H3012">IFERROR(_xlfn._xlws.FILTER(Cnty_States_Rgns[chapter],(Cnty_States_Rgns[county_lon, county_st]=G3012)*(Cnty_States_Rgns[region]=DR_Region)),"")</f>
        <v/>
      </c>
      <c r="J3012">
        <v>3010</v>
      </c>
      <c r="K3012" t="str">
        <f t="shared" ref="K3012:K3075" si="95">IFERROR(INDEX($D:$D,MATCH($J3012,$E:$E,0)),"")</f>
        <v/>
      </c>
    </row>
    <row r="3013" spans="1:11" ht="16" hidden="1" x14ac:dyDescent="0.2">
      <c r="A3013" s="43">
        <f>IFERROR(MATCH($C3013,'Start Here Statistics'!$M:$M,0),0)</f>
        <v>0</v>
      </c>
      <c r="B3013" s="43" t="s">
        <v>348</v>
      </c>
      <c r="C3013" s="43" t="s">
        <v>310</v>
      </c>
      <c r="D3013" s="43" t="s">
        <v>3574</v>
      </c>
      <c r="E3013" s="43">
        <f t="shared" si="94"/>
        <v>0</v>
      </c>
      <c r="G3013" s="89" t="str">
        <v/>
      </c>
      <c r="H3013" s="90" t="str" cm="1">
        <f t="array" ref="H3013">IFERROR(_xlfn._xlws.FILTER(Cnty_States_Rgns[chapter],(Cnty_States_Rgns[county_lon, county_st]=G3013)*(Cnty_States_Rgns[region]=DR_Region)),"")</f>
        <v/>
      </c>
      <c r="J3013">
        <v>3011</v>
      </c>
      <c r="K3013" t="str">
        <f t="shared" si="95"/>
        <v/>
      </c>
    </row>
    <row r="3014" spans="1:11" ht="16" hidden="1" x14ac:dyDescent="0.2">
      <c r="A3014" s="43">
        <f>IFERROR(MATCH($C3014,'Start Here Statistics'!$M:$M,0),0)</f>
        <v>0</v>
      </c>
      <c r="B3014" s="43" t="s">
        <v>1182</v>
      </c>
      <c r="C3014" s="43" t="s">
        <v>300</v>
      </c>
      <c r="D3014" s="43" t="s">
        <v>3575</v>
      </c>
      <c r="E3014" s="43">
        <f t="shared" si="94"/>
        <v>0</v>
      </c>
      <c r="G3014" s="89" t="str">
        <v/>
      </c>
      <c r="H3014" s="90" t="str" cm="1">
        <f t="array" ref="H3014">IFERROR(_xlfn._xlws.FILTER(Cnty_States_Rgns[chapter],(Cnty_States_Rgns[county_lon, county_st]=G3014)*(Cnty_States_Rgns[region]=DR_Region)),"")</f>
        <v/>
      </c>
      <c r="J3014">
        <v>3012</v>
      </c>
      <c r="K3014" t="str">
        <f t="shared" si="95"/>
        <v/>
      </c>
    </row>
    <row r="3015" spans="1:11" ht="16" hidden="1" x14ac:dyDescent="0.2">
      <c r="A3015" s="43">
        <f>IFERROR(MATCH($C3015,'Start Here Statistics'!$M:$M,0),0)</f>
        <v>0</v>
      </c>
      <c r="B3015" s="43" t="s">
        <v>671</v>
      </c>
      <c r="C3015" s="43" t="s">
        <v>300</v>
      </c>
      <c r="D3015" s="43" t="s">
        <v>3576</v>
      </c>
      <c r="E3015" s="43">
        <f t="shared" si="94"/>
        <v>0</v>
      </c>
      <c r="G3015" s="89" t="str">
        <v/>
      </c>
      <c r="H3015" s="90" t="str" cm="1">
        <f t="array" ref="H3015">IFERROR(_xlfn._xlws.FILTER(Cnty_States_Rgns[chapter],(Cnty_States_Rgns[county_lon, county_st]=G3015)*(Cnty_States_Rgns[region]=DR_Region)),"")</f>
        <v/>
      </c>
      <c r="J3015">
        <v>3013</v>
      </c>
      <c r="K3015" t="str">
        <f t="shared" si="95"/>
        <v/>
      </c>
    </row>
    <row r="3016" spans="1:11" ht="16" hidden="1" x14ac:dyDescent="0.2">
      <c r="A3016" s="43">
        <f>IFERROR(MATCH($C3016,'Start Here Statistics'!$M:$M,0),0)</f>
        <v>0</v>
      </c>
      <c r="B3016" s="43" t="s">
        <v>718</v>
      </c>
      <c r="C3016" s="43" t="s">
        <v>302</v>
      </c>
      <c r="D3016" s="43" t="s">
        <v>3577</v>
      </c>
      <c r="E3016" s="43">
        <f t="shared" si="94"/>
        <v>0</v>
      </c>
      <c r="G3016" s="89" t="str">
        <v/>
      </c>
      <c r="H3016" s="90" t="str" cm="1">
        <f t="array" ref="H3016">IFERROR(_xlfn._xlws.FILTER(Cnty_States_Rgns[chapter],(Cnty_States_Rgns[county_lon, county_st]=G3016)*(Cnty_States_Rgns[region]=DR_Region)),"")</f>
        <v/>
      </c>
      <c r="J3016">
        <v>3014</v>
      </c>
      <c r="K3016" t="str">
        <f t="shared" si="95"/>
        <v/>
      </c>
    </row>
    <row r="3017" spans="1:11" ht="16" hidden="1" x14ac:dyDescent="0.2">
      <c r="A3017" s="43">
        <f>IFERROR(MATCH($C3017,'Start Here Statistics'!$M:$M,0),0)</f>
        <v>0</v>
      </c>
      <c r="B3017" s="43" t="s">
        <v>2191</v>
      </c>
      <c r="C3017" s="43" t="s">
        <v>306</v>
      </c>
      <c r="D3017" s="43" t="s">
        <v>3578</v>
      </c>
      <c r="E3017" s="43">
        <f t="shared" si="94"/>
        <v>0</v>
      </c>
      <c r="G3017" s="89" t="str">
        <v/>
      </c>
      <c r="H3017" s="90" t="str" cm="1">
        <f t="array" ref="H3017">IFERROR(_xlfn._xlws.FILTER(Cnty_States_Rgns[chapter],(Cnty_States_Rgns[county_lon, county_st]=G3017)*(Cnty_States_Rgns[region]=DR_Region)),"")</f>
        <v/>
      </c>
      <c r="J3017">
        <v>3015</v>
      </c>
      <c r="K3017" t="str">
        <f t="shared" si="95"/>
        <v/>
      </c>
    </row>
    <row r="3018" spans="1:11" ht="16" hidden="1" x14ac:dyDescent="0.2">
      <c r="A3018" s="43">
        <f>IFERROR(MATCH($C3018,'Start Here Statistics'!$M:$M,0),0)</f>
        <v>0</v>
      </c>
      <c r="B3018" s="43" t="s">
        <v>405</v>
      </c>
      <c r="C3018" s="43" t="s">
        <v>308</v>
      </c>
      <c r="D3018" s="43" t="s">
        <v>3579</v>
      </c>
      <c r="E3018" s="43">
        <f t="shared" si="94"/>
        <v>0</v>
      </c>
      <c r="G3018" s="89" t="str">
        <v/>
      </c>
      <c r="H3018" s="90" t="str" cm="1">
        <f t="array" ref="H3018">IFERROR(_xlfn._xlws.FILTER(Cnty_States_Rgns[chapter],(Cnty_States_Rgns[county_lon, county_st]=G3018)*(Cnty_States_Rgns[region]=DR_Region)),"")</f>
        <v/>
      </c>
      <c r="J3018">
        <v>3016</v>
      </c>
      <c r="K3018" t="str">
        <f t="shared" si="95"/>
        <v/>
      </c>
    </row>
    <row r="3019" spans="1:11" ht="16" x14ac:dyDescent="0.2">
      <c r="A3019" s="43">
        <f>IFERROR(MATCH($C3019,'Start Here Statistics'!$M:$M,0),0)</f>
        <v>0</v>
      </c>
      <c r="B3019" s="43" t="s">
        <v>517</v>
      </c>
      <c r="C3019" s="43" t="s">
        <v>271</v>
      </c>
      <c r="D3019" s="43" t="s">
        <v>3580</v>
      </c>
      <c r="E3019" s="43">
        <f t="shared" si="94"/>
        <v>0</v>
      </c>
      <c r="G3019" s="89" t="str">
        <v/>
      </c>
      <c r="H3019" s="90" t="str" cm="1">
        <f t="array" ref="H3019">IFERROR(_xlfn._xlws.FILTER(Cnty_States_Rgns[chapter],(Cnty_States_Rgns[county_lon, county_st]=G3019)*(Cnty_States_Rgns[region]=DR_Region)),"")</f>
        <v/>
      </c>
      <c r="J3019">
        <v>3017</v>
      </c>
      <c r="K3019" t="str">
        <f t="shared" si="95"/>
        <v/>
      </c>
    </row>
    <row r="3020" spans="1:11" ht="16" hidden="1" x14ac:dyDescent="0.2">
      <c r="A3020" s="43">
        <f>IFERROR(MATCH($C3020,'Start Here Statistics'!$M:$M,0),0)</f>
        <v>0</v>
      </c>
      <c r="B3020" s="43" t="s">
        <v>777</v>
      </c>
      <c r="C3020" s="43" t="s">
        <v>293</v>
      </c>
      <c r="D3020" s="43" t="s">
        <v>3581</v>
      </c>
      <c r="E3020" s="43">
        <f t="shared" si="94"/>
        <v>0</v>
      </c>
      <c r="G3020" s="89" t="str">
        <v/>
      </c>
      <c r="H3020" s="90" t="str" cm="1">
        <f t="array" ref="H3020">IFERROR(_xlfn._xlws.FILTER(Cnty_States_Rgns[chapter],(Cnty_States_Rgns[county_lon, county_st]=G3020)*(Cnty_States_Rgns[region]=DR_Region)),"")</f>
        <v/>
      </c>
      <c r="J3020">
        <v>3018</v>
      </c>
      <c r="K3020" t="str">
        <f t="shared" si="95"/>
        <v/>
      </c>
    </row>
    <row r="3021" spans="1:11" ht="16" hidden="1" x14ac:dyDescent="0.2">
      <c r="A3021" s="43">
        <f>IFERROR(MATCH($C3021,'Start Here Statistics'!$M:$M,0),0)</f>
        <v>0</v>
      </c>
      <c r="B3021" s="43" t="s">
        <v>789</v>
      </c>
      <c r="C3021" s="43" t="s">
        <v>310</v>
      </c>
      <c r="D3021" s="43" t="s">
        <v>3582</v>
      </c>
      <c r="E3021" s="43">
        <f t="shared" si="94"/>
        <v>0</v>
      </c>
      <c r="G3021" s="89" t="str">
        <v/>
      </c>
      <c r="H3021" s="90" t="str" cm="1">
        <f t="array" ref="H3021">IFERROR(_xlfn._xlws.FILTER(Cnty_States_Rgns[chapter],(Cnty_States_Rgns[county_lon, county_st]=G3021)*(Cnty_States_Rgns[region]=DR_Region)),"")</f>
        <v/>
      </c>
      <c r="J3021">
        <v>3019</v>
      </c>
      <c r="K3021" t="str">
        <f t="shared" si="95"/>
        <v/>
      </c>
    </row>
    <row r="3022" spans="1:11" ht="16" hidden="1" x14ac:dyDescent="0.2">
      <c r="A3022" s="43">
        <f>IFERROR(MATCH($C3022,'Start Here Statistics'!$M:$M,0),0)</f>
        <v>0</v>
      </c>
      <c r="B3022" s="43" t="s">
        <v>420</v>
      </c>
      <c r="C3022" s="43" t="s">
        <v>328</v>
      </c>
      <c r="D3022" s="43" t="s">
        <v>3583</v>
      </c>
      <c r="E3022" s="43">
        <f t="shared" si="94"/>
        <v>0</v>
      </c>
      <c r="G3022" s="89" t="str">
        <v/>
      </c>
      <c r="H3022" s="90" t="str" cm="1">
        <f t="array" ref="H3022">IFERROR(_xlfn._xlws.FILTER(Cnty_States_Rgns[chapter],(Cnty_States_Rgns[county_lon, county_st]=G3022)*(Cnty_States_Rgns[region]=DR_Region)),"")</f>
        <v/>
      </c>
      <c r="J3022">
        <v>3020</v>
      </c>
      <c r="K3022" t="str">
        <f t="shared" si="95"/>
        <v/>
      </c>
    </row>
    <row r="3023" spans="1:11" ht="16" hidden="1" x14ac:dyDescent="0.2">
      <c r="A3023" s="43">
        <f>IFERROR(MATCH($C3023,'Start Here Statistics'!$M:$M,0),0)</f>
        <v>0</v>
      </c>
      <c r="B3023" s="43" t="s">
        <v>497</v>
      </c>
      <c r="C3023" s="43" t="s">
        <v>316</v>
      </c>
      <c r="D3023" s="43" t="s">
        <v>3584</v>
      </c>
      <c r="E3023" s="43">
        <f t="shared" si="94"/>
        <v>0</v>
      </c>
      <c r="G3023" s="89" t="str">
        <v/>
      </c>
      <c r="H3023" s="90" t="str" cm="1">
        <f t="array" ref="H3023">IFERROR(_xlfn._xlws.FILTER(Cnty_States_Rgns[chapter],(Cnty_States_Rgns[county_lon, county_st]=G3023)*(Cnty_States_Rgns[region]=DR_Region)),"")</f>
        <v/>
      </c>
      <c r="J3023">
        <v>3021</v>
      </c>
      <c r="K3023" t="str">
        <f t="shared" si="95"/>
        <v/>
      </c>
    </row>
    <row r="3024" spans="1:11" ht="16" hidden="1" x14ac:dyDescent="0.2">
      <c r="A3024" s="43">
        <f>IFERROR(MATCH($C3024,'Start Here Statistics'!$M:$M,0),0)</f>
        <v>0</v>
      </c>
      <c r="B3024" s="43" t="s">
        <v>732</v>
      </c>
      <c r="C3024" s="43" t="s">
        <v>297</v>
      </c>
      <c r="D3024" s="43" t="s">
        <v>3585</v>
      </c>
      <c r="E3024" s="43">
        <f t="shared" si="94"/>
        <v>0</v>
      </c>
      <c r="G3024" s="89" t="str">
        <v/>
      </c>
      <c r="H3024" s="90" t="str" cm="1">
        <f t="array" ref="H3024">IFERROR(_xlfn._xlws.FILTER(Cnty_States_Rgns[chapter],(Cnty_States_Rgns[county_lon, county_st]=G3024)*(Cnty_States_Rgns[region]=DR_Region)),"")</f>
        <v/>
      </c>
      <c r="J3024">
        <v>3022</v>
      </c>
      <c r="K3024" t="str">
        <f t="shared" si="95"/>
        <v/>
      </c>
    </row>
    <row r="3025" spans="1:11" ht="16" hidden="1" x14ac:dyDescent="0.2">
      <c r="A3025" s="43">
        <f>IFERROR(MATCH($C3025,'Start Here Statistics'!$M:$M,0),0)</f>
        <v>0</v>
      </c>
      <c r="B3025" s="43" t="s">
        <v>1314</v>
      </c>
      <c r="C3025" s="43" t="s">
        <v>324</v>
      </c>
      <c r="D3025" s="43" t="s">
        <v>3586</v>
      </c>
      <c r="E3025" s="43">
        <f t="shared" si="94"/>
        <v>0</v>
      </c>
      <c r="G3025" s="89" t="str">
        <v/>
      </c>
      <c r="H3025" s="90" t="str" cm="1">
        <f t="array" ref="H3025">IFERROR(_xlfn._xlws.FILTER(Cnty_States_Rgns[chapter],(Cnty_States_Rgns[county_lon, county_st]=G3025)*(Cnty_States_Rgns[region]=DR_Region)),"")</f>
        <v/>
      </c>
      <c r="J3025">
        <v>3023</v>
      </c>
      <c r="K3025" t="str">
        <f t="shared" si="95"/>
        <v/>
      </c>
    </row>
    <row r="3026" spans="1:11" ht="16" hidden="1" x14ac:dyDescent="0.2">
      <c r="A3026" s="43">
        <f>IFERROR(MATCH($C3026,'Start Here Statistics'!$M:$M,0),0)</f>
        <v>0</v>
      </c>
      <c r="B3026" s="43" t="s">
        <v>602</v>
      </c>
      <c r="C3026" s="43" t="s">
        <v>326</v>
      </c>
      <c r="D3026" s="43" t="s">
        <v>3587</v>
      </c>
      <c r="E3026" s="43">
        <f t="shared" si="94"/>
        <v>0</v>
      </c>
      <c r="G3026" s="89" t="str">
        <v/>
      </c>
      <c r="H3026" s="90" t="str" cm="1">
        <f t="array" ref="H3026">IFERROR(_xlfn._xlws.FILTER(Cnty_States_Rgns[chapter],(Cnty_States_Rgns[county_lon, county_st]=G3026)*(Cnty_States_Rgns[region]=DR_Region)),"")</f>
        <v/>
      </c>
      <c r="J3026">
        <v>3024</v>
      </c>
      <c r="K3026" t="str">
        <f t="shared" si="95"/>
        <v/>
      </c>
    </row>
    <row r="3027" spans="1:11" ht="16" hidden="1" x14ac:dyDescent="0.2">
      <c r="A3027" s="43">
        <f>IFERROR(MATCH($C3027,'Start Here Statistics'!$M:$M,0),0)</f>
        <v>0</v>
      </c>
      <c r="B3027" s="43" t="s">
        <v>726</v>
      </c>
      <c r="C3027" s="43" t="s">
        <v>285</v>
      </c>
      <c r="D3027" s="43" t="s">
        <v>3588</v>
      </c>
      <c r="E3027" s="43">
        <f t="shared" si="94"/>
        <v>0</v>
      </c>
      <c r="G3027" s="89" t="str">
        <v/>
      </c>
      <c r="H3027" s="90" t="str" cm="1">
        <f t="array" ref="H3027">IFERROR(_xlfn._xlws.FILTER(Cnty_States_Rgns[chapter],(Cnty_States_Rgns[county_lon, county_st]=G3027)*(Cnty_States_Rgns[region]=DR_Region)),"")</f>
        <v/>
      </c>
      <c r="J3027">
        <v>3025</v>
      </c>
      <c r="K3027" t="str">
        <f t="shared" si="95"/>
        <v/>
      </c>
    </row>
    <row r="3028" spans="1:11" ht="16" hidden="1" x14ac:dyDescent="0.2">
      <c r="A3028" s="43">
        <f>IFERROR(MATCH($C3028,'Start Here Statistics'!$M:$M,0),0)</f>
        <v>0</v>
      </c>
      <c r="B3028" s="43" t="s">
        <v>396</v>
      </c>
      <c r="C3028" s="43" t="s">
        <v>327</v>
      </c>
      <c r="D3028" s="43" t="s">
        <v>3589</v>
      </c>
      <c r="E3028" s="43">
        <f t="shared" si="94"/>
        <v>0</v>
      </c>
      <c r="G3028" s="89" t="str">
        <v/>
      </c>
      <c r="H3028" s="90" t="str" cm="1">
        <f t="array" ref="H3028">IFERROR(_xlfn._xlws.FILTER(Cnty_States_Rgns[chapter],(Cnty_States_Rgns[county_lon, county_st]=G3028)*(Cnty_States_Rgns[region]=DR_Region)),"")</f>
        <v/>
      </c>
      <c r="J3028">
        <v>3026</v>
      </c>
      <c r="K3028" t="str">
        <f t="shared" si="95"/>
        <v/>
      </c>
    </row>
    <row r="3029" spans="1:11" ht="16" hidden="1" x14ac:dyDescent="0.2">
      <c r="A3029" s="43">
        <f>IFERROR(MATCH($C3029,'Start Here Statistics'!$M:$M,0),0)</f>
        <v>0</v>
      </c>
      <c r="B3029" s="43" t="s">
        <v>640</v>
      </c>
      <c r="C3029" s="43" t="s">
        <v>324</v>
      </c>
      <c r="D3029" s="43" t="s">
        <v>3590</v>
      </c>
      <c r="E3029" s="43">
        <f t="shared" si="94"/>
        <v>0</v>
      </c>
      <c r="G3029" s="89" t="str">
        <v/>
      </c>
      <c r="H3029" s="90" t="str" cm="1">
        <f t="array" ref="H3029">IFERROR(_xlfn._xlws.FILTER(Cnty_States_Rgns[chapter],(Cnty_States_Rgns[county_lon, county_st]=G3029)*(Cnty_States_Rgns[region]=DR_Region)),"")</f>
        <v/>
      </c>
      <c r="J3029">
        <v>3027</v>
      </c>
      <c r="K3029" t="str">
        <f t="shared" si="95"/>
        <v/>
      </c>
    </row>
    <row r="3030" spans="1:11" ht="16" hidden="1" x14ac:dyDescent="0.2">
      <c r="A3030" s="43">
        <f>IFERROR(MATCH($C3030,'Start Here Statistics'!$M:$M,0),0)</f>
        <v>0</v>
      </c>
      <c r="B3030" s="43" t="s">
        <v>507</v>
      </c>
      <c r="C3030" s="43" t="s">
        <v>282</v>
      </c>
      <c r="D3030" s="43" t="s">
        <v>3591</v>
      </c>
      <c r="E3030" s="43">
        <f t="shared" si="94"/>
        <v>0</v>
      </c>
      <c r="G3030" s="89" t="str">
        <v/>
      </c>
      <c r="H3030" s="90" t="str" cm="1">
        <f t="array" ref="H3030">IFERROR(_xlfn._xlws.FILTER(Cnty_States_Rgns[chapter],(Cnty_States_Rgns[county_lon, county_st]=G3030)*(Cnty_States_Rgns[region]=DR_Region)),"")</f>
        <v/>
      </c>
      <c r="J3030">
        <v>3028</v>
      </c>
      <c r="K3030" t="str">
        <f t="shared" si="95"/>
        <v/>
      </c>
    </row>
    <row r="3031" spans="1:11" ht="16" hidden="1" x14ac:dyDescent="0.2">
      <c r="A3031" s="43">
        <f>IFERROR(MATCH($C3031,'Start Here Statistics'!$M:$M,0),0)</f>
        <v>0</v>
      </c>
      <c r="B3031" s="43" t="s">
        <v>724</v>
      </c>
      <c r="C3031" s="43" t="s">
        <v>326</v>
      </c>
      <c r="D3031" s="43" t="s">
        <v>3592</v>
      </c>
      <c r="E3031" s="43">
        <f t="shared" si="94"/>
        <v>0</v>
      </c>
      <c r="G3031" s="89" t="str">
        <v/>
      </c>
      <c r="H3031" s="90" t="str" cm="1">
        <f t="array" ref="H3031">IFERROR(_xlfn._xlws.FILTER(Cnty_States_Rgns[chapter],(Cnty_States_Rgns[county_lon, county_st]=G3031)*(Cnty_States_Rgns[region]=DR_Region)),"")</f>
        <v/>
      </c>
      <c r="J3031">
        <v>3029</v>
      </c>
      <c r="K3031" t="str">
        <f t="shared" si="95"/>
        <v/>
      </c>
    </row>
    <row r="3032" spans="1:11" ht="16" hidden="1" x14ac:dyDescent="0.2">
      <c r="A3032" s="43">
        <f>IFERROR(MATCH($C3032,'Start Here Statistics'!$M:$M,0),0)</f>
        <v>0</v>
      </c>
      <c r="B3032" s="43" t="s">
        <v>538</v>
      </c>
      <c r="C3032" s="43" t="s">
        <v>294</v>
      </c>
      <c r="D3032" s="43" t="s">
        <v>3593</v>
      </c>
      <c r="E3032" s="43">
        <f t="shared" si="94"/>
        <v>0</v>
      </c>
      <c r="G3032" s="89" t="str">
        <v/>
      </c>
      <c r="H3032" s="90" t="str" cm="1">
        <f t="array" ref="H3032">IFERROR(_xlfn._xlws.FILTER(Cnty_States_Rgns[chapter],(Cnty_States_Rgns[county_lon, county_st]=G3032)*(Cnty_States_Rgns[region]=DR_Region)),"")</f>
        <v/>
      </c>
      <c r="J3032">
        <v>3030</v>
      </c>
      <c r="K3032" t="str">
        <f t="shared" si="95"/>
        <v/>
      </c>
    </row>
    <row r="3033" spans="1:11" ht="16" hidden="1" x14ac:dyDescent="0.2">
      <c r="A3033" s="43">
        <f>IFERROR(MATCH($C3033,'Start Here Statistics'!$M:$M,0),0)</f>
        <v>0</v>
      </c>
      <c r="B3033" s="43" t="s">
        <v>789</v>
      </c>
      <c r="C3033" s="43" t="s">
        <v>310</v>
      </c>
      <c r="D3033" s="43" t="s">
        <v>3594</v>
      </c>
      <c r="E3033" s="43">
        <f t="shared" si="94"/>
        <v>0</v>
      </c>
      <c r="G3033" s="89" t="str">
        <v/>
      </c>
      <c r="H3033" s="90" t="str" cm="1">
        <f t="array" ref="H3033">IFERROR(_xlfn._xlws.FILTER(Cnty_States_Rgns[chapter],(Cnty_States_Rgns[county_lon, county_st]=G3033)*(Cnty_States_Rgns[region]=DR_Region)),"")</f>
        <v/>
      </c>
      <c r="J3033">
        <v>3031</v>
      </c>
      <c r="K3033" t="str">
        <f t="shared" si="95"/>
        <v/>
      </c>
    </row>
    <row r="3034" spans="1:11" ht="16" hidden="1" x14ac:dyDescent="0.2">
      <c r="A3034" s="43">
        <f>IFERROR(MATCH($C3034,'Start Here Statistics'!$M:$M,0),0)</f>
        <v>0</v>
      </c>
      <c r="B3034" s="43" t="s">
        <v>1182</v>
      </c>
      <c r="C3034" s="43" t="s">
        <v>300</v>
      </c>
      <c r="D3034" s="43" t="s">
        <v>3595</v>
      </c>
      <c r="E3034" s="43">
        <f t="shared" si="94"/>
        <v>0</v>
      </c>
      <c r="G3034" s="89" t="str">
        <v/>
      </c>
      <c r="H3034" s="90" t="str" cm="1">
        <f t="array" ref="H3034">IFERROR(_xlfn._xlws.FILTER(Cnty_States_Rgns[chapter],(Cnty_States_Rgns[county_lon, county_st]=G3034)*(Cnty_States_Rgns[region]=DR_Region)),"")</f>
        <v/>
      </c>
      <c r="J3034">
        <v>3032</v>
      </c>
      <c r="K3034" t="str">
        <f t="shared" si="95"/>
        <v/>
      </c>
    </row>
    <row r="3035" spans="1:11" ht="16" hidden="1" x14ac:dyDescent="0.2">
      <c r="A3035" s="43">
        <f>IFERROR(MATCH($C3035,'Start Here Statistics'!$M:$M,0),0)</f>
        <v>0</v>
      </c>
      <c r="B3035" s="43" t="s">
        <v>571</v>
      </c>
      <c r="C3035" s="43" t="s">
        <v>308</v>
      </c>
      <c r="D3035" s="43" t="s">
        <v>3596</v>
      </c>
      <c r="E3035" s="43">
        <f t="shared" si="94"/>
        <v>0</v>
      </c>
      <c r="G3035" s="89" t="str">
        <v/>
      </c>
      <c r="H3035" s="90" t="str" cm="1">
        <f t="array" ref="H3035">IFERROR(_xlfn._xlws.FILTER(Cnty_States_Rgns[chapter],(Cnty_States_Rgns[county_lon, county_st]=G3035)*(Cnty_States_Rgns[region]=DR_Region)),"")</f>
        <v/>
      </c>
      <c r="J3035">
        <v>3033</v>
      </c>
      <c r="K3035" t="str">
        <f t="shared" si="95"/>
        <v/>
      </c>
    </row>
    <row r="3036" spans="1:11" ht="16" x14ac:dyDescent="0.2">
      <c r="A3036" s="43">
        <f>IFERROR(MATCH($C3036,'Start Here Statistics'!$M:$M,0),0)</f>
        <v>0</v>
      </c>
      <c r="B3036" s="43" t="s">
        <v>400</v>
      </c>
      <c r="C3036" s="43" t="s">
        <v>271</v>
      </c>
      <c r="D3036" s="43" t="s">
        <v>3597</v>
      </c>
      <c r="E3036" s="43">
        <f t="shared" si="94"/>
        <v>0</v>
      </c>
      <c r="G3036" s="89" t="str">
        <v/>
      </c>
      <c r="H3036" s="90" t="str" cm="1">
        <f t="array" ref="H3036">IFERROR(_xlfn._xlws.FILTER(Cnty_States_Rgns[chapter],(Cnty_States_Rgns[county_lon, county_st]=G3036)*(Cnty_States_Rgns[region]=DR_Region)),"")</f>
        <v/>
      </c>
      <c r="J3036">
        <v>3034</v>
      </c>
      <c r="K3036" t="str">
        <f t="shared" si="95"/>
        <v/>
      </c>
    </row>
    <row r="3037" spans="1:11" ht="16" hidden="1" x14ac:dyDescent="0.2">
      <c r="A3037" s="43">
        <f>IFERROR(MATCH($C3037,'Start Here Statistics'!$M:$M,0),0)</f>
        <v>0</v>
      </c>
      <c r="B3037" s="43" t="s">
        <v>368</v>
      </c>
      <c r="C3037" s="43" t="s">
        <v>310</v>
      </c>
      <c r="D3037" s="43" t="s">
        <v>3598</v>
      </c>
      <c r="E3037" s="43">
        <f t="shared" si="94"/>
        <v>0</v>
      </c>
      <c r="G3037" s="89" t="str">
        <v/>
      </c>
      <c r="H3037" s="90" t="str" cm="1">
        <f t="array" ref="H3037">IFERROR(_xlfn._xlws.FILTER(Cnty_States_Rgns[chapter],(Cnty_States_Rgns[county_lon, county_st]=G3037)*(Cnty_States_Rgns[region]=DR_Region)),"")</f>
        <v/>
      </c>
      <c r="J3037">
        <v>3035</v>
      </c>
      <c r="K3037" t="str">
        <f t="shared" si="95"/>
        <v/>
      </c>
    </row>
    <row r="3038" spans="1:11" ht="16" hidden="1" x14ac:dyDescent="0.2">
      <c r="A3038" s="43">
        <f>IFERROR(MATCH($C3038,'Start Here Statistics'!$M:$M,0),0)</f>
        <v>0</v>
      </c>
      <c r="B3038" s="43" t="s">
        <v>418</v>
      </c>
      <c r="C3038" s="43" t="s">
        <v>285</v>
      </c>
      <c r="D3038" s="43" t="s">
        <v>3599</v>
      </c>
      <c r="E3038" s="43">
        <f t="shared" si="94"/>
        <v>0</v>
      </c>
      <c r="G3038" s="89" t="str">
        <v/>
      </c>
      <c r="H3038" s="90" t="str" cm="1">
        <f t="array" ref="H3038">IFERROR(_xlfn._xlws.FILTER(Cnty_States_Rgns[chapter],(Cnty_States_Rgns[county_lon, county_st]=G3038)*(Cnty_States_Rgns[region]=DR_Region)),"")</f>
        <v/>
      </c>
      <c r="J3038">
        <v>3036</v>
      </c>
      <c r="K3038" t="str">
        <f t="shared" si="95"/>
        <v/>
      </c>
    </row>
    <row r="3039" spans="1:11" ht="16" hidden="1" x14ac:dyDescent="0.2">
      <c r="A3039" s="43">
        <f>IFERROR(MATCH($C3039,'Start Here Statistics'!$M:$M,0),0)</f>
        <v>0</v>
      </c>
      <c r="B3039" s="43" t="s">
        <v>530</v>
      </c>
      <c r="C3039" s="43" t="s">
        <v>304</v>
      </c>
      <c r="D3039" s="43" t="s">
        <v>3600</v>
      </c>
      <c r="E3039" s="43">
        <f t="shared" si="94"/>
        <v>0</v>
      </c>
      <c r="G3039" s="89" t="str">
        <v/>
      </c>
      <c r="H3039" s="90" t="str" cm="1">
        <f t="array" ref="H3039">IFERROR(_xlfn._xlws.FILTER(Cnty_States_Rgns[chapter],(Cnty_States_Rgns[county_lon, county_st]=G3039)*(Cnty_States_Rgns[region]=DR_Region)),"")</f>
        <v/>
      </c>
      <c r="J3039">
        <v>3037</v>
      </c>
      <c r="K3039" t="str">
        <f t="shared" si="95"/>
        <v/>
      </c>
    </row>
    <row r="3040" spans="1:11" ht="16" hidden="1" x14ac:dyDescent="0.2">
      <c r="A3040" s="43">
        <f>IFERROR(MATCH($C3040,'Start Here Statistics'!$M:$M,0),0)</f>
        <v>0</v>
      </c>
      <c r="B3040" s="43" t="s">
        <v>994</v>
      </c>
      <c r="C3040" s="43" t="s">
        <v>289</v>
      </c>
      <c r="D3040" s="43" t="s">
        <v>3601</v>
      </c>
      <c r="E3040" s="43">
        <f t="shared" si="94"/>
        <v>0</v>
      </c>
      <c r="G3040" s="89" t="str">
        <v/>
      </c>
      <c r="H3040" s="90" t="str" cm="1">
        <f t="array" ref="H3040">IFERROR(_xlfn._xlws.FILTER(Cnty_States_Rgns[chapter],(Cnty_States_Rgns[county_lon, county_st]=G3040)*(Cnty_States_Rgns[region]=DR_Region)),"")</f>
        <v/>
      </c>
      <c r="J3040">
        <v>3038</v>
      </c>
      <c r="K3040" t="str">
        <f t="shared" si="95"/>
        <v/>
      </c>
    </row>
    <row r="3041" spans="1:11" ht="16" hidden="1" x14ac:dyDescent="0.2">
      <c r="A3041" s="43">
        <f>IFERROR(MATCH($C3041,'Start Here Statistics'!$M:$M,0),0)</f>
        <v>0</v>
      </c>
      <c r="B3041" s="43" t="s">
        <v>362</v>
      </c>
      <c r="C3041" s="43" t="s">
        <v>300</v>
      </c>
      <c r="D3041" s="43" t="s">
        <v>3602</v>
      </c>
      <c r="E3041" s="43">
        <f t="shared" si="94"/>
        <v>0</v>
      </c>
      <c r="G3041" s="89" t="str">
        <v/>
      </c>
      <c r="H3041" s="90" t="str" cm="1">
        <f t="array" ref="H3041">IFERROR(_xlfn._xlws.FILTER(Cnty_States_Rgns[chapter],(Cnty_States_Rgns[county_lon, county_st]=G3041)*(Cnty_States_Rgns[region]=DR_Region)),"")</f>
        <v/>
      </c>
      <c r="J3041">
        <v>3039</v>
      </c>
      <c r="K3041" t="str">
        <f t="shared" si="95"/>
        <v/>
      </c>
    </row>
    <row r="3042" spans="1:11" ht="16" hidden="1" x14ac:dyDescent="0.2">
      <c r="A3042" s="43">
        <f>IFERROR(MATCH($C3042,'Start Here Statistics'!$M:$M,0),0)</f>
        <v>0</v>
      </c>
      <c r="B3042" s="43" t="s">
        <v>561</v>
      </c>
      <c r="C3042" s="43" t="s">
        <v>307</v>
      </c>
      <c r="D3042" s="43" t="s">
        <v>3603</v>
      </c>
      <c r="E3042" s="43">
        <f t="shared" si="94"/>
        <v>0</v>
      </c>
      <c r="G3042" s="89" t="str">
        <v/>
      </c>
      <c r="H3042" s="90" t="str" cm="1">
        <f t="array" ref="H3042">IFERROR(_xlfn._xlws.FILTER(Cnty_States_Rgns[chapter],(Cnty_States_Rgns[county_lon, county_st]=G3042)*(Cnty_States_Rgns[region]=DR_Region)),"")</f>
        <v/>
      </c>
      <c r="J3042">
        <v>3040</v>
      </c>
      <c r="K3042" t="str">
        <f t="shared" si="95"/>
        <v/>
      </c>
    </row>
    <row r="3043" spans="1:11" ht="16" hidden="1" x14ac:dyDescent="0.2">
      <c r="A3043" s="43">
        <f>IFERROR(MATCH($C3043,'Start Here Statistics'!$M:$M,0),0)</f>
        <v>0</v>
      </c>
      <c r="B3043" s="43" t="s">
        <v>341</v>
      </c>
      <c r="C3043" s="43" t="s">
        <v>304</v>
      </c>
      <c r="D3043" s="43" t="s">
        <v>3604</v>
      </c>
      <c r="E3043" s="43">
        <f t="shared" si="94"/>
        <v>0</v>
      </c>
      <c r="G3043" s="89" t="str">
        <v/>
      </c>
      <c r="H3043" s="90" t="str" cm="1">
        <f t="array" ref="H3043">IFERROR(_xlfn._xlws.FILTER(Cnty_States_Rgns[chapter],(Cnty_States_Rgns[county_lon, county_st]=G3043)*(Cnty_States_Rgns[region]=DR_Region)),"")</f>
        <v/>
      </c>
      <c r="J3043">
        <v>3041</v>
      </c>
      <c r="K3043" t="str">
        <f t="shared" si="95"/>
        <v/>
      </c>
    </row>
    <row r="3044" spans="1:11" ht="16" hidden="1" x14ac:dyDescent="0.2">
      <c r="A3044" s="43">
        <f>IFERROR(MATCH($C3044,'Start Here Statistics'!$M:$M,0),0)</f>
        <v>0</v>
      </c>
      <c r="B3044" s="43" t="s">
        <v>530</v>
      </c>
      <c r="C3044" s="43" t="s">
        <v>304</v>
      </c>
      <c r="D3044" s="43" t="s">
        <v>3605</v>
      </c>
      <c r="E3044" s="43">
        <f t="shared" si="94"/>
        <v>0</v>
      </c>
      <c r="G3044" s="89" t="str">
        <v/>
      </c>
      <c r="H3044" s="90" t="str" cm="1">
        <f t="array" ref="H3044">IFERROR(_xlfn._xlws.FILTER(Cnty_States_Rgns[chapter],(Cnty_States_Rgns[county_lon, county_st]=G3044)*(Cnty_States_Rgns[region]=DR_Region)),"")</f>
        <v/>
      </c>
      <c r="J3044">
        <v>3042</v>
      </c>
      <c r="K3044" t="str">
        <f t="shared" si="95"/>
        <v/>
      </c>
    </row>
    <row r="3045" spans="1:11" ht="16" hidden="1" x14ac:dyDescent="0.2">
      <c r="A3045" s="43">
        <f>IFERROR(MATCH($C3045,'Start Here Statistics'!$M:$M,0),0)</f>
        <v>0</v>
      </c>
      <c r="B3045" s="43" t="s">
        <v>341</v>
      </c>
      <c r="C3045" s="43" t="s">
        <v>304</v>
      </c>
      <c r="D3045" s="43" t="s">
        <v>3606</v>
      </c>
      <c r="E3045" s="43">
        <f t="shared" si="94"/>
        <v>0</v>
      </c>
      <c r="G3045" s="89" t="str">
        <v/>
      </c>
      <c r="H3045" s="90" t="str" cm="1">
        <f t="array" ref="H3045">IFERROR(_xlfn._xlws.FILTER(Cnty_States_Rgns[chapter],(Cnty_States_Rgns[county_lon, county_st]=G3045)*(Cnty_States_Rgns[region]=DR_Region)),"")</f>
        <v/>
      </c>
      <c r="J3045">
        <v>3043</v>
      </c>
      <c r="K3045" t="str">
        <f t="shared" si="95"/>
        <v/>
      </c>
    </row>
    <row r="3046" spans="1:11" ht="16" hidden="1" x14ac:dyDescent="0.2">
      <c r="A3046" s="43">
        <f>IFERROR(MATCH($C3046,'Start Here Statistics'!$M:$M,0),0)</f>
        <v>0</v>
      </c>
      <c r="B3046" s="43" t="s">
        <v>1436</v>
      </c>
      <c r="C3046" s="43" t="s">
        <v>296</v>
      </c>
      <c r="D3046" s="43" t="s">
        <v>3607</v>
      </c>
      <c r="E3046" s="43">
        <f t="shared" si="94"/>
        <v>0</v>
      </c>
      <c r="G3046" s="89" t="str">
        <v/>
      </c>
      <c r="H3046" s="90" t="str" cm="1">
        <f t="array" ref="H3046">IFERROR(_xlfn._xlws.FILTER(Cnty_States_Rgns[chapter],(Cnty_States_Rgns[county_lon, county_st]=G3046)*(Cnty_States_Rgns[region]=DR_Region)),"")</f>
        <v/>
      </c>
      <c r="J3046">
        <v>3044</v>
      </c>
      <c r="K3046" t="str">
        <f t="shared" si="95"/>
        <v/>
      </c>
    </row>
    <row r="3047" spans="1:11" ht="16" hidden="1" x14ac:dyDescent="0.2">
      <c r="A3047" s="43">
        <f>IFERROR(MATCH($C3047,'Start Here Statistics'!$M:$M,0),0)</f>
        <v>0</v>
      </c>
      <c r="B3047" s="43" t="s">
        <v>488</v>
      </c>
      <c r="C3047" s="43" t="s">
        <v>297</v>
      </c>
      <c r="D3047" s="43" t="s">
        <v>3608</v>
      </c>
      <c r="E3047" s="43">
        <f t="shared" si="94"/>
        <v>0</v>
      </c>
      <c r="G3047" s="89" t="str">
        <v/>
      </c>
      <c r="H3047" s="90" t="str" cm="1">
        <f t="array" ref="H3047">IFERROR(_xlfn._xlws.FILTER(Cnty_States_Rgns[chapter],(Cnty_States_Rgns[county_lon, county_st]=G3047)*(Cnty_States_Rgns[region]=DR_Region)),"")</f>
        <v/>
      </c>
      <c r="J3047">
        <v>3045</v>
      </c>
      <c r="K3047" t="str">
        <f t="shared" si="95"/>
        <v/>
      </c>
    </row>
    <row r="3048" spans="1:11" ht="16" hidden="1" x14ac:dyDescent="0.2">
      <c r="A3048" s="43">
        <f>IFERROR(MATCH($C3048,'Start Here Statistics'!$M:$M,0),0)</f>
        <v>0</v>
      </c>
      <c r="B3048" s="43" t="s">
        <v>885</v>
      </c>
      <c r="C3048" s="43" t="s">
        <v>327</v>
      </c>
      <c r="D3048" s="43" t="s">
        <v>3609</v>
      </c>
      <c r="E3048" s="43">
        <f t="shared" si="94"/>
        <v>0</v>
      </c>
      <c r="G3048" s="89" t="str">
        <v/>
      </c>
      <c r="H3048" s="90" t="str" cm="1">
        <f t="array" ref="H3048">IFERROR(_xlfn._xlws.FILTER(Cnty_States_Rgns[chapter],(Cnty_States_Rgns[county_lon, county_st]=G3048)*(Cnty_States_Rgns[region]=DR_Region)),"")</f>
        <v/>
      </c>
      <c r="J3048">
        <v>3046</v>
      </c>
      <c r="K3048" t="str">
        <f t="shared" si="95"/>
        <v/>
      </c>
    </row>
    <row r="3049" spans="1:11" ht="16" hidden="1" x14ac:dyDescent="0.2">
      <c r="A3049" s="43">
        <f>IFERROR(MATCH($C3049,'Start Here Statistics'!$M:$M,0),0)</f>
        <v>0</v>
      </c>
      <c r="B3049" s="43" t="s">
        <v>394</v>
      </c>
      <c r="C3049" s="43" t="s">
        <v>289</v>
      </c>
      <c r="D3049" s="43" t="s">
        <v>3610</v>
      </c>
      <c r="E3049" s="43">
        <f t="shared" si="94"/>
        <v>0</v>
      </c>
      <c r="G3049" s="89" t="str">
        <v/>
      </c>
      <c r="H3049" s="90" t="str" cm="1">
        <f t="array" ref="H3049">IFERROR(_xlfn._xlws.FILTER(Cnty_States_Rgns[chapter],(Cnty_States_Rgns[county_lon, county_st]=G3049)*(Cnty_States_Rgns[region]=DR_Region)),"")</f>
        <v/>
      </c>
      <c r="J3049">
        <v>3047</v>
      </c>
      <c r="K3049" t="str">
        <f t="shared" si="95"/>
        <v/>
      </c>
    </row>
    <row r="3050" spans="1:11" ht="16" hidden="1" x14ac:dyDescent="0.2">
      <c r="A3050" s="43">
        <f>IFERROR(MATCH($C3050,'Start Here Statistics'!$M:$M,0),0)</f>
        <v>0</v>
      </c>
      <c r="B3050" s="43" t="s">
        <v>620</v>
      </c>
      <c r="C3050" s="43" t="s">
        <v>285</v>
      </c>
      <c r="D3050" s="43" t="s">
        <v>3611</v>
      </c>
      <c r="E3050" s="43">
        <f t="shared" si="94"/>
        <v>0</v>
      </c>
      <c r="G3050" s="89" t="str">
        <v/>
      </c>
      <c r="H3050" s="90" t="str" cm="1">
        <f t="array" ref="H3050">IFERROR(_xlfn._xlws.FILTER(Cnty_States_Rgns[chapter],(Cnty_States_Rgns[county_lon, county_st]=G3050)*(Cnty_States_Rgns[region]=DR_Region)),"")</f>
        <v/>
      </c>
      <c r="J3050">
        <v>3048</v>
      </c>
      <c r="K3050" t="str">
        <f t="shared" si="95"/>
        <v/>
      </c>
    </row>
    <row r="3051" spans="1:11" ht="16" hidden="1" x14ac:dyDescent="0.2">
      <c r="A3051" s="43">
        <f>IFERROR(MATCH($C3051,'Start Here Statistics'!$M:$M,0),0)</f>
        <v>0</v>
      </c>
      <c r="B3051" s="43" t="s">
        <v>398</v>
      </c>
      <c r="C3051" s="43" t="s">
        <v>306</v>
      </c>
      <c r="D3051" s="43" t="s">
        <v>3612</v>
      </c>
      <c r="E3051" s="43">
        <f t="shared" si="94"/>
        <v>0</v>
      </c>
      <c r="G3051" s="89" t="str">
        <v/>
      </c>
      <c r="H3051" s="90" t="str" cm="1">
        <f t="array" ref="H3051">IFERROR(_xlfn._xlws.FILTER(Cnty_States_Rgns[chapter],(Cnty_States_Rgns[county_lon, county_st]=G3051)*(Cnty_States_Rgns[region]=DR_Region)),"")</f>
        <v/>
      </c>
      <c r="J3051">
        <v>3049</v>
      </c>
      <c r="K3051" t="str">
        <f t="shared" si="95"/>
        <v/>
      </c>
    </row>
    <row r="3052" spans="1:11" ht="16" hidden="1" x14ac:dyDescent="0.2">
      <c r="A3052" s="43">
        <f>IFERROR(MATCH($C3052,'Start Here Statistics'!$M:$M,0),0)</f>
        <v>0</v>
      </c>
      <c r="B3052" s="43" t="s">
        <v>477</v>
      </c>
      <c r="C3052" s="43" t="s">
        <v>325</v>
      </c>
      <c r="D3052" s="43" t="s">
        <v>3613</v>
      </c>
      <c r="E3052" s="43">
        <f t="shared" si="94"/>
        <v>0</v>
      </c>
      <c r="G3052" s="89" t="str">
        <v/>
      </c>
      <c r="H3052" s="90" t="str" cm="1">
        <f t="array" ref="H3052">IFERROR(_xlfn._xlws.FILTER(Cnty_States_Rgns[chapter],(Cnty_States_Rgns[county_lon, county_st]=G3052)*(Cnty_States_Rgns[region]=DR_Region)),"")</f>
        <v/>
      </c>
      <c r="J3052">
        <v>3050</v>
      </c>
      <c r="K3052" t="str">
        <f t="shared" si="95"/>
        <v/>
      </c>
    </row>
    <row r="3053" spans="1:11" ht="16" hidden="1" x14ac:dyDescent="0.2">
      <c r="A3053" s="43">
        <f>IFERROR(MATCH($C3053,'Start Here Statistics'!$M:$M,0),0)</f>
        <v>0</v>
      </c>
      <c r="B3053" s="43" t="s">
        <v>1907</v>
      </c>
      <c r="C3053" s="43" t="s">
        <v>317</v>
      </c>
      <c r="D3053" s="43" t="s">
        <v>3614</v>
      </c>
      <c r="E3053" s="43">
        <f t="shared" si="94"/>
        <v>0</v>
      </c>
      <c r="G3053" s="89" t="str">
        <v/>
      </c>
      <c r="H3053" s="90" t="str" cm="1">
        <f t="array" ref="H3053">IFERROR(_xlfn._xlws.FILTER(Cnty_States_Rgns[chapter],(Cnty_States_Rgns[county_lon, county_st]=G3053)*(Cnty_States_Rgns[region]=DR_Region)),"")</f>
        <v/>
      </c>
      <c r="J3053">
        <v>3051</v>
      </c>
      <c r="K3053" t="str">
        <f t="shared" si="95"/>
        <v/>
      </c>
    </row>
    <row r="3054" spans="1:11" ht="16" hidden="1" x14ac:dyDescent="0.2">
      <c r="A3054" s="43">
        <f>IFERROR(MATCH($C3054,'Start Here Statistics'!$M:$M,0),0)</f>
        <v>0</v>
      </c>
      <c r="B3054" s="43" t="s">
        <v>604</v>
      </c>
      <c r="C3054" s="43" t="s">
        <v>298</v>
      </c>
      <c r="D3054" s="43" t="s">
        <v>3615</v>
      </c>
      <c r="E3054" s="43">
        <f t="shared" si="94"/>
        <v>0</v>
      </c>
      <c r="G3054" s="89" t="str">
        <v/>
      </c>
      <c r="H3054" s="90" t="str" cm="1">
        <f t="array" ref="H3054">IFERROR(_xlfn._xlws.FILTER(Cnty_States_Rgns[chapter],(Cnty_States_Rgns[county_lon, county_st]=G3054)*(Cnty_States_Rgns[region]=DR_Region)),"")</f>
        <v/>
      </c>
      <c r="J3054">
        <v>3052</v>
      </c>
      <c r="K3054" t="str">
        <f t="shared" si="95"/>
        <v/>
      </c>
    </row>
    <row r="3055" spans="1:11" ht="16" hidden="1" x14ac:dyDescent="0.2">
      <c r="A3055" s="43">
        <f>IFERROR(MATCH($C3055,'Start Here Statistics'!$M:$M,0),0)</f>
        <v>0</v>
      </c>
      <c r="B3055" s="43" t="s">
        <v>512</v>
      </c>
      <c r="C3055" s="43" t="s">
        <v>294</v>
      </c>
      <c r="D3055" s="43" t="s">
        <v>3616</v>
      </c>
      <c r="E3055" s="43">
        <f t="shared" si="94"/>
        <v>0</v>
      </c>
      <c r="G3055" s="89" t="str">
        <v/>
      </c>
      <c r="H3055" s="90" t="str" cm="1">
        <f t="array" ref="H3055">IFERROR(_xlfn._xlws.FILTER(Cnty_States_Rgns[chapter],(Cnty_States_Rgns[county_lon, county_st]=G3055)*(Cnty_States_Rgns[region]=DR_Region)),"")</f>
        <v/>
      </c>
      <c r="J3055">
        <v>3053</v>
      </c>
      <c r="K3055" t="str">
        <f t="shared" si="95"/>
        <v/>
      </c>
    </row>
    <row r="3056" spans="1:11" ht="16" hidden="1" x14ac:dyDescent="0.2">
      <c r="A3056" s="43">
        <f>IFERROR(MATCH($C3056,'Start Here Statistics'!$M:$M,0),0)</f>
        <v>0</v>
      </c>
      <c r="B3056" s="43" t="s">
        <v>368</v>
      </c>
      <c r="C3056" s="43" t="s">
        <v>310</v>
      </c>
      <c r="D3056" s="43" t="s">
        <v>3617</v>
      </c>
      <c r="E3056" s="43">
        <f t="shared" si="94"/>
        <v>0</v>
      </c>
      <c r="G3056" s="89" t="str">
        <v/>
      </c>
      <c r="H3056" s="90" t="str" cm="1">
        <f t="array" ref="H3056">IFERROR(_xlfn._xlws.FILTER(Cnty_States_Rgns[chapter],(Cnty_States_Rgns[county_lon, county_st]=G3056)*(Cnty_States_Rgns[region]=DR_Region)),"")</f>
        <v/>
      </c>
      <c r="J3056">
        <v>3054</v>
      </c>
      <c r="K3056" t="str">
        <f t="shared" si="95"/>
        <v/>
      </c>
    </row>
    <row r="3057" spans="1:11" ht="16" hidden="1" x14ac:dyDescent="0.2">
      <c r="A3057" s="43">
        <f>IFERROR(MATCH($C3057,'Start Here Statistics'!$M:$M,0),0)</f>
        <v>0</v>
      </c>
      <c r="B3057" s="43" t="s">
        <v>1199</v>
      </c>
      <c r="C3057" s="43" t="s">
        <v>280</v>
      </c>
      <c r="D3057" s="43" t="s">
        <v>3618</v>
      </c>
      <c r="E3057" s="43">
        <f t="shared" si="94"/>
        <v>0</v>
      </c>
      <c r="G3057" s="89" t="str">
        <v/>
      </c>
      <c r="H3057" s="90" t="str" cm="1">
        <f t="array" ref="H3057">IFERROR(_xlfn._xlws.FILTER(Cnty_States_Rgns[chapter],(Cnty_States_Rgns[county_lon, county_st]=G3057)*(Cnty_States_Rgns[region]=DR_Region)),"")</f>
        <v/>
      </c>
      <c r="J3057">
        <v>3055</v>
      </c>
      <c r="K3057" t="str">
        <f t="shared" si="95"/>
        <v/>
      </c>
    </row>
    <row r="3058" spans="1:11" ht="16" hidden="1" x14ac:dyDescent="0.2">
      <c r="A3058" s="43">
        <f>IFERROR(MATCH($C3058,'Start Here Statistics'!$M:$M,0),0)</f>
        <v>0</v>
      </c>
      <c r="B3058" s="43" t="s">
        <v>490</v>
      </c>
      <c r="C3058" s="43" t="s">
        <v>313</v>
      </c>
      <c r="D3058" s="43" t="s">
        <v>3619</v>
      </c>
      <c r="E3058" s="43">
        <f t="shared" si="94"/>
        <v>0</v>
      </c>
      <c r="G3058" s="89" t="str">
        <v/>
      </c>
      <c r="H3058" s="90" t="str" cm="1">
        <f t="array" ref="H3058">IFERROR(_xlfn._xlws.FILTER(Cnty_States_Rgns[chapter],(Cnty_States_Rgns[county_lon, county_st]=G3058)*(Cnty_States_Rgns[region]=DR_Region)),"")</f>
        <v/>
      </c>
      <c r="J3058">
        <v>3056</v>
      </c>
      <c r="K3058" t="str">
        <f t="shared" si="95"/>
        <v/>
      </c>
    </row>
    <row r="3059" spans="1:11" ht="16" hidden="1" x14ac:dyDescent="0.2">
      <c r="A3059" s="43">
        <f>IFERROR(MATCH($C3059,'Start Here Statistics'!$M:$M,0),0)</f>
        <v>0</v>
      </c>
      <c r="B3059" s="43" t="s">
        <v>485</v>
      </c>
      <c r="C3059" s="43" t="s">
        <v>308</v>
      </c>
      <c r="D3059" s="43" t="s">
        <v>3620</v>
      </c>
      <c r="E3059" s="43">
        <f t="shared" si="94"/>
        <v>0</v>
      </c>
      <c r="G3059" s="89" t="str">
        <v/>
      </c>
      <c r="H3059" s="90" t="str" cm="1">
        <f t="array" ref="H3059">IFERROR(_xlfn._xlws.FILTER(Cnty_States_Rgns[chapter],(Cnty_States_Rgns[county_lon, county_st]=G3059)*(Cnty_States_Rgns[region]=DR_Region)),"")</f>
        <v/>
      </c>
      <c r="J3059">
        <v>3057</v>
      </c>
      <c r="K3059" t="str">
        <f t="shared" si="95"/>
        <v/>
      </c>
    </row>
    <row r="3060" spans="1:11" ht="16" hidden="1" x14ac:dyDescent="0.2">
      <c r="A3060" s="43">
        <f>IFERROR(MATCH($C3060,'Start Here Statistics'!$M:$M,0),0)</f>
        <v>0</v>
      </c>
      <c r="B3060" s="43" t="s">
        <v>553</v>
      </c>
      <c r="C3060" s="43" t="s">
        <v>294</v>
      </c>
      <c r="D3060" s="43" t="s">
        <v>3621</v>
      </c>
      <c r="E3060" s="43">
        <f t="shared" si="94"/>
        <v>0</v>
      </c>
      <c r="G3060" s="89" t="str">
        <v/>
      </c>
      <c r="H3060" s="90" t="str" cm="1">
        <f t="array" ref="H3060">IFERROR(_xlfn._xlws.FILTER(Cnty_States_Rgns[chapter],(Cnty_States_Rgns[county_lon, county_st]=G3060)*(Cnty_States_Rgns[region]=DR_Region)),"")</f>
        <v/>
      </c>
      <c r="J3060">
        <v>3058</v>
      </c>
      <c r="K3060" t="str">
        <f t="shared" si="95"/>
        <v/>
      </c>
    </row>
    <row r="3061" spans="1:11" ht="16" hidden="1" x14ac:dyDescent="0.2">
      <c r="A3061" s="43">
        <f>IFERROR(MATCH($C3061,'Start Here Statistics'!$M:$M,0),0)</f>
        <v>0</v>
      </c>
      <c r="B3061" s="43" t="s">
        <v>1182</v>
      </c>
      <c r="C3061" s="43" t="s">
        <v>300</v>
      </c>
      <c r="D3061" s="43" t="s">
        <v>3622</v>
      </c>
      <c r="E3061" s="43">
        <f t="shared" si="94"/>
        <v>0</v>
      </c>
      <c r="G3061" s="89" t="str">
        <v/>
      </c>
      <c r="H3061" s="90" t="str" cm="1">
        <f t="array" ref="H3061">IFERROR(_xlfn._xlws.FILTER(Cnty_States_Rgns[chapter],(Cnty_States_Rgns[county_lon, county_st]=G3061)*(Cnty_States_Rgns[region]=DR_Region)),"")</f>
        <v/>
      </c>
      <c r="J3061">
        <v>3059</v>
      </c>
      <c r="K3061" t="str">
        <f t="shared" si="95"/>
        <v/>
      </c>
    </row>
    <row r="3062" spans="1:11" ht="16" hidden="1" x14ac:dyDescent="0.2">
      <c r="A3062" s="43">
        <f>IFERROR(MATCH($C3062,'Start Here Statistics'!$M:$M,0),0)</f>
        <v>0</v>
      </c>
      <c r="B3062" s="43" t="s">
        <v>632</v>
      </c>
      <c r="C3062" s="43" t="s">
        <v>300</v>
      </c>
      <c r="D3062" s="43" t="s">
        <v>3623</v>
      </c>
      <c r="E3062" s="43">
        <f t="shared" si="94"/>
        <v>0</v>
      </c>
      <c r="G3062" s="89" t="str">
        <v/>
      </c>
      <c r="H3062" s="90" t="str" cm="1">
        <f t="array" ref="H3062">IFERROR(_xlfn._xlws.FILTER(Cnty_States_Rgns[chapter],(Cnty_States_Rgns[county_lon, county_st]=G3062)*(Cnty_States_Rgns[region]=DR_Region)),"")</f>
        <v/>
      </c>
      <c r="J3062">
        <v>3060</v>
      </c>
      <c r="K3062" t="str">
        <f t="shared" si="95"/>
        <v/>
      </c>
    </row>
    <row r="3063" spans="1:11" ht="16" hidden="1" x14ac:dyDescent="0.2">
      <c r="A3063" s="43">
        <f>IFERROR(MATCH($C3063,'Start Here Statistics'!$M:$M,0),0)</f>
        <v>0</v>
      </c>
      <c r="B3063" s="43" t="s">
        <v>683</v>
      </c>
      <c r="C3063" s="43" t="s">
        <v>324</v>
      </c>
      <c r="D3063" s="43" t="s">
        <v>3624</v>
      </c>
      <c r="E3063" s="43">
        <f t="shared" si="94"/>
        <v>0</v>
      </c>
      <c r="G3063" s="89" t="str">
        <v/>
      </c>
      <c r="H3063" s="90" t="str" cm="1">
        <f t="array" ref="H3063">IFERROR(_xlfn._xlws.FILTER(Cnty_States_Rgns[chapter],(Cnty_States_Rgns[county_lon, county_st]=G3063)*(Cnty_States_Rgns[region]=DR_Region)),"")</f>
        <v/>
      </c>
      <c r="J3063">
        <v>3061</v>
      </c>
      <c r="K3063" t="str">
        <f t="shared" si="95"/>
        <v/>
      </c>
    </row>
    <row r="3064" spans="1:11" ht="16" hidden="1" x14ac:dyDescent="0.2">
      <c r="A3064" s="43">
        <f>IFERROR(MATCH($C3064,'Start Here Statistics'!$M:$M,0),0)</f>
        <v>0</v>
      </c>
      <c r="B3064" s="43" t="s">
        <v>900</v>
      </c>
      <c r="C3064" s="43" t="s">
        <v>326</v>
      </c>
      <c r="D3064" s="43" t="s">
        <v>3625</v>
      </c>
      <c r="E3064" s="43">
        <f t="shared" si="94"/>
        <v>0</v>
      </c>
      <c r="G3064" s="89" t="str">
        <v/>
      </c>
      <c r="H3064" s="90" t="str" cm="1">
        <f t="array" ref="H3064">IFERROR(_xlfn._xlws.FILTER(Cnty_States_Rgns[chapter],(Cnty_States_Rgns[county_lon, county_st]=G3064)*(Cnty_States_Rgns[region]=DR_Region)),"")</f>
        <v/>
      </c>
      <c r="J3064">
        <v>3062</v>
      </c>
      <c r="K3064" t="str">
        <f t="shared" si="95"/>
        <v/>
      </c>
    </row>
    <row r="3065" spans="1:11" ht="16" hidden="1" x14ac:dyDescent="0.2">
      <c r="A3065" s="43">
        <f>IFERROR(MATCH($C3065,'Start Here Statistics'!$M:$M,0),0)</f>
        <v>0</v>
      </c>
      <c r="B3065" s="43" t="s">
        <v>700</v>
      </c>
      <c r="C3065" s="43" t="s">
        <v>299</v>
      </c>
      <c r="D3065" s="43" t="s">
        <v>3626</v>
      </c>
      <c r="E3065" s="43">
        <f t="shared" si="94"/>
        <v>0</v>
      </c>
      <c r="G3065" s="89" t="str">
        <v/>
      </c>
      <c r="H3065" s="90" t="str" cm="1">
        <f t="array" ref="H3065">IFERROR(_xlfn._xlws.FILTER(Cnty_States_Rgns[chapter],(Cnty_States_Rgns[county_lon, county_st]=G3065)*(Cnty_States_Rgns[region]=DR_Region)),"")</f>
        <v/>
      </c>
      <c r="J3065">
        <v>3063</v>
      </c>
      <c r="K3065" t="str">
        <f t="shared" si="95"/>
        <v/>
      </c>
    </row>
    <row r="3066" spans="1:11" ht="16" hidden="1" x14ac:dyDescent="0.2">
      <c r="A3066" s="43">
        <f>IFERROR(MATCH($C3066,'Start Here Statistics'!$M:$M,0),0)</f>
        <v>0</v>
      </c>
      <c r="B3066" s="43" t="s">
        <v>577</v>
      </c>
      <c r="C3066" s="43" t="s">
        <v>294</v>
      </c>
      <c r="D3066" s="43" t="s">
        <v>3627</v>
      </c>
      <c r="E3066" s="43">
        <f t="shared" si="94"/>
        <v>0</v>
      </c>
      <c r="G3066" s="89" t="str">
        <v/>
      </c>
      <c r="H3066" s="90" t="str" cm="1">
        <f t="array" ref="H3066">IFERROR(_xlfn._xlws.FILTER(Cnty_States_Rgns[chapter],(Cnty_States_Rgns[county_lon, county_st]=G3066)*(Cnty_States_Rgns[region]=DR_Region)),"")</f>
        <v/>
      </c>
      <c r="J3066">
        <v>3064</v>
      </c>
      <c r="K3066" t="str">
        <f t="shared" si="95"/>
        <v/>
      </c>
    </row>
    <row r="3067" spans="1:11" ht="16" hidden="1" x14ac:dyDescent="0.2">
      <c r="A3067" s="43">
        <f>IFERROR(MATCH($C3067,'Start Here Statistics'!$M:$M,0),0)</f>
        <v>0</v>
      </c>
      <c r="B3067" s="43" t="s">
        <v>362</v>
      </c>
      <c r="C3067" s="43" t="s">
        <v>300</v>
      </c>
      <c r="D3067" s="43" t="s">
        <v>3628</v>
      </c>
      <c r="E3067" s="43">
        <f t="shared" si="94"/>
        <v>0</v>
      </c>
      <c r="G3067" s="89" t="str">
        <v/>
      </c>
      <c r="H3067" s="90" t="str" cm="1">
        <f t="array" ref="H3067">IFERROR(_xlfn._xlws.FILTER(Cnty_States_Rgns[chapter],(Cnty_States_Rgns[county_lon, county_st]=G3067)*(Cnty_States_Rgns[region]=DR_Region)),"")</f>
        <v/>
      </c>
      <c r="J3067">
        <v>3065</v>
      </c>
      <c r="K3067" t="str">
        <f t="shared" si="95"/>
        <v/>
      </c>
    </row>
    <row r="3068" spans="1:11" ht="16" hidden="1" x14ac:dyDescent="0.2">
      <c r="A3068" s="43">
        <f>IFERROR(MATCH($C3068,'Start Here Statistics'!$M:$M,0),0)</f>
        <v>0</v>
      </c>
      <c r="B3068" s="43" t="s">
        <v>718</v>
      </c>
      <c r="C3068" s="43" t="s">
        <v>302</v>
      </c>
      <c r="D3068" s="43" t="s">
        <v>3629</v>
      </c>
      <c r="E3068" s="43">
        <f t="shared" si="94"/>
        <v>0</v>
      </c>
      <c r="G3068" s="89" t="str">
        <v/>
      </c>
      <c r="H3068" s="90" t="str" cm="1">
        <f t="array" ref="H3068">IFERROR(_xlfn._xlws.FILTER(Cnty_States_Rgns[chapter],(Cnty_States_Rgns[county_lon, county_st]=G3068)*(Cnty_States_Rgns[region]=DR_Region)),"")</f>
        <v/>
      </c>
      <c r="J3068">
        <v>3066</v>
      </c>
      <c r="K3068" t="str">
        <f t="shared" si="95"/>
        <v/>
      </c>
    </row>
    <row r="3069" spans="1:11" ht="16" hidden="1" x14ac:dyDescent="0.2">
      <c r="A3069" s="43">
        <f>IFERROR(MATCH($C3069,'Start Here Statistics'!$M:$M,0),0)</f>
        <v>0</v>
      </c>
      <c r="B3069" s="43" t="s">
        <v>624</v>
      </c>
      <c r="C3069" s="43" t="s">
        <v>317</v>
      </c>
      <c r="D3069" s="43" t="s">
        <v>3630</v>
      </c>
      <c r="E3069" s="43">
        <f t="shared" si="94"/>
        <v>0</v>
      </c>
      <c r="G3069" s="89" t="str">
        <v/>
      </c>
      <c r="H3069" s="90" t="str" cm="1">
        <f t="array" ref="H3069">IFERROR(_xlfn._xlws.FILTER(Cnty_States_Rgns[chapter],(Cnty_States_Rgns[county_lon, county_st]=G3069)*(Cnty_States_Rgns[region]=DR_Region)),"")</f>
        <v/>
      </c>
      <c r="J3069">
        <v>3067</v>
      </c>
      <c r="K3069" t="str">
        <f t="shared" si="95"/>
        <v/>
      </c>
    </row>
    <row r="3070" spans="1:11" ht="16" hidden="1" x14ac:dyDescent="0.2">
      <c r="A3070" s="43">
        <f>IFERROR(MATCH($C3070,'Start Here Statistics'!$M:$M,0),0)</f>
        <v>0</v>
      </c>
      <c r="B3070" s="43" t="s">
        <v>604</v>
      </c>
      <c r="C3070" s="43" t="s">
        <v>298</v>
      </c>
      <c r="D3070" s="43" t="s">
        <v>3631</v>
      </c>
      <c r="E3070" s="43">
        <f t="shared" si="94"/>
        <v>0</v>
      </c>
      <c r="G3070" s="89" t="str">
        <v/>
      </c>
      <c r="H3070" s="90" t="str" cm="1">
        <f t="array" ref="H3070">IFERROR(_xlfn._xlws.FILTER(Cnty_States_Rgns[chapter],(Cnty_States_Rgns[county_lon, county_st]=G3070)*(Cnty_States_Rgns[region]=DR_Region)),"")</f>
        <v/>
      </c>
      <c r="J3070">
        <v>3068</v>
      </c>
      <c r="K3070" t="str">
        <f t="shared" si="95"/>
        <v/>
      </c>
    </row>
    <row r="3071" spans="1:11" ht="16" hidden="1" x14ac:dyDescent="0.2">
      <c r="A3071" s="43">
        <f>IFERROR(MATCH($C3071,'Start Here Statistics'!$M:$M,0),0)</f>
        <v>0</v>
      </c>
      <c r="B3071" s="43" t="s">
        <v>446</v>
      </c>
      <c r="C3071" s="43" t="s">
        <v>301</v>
      </c>
      <c r="D3071" s="43" t="s">
        <v>3632</v>
      </c>
      <c r="E3071" s="43">
        <f t="shared" si="94"/>
        <v>0</v>
      </c>
      <c r="G3071" s="89" t="str">
        <v/>
      </c>
      <c r="H3071" s="90" t="str" cm="1">
        <f t="array" ref="H3071">IFERROR(_xlfn._xlws.FILTER(Cnty_States_Rgns[chapter],(Cnty_States_Rgns[county_lon, county_st]=G3071)*(Cnty_States_Rgns[region]=DR_Region)),"")</f>
        <v/>
      </c>
      <c r="J3071">
        <v>3069</v>
      </c>
      <c r="K3071" t="str">
        <f t="shared" si="95"/>
        <v/>
      </c>
    </row>
    <row r="3072" spans="1:11" ht="16" hidden="1" x14ac:dyDescent="0.2">
      <c r="A3072" s="43">
        <f>IFERROR(MATCH($C3072,'Start Here Statistics'!$M:$M,0),0)</f>
        <v>0</v>
      </c>
      <c r="B3072" s="43" t="s">
        <v>480</v>
      </c>
      <c r="C3072" s="43" t="s">
        <v>313</v>
      </c>
      <c r="D3072" s="43" t="s">
        <v>3633</v>
      </c>
      <c r="E3072" s="43">
        <f t="shared" si="94"/>
        <v>0</v>
      </c>
      <c r="G3072" s="89" t="str">
        <v/>
      </c>
      <c r="H3072" s="90" t="str" cm="1">
        <f t="array" ref="H3072">IFERROR(_xlfn._xlws.FILTER(Cnty_States_Rgns[chapter],(Cnty_States_Rgns[county_lon, county_st]=G3072)*(Cnty_States_Rgns[region]=DR_Region)),"")</f>
        <v/>
      </c>
      <c r="J3072">
        <v>3070</v>
      </c>
      <c r="K3072" t="str">
        <f t="shared" si="95"/>
        <v/>
      </c>
    </row>
    <row r="3073" spans="1:11" ht="16" hidden="1" x14ac:dyDescent="0.2">
      <c r="A3073" s="43">
        <f>IFERROR(MATCH($C3073,'Start Here Statistics'!$M:$M,0),0)</f>
        <v>0</v>
      </c>
      <c r="B3073" s="43" t="s">
        <v>883</v>
      </c>
      <c r="C3073" s="43" t="s">
        <v>309</v>
      </c>
      <c r="D3073" s="43" t="s">
        <v>3634</v>
      </c>
      <c r="E3073" s="43">
        <f t="shared" si="94"/>
        <v>0</v>
      </c>
      <c r="G3073" s="89" t="str">
        <v/>
      </c>
      <c r="H3073" s="90" t="str" cm="1">
        <f t="array" ref="H3073">IFERROR(_xlfn._xlws.FILTER(Cnty_States_Rgns[chapter],(Cnty_States_Rgns[county_lon, county_st]=G3073)*(Cnty_States_Rgns[region]=DR_Region)),"")</f>
        <v/>
      </c>
      <c r="J3073">
        <v>3071</v>
      </c>
      <c r="K3073" t="str">
        <f t="shared" si="95"/>
        <v/>
      </c>
    </row>
    <row r="3074" spans="1:11" ht="16" hidden="1" x14ac:dyDescent="0.2">
      <c r="A3074" s="43">
        <f>IFERROR(MATCH($C3074,'Start Here Statistics'!$M:$M,0),0)</f>
        <v>0</v>
      </c>
      <c r="B3074" s="43" t="s">
        <v>480</v>
      </c>
      <c r="C3074" s="43" t="s">
        <v>313</v>
      </c>
      <c r="D3074" s="43" t="s">
        <v>3635</v>
      </c>
      <c r="E3074" s="43">
        <f t="shared" si="94"/>
        <v>0</v>
      </c>
      <c r="G3074" s="89" t="str">
        <v/>
      </c>
      <c r="H3074" s="90" t="str" cm="1">
        <f t="array" ref="H3074">IFERROR(_xlfn._xlws.FILTER(Cnty_States_Rgns[chapter],(Cnty_States_Rgns[county_lon, county_st]=G3074)*(Cnty_States_Rgns[region]=DR_Region)),"")</f>
        <v/>
      </c>
      <c r="J3074">
        <v>3072</v>
      </c>
      <c r="K3074" t="str">
        <f t="shared" si="95"/>
        <v/>
      </c>
    </row>
    <row r="3075" spans="1:11" ht="16" x14ac:dyDescent="0.2">
      <c r="A3075" s="43">
        <f>IFERROR(MATCH($C3075,'Start Here Statistics'!$M:$M,0),0)</f>
        <v>0</v>
      </c>
      <c r="B3075" s="43" t="s">
        <v>527</v>
      </c>
      <c r="C3075" s="43" t="s">
        <v>271</v>
      </c>
      <c r="D3075" s="43" t="s">
        <v>3636</v>
      </c>
      <c r="E3075" s="43">
        <f t="shared" ref="E3075:E3138" si="96">SUM(E3074,$A3075&gt;0)</f>
        <v>0</v>
      </c>
      <c r="G3075" s="89" t="str">
        <v/>
      </c>
      <c r="H3075" s="90" t="str" cm="1">
        <f t="array" ref="H3075">IFERROR(_xlfn._xlws.FILTER(Cnty_States_Rgns[chapter],(Cnty_States_Rgns[county_lon, county_st]=G3075)*(Cnty_States_Rgns[region]=DR_Region)),"")</f>
        <v/>
      </c>
      <c r="J3075">
        <v>3073</v>
      </c>
      <c r="K3075" t="str">
        <f t="shared" si="95"/>
        <v/>
      </c>
    </row>
    <row r="3076" spans="1:11" ht="16" hidden="1" x14ac:dyDescent="0.2">
      <c r="A3076" s="43">
        <f>IFERROR(MATCH($C3076,'Start Here Statistics'!$M:$M,0),0)</f>
        <v>0</v>
      </c>
      <c r="B3076" s="43" t="s">
        <v>512</v>
      </c>
      <c r="C3076" s="43" t="s">
        <v>294</v>
      </c>
      <c r="D3076" s="43" t="s">
        <v>3637</v>
      </c>
      <c r="E3076" s="43">
        <f t="shared" si="96"/>
        <v>0</v>
      </c>
      <c r="G3076" s="89" t="str">
        <v/>
      </c>
      <c r="H3076" s="90" t="str" cm="1">
        <f t="array" ref="H3076">IFERROR(_xlfn._xlws.FILTER(Cnty_States_Rgns[chapter],(Cnty_States_Rgns[county_lon, county_st]=G3076)*(Cnty_States_Rgns[region]=DR_Region)),"")</f>
        <v/>
      </c>
      <c r="J3076">
        <v>3074</v>
      </c>
      <c r="K3076" t="str">
        <f t="shared" ref="K3076:K3139" si="97">IFERROR(INDEX($D:$D,MATCH($J3076,$E:$E,0)),"")</f>
        <v/>
      </c>
    </row>
    <row r="3077" spans="1:11" ht="16" hidden="1" x14ac:dyDescent="0.2">
      <c r="A3077" s="43">
        <f>IFERROR(MATCH($C3077,'Start Here Statistics'!$M:$M,0),0)</f>
        <v>0</v>
      </c>
      <c r="B3077" s="43" t="s">
        <v>543</v>
      </c>
      <c r="C3077" s="43" t="s">
        <v>294</v>
      </c>
      <c r="D3077" s="43" t="s">
        <v>3638</v>
      </c>
      <c r="E3077" s="43">
        <f t="shared" si="96"/>
        <v>0</v>
      </c>
      <c r="G3077" s="89" t="str">
        <v/>
      </c>
      <c r="H3077" s="90" t="str" cm="1">
        <f t="array" ref="H3077">IFERROR(_xlfn._xlws.FILTER(Cnty_States_Rgns[chapter],(Cnty_States_Rgns[county_lon, county_st]=G3077)*(Cnty_States_Rgns[region]=DR_Region)),"")</f>
        <v/>
      </c>
      <c r="J3077">
        <v>3075</v>
      </c>
      <c r="K3077" t="str">
        <f t="shared" si="97"/>
        <v/>
      </c>
    </row>
    <row r="3078" spans="1:11" ht="16" hidden="1" x14ac:dyDescent="0.2">
      <c r="A3078" s="43">
        <f>IFERROR(MATCH($C3078,'Start Here Statistics'!$M:$M,0),0)</f>
        <v>0</v>
      </c>
      <c r="B3078" s="43" t="s">
        <v>407</v>
      </c>
      <c r="C3078" s="43" t="s">
        <v>295</v>
      </c>
      <c r="D3078" s="43" t="s">
        <v>3639</v>
      </c>
      <c r="E3078" s="43">
        <f t="shared" si="96"/>
        <v>0</v>
      </c>
      <c r="G3078" s="89" t="str">
        <v/>
      </c>
      <c r="H3078" s="90" t="str" cm="1">
        <f t="array" ref="H3078">IFERROR(_xlfn._xlws.FILTER(Cnty_States_Rgns[chapter],(Cnty_States_Rgns[county_lon, county_st]=G3078)*(Cnty_States_Rgns[region]=DR_Region)),"")</f>
        <v/>
      </c>
      <c r="J3078">
        <v>3076</v>
      </c>
      <c r="K3078" t="str">
        <f t="shared" si="97"/>
        <v/>
      </c>
    </row>
    <row r="3079" spans="1:11" ht="16" hidden="1" x14ac:dyDescent="0.2">
      <c r="A3079" s="43">
        <f>IFERROR(MATCH($C3079,'Start Here Statistics'!$M:$M,0),0)</f>
        <v>0</v>
      </c>
      <c r="B3079" s="43" t="s">
        <v>561</v>
      </c>
      <c r="C3079" s="43" t="s">
        <v>307</v>
      </c>
      <c r="D3079" s="43" t="s">
        <v>3640</v>
      </c>
      <c r="E3079" s="43">
        <f t="shared" si="96"/>
        <v>0</v>
      </c>
      <c r="G3079" s="89" t="str">
        <v/>
      </c>
      <c r="H3079" s="90" t="str" cm="1">
        <f t="array" ref="H3079">IFERROR(_xlfn._xlws.FILTER(Cnty_States_Rgns[chapter],(Cnty_States_Rgns[county_lon, county_st]=G3079)*(Cnty_States_Rgns[region]=DR_Region)),"")</f>
        <v/>
      </c>
      <c r="J3079">
        <v>3077</v>
      </c>
      <c r="K3079" t="str">
        <f t="shared" si="97"/>
        <v/>
      </c>
    </row>
    <row r="3080" spans="1:11" ht="16" hidden="1" x14ac:dyDescent="0.2">
      <c r="A3080" s="43">
        <f>IFERROR(MATCH($C3080,'Start Here Statistics'!$M:$M,0),0)</f>
        <v>0</v>
      </c>
      <c r="B3080" s="43" t="s">
        <v>543</v>
      </c>
      <c r="C3080" s="43" t="s">
        <v>294</v>
      </c>
      <c r="D3080" s="43" t="s">
        <v>3641</v>
      </c>
      <c r="E3080" s="43">
        <f t="shared" si="96"/>
        <v>0</v>
      </c>
      <c r="G3080" s="89" t="str">
        <v/>
      </c>
      <c r="H3080" s="90" t="str" cm="1">
        <f t="array" ref="H3080">IFERROR(_xlfn._xlws.FILTER(Cnty_States_Rgns[chapter],(Cnty_States_Rgns[county_lon, county_st]=G3080)*(Cnty_States_Rgns[region]=DR_Region)),"")</f>
        <v/>
      </c>
      <c r="J3080">
        <v>3078</v>
      </c>
      <c r="K3080" t="str">
        <f t="shared" si="97"/>
        <v/>
      </c>
    </row>
    <row r="3081" spans="1:11" ht="16" x14ac:dyDescent="0.2">
      <c r="A3081" s="43">
        <f>IFERROR(MATCH($C3081,'Start Here Statistics'!$M:$M,0),0)</f>
        <v>0</v>
      </c>
      <c r="B3081" s="43" t="s">
        <v>364</v>
      </c>
      <c r="C3081" s="43" t="s">
        <v>271</v>
      </c>
      <c r="D3081" s="43" t="s">
        <v>3642</v>
      </c>
      <c r="E3081" s="43">
        <f t="shared" si="96"/>
        <v>0</v>
      </c>
      <c r="G3081" s="89" t="str">
        <v/>
      </c>
      <c r="H3081" s="90" t="str" cm="1">
        <f t="array" ref="H3081">IFERROR(_xlfn._xlws.FILTER(Cnty_States_Rgns[chapter],(Cnty_States_Rgns[county_lon, county_st]=G3081)*(Cnty_States_Rgns[region]=DR_Region)),"")</f>
        <v/>
      </c>
      <c r="J3081">
        <v>3079</v>
      </c>
      <c r="K3081" t="str">
        <f t="shared" si="97"/>
        <v/>
      </c>
    </row>
    <row r="3082" spans="1:11" ht="16" hidden="1" x14ac:dyDescent="0.2">
      <c r="A3082" s="43">
        <f>IFERROR(MATCH($C3082,'Start Here Statistics'!$M:$M,0),0)</f>
        <v>0</v>
      </c>
      <c r="B3082" s="43" t="s">
        <v>1678</v>
      </c>
      <c r="C3082" s="43" t="s">
        <v>299</v>
      </c>
      <c r="D3082" s="43" t="s">
        <v>3643</v>
      </c>
      <c r="E3082" s="43">
        <f t="shared" si="96"/>
        <v>0</v>
      </c>
      <c r="G3082" s="89" t="str">
        <v/>
      </c>
      <c r="H3082" s="90" t="str" cm="1">
        <f t="array" ref="H3082">IFERROR(_xlfn._xlws.FILTER(Cnty_States_Rgns[chapter],(Cnty_States_Rgns[county_lon, county_st]=G3082)*(Cnty_States_Rgns[region]=DR_Region)),"")</f>
        <v/>
      </c>
      <c r="J3082">
        <v>3080</v>
      </c>
      <c r="K3082" t="str">
        <f t="shared" si="97"/>
        <v/>
      </c>
    </row>
    <row r="3083" spans="1:11" ht="16" hidden="1" x14ac:dyDescent="0.2">
      <c r="A3083" s="43">
        <f>IFERROR(MATCH($C3083,'Start Here Statistics'!$M:$M,0),0)</f>
        <v>0</v>
      </c>
      <c r="B3083" s="43" t="s">
        <v>759</v>
      </c>
      <c r="C3083" s="43" t="s">
        <v>325</v>
      </c>
      <c r="D3083" s="43" t="s">
        <v>3644</v>
      </c>
      <c r="E3083" s="43">
        <f t="shared" si="96"/>
        <v>0</v>
      </c>
      <c r="G3083" s="89" t="str">
        <v/>
      </c>
      <c r="H3083" s="90" t="str" cm="1">
        <f t="array" ref="H3083">IFERROR(_xlfn._xlws.FILTER(Cnty_States_Rgns[chapter],(Cnty_States_Rgns[county_lon, county_st]=G3083)*(Cnty_States_Rgns[region]=DR_Region)),"")</f>
        <v/>
      </c>
      <c r="J3083">
        <v>3081</v>
      </c>
      <c r="K3083" t="str">
        <f t="shared" si="97"/>
        <v/>
      </c>
    </row>
    <row r="3084" spans="1:11" ht="16" hidden="1" x14ac:dyDescent="0.2">
      <c r="A3084" s="43">
        <f>IFERROR(MATCH($C3084,'Start Here Statistics'!$M:$M,0),0)</f>
        <v>0</v>
      </c>
      <c r="B3084" s="43" t="s">
        <v>366</v>
      </c>
      <c r="C3084" s="43" t="s">
        <v>307</v>
      </c>
      <c r="D3084" s="43" t="s">
        <v>3645</v>
      </c>
      <c r="E3084" s="43">
        <f t="shared" si="96"/>
        <v>0</v>
      </c>
      <c r="G3084" s="89" t="str">
        <v/>
      </c>
      <c r="H3084" s="90" t="str" cm="1">
        <f t="array" ref="H3084">IFERROR(_xlfn._xlws.FILTER(Cnty_States_Rgns[chapter],(Cnty_States_Rgns[county_lon, county_st]=G3084)*(Cnty_States_Rgns[region]=DR_Region)),"")</f>
        <v/>
      </c>
      <c r="J3084">
        <v>3082</v>
      </c>
      <c r="K3084" t="str">
        <f t="shared" si="97"/>
        <v/>
      </c>
    </row>
    <row r="3085" spans="1:11" ht="16" hidden="1" x14ac:dyDescent="0.2">
      <c r="A3085" s="43">
        <f>IFERROR(MATCH($C3085,'Start Here Statistics'!$M:$M,0),0)</f>
        <v>0</v>
      </c>
      <c r="B3085" s="43" t="s">
        <v>362</v>
      </c>
      <c r="C3085" s="43" t="s">
        <v>300</v>
      </c>
      <c r="D3085" s="43" t="s">
        <v>3646</v>
      </c>
      <c r="E3085" s="43">
        <f t="shared" si="96"/>
        <v>0</v>
      </c>
      <c r="G3085" s="89" t="str">
        <v/>
      </c>
      <c r="H3085" s="90" t="str" cm="1">
        <f t="array" ref="H3085">IFERROR(_xlfn._xlws.FILTER(Cnty_States_Rgns[chapter],(Cnty_States_Rgns[county_lon, county_st]=G3085)*(Cnty_States_Rgns[region]=DR_Region)),"")</f>
        <v/>
      </c>
      <c r="J3085">
        <v>3083</v>
      </c>
      <c r="K3085" t="str">
        <f t="shared" si="97"/>
        <v/>
      </c>
    </row>
    <row r="3086" spans="1:11" ht="16" hidden="1" x14ac:dyDescent="0.2">
      <c r="A3086" s="43">
        <f>IFERROR(MATCH($C3086,'Start Here Statistics'!$M:$M,0),0)</f>
        <v>0</v>
      </c>
      <c r="B3086" s="43" t="s">
        <v>344</v>
      </c>
      <c r="C3086" s="43" t="s">
        <v>327</v>
      </c>
      <c r="D3086" s="43" t="s">
        <v>3647</v>
      </c>
      <c r="E3086" s="43">
        <f t="shared" si="96"/>
        <v>0</v>
      </c>
      <c r="G3086" s="89" t="str">
        <v/>
      </c>
      <c r="H3086" s="90" t="str" cm="1">
        <f t="array" ref="H3086">IFERROR(_xlfn._xlws.FILTER(Cnty_States_Rgns[chapter],(Cnty_States_Rgns[county_lon, county_st]=G3086)*(Cnty_States_Rgns[region]=DR_Region)),"")</f>
        <v/>
      </c>
      <c r="J3086">
        <v>3084</v>
      </c>
      <c r="K3086" t="str">
        <f t="shared" si="97"/>
        <v/>
      </c>
    </row>
    <row r="3087" spans="1:11" ht="16" hidden="1" x14ac:dyDescent="0.2">
      <c r="A3087" s="43">
        <f>IFERROR(MATCH($C3087,'Start Here Statistics'!$M:$M,0),0)</f>
        <v>0</v>
      </c>
      <c r="B3087" s="43" t="s">
        <v>597</v>
      </c>
      <c r="C3087" s="43" t="s">
        <v>320</v>
      </c>
      <c r="D3087" s="43" t="s">
        <v>3648</v>
      </c>
      <c r="E3087" s="43">
        <f t="shared" si="96"/>
        <v>0</v>
      </c>
      <c r="G3087" s="89" t="str">
        <v/>
      </c>
      <c r="H3087" s="90" t="str" cm="1">
        <f t="array" ref="H3087">IFERROR(_xlfn._xlws.FILTER(Cnty_States_Rgns[chapter],(Cnty_States_Rgns[county_lon, county_st]=G3087)*(Cnty_States_Rgns[region]=DR_Region)),"")</f>
        <v/>
      </c>
      <c r="J3087">
        <v>3085</v>
      </c>
      <c r="K3087" t="str">
        <f t="shared" si="97"/>
        <v/>
      </c>
    </row>
    <row r="3088" spans="1:11" ht="16" hidden="1" x14ac:dyDescent="0.2">
      <c r="A3088" s="43">
        <f>IFERROR(MATCH($C3088,'Start Here Statistics'!$M:$M,0),0)</f>
        <v>0</v>
      </c>
      <c r="B3088" s="43" t="s">
        <v>694</v>
      </c>
      <c r="C3088" s="43" t="s">
        <v>299</v>
      </c>
      <c r="D3088" s="43" t="s">
        <v>3649</v>
      </c>
      <c r="E3088" s="43">
        <f t="shared" si="96"/>
        <v>0</v>
      </c>
      <c r="G3088" s="89" t="str">
        <v/>
      </c>
      <c r="H3088" s="90" t="str" cm="1">
        <f t="array" ref="H3088">IFERROR(_xlfn._xlws.FILTER(Cnty_States_Rgns[chapter],(Cnty_States_Rgns[county_lon, county_st]=G3088)*(Cnty_States_Rgns[region]=DR_Region)),"")</f>
        <v/>
      </c>
      <c r="J3088">
        <v>3086</v>
      </c>
      <c r="K3088" t="str">
        <f t="shared" si="97"/>
        <v/>
      </c>
    </row>
    <row r="3089" spans="1:11" ht="16" hidden="1" x14ac:dyDescent="0.2">
      <c r="A3089" s="43">
        <f>IFERROR(MATCH($C3089,'Start Here Statistics'!$M:$M,0),0)</f>
        <v>0</v>
      </c>
      <c r="B3089" s="43" t="s">
        <v>967</v>
      </c>
      <c r="C3089" s="43" t="s">
        <v>324</v>
      </c>
      <c r="D3089" s="43" t="s">
        <v>3650</v>
      </c>
      <c r="E3089" s="43">
        <f t="shared" si="96"/>
        <v>0</v>
      </c>
      <c r="G3089" s="89" t="str">
        <v/>
      </c>
      <c r="H3089" s="90" t="str" cm="1">
        <f t="array" ref="H3089">IFERROR(_xlfn._xlws.FILTER(Cnty_States_Rgns[chapter],(Cnty_States_Rgns[county_lon, county_st]=G3089)*(Cnty_States_Rgns[region]=DR_Region)),"")</f>
        <v/>
      </c>
      <c r="J3089">
        <v>3087</v>
      </c>
      <c r="K3089" t="str">
        <f t="shared" si="97"/>
        <v/>
      </c>
    </row>
    <row r="3090" spans="1:11" ht="16" hidden="1" x14ac:dyDescent="0.2">
      <c r="A3090" s="43">
        <f>IFERROR(MATCH($C3090,'Start Here Statistics'!$M:$M,0),0)</f>
        <v>0</v>
      </c>
      <c r="B3090" s="43" t="s">
        <v>579</v>
      </c>
      <c r="C3090" s="43" t="s">
        <v>282</v>
      </c>
      <c r="D3090" s="43" t="s">
        <v>3651</v>
      </c>
      <c r="E3090" s="43">
        <f t="shared" si="96"/>
        <v>0</v>
      </c>
      <c r="G3090" s="89" t="str">
        <v/>
      </c>
      <c r="H3090" s="90" t="str" cm="1">
        <f t="array" ref="H3090">IFERROR(_xlfn._xlws.FILTER(Cnty_States_Rgns[chapter],(Cnty_States_Rgns[county_lon, county_st]=G3090)*(Cnty_States_Rgns[region]=DR_Region)),"")</f>
        <v/>
      </c>
      <c r="J3090">
        <v>3088</v>
      </c>
      <c r="K3090" t="str">
        <f t="shared" si="97"/>
        <v/>
      </c>
    </row>
    <row r="3091" spans="1:11" ht="16" hidden="1" x14ac:dyDescent="0.2">
      <c r="A3091" s="43">
        <f>IFERROR(MATCH($C3091,'Start Here Statistics'!$M:$M,0),0)</f>
        <v>0</v>
      </c>
      <c r="B3091" s="43" t="s">
        <v>428</v>
      </c>
      <c r="C3091" s="43" t="s">
        <v>301</v>
      </c>
      <c r="D3091" s="43" t="s">
        <v>3652</v>
      </c>
      <c r="E3091" s="43">
        <f t="shared" si="96"/>
        <v>0</v>
      </c>
      <c r="G3091" s="89" t="str">
        <v/>
      </c>
      <c r="H3091" s="90" t="str" cm="1">
        <f t="array" ref="H3091">IFERROR(_xlfn._xlws.FILTER(Cnty_States_Rgns[chapter],(Cnty_States_Rgns[county_lon, county_st]=G3091)*(Cnty_States_Rgns[region]=DR_Region)),"")</f>
        <v/>
      </c>
      <c r="J3091">
        <v>3089</v>
      </c>
      <c r="K3091" t="str">
        <f t="shared" si="97"/>
        <v/>
      </c>
    </row>
    <row r="3092" spans="1:11" ht="16" hidden="1" x14ac:dyDescent="0.2">
      <c r="A3092" s="43">
        <f>IFERROR(MATCH($C3092,'Start Here Statistics'!$M:$M,0),0)</f>
        <v>0</v>
      </c>
      <c r="B3092" s="43" t="s">
        <v>595</v>
      </c>
      <c r="C3092" s="43" t="s">
        <v>293</v>
      </c>
      <c r="D3092" s="43" t="s">
        <v>3653</v>
      </c>
      <c r="E3092" s="43">
        <f t="shared" si="96"/>
        <v>0</v>
      </c>
      <c r="G3092" s="89" t="str">
        <v/>
      </c>
      <c r="H3092" s="90" t="str" cm="1">
        <f t="array" ref="H3092">IFERROR(_xlfn._xlws.FILTER(Cnty_States_Rgns[chapter],(Cnty_States_Rgns[county_lon, county_st]=G3092)*(Cnty_States_Rgns[region]=DR_Region)),"")</f>
        <v/>
      </c>
      <c r="J3092">
        <v>3090</v>
      </c>
      <c r="K3092" t="str">
        <f t="shared" si="97"/>
        <v/>
      </c>
    </row>
    <row r="3093" spans="1:11" ht="16" hidden="1" x14ac:dyDescent="0.2">
      <c r="A3093" s="43">
        <f>IFERROR(MATCH($C3093,'Start Here Statistics'!$M:$M,0),0)</f>
        <v>0</v>
      </c>
      <c r="B3093" s="43" t="s">
        <v>967</v>
      </c>
      <c r="C3093" s="43" t="s">
        <v>324</v>
      </c>
      <c r="D3093" s="43" t="s">
        <v>3654</v>
      </c>
      <c r="E3093" s="43">
        <f t="shared" si="96"/>
        <v>0</v>
      </c>
      <c r="G3093" s="89" t="str">
        <v/>
      </c>
      <c r="H3093" s="90" t="str" cm="1">
        <f t="array" ref="H3093">IFERROR(_xlfn._xlws.FILTER(Cnty_States_Rgns[chapter],(Cnty_States_Rgns[county_lon, county_st]=G3093)*(Cnty_States_Rgns[region]=DR_Region)),"")</f>
        <v/>
      </c>
      <c r="J3093">
        <v>3091</v>
      </c>
      <c r="K3093" t="str">
        <f t="shared" si="97"/>
        <v/>
      </c>
    </row>
    <row r="3094" spans="1:11" ht="16" hidden="1" x14ac:dyDescent="0.2">
      <c r="A3094" s="43">
        <f>IFERROR(MATCH($C3094,'Start Here Statistics'!$M:$M,0),0)</f>
        <v>0</v>
      </c>
      <c r="B3094" s="43" t="s">
        <v>507</v>
      </c>
      <c r="C3094" s="43" t="s">
        <v>282</v>
      </c>
      <c r="D3094" s="43" t="s">
        <v>3655</v>
      </c>
      <c r="E3094" s="43">
        <f t="shared" si="96"/>
        <v>0</v>
      </c>
      <c r="G3094" s="89" t="str">
        <v/>
      </c>
      <c r="H3094" s="90" t="str" cm="1">
        <f t="array" ref="H3094">IFERROR(_xlfn._xlws.FILTER(Cnty_States_Rgns[chapter],(Cnty_States_Rgns[county_lon, county_st]=G3094)*(Cnty_States_Rgns[region]=DR_Region)),"")</f>
        <v/>
      </c>
      <c r="J3094">
        <v>3092</v>
      </c>
      <c r="K3094" t="str">
        <f t="shared" si="97"/>
        <v/>
      </c>
    </row>
    <row r="3095" spans="1:11" ht="16" hidden="1" x14ac:dyDescent="0.2">
      <c r="A3095" s="43">
        <f>IFERROR(MATCH($C3095,'Start Here Statistics'!$M:$M,0),0)</f>
        <v>0</v>
      </c>
      <c r="B3095" s="43" t="s">
        <v>647</v>
      </c>
      <c r="C3095" s="43" t="s">
        <v>285</v>
      </c>
      <c r="D3095" s="43" t="s">
        <v>3656</v>
      </c>
      <c r="E3095" s="43">
        <f t="shared" si="96"/>
        <v>0</v>
      </c>
      <c r="G3095" s="89" t="str">
        <v/>
      </c>
      <c r="H3095" s="90" t="str" cm="1">
        <f t="array" ref="H3095">IFERROR(_xlfn._xlws.FILTER(Cnty_States_Rgns[chapter],(Cnty_States_Rgns[county_lon, county_st]=G3095)*(Cnty_States_Rgns[region]=DR_Region)),"")</f>
        <v/>
      </c>
      <c r="J3095">
        <v>3093</v>
      </c>
      <c r="K3095" t="str">
        <f t="shared" si="97"/>
        <v/>
      </c>
    </row>
    <row r="3096" spans="1:11" ht="16" hidden="1" x14ac:dyDescent="0.2">
      <c r="A3096" s="43">
        <f>IFERROR(MATCH($C3096,'Start Here Statistics'!$M:$M,0),0)</f>
        <v>0</v>
      </c>
      <c r="B3096" s="43" t="s">
        <v>1434</v>
      </c>
      <c r="C3096" s="43" t="s">
        <v>291</v>
      </c>
      <c r="D3096" s="43" t="s">
        <v>3657</v>
      </c>
      <c r="E3096" s="43">
        <f t="shared" si="96"/>
        <v>0</v>
      </c>
      <c r="G3096" s="89" t="str">
        <v/>
      </c>
      <c r="H3096" s="90" t="str" cm="1">
        <f t="array" ref="H3096">IFERROR(_xlfn._xlws.FILTER(Cnty_States_Rgns[chapter],(Cnty_States_Rgns[county_lon, county_st]=G3096)*(Cnty_States_Rgns[region]=DR_Region)),"")</f>
        <v/>
      </c>
      <c r="J3096">
        <v>3094</v>
      </c>
      <c r="K3096" t="str">
        <f t="shared" si="97"/>
        <v/>
      </c>
    </row>
    <row r="3097" spans="1:11" ht="16" hidden="1" x14ac:dyDescent="0.2">
      <c r="A3097" s="43">
        <f>IFERROR(MATCH($C3097,'Start Here Statistics'!$M:$M,0),0)</f>
        <v>0</v>
      </c>
      <c r="B3097" s="43" t="s">
        <v>378</v>
      </c>
      <c r="C3097" s="43" t="s">
        <v>315</v>
      </c>
      <c r="D3097" s="43" t="s">
        <v>3658</v>
      </c>
      <c r="E3097" s="43">
        <f t="shared" si="96"/>
        <v>0</v>
      </c>
      <c r="G3097" s="89" t="str">
        <v/>
      </c>
      <c r="H3097" s="90" t="str" cm="1">
        <f t="array" ref="H3097">IFERROR(_xlfn._xlws.FILTER(Cnty_States_Rgns[chapter],(Cnty_States_Rgns[county_lon, county_st]=G3097)*(Cnty_States_Rgns[region]=DR_Region)),"")</f>
        <v/>
      </c>
      <c r="J3097">
        <v>3095</v>
      </c>
      <c r="K3097" t="str">
        <f t="shared" si="97"/>
        <v/>
      </c>
    </row>
    <row r="3098" spans="1:11" ht="16" hidden="1" x14ac:dyDescent="0.2">
      <c r="A3098" s="43">
        <f>IFERROR(MATCH($C3098,'Start Here Statistics'!$M:$M,0),0)</f>
        <v>0</v>
      </c>
      <c r="B3098" s="43" t="s">
        <v>378</v>
      </c>
      <c r="C3098" s="43" t="s">
        <v>315</v>
      </c>
      <c r="D3098" s="43" t="s">
        <v>3659</v>
      </c>
      <c r="E3098" s="43">
        <f t="shared" si="96"/>
        <v>0</v>
      </c>
      <c r="G3098" s="89" t="str">
        <v/>
      </c>
      <c r="H3098" s="90" t="str" cm="1">
        <f t="array" ref="H3098">IFERROR(_xlfn._xlws.FILTER(Cnty_States_Rgns[chapter],(Cnty_States_Rgns[county_lon, county_st]=G3098)*(Cnty_States_Rgns[region]=DR_Region)),"")</f>
        <v/>
      </c>
      <c r="J3098">
        <v>3096</v>
      </c>
      <c r="K3098" t="str">
        <f t="shared" si="97"/>
        <v/>
      </c>
    </row>
    <row r="3099" spans="1:11" ht="16" hidden="1" x14ac:dyDescent="0.2">
      <c r="A3099" s="43">
        <f>IFERROR(MATCH($C3099,'Start Here Statistics'!$M:$M,0),0)</f>
        <v>0</v>
      </c>
      <c r="B3099" s="43" t="s">
        <v>457</v>
      </c>
      <c r="C3099" s="43" t="s">
        <v>282</v>
      </c>
      <c r="D3099" s="43" t="s">
        <v>3660</v>
      </c>
      <c r="E3099" s="43">
        <f t="shared" si="96"/>
        <v>0</v>
      </c>
      <c r="G3099" s="89" t="str">
        <v/>
      </c>
      <c r="H3099" s="90" t="str" cm="1">
        <f t="array" ref="H3099">IFERROR(_xlfn._xlws.FILTER(Cnty_States_Rgns[chapter],(Cnty_States_Rgns[county_lon, county_st]=G3099)*(Cnty_States_Rgns[region]=DR_Region)),"")</f>
        <v/>
      </c>
      <c r="J3099">
        <v>3097</v>
      </c>
      <c r="K3099" t="str">
        <f t="shared" si="97"/>
        <v/>
      </c>
    </row>
    <row r="3100" spans="1:11" ht="16" hidden="1" x14ac:dyDescent="0.2">
      <c r="A3100" s="43">
        <f>IFERROR(MATCH($C3100,'Start Here Statistics'!$M:$M,0),0)</f>
        <v>0</v>
      </c>
      <c r="B3100" s="43" t="s">
        <v>530</v>
      </c>
      <c r="C3100" s="43" t="s">
        <v>304</v>
      </c>
      <c r="D3100" s="43" t="s">
        <v>3661</v>
      </c>
      <c r="E3100" s="43">
        <f t="shared" si="96"/>
        <v>0</v>
      </c>
      <c r="G3100" s="89" t="str">
        <v/>
      </c>
      <c r="H3100" s="90" t="str" cm="1">
        <f t="array" ref="H3100">IFERROR(_xlfn._xlws.FILTER(Cnty_States_Rgns[chapter],(Cnty_States_Rgns[county_lon, county_st]=G3100)*(Cnty_States_Rgns[region]=DR_Region)),"")</f>
        <v/>
      </c>
      <c r="J3100">
        <v>3098</v>
      </c>
      <c r="K3100" t="str">
        <f t="shared" si="97"/>
        <v/>
      </c>
    </row>
    <row r="3101" spans="1:11" ht="16" hidden="1" x14ac:dyDescent="0.2">
      <c r="A3101" s="43">
        <f>IFERROR(MATCH($C3101,'Start Here Statistics'!$M:$M,0),0)</f>
        <v>0</v>
      </c>
      <c r="B3101" s="43" t="s">
        <v>348</v>
      </c>
      <c r="C3101" s="43" t="s">
        <v>310</v>
      </c>
      <c r="D3101" s="43" t="s">
        <v>3662</v>
      </c>
      <c r="E3101" s="43">
        <f t="shared" si="96"/>
        <v>0</v>
      </c>
      <c r="G3101" s="89" t="str">
        <v/>
      </c>
      <c r="H3101" s="90" t="str" cm="1">
        <f t="array" ref="H3101">IFERROR(_xlfn._xlws.FILTER(Cnty_States_Rgns[chapter],(Cnty_States_Rgns[county_lon, county_st]=G3101)*(Cnty_States_Rgns[region]=DR_Region)),"")</f>
        <v/>
      </c>
      <c r="J3101">
        <v>3099</v>
      </c>
      <c r="K3101" t="str">
        <f t="shared" si="97"/>
        <v/>
      </c>
    </row>
    <row r="3102" spans="1:11" ht="16" hidden="1" x14ac:dyDescent="0.2">
      <c r="A3102" s="43">
        <f>IFERROR(MATCH($C3102,'Start Here Statistics'!$M:$M,0),0)</f>
        <v>0</v>
      </c>
      <c r="B3102" s="43" t="s">
        <v>700</v>
      </c>
      <c r="C3102" s="43" t="s">
        <v>299</v>
      </c>
      <c r="D3102" s="43" t="s">
        <v>3663</v>
      </c>
      <c r="E3102" s="43">
        <f t="shared" si="96"/>
        <v>0</v>
      </c>
      <c r="G3102" s="89" t="str">
        <v/>
      </c>
      <c r="H3102" s="90" t="str" cm="1">
        <f t="array" ref="H3102">IFERROR(_xlfn._xlws.FILTER(Cnty_States_Rgns[chapter],(Cnty_States_Rgns[county_lon, county_st]=G3102)*(Cnty_States_Rgns[region]=DR_Region)),"")</f>
        <v/>
      </c>
      <c r="J3102">
        <v>3100</v>
      </c>
      <c r="K3102" t="str">
        <f t="shared" si="97"/>
        <v/>
      </c>
    </row>
    <row r="3103" spans="1:11" ht="16" hidden="1" x14ac:dyDescent="0.2">
      <c r="A3103" s="43">
        <f>IFERROR(MATCH($C3103,'Start Here Statistics'!$M:$M,0),0)</f>
        <v>0</v>
      </c>
      <c r="B3103" s="43" t="s">
        <v>774</v>
      </c>
      <c r="C3103" s="43" t="s">
        <v>329</v>
      </c>
      <c r="D3103" s="43" t="s">
        <v>3664</v>
      </c>
      <c r="E3103" s="43">
        <f t="shared" si="96"/>
        <v>0</v>
      </c>
      <c r="G3103" s="89" t="str">
        <v/>
      </c>
      <c r="H3103" s="90" t="str" cm="1">
        <f t="array" ref="H3103">IFERROR(_xlfn._xlws.FILTER(Cnty_States_Rgns[chapter],(Cnty_States_Rgns[county_lon, county_st]=G3103)*(Cnty_States_Rgns[region]=DR_Region)),"")</f>
        <v/>
      </c>
      <c r="J3103">
        <v>3101</v>
      </c>
      <c r="K3103" t="str">
        <f t="shared" si="97"/>
        <v/>
      </c>
    </row>
    <row r="3104" spans="1:11" ht="16" hidden="1" x14ac:dyDescent="0.2">
      <c r="A3104" s="43">
        <f>IFERROR(MATCH($C3104,'Start Here Statistics'!$M:$M,0),0)</f>
        <v>0</v>
      </c>
      <c r="B3104" s="43" t="s">
        <v>414</v>
      </c>
      <c r="C3104" s="43" t="s">
        <v>310</v>
      </c>
      <c r="D3104" s="43" t="s">
        <v>3665</v>
      </c>
      <c r="E3104" s="43">
        <f t="shared" si="96"/>
        <v>0</v>
      </c>
      <c r="G3104" s="89" t="str">
        <v/>
      </c>
      <c r="H3104" s="90" t="str" cm="1">
        <f t="array" ref="H3104">IFERROR(_xlfn._xlws.FILTER(Cnty_States_Rgns[chapter],(Cnty_States_Rgns[county_lon, county_st]=G3104)*(Cnty_States_Rgns[region]=DR_Region)),"")</f>
        <v/>
      </c>
      <c r="J3104">
        <v>3102</v>
      </c>
      <c r="K3104" t="str">
        <f t="shared" si="97"/>
        <v/>
      </c>
    </row>
    <row r="3105" spans="1:11" ht="16" hidden="1" x14ac:dyDescent="0.2">
      <c r="A3105" s="43">
        <f>IFERROR(MATCH($C3105,'Start Here Statistics'!$M:$M,0),0)</f>
        <v>0</v>
      </c>
      <c r="B3105" s="43" t="s">
        <v>1326</v>
      </c>
      <c r="C3105" s="43" t="s">
        <v>307</v>
      </c>
      <c r="D3105" s="43" t="s">
        <v>3666</v>
      </c>
      <c r="E3105" s="43">
        <f t="shared" si="96"/>
        <v>0</v>
      </c>
      <c r="G3105" s="89" t="str">
        <v/>
      </c>
      <c r="H3105" s="90" t="str" cm="1">
        <f t="array" ref="H3105">IFERROR(_xlfn._xlws.FILTER(Cnty_States_Rgns[chapter],(Cnty_States_Rgns[county_lon, county_st]=G3105)*(Cnty_States_Rgns[region]=DR_Region)),"")</f>
        <v/>
      </c>
      <c r="J3105">
        <v>3103</v>
      </c>
      <c r="K3105" t="str">
        <f t="shared" si="97"/>
        <v/>
      </c>
    </row>
    <row r="3106" spans="1:11" ht="16" x14ac:dyDescent="0.2">
      <c r="A3106" s="43">
        <f>IFERROR(MATCH($C3106,'Start Here Statistics'!$M:$M,0),0)</f>
        <v>0</v>
      </c>
      <c r="B3106" s="43" t="s">
        <v>660</v>
      </c>
      <c r="C3106" s="43" t="s">
        <v>271</v>
      </c>
      <c r="D3106" s="43" t="s">
        <v>3667</v>
      </c>
      <c r="E3106" s="43">
        <f t="shared" si="96"/>
        <v>0</v>
      </c>
      <c r="G3106" s="89" t="str">
        <v/>
      </c>
      <c r="H3106" s="90" t="str" cm="1">
        <f t="array" ref="H3106">IFERROR(_xlfn._xlws.FILTER(Cnty_States_Rgns[chapter],(Cnty_States_Rgns[county_lon, county_st]=G3106)*(Cnty_States_Rgns[region]=DR_Region)),"")</f>
        <v/>
      </c>
      <c r="J3106">
        <v>3104</v>
      </c>
      <c r="K3106" t="str">
        <f t="shared" si="97"/>
        <v/>
      </c>
    </row>
    <row r="3107" spans="1:11" ht="16" x14ac:dyDescent="0.2">
      <c r="A3107" s="43">
        <f>IFERROR(MATCH($C3107,'Start Here Statistics'!$M:$M,0),0)</f>
        <v>0</v>
      </c>
      <c r="B3107" s="43" t="s">
        <v>517</v>
      </c>
      <c r="C3107" s="43" t="s">
        <v>271</v>
      </c>
      <c r="D3107" s="43" t="s">
        <v>3668</v>
      </c>
      <c r="E3107" s="43">
        <f t="shared" si="96"/>
        <v>0</v>
      </c>
      <c r="G3107" s="89" t="str">
        <v/>
      </c>
      <c r="H3107" s="90" t="str" cm="1">
        <f t="array" ref="H3107">IFERROR(_xlfn._xlws.FILTER(Cnty_States_Rgns[chapter],(Cnty_States_Rgns[county_lon, county_st]=G3107)*(Cnty_States_Rgns[region]=DR_Region)),"")</f>
        <v/>
      </c>
      <c r="J3107">
        <v>3105</v>
      </c>
      <c r="K3107" t="str">
        <f t="shared" si="97"/>
        <v/>
      </c>
    </row>
    <row r="3108" spans="1:11" ht="16" hidden="1" x14ac:dyDescent="0.2">
      <c r="A3108" s="43">
        <f>IFERROR(MATCH($C3108,'Start Here Statistics'!$M:$M,0),0)</f>
        <v>0</v>
      </c>
      <c r="B3108" s="43" t="s">
        <v>620</v>
      </c>
      <c r="C3108" s="43" t="s">
        <v>285</v>
      </c>
      <c r="D3108" s="43" t="s">
        <v>3669</v>
      </c>
      <c r="E3108" s="43">
        <f t="shared" si="96"/>
        <v>0</v>
      </c>
      <c r="G3108" s="89" t="str">
        <v/>
      </c>
      <c r="H3108" s="90" t="str" cm="1">
        <f t="array" ref="H3108">IFERROR(_xlfn._xlws.FILTER(Cnty_States_Rgns[chapter],(Cnty_States_Rgns[county_lon, county_st]=G3108)*(Cnty_States_Rgns[region]=DR_Region)),"")</f>
        <v/>
      </c>
      <c r="J3108">
        <v>3106</v>
      </c>
      <c r="K3108" t="str">
        <f t="shared" si="97"/>
        <v/>
      </c>
    </row>
    <row r="3109" spans="1:11" ht="16" hidden="1" x14ac:dyDescent="0.2">
      <c r="A3109" s="43">
        <f>IFERROR(MATCH($C3109,'Start Here Statistics'!$M:$M,0),0)</f>
        <v>0</v>
      </c>
      <c r="B3109" s="43" t="s">
        <v>480</v>
      </c>
      <c r="C3109" s="43" t="s">
        <v>313</v>
      </c>
      <c r="D3109" s="43" t="s">
        <v>3670</v>
      </c>
      <c r="E3109" s="43">
        <f t="shared" si="96"/>
        <v>0</v>
      </c>
      <c r="G3109" s="89" t="str">
        <v/>
      </c>
      <c r="H3109" s="90" t="str" cm="1">
        <f t="array" ref="H3109">IFERROR(_xlfn._xlws.FILTER(Cnty_States_Rgns[chapter],(Cnty_States_Rgns[county_lon, county_st]=G3109)*(Cnty_States_Rgns[region]=DR_Region)),"")</f>
        <v/>
      </c>
      <c r="J3109">
        <v>3107</v>
      </c>
      <c r="K3109" t="str">
        <f t="shared" si="97"/>
        <v/>
      </c>
    </row>
    <row r="3110" spans="1:11" ht="16" hidden="1" x14ac:dyDescent="0.2">
      <c r="A3110" s="43">
        <f>IFERROR(MATCH($C3110,'Start Here Statistics'!$M:$M,0),0)</f>
        <v>0</v>
      </c>
      <c r="B3110" s="43" t="s">
        <v>423</v>
      </c>
      <c r="C3110" s="43" t="s">
        <v>327</v>
      </c>
      <c r="D3110" s="43" t="s">
        <v>3671</v>
      </c>
      <c r="E3110" s="43">
        <f t="shared" si="96"/>
        <v>0</v>
      </c>
      <c r="G3110" s="89" t="str">
        <v/>
      </c>
      <c r="H3110" s="90" t="str" cm="1">
        <f t="array" ref="H3110">IFERROR(_xlfn._xlws.FILTER(Cnty_States_Rgns[chapter],(Cnty_States_Rgns[county_lon, county_st]=G3110)*(Cnty_States_Rgns[region]=DR_Region)),"")</f>
        <v/>
      </c>
      <c r="J3110">
        <v>3108</v>
      </c>
      <c r="K3110" t="str">
        <f t="shared" si="97"/>
        <v/>
      </c>
    </row>
    <row r="3111" spans="1:11" ht="16" hidden="1" x14ac:dyDescent="0.2">
      <c r="A3111" s="43">
        <f>IFERROR(MATCH($C3111,'Start Here Statistics'!$M:$M,0),0)</f>
        <v>0</v>
      </c>
      <c r="B3111" s="43" t="s">
        <v>582</v>
      </c>
      <c r="C3111" s="43" t="s">
        <v>302</v>
      </c>
      <c r="D3111" s="43" t="s">
        <v>3672</v>
      </c>
      <c r="E3111" s="43">
        <f t="shared" si="96"/>
        <v>0</v>
      </c>
      <c r="G3111" s="89" t="str">
        <v/>
      </c>
      <c r="H3111" s="90" t="str" cm="1">
        <f t="array" ref="H3111">IFERROR(_xlfn._xlws.FILTER(Cnty_States_Rgns[chapter],(Cnty_States_Rgns[county_lon, county_st]=G3111)*(Cnty_States_Rgns[region]=DR_Region)),"")</f>
        <v/>
      </c>
      <c r="J3111">
        <v>3109</v>
      </c>
      <c r="K3111" t="str">
        <f t="shared" si="97"/>
        <v/>
      </c>
    </row>
    <row r="3112" spans="1:11" ht="16" hidden="1" x14ac:dyDescent="0.2">
      <c r="A3112" s="43">
        <f>IFERROR(MATCH($C3112,'Start Here Statistics'!$M:$M,0),0)</f>
        <v>0</v>
      </c>
      <c r="B3112" s="43" t="s">
        <v>1539</v>
      </c>
      <c r="C3112" s="43" t="s">
        <v>316</v>
      </c>
      <c r="D3112" s="43" t="s">
        <v>3673</v>
      </c>
      <c r="E3112" s="43">
        <f t="shared" si="96"/>
        <v>0</v>
      </c>
      <c r="G3112" s="89" t="str">
        <v/>
      </c>
      <c r="H3112" s="90" t="str" cm="1">
        <f t="array" ref="H3112">IFERROR(_xlfn._xlws.FILTER(Cnty_States_Rgns[chapter],(Cnty_States_Rgns[county_lon, county_st]=G3112)*(Cnty_States_Rgns[region]=DR_Region)),"")</f>
        <v/>
      </c>
      <c r="J3112">
        <v>3110</v>
      </c>
      <c r="K3112" t="str">
        <f t="shared" si="97"/>
        <v/>
      </c>
    </row>
    <row r="3113" spans="1:11" ht="16" hidden="1" x14ac:dyDescent="0.2">
      <c r="A3113" s="43">
        <f>IFERROR(MATCH($C3113,'Start Here Statistics'!$M:$M,0),0)</f>
        <v>0</v>
      </c>
      <c r="B3113" s="43" t="s">
        <v>453</v>
      </c>
      <c r="C3113" s="43" t="s">
        <v>313</v>
      </c>
      <c r="D3113" s="43" t="s">
        <v>3674</v>
      </c>
      <c r="E3113" s="43">
        <f t="shared" si="96"/>
        <v>0</v>
      </c>
      <c r="G3113" s="89" t="str">
        <v/>
      </c>
      <c r="H3113" s="90" t="str" cm="1">
        <f t="array" ref="H3113">IFERROR(_xlfn._xlws.FILTER(Cnty_States_Rgns[chapter],(Cnty_States_Rgns[county_lon, county_st]=G3113)*(Cnty_States_Rgns[region]=DR_Region)),"")</f>
        <v/>
      </c>
      <c r="J3113">
        <v>3111</v>
      </c>
      <c r="K3113" t="str">
        <f t="shared" si="97"/>
        <v/>
      </c>
    </row>
    <row r="3114" spans="1:11" ht="16" hidden="1" x14ac:dyDescent="0.2">
      <c r="A3114" s="43">
        <f>IFERROR(MATCH($C3114,'Start Here Statistics'!$M:$M,0),0)</f>
        <v>0</v>
      </c>
      <c r="B3114" s="43" t="s">
        <v>1471</v>
      </c>
      <c r="C3114" s="43" t="s">
        <v>329</v>
      </c>
      <c r="D3114" s="43" t="s">
        <v>3675</v>
      </c>
      <c r="E3114" s="43">
        <f t="shared" si="96"/>
        <v>0</v>
      </c>
      <c r="G3114" s="89" t="str">
        <v/>
      </c>
      <c r="H3114" s="90" t="str" cm="1">
        <f t="array" ref="H3114">IFERROR(_xlfn._xlws.FILTER(Cnty_States_Rgns[chapter],(Cnty_States_Rgns[county_lon, county_st]=G3114)*(Cnty_States_Rgns[region]=DR_Region)),"")</f>
        <v/>
      </c>
      <c r="J3114">
        <v>3112</v>
      </c>
      <c r="K3114" t="str">
        <f t="shared" si="97"/>
        <v/>
      </c>
    </row>
    <row r="3115" spans="1:11" ht="16" hidden="1" x14ac:dyDescent="0.2">
      <c r="A3115" s="43">
        <f>IFERROR(MATCH($C3115,'Start Here Statistics'!$M:$M,0),0)</f>
        <v>0</v>
      </c>
      <c r="B3115" s="43" t="s">
        <v>620</v>
      </c>
      <c r="C3115" s="43" t="s">
        <v>285</v>
      </c>
      <c r="D3115" s="43" t="s">
        <v>3676</v>
      </c>
      <c r="E3115" s="43">
        <f t="shared" si="96"/>
        <v>0</v>
      </c>
      <c r="G3115" s="89" t="str">
        <v/>
      </c>
      <c r="H3115" s="90" t="str" cm="1">
        <f t="array" ref="H3115">IFERROR(_xlfn._xlws.FILTER(Cnty_States_Rgns[chapter],(Cnty_States_Rgns[county_lon, county_st]=G3115)*(Cnty_States_Rgns[region]=DR_Region)),"")</f>
        <v/>
      </c>
      <c r="J3115">
        <v>3113</v>
      </c>
      <c r="K3115" t="str">
        <f t="shared" si="97"/>
        <v/>
      </c>
    </row>
    <row r="3116" spans="1:11" ht="16" hidden="1" x14ac:dyDescent="0.2">
      <c r="A3116" s="43">
        <f>IFERROR(MATCH($C3116,'Start Here Statistics'!$M:$M,0),0)</f>
        <v>0</v>
      </c>
      <c r="B3116" s="43" t="s">
        <v>789</v>
      </c>
      <c r="C3116" s="43" t="s">
        <v>310</v>
      </c>
      <c r="D3116" s="43" t="s">
        <v>3677</v>
      </c>
      <c r="E3116" s="43">
        <f t="shared" si="96"/>
        <v>0</v>
      </c>
      <c r="G3116" s="89" t="str">
        <v/>
      </c>
      <c r="H3116" s="90" t="str" cm="1">
        <f t="array" ref="H3116">IFERROR(_xlfn._xlws.FILTER(Cnty_States_Rgns[chapter],(Cnty_States_Rgns[county_lon, county_st]=G3116)*(Cnty_States_Rgns[region]=DR_Region)),"")</f>
        <v/>
      </c>
      <c r="J3116">
        <v>3114</v>
      </c>
      <c r="K3116" t="str">
        <f t="shared" si="97"/>
        <v/>
      </c>
    </row>
    <row r="3117" spans="1:11" ht="16" hidden="1" x14ac:dyDescent="0.2">
      <c r="A3117" s="43">
        <f>IFERROR(MATCH($C3117,'Start Here Statistics'!$M:$M,0),0)</f>
        <v>0</v>
      </c>
      <c r="B3117" s="43" t="s">
        <v>914</v>
      </c>
      <c r="C3117" s="43" t="s">
        <v>299</v>
      </c>
      <c r="D3117" s="43" t="s">
        <v>3678</v>
      </c>
      <c r="E3117" s="43">
        <f t="shared" si="96"/>
        <v>0</v>
      </c>
      <c r="G3117" s="89" t="str">
        <v/>
      </c>
      <c r="H3117" s="90" t="str" cm="1">
        <f t="array" ref="H3117">IFERROR(_xlfn._xlws.FILTER(Cnty_States_Rgns[chapter],(Cnty_States_Rgns[county_lon, county_st]=G3117)*(Cnty_States_Rgns[region]=DR_Region)),"")</f>
        <v/>
      </c>
      <c r="J3117">
        <v>3115</v>
      </c>
      <c r="K3117" t="str">
        <f t="shared" si="97"/>
        <v/>
      </c>
    </row>
    <row r="3118" spans="1:11" ht="16" hidden="1" x14ac:dyDescent="0.2">
      <c r="A3118" s="43">
        <f>IFERROR(MATCH($C3118,'Start Here Statistics'!$M:$M,0),0)</f>
        <v>0</v>
      </c>
      <c r="B3118" s="43" t="s">
        <v>718</v>
      </c>
      <c r="C3118" s="43" t="s">
        <v>302</v>
      </c>
      <c r="D3118" s="43" t="s">
        <v>3679</v>
      </c>
      <c r="E3118" s="43">
        <f t="shared" si="96"/>
        <v>0</v>
      </c>
      <c r="G3118" s="89" t="str">
        <v/>
      </c>
      <c r="H3118" s="90" t="str" cm="1">
        <f t="array" ref="H3118">IFERROR(_xlfn._xlws.FILTER(Cnty_States_Rgns[chapter],(Cnty_States_Rgns[county_lon, county_st]=G3118)*(Cnty_States_Rgns[region]=DR_Region)),"")</f>
        <v/>
      </c>
      <c r="J3118">
        <v>3116</v>
      </c>
      <c r="K3118" t="str">
        <f t="shared" si="97"/>
        <v/>
      </c>
    </row>
    <row r="3119" spans="1:11" ht="16" hidden="1" x14ac:dyDescent="0.2">
      <c r="A3119" s="43">
        <f>IFERROR(MATCH($C3119,'Start Here Statistics'!$M:$M,0),0)</f>
        <v>0</v>
      </c>
      <c r="B3119" s="43" t="s">
        <v>405</v>
      </c>
      <c r="C3119" s="43" t="s">
        <v>308</v>
      </c>
      <c r="D3119" s="43" t="s">
        <v>3680</v>
      </c>
      <c r="E3119" s="43">
        <f t="shared" si="96"/>
        <v>0</v>
      </c>
      <c r="G3119" s="89" t="str">
        <v/>
      </c>
      <c r="H3119" s="90" t="str" cm="1">
        <f t="array" ref="H3119">IFERROR(_xlfn._xlws.FILTER(Cnty_States_Rgns[chapter],(Cnty_States_Rgns[county_lon, county_st]=G3119)*(Cnty_States_Rgns[region]=DR_Region)),"")</f>
        <v/>
      </c>
      <c r="J3119">
        <v>3117</v>
      </c>
      <c r="K3119" t="str">
        <f t="shared" si="97"/>
        <v/>
      </c>
    </row>
    <row r="3120" spans="1:11" ht="16" hidden="1" x14ac:dyDescent="0.2">
      <c r="A3120" s="43">
        <f>IFERROR(MATCH($C3120,'Start Here Statistics'!$M:$M,0),0)</f>
        <v>0</v>
      </c>
      <c r="B3120" s="43" t="s">
        <v>411</v>
      </c>
      <c r="C3120" s="43" t="s">
        <v>301</v>
      </c>
      <c r="D3120" s="43" t="s">
        <v>3681</v>
      </c>
      <c r="E3120" s="43">
        <f t="shared" si="96"/>
        <v>0</v>
      </c>
      <c r="G3120" s="89" t="str">
        <v/>
      </c>
      <c r="H3120" s="90" t="str" cm="1">
        <f t="array" ref="H3120">IFERROR(_xlfn._xlws.FILTER(Cnty_States_Rgns[chapter],(Cnty_States_Rgns[county_lon, county_st]=G3120)*(Cnty_States_Rgns[region]=DR_Region)),"")</f>
        <v/>
      </c>
      <c r="J3120">
        <v>3118</v>
      </c>
      <c r="K3120" t="str">
        <f t="shared" si="97"/>
        <v/>
      </c>
    </row>
    <row r="3121" spans="1:11" ht="16" hidden="1" x14ac:dyDescent="0.2">
      <c r="A3121" s="43">
        <f>IFERROR(MATCH($C3121,'Start Here Statistics'!$M:$M,0),0)</f>
        <v>0</v>
      </c>
      <c r="B3121" s="43" t="s">
        <v>428</v>
      </c>
      <c r="C3121" s="43" t="s">
        <v>301</v>
      </c>
      <c r="D3121" s="43" t="s">
        <v>3682</v>
      </c>
      <c r="E3121" s="43">
        <f t="shared" si="96"/>
        <v>0</v>
      </c>
      <c r="G3121" s="89" t="str">
        <v/>
      </c>
      <c r="H3121" s="90" t="str" cm="1">
        <f t="array" ref="H3121">IFERROR(_xlfn._xlws.FILTER(Cnty_States_Rgns[chapter],(Cnty_States_Rgns[county_lon, county_st]=G3121)*(Cnty_States_Rgns[region]=DR_Region)),"")</f>
        <v/>
      </c>
      <c r="J3121">
        <v>3119</v>
      </c>
      <c r="K3121" t="str">
        <f t="shared" si="97"/>
        <v/>
      </c>
    </row>
    <row r="3122" spans="1:11" ht="16" hidden="1" x14ac:dyDescent="0.2">
      <c r="A3122" s="43">
        <f>IFERROR(MATCH($C3122,'Start Here Statistics'!$M:$M,0),0)</f>
        <v>0</v>
      </c>
      <c r="B3122" s="43" t="s">
        <v>411</v>
      </c>
      <c r="C3122" s="43" t="s">
        <v>301</v>
      </c>
      <c r="D3122" s="43" t="s">
        <v>3683</v>
      </c>
      <c r="E3122" s="43">
        <f t="shared" si="96"/>
        <v>0</v>
      </c>
      <c r="G3122" s="89" t="str">
        <v/>
      </c>
      <c r="H3122" s="90" t="str" cm="1">
        <f t="array" ref="H3122">IFERROR(_xlfn._xlws.FILTER(Cnty_States_Rgns[chapter],(Cnty_States_Rgns[county_lon, county_st]=G3122)*(Cnty_States_Rgns[region]=DR_Region)),"")</f>
        <v/>
      </c>
      <c r="J3122">
        <v>3120</v>
      </c>
      <c r="K3122" t="str">
        <f t="shared" si="97"/>
        <v/>
      </c>
    </row>
    <row r="3123" spans="1:11" ht="16" hidden="1" x14ac:dyDescent="0.2">
      <c r="A3123" s="43">
        <f>IFERROR(MATCH($C3123,'Start Here Statistics'!$M:$M,0),0)</f>
        <v>0</v>
      </c>
      <c r="B3123" s="43" t="s">
        <v>651</v>
      </c>
      <c r="C3123" s="43" t="s">
        <v>305</v>
      </c>
      <c r="D3123" s="43" t="s">
        <v>3684</v>
      </c>
      <c r="E3123" s="43">
        <f t="shared" si="96"/>
        <v>0</v>
      </c>
      <c r="G3123" s="89" t="str">
        <v/>
      </c>
      <c r="H3123" s="90" t="str" cm="1">
        <f t="array" ref="H3123">IFERROR(_xlfn._xlws.FILTER(Cnty_States_Rgns[chapter],(Cnty_States_Rgns[county_lon, county_st]=G3123)*(Cnty_States_Rgns[region]=DR_Region)),"")</f>
        <v/>
      </c>
      <c r="J3123">
        <v>3121</v>
      </c>
      <c r="K3123" t="str">
        <f t="shared" si="97"/>
        <v/>
      </c>
    </row>
    <row r="3124" spans="1:11" ht="16" hidden="1" x14ac:dyDescent="0.2">
      <c r="A3124" s="43">
        <f>IFERROR(MATCH($C3124,'Start Here Statistics'!$M:$M,0),0)</f>
        <v>0</v>
      </c>
      <c r="B3124" s="43" t="s">
        <v>883</v>
      </c>
      <c r="C3124" s="43" t="s">
        <v>309</v>
      </c>
      <c r="D3124" s="43" t="s">
        <v>3685</v>
      </c>
      <c r="E3124" s="43">
        <f t="shared" si="96"/>
        <v>0</v>
      </c>
      <c r="G3124" s="89" t="str">
        <v/>
      </c>
      <c r="H3124" s="90" t="str" cm="1">
        <f t="array" ref="H3124">IFERROR(_xlfn._xlws.FILTER(Cnty_States_Rgns[chapter],(Cnty_States_Rgns[county_lon, county_st]=G3124)*(Cnty_States_Rgns[region]=DR_Region)),"")</f>
        <v/>
      </c>
      <c r="J3124">
        <v>3122</v>
      </c>
      <c r="K3124" t="str">
        <f t="shared" si="97"/>
        <v/>
      </c>
    </row>
    <row r="3125" spans="1:11" ht="16" hidden="1" x14ac:dyDescent="0.2">
      <c r="A3125" s="43">
        <f>IFERROR(MATCH($C3125,'Start Here Statistics'!$M:$M,0),0)</f>
        <v>0</v>
      </c>
      <c r="B3125" s="43" t="s">
        <v>538</v>
      </c>
      <c r="C3125" s="43" t="s">
        <v>294</v>
      </c>
      <c r="D3125" s="43" t="s">
        <v>3686</v>
      </c>
      <c r="E3125" s="43">
        <f t="shared" si="96"/>
        <v>0</v>
      </c>
      <c r="G3125" s="89" t="str">
        <v/>
      </c>
      <c r="H3125" s="90" t="str" cm="1">
        <f t="array" ref="H3125">IFERROR(_xlfn._xlws.FILTER(Cnty_States_Rgns[chapter],(Cnty_States_Rgns[county_lon, county_st]=G3125)*(Cnty_States_Rgns[region]=DR_Region)),"")</f>
        <v/>
      </c>
      <c r="J3125">
        <v>3123</v>
      </c>
      <c r="K3125" t="str">
        <f t="shared" si="97"/>
        <v/>
      </c>
    </row>
    <row r="3126" spans="1:11" ht="16" hidden="1" x14ac:dyDescent="0.2">
      <c r="A3126" s="43">
        <f>IFERROR(MATCH($C3126,'Start Here Statistics'!$M:$M,0),0)</f>
        <v>0</v>
      </c>
      <c r="B3126" s="43" t="s">
        <v>348</v>
      </c>
      <c r="C3126" s="43" t="s">
        <v>310</v>
      </c>
      <c r="D3126" s="43" t="s">
        <v>3687</v>
      </c>
      <c r="E3126" s="43">
        <f t="shared" si="96"/>
        <v>0</v>
      </c>
      <c r="G3126" s="89" t="str">
        <v/>
      </c>
      <c r="H3126" s="90" t="str" cm="1">
        <f t="array" ref="H3126">IFERROR(_xlfn._xlws.FILTER(Cnty_States_Rgns[chapter],(Cnty_States_Rgns[county_lon, county_st]=G3126)*(Cnty_States_Rgns[region]=DR_Region)),"")</f>
        <v/>
      </c>
      <c r="J3126">
        <v>3124</v>
      </c>
      <c r="K3126" t="str">
        <f t="shared" si="97"/>
        <v/>
      </c>
    </row>
    <row r="3127" spans="1:11" ht="16" hidden="1" x14ac:dyDescent="0.2">
      <c r="A3127" s="43">
        <f>IFERROR(MATCH($C3127,'Start Here Statistics'!$M:$M,0),0)</f>
        <v>0</v>
      </c>
      <c r="B3127" s="43" t="s">
        <v>455</v>
      </c>
      <c r="C3127" s="43" t="s">
        <v>308</v>
      </c>
      <c r="D3127" s="43" t="s">
        <v>3688</v>
      </c>
      <c r="E3127" s="43">
        <f t="shared" si="96"/>
        <v>0</v>
      </c>
      <c r="G3127" s="89" t="str">
        <v/>
      </c>
      <c r="H3127" s="90" t="str" cm="1">
        <f t="array" ref="H3127">IFERROR(_xlfn._xlws.FILTER(Cnty_States_Rgns[chapter],(Cnty_States_Rgns[county_lon, county_st]=G3127)*(Cnty_States_Rgns[region]=DR_Region)),"")</f>
        <v/>
      </c>
      <c r="J3127">
        <v>3125</v>
      </c>
      <c r="K3127" t="str">
        <f t="shared" si="97"/>
        <v/>
      </c>
    </row>
    <row r="3128" spans="1:11" ht="16" hidden="1" x14ac:dyDescent="0.2">
      <c r="A3128" s="43">
        <f>IFERROR(MATCH($C3128,'Start Here Statistics'!$M:$M,0),0)</f>
        <v>0</v>
      </c>
      <c r="B3128" s="43" t="s">
        <v>402</v>
      </c>
      <c r="C3128" s="43" t="s">
        <v>275</v>
      </c>
      <c r="D3128" s="43" t="s">
        <v>3689</v>
      </c>
      <c r="E3128" s="43">
        <f t="shared" si="96"/>
        <v>0</v>
      </c>
      <c r="G3128" s="89" t="str">
        <v/>
      </c>
      <c r="H3128" s="90" t="str" cm="1">
        <f t="array" ref="H3128">IFERROR(_xlfn._xlws.FILTER(Cnty_States_Rgns[chapter],(Cnty_States_Rgns[county_lon, county_st]=G3128)*(Cnty_States_Rgns[region]=DR_Region)),"")</f>
        <v/>
      </c>
      <c r="J3128">
        <v>3126</v>
      </c>
      <c r="K3128" t="str">
        <f t="shared" si="97"/>
        <v/>
      </c>
    </row>
    <row r="3129" spans="1:11" ht="16" hidden="1" x14ac:dyDescent="0.2">
      <c r="A3129" s="43">
        <f>IFERROR(MATCH($C3129,'Start Here Statistics'!$M:$M,0),0)</f>
        <v>0</v>
      </c>
      <c r="B3129" s="43" t="s">
        <v>348</v>
      </c>
      <c r="C3129" s="43" t="s">
        <v>310</v>
      </c>
      <c r="D3129" s="43" t="s">
        <v>3690</v>
      </c>
      <c r="E3129" s="43">
        <f t="shared" si="96"/>
        <v>0</v>
      </c>
      <c r="G3129" s="89" t="str">
        <v/>
      </c>
      <c r="H3129" s="90" t="str" cm="1">
        <f t="array" ref="H3129">IFERROR(_xlfn._xlws.FILTER(Cnty_States_Rgns[chapter],(Cnty_States_Rgns[county_lon, county_st]=G3129)*(Cnty_States_Rgns[region]=DR_Region)),"")</f>
        <v/>
      </c>
      <c r="J3129">
        <v>3127</v>
      </c>
      <c r="K3129" t="str">
        <f t="shared" si="97"/>
        <v/>
      </c>
    </row>
    <row r="3130" spans="1:11" ht="16" hidden="1" x14ac:dyDescent="0.2">
      <c r="A3130" s="43">
        <f>IFERROR(MATCH($C3130,'Start Here Statistics'!$M:$M,0),0)</f>
        <v>0</v>
      </c>
      <c r="B3130" s="43" t="s">
        <v>634</v>
      </c>
      <c r="C3130" s="43" t="s">
        <v>307</v>
      </c>
      <c r="D3130" s="43" t="s">
        <v>3691</v>
      </c>
      <c r="E3130" s="43">
        <f t="shared" si="96"/>
        <v>0</v>
      </c>
      <c r="G3130" s="89" t="str">
        <v/>
      </c>
      <c r="H3130" s="90" t="str" cm="1">
        <f t="array" ref="H3130">IFERROR(_xlfn._xlws.FILTER(Cnty_States_Rgns[chapter],(Cnty_States_Rgns[county_lon, county_st]=G3130)*(Cnty_States_Rgns[region]=DR_Region)),"")</f>
        <v/>
      </c>
      <c r="J3130">
        <v>3128</v>
      </c>
      <c r="K3130" t="str">
        <f t="shared" si="97"/>
        <v/>
      </c>
    </row>
    <row r="3131" spans="1:11" ht="16" hidden="1" x14ac:dyDescent="0.2">
      <c r="A3131" s="43">
        <f>IFERROR(MATCH($C3131,'Start Here Statistics'!$M:$M,0),0)</f>
        <v>0</v>
      </c>
      <c r="B3131" s="43" t="s">
        <v>571</v>
      </c>
      <c r="C3131" s="43" t="s">
        <v>308</v>
      </c>
      <c r="D3131" s="43" t="s">
        <v>3692</v>
      </c>
      <c r="E3131" s="43">
        <f t="shared" si="96"/>
        <v>0</v>
      </c>
      <c r="G3131" s="89" t="str">
        <v/>
      </c>
      <c r="H3131" s="90" t="str" cm="1">
        <f t="array" ref="H3131">IFERROR(_xlfn._xlws.FILTER(Cnty_States_Rgns[chapter],(Cnty_States_Rgns[county_lon, county_st]=G3131)*(Cnty_States_Rgns[region]=DR_Region)),"")</f>
        <v/>
      </c>
      <c r="J3131">
        <v>3129</v>
      </c>
      <c r="K3131" t="str">
        <f t="shared" si="97"/>
        <v/>
      </c>
    </row>
    <row r="3132" spans="1:11" ht="16" hidden="1" x14ac:dyDescent="0.2">
      <c r="A3132" s="43">
        <f>IFERROR(MATCH($C3132,'Start Here Statistics'!$M:$M,0),0)</f>
        <v>0</v>
      </c>
      <c r="B3132" s="43" t="s">
        <v>1414</v>
      </c>
      <c r="C3132" s="43" t="s">
        <v>316</v>
      </c>
      <c r="D3132" s="43" t="s">
        <v>3693</v>
      </c>
      <c r="E3132" s="43">
        <f t="shared" si="96"/>
        <v>0</v>
      </c>
      <c r="G3132" s="89" t="str">
        <v/>
      </c>
      <c r="H3132" s="90" t="str" cm="1">
        <f t="array" ref="H3132">IFERROR(_xlfn._xlws.FILTER(Cnty_States_Rgns[chapter],(Cnty_States_Rgns[county_lon, county_st]=G3132)*(Cnty_States_Rgns[region]=DR_Region)),"")</f>
        <v/>
      </c>
      <c r="J3132">
        <v>3130</v>
      </c>
      <c r="K3132" t="str">
        <f t="shared" si="97"/>
        <v/>
      </c>
    </row>
    <row r="3133" spans="1:11" ht="16" hidden="1" x14ac:dyDescent="0.2">
      <c r="A3133" s="43">
        <f>IFERROR(MATCH($C3133,'Start Here Statistics'!$M:$M,0),0)</f>
        <v>0</v>
      </c>
      <c r="B3133" s="43" t="s">
        <v>455</v>
      </c>
      <c r="C3133" s="43" t="s">
        <v>308</v>
      </c>
      <c r="D3133" s="43" t="s">
        <v>3694</v>
      </c>
      <c r="E3133" s="43">
        <f t="shared" si="96"/>
        <v>0</v>
      </c>
      <c r="G3133" s="89" t="str">
        <v/>
      </c>
      <c r="H3133" s="90" t="str" cm="1">
        <f t="array" ref="H3133">IFERROR(_xlfn._xlws.FILTER(Cnty_States_Rgns[chapter],(Cnty_States_Rgns[county_lon, county_st]=G3133)*(Cnty_States_Rgns[region]=DR_Region)),"")</f>
        <v/>
      </c>
      <c r="J3133">
        <v>3131</v>
      </c>
      <c r="K3133" t="str">
        <f t="shared" si="97"/>
        <v/>
      </c>
    </row>
    <row r="3134" spans="1:11" ht="16" hidden="1" x14ac:dyDescent="0.2">
      <c r="A3134" s="43">
        <f>IFERROR(MATCH($C3134,'Start Here Statistics'!$M:$M,0),0)</f>
        <v>0</v>
      </c>
      <c r="B3134" s="43" t="s">
        <v>930</v>
      </c>
      <c r="C3134" s="43" t="s">
        <v>328</v>
      </c>
      <c r="D3134" s="43" t="s">
        <v>3695</v>
      </c>
      <c r="E3134" s="43">
        <f t="shared" si="96"/>
        <v>0</v>
      </c>
      <c r="G3134" s="89" t="str">
        <v/>
      </c>
      <c r="H3134" s="90" t="str" cm="1">
        <f t="array" ref="H3134">IFERROR(_xlfn._xlws.FILTER(Cnty_States_Rgns[chapter],(Cnty_States_Rgns[county_lon, county_st]=G3134)*(Cnty_States_Rgns[region]=DR_Region)),"")</f>
        <v/>
      </c>
      <c r="J3134">
        <v>3132</v>
      </c>
      <c r="K3134" t="str">
        <f t="shared" si="97"/>
        <v/>
      </c>
    </row>
    <row r="3135" spans="1:11" ht="16" hidden="1" x14ac:dyDescent="0.2">
      <c r="A3135" s="43">
        <f>IFERROR(MATCH($C3135,'Start Here Statistics'!$M:$M,0),0)</f>
        <v>0</v>
      </c>
      <c r="B3135" s="43" t="s">
        <v>732</v>
      </c>
      <c r="C3135" s="43" t="s">
        <v>297</v>
      </c>
      <c r="D3135" s="43" t="s">
        <v>3696</v>
      </c>
      <c r="E3135" s="43">
        <f t="shared" si="96"/>
        <v>0</v>
      </c>
      <c r="G3135" s="89" t="str">
        <v/>
      </c>
      <c r="H3135" s="90" t="str" cm="1">
        <f t="array" ref="H3135">IFERROR(_xlfn._xlws.FILTER(Cnty_States_Rgns[chapter],(Cnty_States_Rgns[county_lon, county_st]=G3135)*(Cnty_States_Rgns[region]=DR_Region)),"")</f>
        <v/>
      </c>
      <c r="J3135">
        <v>3133</v>
      </c>
      <c r="K3135" t="str">
        <f t="shared" si="97"/>
        <v/>
      </c>
    </row>
    <row r="3136" spans="1:11" ht="16" hidden="1" x14ac:dyDescent="0.2">
      <c r="A3136" s="43">
        <f>IFERROR(MATCH($C3136,'Start Here Statistics'!$M:$M,0),0)</f>
        <v>0</v>
      </c>
      <c r="B3136" s="43" t="s">
        <v>708</v>
      </c>
      <c r="C3136" s="43" t="s">
        <v>285</v>
      </c>
      <c r="D3136" s="43" t="s">
        <v>3697</v>
      </c>
      <c r="E3136" s="43">
        <f t="shared" si="96"/>
        <v>0</v>
      </c>
      <c r="G3136" s="89" t="str">
        <v/>
      </c>
      <c r="H3136" s="90" t="str" cm="1">
        <f t="array" ref="H3136">IFERROR(_xlfn._xlws.FILTER(Cnty_States_Rgns[chapter],(Cnty_States_Rgns[county_lon, county_st]=G3136)*(Cnty_States_Rgns[region]=DR_Region)),"")</f>
        <v/>
      </c>
      <c r="J3136">
        <v>3134</v>
      </c>
      <c r="K3136" t="str">
        <f t="shared" si="97"/>
        <v/>
      </c>
    </row>
    <row r="3137" spans="1:11" ht="16" hidden="1" x14ac:dyDescent="0.2">
      <c r="A3137" s="43">
        <f>IFERROR(MATCH($C3137,'Start Here Statistics'!$M:$M,0),0)</f>
        <v>0</v>
      </c>
      <c r="B3137" s="43" t="s">
        <v>423</v>
      </c>
      <c r="C3137" s="43" t="s">
        <v>327</v>
      </c>
      <c r="D3137" s="43" t="s">
        <v>3698</v>
      </c>
      <c r="E3137" s="43">
        <f t="shared" si="96"/>
        <v>0</v>
      </c>
      <c r="G3137" s="89" t="str">
        <v/>
      </c>
      <c r="H3137" s="90" t="str" cm="1">
        <f t="array" ref="H3137">IFERROR(_xlfn._xlws.FILTER(Cnty_States_Rgns[chapter],(Cnty_States_Rgns[county_lon, county_st]=G3137)*(Cnty_States_Rgns[region]=DR_Region)),"")</f>
        <v/>
      </c>
      <c r="J3137">
        <v>3135</v>
      </c>
      <c r="K3137" t="str">
        <f t="shared" si="97"/>
        <v/>
      </c>
    </row>
    <row r="3138" spans="1:11" ht="16" hidden="1" x14ac:dyDescent="0.2">
      <c r="A3138" s="43">
        <f>IFERROR(MATCH($C3138,'Start Here Statistics'!$M:$M,0),0)</f>
        <v>0</v>
      </c>
      <c r="B3138" s="43" t="s">
        <v>386</v>
      </c>
      <c r="C3138" s="43" t="s">
        <v>295</v>
      </c>
      <c r="D3138" s="43" t="s">
        <v>3699</v>
      </c>
      <c r="E3138" s="43">
        <f t="shared" si="96"/>
        <v>0</v>
      </c>
      <c r="G3138" s="89" t="str">
        <v/>
      </c>
      <c r="H3138" s="90" t="str" cm="1">
        <f t="array" ref="H3138">IFERROR(_xlfn._xlws.FILTER(Cnty_States_Rgns[chapter],(Cnty_States_Rgns[county_lon, county_st]=G3138)*(Cnty_States_Rgns[region]=DR_Region)),"")</f>
        <v/>
      </c>
      <c r="J3138">
        <v>3136</v>
      </c>
      <c r="K3138" t="str">
        <f t="shared" si="97"/>
        <v/>
      </c>
    </row>
    <row r="3139" spans="1:11" ht="16" hidden="1" x14ac:dyDescent="0.2">
      <c r="A3139" s="43">
        <f>IFERROR(MATCH($C3139,'Start Here Statistics'!$M:$M,0),0)</f>
        <v>0</v>
      </c>
      <c r="B3139" s="43" t="s">
        <v>374</v>
      </c>
      <c r="C3139" s="43" t="s">
        <v>317</v>
      </c>
      <c r="D3139" s="43" t="s">
        <v>3700</v>
      </c>
      <c r="E3139" s="43">
        <f t="shared" ref="E3139:E3165" si="98">SUM(E3138,$A3139&gt;0)</f>
        <v>0</v>
      </c>
      <c r="G3139" s="89" t="str">
        <v/>
      </c>
      <c r="H3139" s="90" t="str" cm="1">
        <f t="array" ref="H3139">IFERROR(_xlfn._xlws.FILTER(Cnty_States_Rgns[chapter],(Cnty_States_Rgns[county_lon, county_st]=G3139)*(Cnty_States_Rgns[region]=DR_Region)),"")</f>
        <v/>
      </c>
      <c r="J3139">
        <v>3137</v>
      </c>
      <c r="K3139" t="str">
        <f t="shared" si="97"/>
        <v/>
      </c>
    </row>
    <row r="3140" spans="1:11" ht="16" hidden="1" x14ac:dyDescent="0.2">
      <c r="A3140" s="43">
        <f>IFERROR(MATCH($C3140,'Start Here Statistics'!$M:$M,0),0)</f>
        <v>0</v>
      </c>
      <c r="B3140" s="43" t="s">
        <v>402</v>
      </c>
      <c r="C3140" s="43" t="s">
        <v>275</v>
      </c>
      <c r="D3140" s="43" t="s">
        <v>3701</v>
      </c>
      <c r="E3140" s="43">
        <f t="shared" si="98"/>
        <v>0</v>
      </c>
      <c r="G3140" s="89" t="str">
        <v/>
      </c>
      <c r="H3140" s="90" t="str" cm="1">
        <f t="array" ref="H3140">IFERROR(_xlfn._xlws.FILTER(Cnty_States_Rgns[chapter],(Cnty_States_Rgns[county_lon, county_st]=G3140)*(Cnty_States_Rgns[region]=DR_Region)),"")</f>
        <v/>
      </c>
      <c r="J3140">
        <v>3138</v>
      </c>
      <c r="K3140" t="str">
        <f t="shared" ref="K3140:K3169" si="99">IFERROR(INDEX($D:$D,MATCH($J3140,$E:$E,0)),"")</f>
        <v/>
      </c>
    </row>
    <row r="3141" spans="1:11" ht="16" x14ac:dyDescent="0.2">
      <c r="A3141" s="43">
        <f>IFERROR(MATCH($C3141,'Start Here Statistics'!$M:$M,0),0)</f>
        <v>0</v>
      </c>
      <c r="B3141" s="43" t="s">
        <v>400</v>
      </c>
      <c r="C3141" s="43" t="s">
        <v>271</v>
      </c>
      <c r="D3141" s="43" t="s">
        <v>3702</v>
      </c>
      <c r="E3141" s="43">
        <f t="shared" si="98"/>
        <v>0</v>
      </c>
      <c r="G3141" s="89" t="str">
        <v/>
      </c>
      <c r="H3141" s="90" t="str" cm="1">
        <f t="array" ref="H3141">IFERROR(_xlfn._xlws.FILTER(Cnty_States_Rgns[chapter],(Cnty_States_Rgns[county_lon, county_st]=G3141)*(Cnty_States_Rgns[region]=DR_Region)),"")</f>
        <v/>
      </c>
      <c r="J3141">
        <v>3139</v>
      </c>
      <c r="K3141" t="str">
        <f t="shared" si="99"/>
        <v/>
      </c>
    </row>
    <row r="3142" spans="1:11" ht="16" hidden="1" x14ac:dyDescent="0.2">
      <c r="A3142" s="43">
        <f>IFERROR(MATCH($C3142,'Start Here Statistics'!$M:$M,0),0)</f>
        <v>0</v>
      </c>
      <c r="B3142" s="43" t="s">
        <v>1021</v>
      </c>
      <c r="C3142" s="43" t="s">
        <v>280</v>
      </c>
      <c r="D3142" s="43" t="s">
        <v>3703</v>
      </c>
      <c r="E3142" s="43">
        <f t="shared" si="98"/>
        <v>0</v>
      </c>
      <c r="G3142" s="89" t="str">
        <v/>
      </c>
      <c r="H3142" s="90" t="str" cm="1">
        <f t="array" ref="H3142">IFERROR(_xlfn._xlws.FILTER(Cnty_States_Rgns[chapter],(Cnty_States_Rgns[county_lon, county_st]=G3142)*(Cnty_States_Rgns[region]=DR_Region)),"")</f>
        <v/>
      </c>
      <c r="J3142">
        <v>3140</v>
      </c>
      <c r="K3142" t="str">
        <f t="shared" si="99"/>
        <v/>
      </c>
    </row>
    <row r="3143" spans="1:11" ht="16" hidden="1" x14ac:dyDescent="0.2">
      <c r="A3143" s="43">
        <f>IFERROR(MATCH($C3143,'Start Here Statistics'!$M:$M,0),0)</f>
        <v>0</v>
      </c>
      <c r="B3143" s="43" t="s">
        <v>797</v>
      </c>
      <c r="C3143" s="43" t="s">
        <v>295</v>
      </c>
      <c r="D3143" s="43" t="s">
        <v>3704</v>
      </c>
      <c r="E3143" s="43">
        <f t="shared" si="98"/>
        <v>0</v>
      </c>
      <c r="G3143" s="89" t="str">
        <v/>
      </c>
      <c r="H3143" s="90" t="str" cm="1">
        <f t="array" ref="H3143">IFERROR(_xlfn._xlws.FILTER(Cnty_States_Rgns[chapter],(Cnty_States_Rgns[county_lon, county_st]=G3143)*(Cnty_States_Rgns[region]=DR_Region)),"")</f>
        <v/>
      </c>
      <c r="J3143">
        <v>3141</v>
      </c>
      <c r="K3143" t="str">
        <f t="shared" si="99"/>
        <v/>
      </c>
    </row>
    <row r="3144" spans="1:11" ht="16" hidden="1" x14ac:dyDescent="0.2">
      <c r="A3144" s="43">
        <f>IFERROR(MATCH($C3144,'Start Here Statistics'!$M:$M,0),0)</f>
        <v>0</v>
      </c>
      <c r="B3144" s="43" t="s">
        <v>592</v>
      </c>
      <c r="C3144" s="43" t="s">
        <v>307</v>
      </c>
      <c r="D3144" s="43" t="s">
        <v>3705</v>
      </c>
      <c r="E3144" s="43">
        <f t="shared" si="98"/>
        <v>0</v>
      </c>
      <c r="G3144" s="89" t="str">
        <v/>
      </c>
      <c r="H3144" s="90" t="str" cm="1">
        <f t="array" ref="H3144">IFERROR(_xlfn._xlws.FILTER(Cnty_States_Rgns[chapter],(Cnty_States_Rgns[county_lon, county_st]=G3144)*(Cnty_States_Rgns[region]=DR_Region)),"")</f>
        <v/>
      </c>
      <c r="J3144">
        <v>3142</v>
      </c>
      <c r="K3144" t="str">
        <f t="shared" si="99"/>
        <v/>
      </c>
    </row>
    <row r="3145" spans="1:11" ht="16" hidden="1" x14ac:dyDescent="0.2">
      <c r="A3145" s="43">
        <f>IFERROR(MATCH($C3145,'Start Here Statistics'!$M:$M,0),0)</f>
        <v>0</v>
      </c>
      <c r="B3145" s="43" t="s">
        <v>420</v>
      </c>
      <c r="C3145" s="43" t="s">
        <v>328</v>
      </c>
      <c r="D3145" s="43" t="s">
        <v>3706</v>
      </c>
      <c r="E3145" s="43">
        <f t="shared" si="98"/>
        <v>0</v>
      </c>
      <c r="G3145" s="89" t="str">
        <v/>
      </c>
      <c r="H3145" s="90" t="str" cm="1">
        <f t="array" ref="H3145">IFERROR(_xlfn._xlws.FILTER(Cnty_States_Rgns[chapter],(Cnty_States_Rgns[county_lon, county_st]=G3145)*(Cnty_States_Rgns[region]=DR_Region)),"")</f>
        <v/>
      </c>
      <c r="J3145">
        <v>3143</v>
      </c>
      <c r="K3145" t="str">
        <f t="shared" si="99"/>
        <v/>
      </c>
    </row>
    <row r="3146" spans="1:11" ht="16" hidden="1" x14ac:dyDescent="0.2">
      <c r="A3146" s="43">
        <f>IFERROR(MATCH($C3146,'Start Here Statistics'!$M:$M,0),0)</f>
        <v>0</v>
      </c>
      <c r="B3146" s="43" t="s">
        <v>471</v>
      </c>
      <c r="C3146" s="43" t="s">
        <v>276</v>
      </c>
      <c r="D3146" s="43" t="s">
        <v>3707</v>
      </c>
      <c r="E3146" s="43">
        <f t="shared" si="98"/>
        <v>0</v>
      </c>
      <c r="G3146" s="89" t="str">
        <v/>
      </c>
      <c r="H3146" s="90" t="str" cm="1">
        <f t="array" ref="H3146">IFERROR(_xlfn._xlws.FILTER(Cnty_States_Rgns[chapter],(Cnty_States_Rgns[county_lon, county_st]=G3146)*(Cnty_States_Rgns[region]=DR_Region)),"")</f>
        <v/>
      </c>
      <c r="J3146">
        <v>3144</v>
      </c>
      <c r="K3146" t="str">
        <f t="shared" si="99"/>
        <v/>
      </c>
    </row>
    <row r="3147" spans="1:11" ht="16" x14ac:dyDescent="0.2">
      <c r="A3147" s="43">
        <f>IFERROR(MATCH($C3147,'Start Here Statistics'!$M:$M,0),0)</f>
        <v>0</v>
      </c>
      <c r="B3147" s="43" t="s">
        <v>364</v>
      </c>
      <c r="C3147" s="43" t="s">
        <v>271</v>
      </c>
      <c r="D3147" s="43" t="s">
        <v>3708</v>
      </c>
      <c r="E3147" s="43">
        <f t="shared" si="98"/>
        <v>0</v>
      </c>
      <c r="G3147" s="89" t="str">
        <v/>
      </c>
      <c r="H3147" s="90" t="str" cm="1">
        <f t="array" ref="H3147">IFERROR(_xlfn._xlws.FILTER(Cnty_States_Rgns[chapter],(Cnty_States_Rgns[county_lon, county_st]=G3147)*(Cnty_States_Rgns[region]=DR_Region)),"")</f>
        <v/>
      </c>
      <c r="J3147">
        <v>3145</v>
      </c>
      <c r="K3147" t="str">
        <f t="shared" si="99"/>
        <v/>
      </c>
    </row>
    <row r="3148" spans="1:11" ht="16" hidden="1" x14ac:dyDescent="0.2">
      <c r="A3148" s="43">
        <f>IFERROR(MATCH($C3148,'Start Here Statistics'!$M:$M,0),0)</f>
        <v>0</v>
      </c>
      <c r="B3148" s="43" t="s">
        <v>585</v>
      </c>
      <c r="C3148" s="43" t="s">
        <v>308</v>
      </c>
      <c r="D3148" s="43" t="s">
        <v>3709</v>
      </c>
      <c r="E3148" s="43">
        <f t="shared" si="98"/>
        <v>0</v>
      </c>
      <c r="G3148" s="89" t="str">
        <v/>
      </c>
      <c r="H3148" s="90" t="str" cm="1">
        <f t="array" ref="H3148">IFERROR(_xlfn._xlws.FILTER(Cnty_States_Rgns[chapter],(Cnty_States_Rgns[county_lon, county_st]=G3148)*(Cnty_States_Rgns[region]=DR_Region)),"")</f>
        <v/>
      </c>
      <c r="J3148">
        <v>3146</v>
      </c>
      <c r="K3148" t="str">
        <f t="shared" si="99"/>
        <v/>
      </c>
    </row>
    <row r="3149" spans="1:11" ht="16" hidden="1" x14ac:dyDescent="0.2">
      <c r="A3149" s="43">
        <f>IFERROR(MATCH($C3149,'Start Here Statistics'!$M:$M,0),0)</f>
        <v>0</v>
      </c>
      <c r="B3149" s="43" t="s">
        <v>688</v>
      </c>
      <c r="C3149" s="43" t="s">
        <v>307</v>
      </c>
      <c r="D3149" s="43" t="s">
        <v>3710</v>
      </c>
      <c r="E3149" s="43">
        <f t="shared" si="98"/>
        <v>0</v>
      </c>
      <c r="G3149" s="89" t="str">
        <v/>
      </c>
      <c r="H3149" s="90" t="str" cm="1">
        <f t="array" ref="H3149">IFERROR(_xlfn._xlws.FILTER(Cnty_States_Rgns[chapter],(Cnty_States_Rgns[county_lon, county_st]=G3149)*(Cnty_States_Rgns[region]=DR_Region)),"")</f>
        <v/>
      </c>
      <c r="J3149">
        <v>3147</v>
      </c>
      <c r="K3149" t="str">
        <f t="shared" si="99"/>
        <v/>
      </c>
    </row>
    <row r="3150" spans="1:11" ht="16" hidden="1" x14ac:dyDescent="0.2">
      <c r="A3150" s="43">
        <f>IFERROR(MATCH($C3150,'Start Here Statistics'!$M:$M,0),0)</f>
        <v>0</v>
      </c>
      <c r="B3150" s="43" t="s">
        <v>604</v>
      </c>
      <c r="C3150" s="43" t="s">
        <v>298</v>
      </c>
      <c r="D3150" s="43" t="s">
        <v>3711</v>
      </c>
      <c r="E3150" s="43">
        <f t="shared" si="98"/>
        <v>0</v>
      </c>
      <c r="G3150" s="89" t="str">
        <v/>
      </c>
      <c r="H3150" s="90" t="str" cm="1">
        <f t="array" ref="H3150">IFERROR(_xlfn._xlws.FILTER(Cnty_States_Rgns[chapter],(Cnty_States_Rgns[county_lon, county_st]=G3150)*(Cnty_States_Rgns[region]=DR_Region)),"")</f>
        <v/>
      </c>
      <c r="J3150">
        <v>3148</v>
      </c>
      <c r="K3150" t="str">
        <f t="shared" si="99"/>
        <v/>
      </c>
    </row>
    <row r="3151" spans="1:11" ht="16" hidden="1" x14ac:dyDescent="0.2">
      <c r="A3151" s="43">
        <f>IFERROR(MATCH($C3151,'Start Here Statistics'!$M:$M,0),0)</f>
        <v>0</v>
      </c>
      <c r="B3151" s="43" t="s">
        <v>535</v>
      </c>
      <c r="C3151" s="43" t="s">
        <v>313</v>
      </c>
      <c r="D3151" s="43" t="s">
        <v>3712</v>
      </c>
      <c r="E3151" s="43">
        <f t="shared" si="98"/>
        <v>0</v>
      </c>
      <c r="G3151" s="89" t="str">
        <v/>
      </c>
      <c r="H3151" s="90" t="str" cm="1">
        <f t="array" ref="H3151">IFERROR(_xlfn._xlws.FILTER(Cnty_States_Rgns[chapter],(Cnty_States_Rgns[county_lon, county_st]=G3151)*(Cnty_States_Rgns[region]=DR_Region)),"")</f>
        <v/>
      </c>
      <c r="J3151">
        <v>3149</v>
      </c>
      <c r="K3151" t="str">
        <f t="shared" si="99"/>
        <v/>
      </c>
    </row>
    <row r="3152" spans="1:11" ht="16" hidden="1" x14ac:dyDescent="0.2">
      <c r="A3152" s="43">
        <f>IFERROR(MATCH($C3152,'Start Here Statistics'!$M:$M,0),0)</f>
        <v>0</v>
      </c>
      <c r="B3152" s="43" t="s">
        <v>435</v>
      </c>
      <c r="C3152" s="43" t="s">
        <v>279</v>
      </c>
      <c r="D3152" s="43" t="s">
        <v>3713</v>
      </c>
      <c r="E3152" s="43">
        <f t="shared" si="98"/>
        <v>0</v>
      </c>
      <c r="G3152" s="89" t="str">
        <v/>
      </c>
      <c r="H3152" s="90" t="str" cm="1">
        <f t="array" ref="H3152">IFERROR(_xlfn._xlws.FILTER(Cnty_States_Rgns[chapter],(Cnty_States_Rgns[county_lon, county_st]=G3152)*(Cnty_States_Rgns[region]=DR_Region)),"")</f>
        <v/>
      </c>
      <c r="J3152">
        <v>3150</v>
      </c>
      <c r="K3152" t="str">
        <f t="shared" si="99"/>
        <v/>
      </c>
    </row>
    <row r="3153" spans="1:11" ht="16" hidden="1" x14ac:dyDescent="0.2">
      <c r="A3153" s="43">
        <f>IFERROR(MATCH($C3153,'Start Here Statistics'!$M:$M,0),0)</f>
        <v>0</v>
      </c>
      <c r="B3153" s="43" t="s">
        <v>1212</v>
      </c>
      <c r="C3153" s="43" t="s">
        <v>315</v>
      </c>
      <c r="D3153" s="43" t="s">
        <v>3714</v>
      </c>
      <c r="E3153" s="43">
        <f t="shared" si="98"/>
        <v>0</v>
      </c>
      <c r="G3153" s="89" t="str">
        <v/>
      </c>
      <c r="H3153" s="90" t="str" cm="1">
        <f t="array" ref="H3153">IFERROR(_xlfn._xlws.FILTER(Cnty_States_Rgns[chapter],(Cnty_States_Rgns[county_lon, county_st]=G3153)*(Cnty_States_Rgns[region]=DR_Region)),"")</f>
        <v/>
      </c>
      <c r="J3153">
        <v>3151</v>
      </c>
      <c r="K3153" t="str">
        <f t="shared" si="99"/>
        <v/>
      </c>
    </row>
    <row r="3154" spans="1:11" ht="16" hidden="1" x14ac:dyDescent="0.2">
      <c r="A3154" s="43">
        <f>IFERROR(MATCH($C3154,'Start Here Statistics'!$M:$M,0),0)</f>
        <v>0</v>
      </c>
      <c r="B3154" s="43" t="s">
        <v>368</v>
      </c>
      <c r="C3154" s="43" t="s">
        <v>310</v>
      </c>
      <c r="D3154" s="43" t="s">
        <v>3715</v>
      </c>
      <c r="E3154" s="43">
        <f t="shared" si="98"/>
        <v>0</v>
      </c>
      <c r="G3154" s="89" t="str">
        <v/>
      </c>
      <c r="H3154" s="90" t="str" cm="1">
        <f t="array" ref="H3154">IFERROR(_xlfn._xlws.FILTER(Cnty_States_Rgns[chapter],(Cnty_States_Rgns[county_lon, county_st]=G3154)*(Cnty_States_Rgns[region]=DR_Region)),"")</f>
        <v/>
      </c>
      <c r="J3154">
        <v>3152</v>
      </c>
      <c r="K3154" t="str">
        <f t="shared" si="99"/>
        <v/>
      </c>
    </row>
    <row r="3155" spans="1:11" ht="16" hidden="1" x14ac:dyDescent="0.2">
      <c r="A3155" s="43">
        <f>IFERROR(MATCH($C3155,'Start Here Statistics'!$M:$M,0),0)</f>
        <v>0</v>
      </c>
      <c r="B3155" s="43" t="s">
        <v>372</v>
      </c>
      <c r="C3155" s="43" t="s">
        <v>297</v>
      </c>
      <c r="D3155" s="43" t="s">
        <v>3716</v>
      </c>
      <c r="E3155" s="43">
        <f t="shared" si="98"/>
        <v>0</v>
      </c>
      <c r="G3155" s="89" t="str">
        <v/>
      </c>
      <c r="H3155" s="90" t="str" cm="1">
        <f t="array" ref="H3155">IFERROR(_xlfn._xlws.FILTER(Cnty_States_Rgns[chapter],(Cnty_States_Rgns[county_lon, county_st]=G3155)*(Cnty_States_Rgns[region]=DR_Region)),"")</f>
        <v/>
      </c>
      <c r="J3155">
        <v>3153</v>
      </c>
      <c r="K3155" t="str">
        <f t="shared" si="99"/>
        <v/>
      </c>
    </row>
    <row r="3156" spans="1:11" ht="16" hidden="1" x14ac:dyDescent="0.2">
      <c r="A3156" s="43">
        <f>IFERROR(MATCH($C3156,'Start Here Statistics'!$M:$M,0),0)</f>
        <v>0</v>
      </c>
      <c r="B3156" s="43" t="s">
        <v>981</v>
      </c>
      <c r="C3156" s="43" t="s">
        <v>295</v>
      </c>
      <c r="D3156" s="43" t="s">
        <v>3717</v>
      </c>
      <c r="E3156" s="43">
        <f t="shared" si="98"/>
        <v>0</v>
      </c>
      <c r="G3156" s="89" t="str">
        <v/>
      </c>
      <c r="H3156" s="90" t="str" cm="1">
        <f t="array" ref="H3156">IFERROR(_xlfn._xlws.FILTER(Cnty_States_Rgns[chapter],(Cnty_States_Rgns[county_lon, county_st]=G3156)*(Cnty_States_Rgns[region]=DR_Region)),"")</f>
        <v/>
      </c>
      <c r="J3156">
        <v>3154</v>
      </c>
      <c r="K3156" t="str">
        <f t="shared" si="99"/>
        <v/>
      </c>
    </row>
    <row r="3157" spans="1:11" ht="16" hidden="1" x14ac:dyDescent="0.2">
      <c r="A3157" s="43">
        <f>IFERROR(MATCH($C3157,'Start Here Statistics'!$M:$M,0),0)</f>
        <v>0</v>
      </c>
      <c r="B3157" s="43" t="s">
        <v>344</v>
      </c>
      <c r="C3157" s="43" t="s">
        <v>327</v>
      </c>
      <c r="D3157" s="43" t="s">
        <v>3718</v>
      </c>
      <c r="E3157" s="43">
        <f t="shared" si="98"/>
        <v>0</v>
      </c>
      <c r="G3157" s="89" t="str">
        <v/>
      </c>
      <c r="H3157" s="90" t="str" cm="1">
        <f t="array" ref="H3157">IFERROR(_xlfn._xlws.FILTER(Cnty_States_Rgns[chapter],(Cnty_States_Rgns[county_lon, county_st]=G3157)*(Cnty_States_Rgns[region]=DR_Region)),"")</f>
        <v/>
      </c>
      <c r="J3157">
        <v>3155</v>
      </c>
      <c r="K3157" t="str">
        <f t="shared" si="99"/>
        <v/>
      </c>
    </row>
    <row r="3158" spans="1:11" ht="16" hidden="1" x14ac:dyDescent="0.2">
      <c r="A3158" s="43">
        <f>IFERROR(MATCH($C3158,'Start Here Statistics'!$M:$M,0),0)</f>
        <v>0</v>
      </c>
      <c r="B3158" s="43" t="s">
        <v>480</v>
      </c>
      <c r="C3158" s="43" t="s">
        <v>313</v>
      </c>
      <c r="D3158" s="43" t="s">
        <v>3719</v>
      </c>
      <c r="E3158" s="43">
        <f t="shared" si="98"/>
        <v>0</v>
      </c>
      <c r="G3158" s="89" t="str">
        <v/>
      </c>
      <c r="H3158" s="90" t="str" cm="1">
        <f t="array" ref="H3158">IFERROR(_xlfn._xlws.FILTER(Cnty_States_Rgns[chapter],(Cnty_States_Rgns[county_lon, county_st]=G3158)*(Cnty_States_Rgns[region]=DR_Region)),"")</f>
        <v/>
      </c>
      <c r="J3158">
        <v>3156</v>
      </c>
      <c r="K3158" t="str">
        <f t="shared" si="99"/>
        <v/>
      </c>
    </row>
    <row r="3159" spans="1:11" ht="16" hidden="1" x14ac:dyDescent="0.2">
      <c r="A3159" s="43">
        <f>IFERROR(MATCH($C3159,'Start Here Statistics'!$M:$M,0),0)</f>
        <v>0</v>
      </c>
      <c r="B3159" s="43" t="s">
        <v>435</v>
      </c>
      <c r="C3159" s="43" t="s">
        <v>279</v>
      </c>
      <c r="D3159" s="43" t="s">
        <v>3720</v>
      </c>
      <c r="E3159" s="43">
        <f t="shared" si="98"/>
        <v>0</v>
      </c>
      <c r="G3159" s="89" t="str">
        <v/>
      </c>
      <c r="H3159" s="90" t="str" cm="1">
        <f t="array" ref="H3159">IFERROR(_xlfn._xlws.FILTER(Cnty_States_Rgns[chapter],(Cnty_States_Rgns[county_lon, county_st]=G3159)*(Cnty_States_Rgns[region]=DR_Region)),"")</f>
        <v/>
      </c>
      <c r="J3159">
        <v>3157</v>
      </c>
      <c r="K3159" t="str">
        <f t="shared" si="99"/>
        <v/>
      </c>
    </row>
    <row r="3160" spans="1:11" ht="16" hidden="1" x14ac:dyDescent="0.2">
      <c r="A3160" s="43">
        <f>IFERROR(MATCH($C3160,'Start Here Statistics'!$M:$M,0),0)</f>
        <v>0</v>
      </c>
      <c r="B3160" s="43" t="s">
        <v>402</v>
      </c>
      <c r="C3160" s="43" t="s">
        <v>275</v>
      </c>
      <c r="D3160" s="43" t="s">
        <v>3721</v>
      </c>
      <c r="E3160" s="43">
        <f t="shared" si="98"/>
        <v>0</v>
      </c>
      <c r="G3160" s="89" t="str">
        <v/>
      </c>
      <c r="H3160" s="90" t="str" cm="1">
        <f t="array" ref="H3160">IFERROR(_xlfn._xlws.FILTER(Cnty_States_Rgns[chapter],(Cnty_States_Rgns[county_lon, county_st]=G3160)*(Cnty_States_Rgns[region]=DR_Region)),"")</f>
        <v/>
      </c>
      <c r="J3160">
        <v>3158</v>
      </c>
      <c r="K3160" t="str">
        <f t="shared" si="99"/>
        <v/>
      </c>
    </row>
    <row r="3161" spans="1:11" ht="16" hidden="1" x14ac:dyDescent="0.2">
      <c r="A3161" s="43">
        <f>IFERROR(MATCH($C3161,'Start Here Statistics'!$M:$M,0),0)</f>
        <v>0</v>
      </c>
      <c r="B3161" s="43" t="s">
        <v>1097</v>
      </c>
      <c r="C3161" s="43" t="s">
        <v>276</v>
      </c>
      <c r="D3161" s="43" t="s">
        <v>3722</v>
      </c>
      <c r="E3161" s="43">
        <f t="shared" si="98"/>
        <v>0</v>
      </c>
      <c r="G3161" s="89" t="str">
        <v/>
      </c>
      <c r="H3161" s="90" t="str" cm="1">
        <f t="array" ref="H3161">IFERROR(_xlfn._xlws.FILTER(Cnty_States_Rgns[chapter],(Cnty_States_Rgns[county_lon, county_st]=G3161)*(Cnty_States_Rgns[region]=DR_Region)),"")</f>
        <v/>
      </c>
      <c r="J3161">
        <v>3159</v>
      </c>
      <c r="K3161" t="str">
        <f t="shared" si="99"/>
        <v/>
      </c>
    </row>
    <row r="3162" spans="1:11" ht="16" hidden="1" x14ac:dyDescent="0.2">
      <c r="A3162" s="43">
        <f>IFERROR(MATCH($C3162,'Start Here Statistics'!$M:$M,0),0)</f>
        <v>0</v>
      </c>
      <c r="B3162" s="43" t="s">
        <v>994</v>
      </c>
      <c r="C3162" s="43" t="s">
        <v>289</v>
      </c>
      <c r="D3162" s="43" t="s">
        <v>3723</v>
      </c>
      <c r="E3162" s="43">
        <f t="shared" si="98"/>
        <v>0</v>
      </c>
      <c r="G3162" s="89" t="str">
        <v/>
      </c>
      <c r="H3162" s="90" t="str" cm="1">
        <f t="array" ref="H3162">IFERROR(_xlfn._xlws.FILTER(Cnty_States_Rgns[chapter],(Cnty_States_Rgns[county_lon, county_st]=G3162)*(Cnty_States_Rgns[region]=DR_Region)),"")</f>
        <v/>
      </c>
      <c r="J3162">
        <v>3160</v>
      </c>
      <c r="K3162" t="str">
        <f t="shared" si="99"/>
        <v/>
      </c>
    </row>
    <row r="3163" spans="1:11" ht="16" hidden="1" x14ac:dyDescent="0.2">
      <c r="A3163" s="43">
        <f>IFERROR(MATCH($C3163,'Start Here Statistics'!$M:$M,0),0)</f>
        <v>0</v>
      </c>
      <c r="B3163" s="43" t="s">
        <v>507</v>
      </c>
      <c r="C3163" s="43" t="s">
        <v>282</v>
      </c>
      <c r="D3163" s="43" t="s">
        <v>3724</v>
      </c>
      <c r="E3163" s="43">
        <f t="shared" si="98"/>
        <v>0</v>
      </c>
      <c r="G3163" s="89" t="str">
        <v/>
      </c>
      <c r="H3163" s="90" t="str" cm="1">
        <f t="array" ref="H3163">IFERROR(_xlfn._xlws.FILTER(Cnty_States_Rgns[chapter],(Cnty_States_Rgns[county_lon, county_st]=G3163)*(Cnty_States_Rgns[region]=DR_Region)),"")</f>
        <v/>
      </c>
      <c r="J3163">
        <v>3161</v>
      </c>
      <c r="K3163" t="str">
        <f t="shared" si="99"/>
        <v/>
      </c>
    </row>
    <row r="3164" spans="1:11" ht="16" hidden="1" x14ac:dyDescent="0.2">
      <c r="A3164" s="43">
        <f>IFERROR(MATCH($C3164,'Start Here Statistics'!$M:$M,0),0)</f>
        <v>0</v>
      </c>
      <c r="B3164" s="43" t="s">
        <v>507</v>
      </c>
      <c r="C3164" s="43" t="s">
        <v>282</v>
      </c>
      <c r="D3164" s="43" t="s">
        <v>3725</v>
      </c>
      <c r="E3164" s="43">
        <f t="shared" si="98"/>
        <v>0</v>
      </c>
      <c r="G3164" s="89" t="str">
        <v/>
      </c>
      <c r="H3164" s="90" t="str" cm="1">
        <f t="array" ref="H3164">IFERROR(_xlfn._xlws.FILTER(Cnty_States_Rgns[chapter],(Cnty_States_Rgns[county_lon, county_st]=G3164)*(Cnty_States_Rgns[region]=DR_Region)),"")</f>
        <v/>
      </c>
      <c r="J3164">
        <v>3162</v>
      </c>
      <c r="K3164" t="str">
        <f t="shared" si="99"/>
        <v/>
      </c>
    </row>
    <row r="3165" spans="1:11" ht="16" hidden="1" x14ac:dyDescent="0.2">
      <c r="A3165" s="43">
        <f>IFERROR(MATCH($C3165,'Start Here Statistics'!$M:$M,0),0)</f>
        <v>0</v>
      </c>
      <c r="B3165" s="43" t="s">
        <v>523</v>
      </c>
      <c r="C3165" s="43" t="s">
        <v>307</v>
      </c>
      <c r="D3165" s="43" t="s">
        <v>3726</v>
      </c>
      <c r="E3165" s="43">
        <f t="shared" si="98"/>
        <v>0</v>
      </c>
      <c r="G3165" s="89" t="str">
        <v/>
      </c>
      <c r="H3165" s="90" t="str" cm="1">
        <f t="array" ref="H3165">IFERROR(_xlfn._xlws.FILTER(Cnty_States_Rgns[chapter],(Cnty_States_Rgns[county_lon, county_st]=G3165)*(Cnty_States_Rgns[region]=DR_Region)),"")</f>
        <v/>
      </c>
      <c r="J3165">
        <v>3163</v>
      </c>
      <c r="K3165" t="str">
        <f t="shared" si="99"/>
        <v/>
      </c>
    </row>
    <row r="3166" spans="1:11" ht="16" x14ac:dyDescent="0.2">
      <c r="G3166" s="89"/>
      <c r="H3166" s="90" t="str" cm="1">
        <f t="array" ref="H3166">IFERROR(_xlfn._xlws.FILTER(Cnty_States_Rgns[chapter],(Cnty_States_Rgns[county_lon, county_st]=G3166)*(Cnty_States_Rgns[region]=DR_Region)),"")</f>
        <v/>
      </c>
      <c r="J3166">
        <v>3164</v>
      </c>
      <c r="K3166" t="str">
        <f t="shared" si="99"/>
        <v/>
      </c>
    </row>
    <row r="3167" spans="1:11" ht="16" x14ac:dyDescent="0.2">
      <c r="G3167" s="89"/>
      <c r="H3167" s="90" t="str" cm="1">
        <f t="array" ref="H3167">IFERROR(_xlfn._xlws.FILTER(Cnty_States_Rgns[chapter],(Cnty_States_Rgns[county_lon, county_st]=G3167)*(Cnty_States_Rgns[region]=DR_Region)),"")</f>
        <v/>
      </c>
      <c r="J3167">
        <v>3165</v>
      </c>
      <c r="K3167" t="str">
        <f t="shared" si="99"/>
        <v/>
      </c>
    </row>
    <row r="3168" spans="1:11" ht="16" x14ac:dyDescent="0.2">
      <c r="G3168" s="89"/>
      <c r="H3168" s="90" t="str" cm="1">
        <f t="array" ref="H3168">IFERROR(_xlfn._xlws.FILTER(Cnty_States_Rgns[chapter],(Cnty_States_Rgns[county_lon, county_st]=G3168)*(Cnty_States_Rgns[region]=DR_Region)),"")</f>
        <v/>
      </c>
      <c r="J3168">
        <v>3166</v>
      </c>
      <c r="K3168" t="str">
        <f t="shared" si="99"/>
        <v/>
      </c>
    </row>
    <row r="3169" spans="7:11" ht="16" x14ac:dyDescent="0.2">
      <c r="G3169" s="89"/>
      <c r="H3169" s="90" t="str" cm="1">
        <f t="array" ref="H3169">IFERROR(_xlfn._xlws.FILTER(Cnty_States_Rgns[chapter],(Cnty_States_Rgns[county_lon, county_st]=G3169)*(Cnty_States_Rgns[region]=DR_Region)),"")</f>
        <v/>
      </c>
      <c r="J3169">
        <v>3167</v>
      </c>
      <c r="K3169" t="str">
        <f t="shared" si="99"/>
        <v/>
      </c>
    </row>
  </sheetData>
  <conditionalFormatting sqref="H4:H3169">
    <cfRule type="cellIs" dxfId="33" priority="4" operator="equal">
      <formula>"#CALC!"</formula>
    </cfRule>
  </conditionalFormatting>
  <conditionalFormatting sqref="L8">
    <cfRule type="cellIs" dxfId="32" priority="1" operator="equal">
      <formula>"#CALC!"</formula>
    </cfRule>
  </conditionalFormatting>
  <pageMargins left="0.7" right="0.7" top="0.75" bottom="0.75" header="0.3" footer="0.3"/>
  <pageSetup orientation="portrait" horizontalDpi="300" verticalDpi="30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indexed="44"/>
  </sheetPr>
  <dimension ref="A1:CY21"/>
  <sheetViews>
    <sheetView showGridLines="0" zoomScale="90" zoomScaleNormal="90" workbookViewId="0">
      <pane xSplit="5" ySplit="2" topLeftCell="F3" activePane="bottomRight" state="frozen"/>
      <selection pane="topRight" activeCell="F1" sqref="F1"/>
      <selection pane="bottomLeft" activeCell="A3" sqref="A3"/>
      <selection pane="bottomRight" activeCell="D19" sqref="D19"/>
    </sheetView>
  </sheetViews>
  <sheetFormatPr baseColWidth="10" defaultColWidth="8.6640625" defaultRowHeight="13" x14ac:dyDescent="0.15"/>
  <cols>
    <col min="1" max="1" width="17.83203125" style="69" customWidth="1"/>
    <col min="2" max="2" width="15.6640625" customWidth="1"/>
    <col min="3" max="3" width="11.6640625" customWidth="1"/>
    <col min="4" max="4" width="10.1640625" bestFit="1" customWidth="1"/>
    <col min="5" max="12" width="10.5" bestFit="1" customWidth="1"/>
    <col min="13" max="102" width="11.5" bestFit="1" customWidth="1"/>
    <col min="103" max="103" width="12.5" bestFit="1" customWidth="1"/>
  </cols>
  <sheetData>
    <row r="1" spans="1:103" x14ac:dyDescent="0.15">
      <c r="C1" s="392" t="s">
        <v>3727</v>
      </c>
      <c r="D1" s="393">
        <f>'Start Here Statistics'!StartDate</f>
        <v>45036</v>
      </c>
      <c r="E1" s="393">
        <f>D1+1</f>
        <v>45037</v>
      </c>
      <c r="F1" s="393">
        <f t="shared" ref="F1" si="0">E1+1</f>
        <v>45038</v>
      </c>
      <c r="G1" s="393">
        <f t="shared" ref="G1" si="1">F1+1</f>
        <v>45039</v>
      </c>
      <c r="H1" s="393">
        <f t="shared" ref="H1" si="2">G1+1</f>
        <v>45040</v>
      </c>
      <c r="I1" s="393">
        <f t="shared" ref="I1" si="3">H1+1</f>
        <v>45041</v>
      </c>
      <c r="J1" s="393">
        <f t="shared" ref="J1" si="4">I1+1</f>
        <v>45042</v>
      </c>
      <c r="K1" s="393">
        <f t="shared" ref="K1" si="5">J1+1</f>
        <v>45043</v>
      </c>
      <c r="L1" s="393">
        <f t="shared" ref="L1" si="6">K1+1</f>
        <v>45044</v>
      </c>
      <c r="M1" s="393">
        <f t="shared" ref="M1" si="7">L1+1</f>
        <v>45045</v>
      </c>
      <c r="N1" s="393">
        <f t="shared" ref="N1" si="8">M1+1</f>
        <v>45046</v>
      </c>
      <c r="O1" s="393">
        <f t="shared" ref="O1" si="9">N1+1</f>
        <v>45047</v>
      </c>
      <c r="P1" s="393">
        <f t="shared" ref="P1" si="10">O1+1</f>
        <v>45048</v>
      </c>
      <c r="Q1" s="393">
        <f t="shared" ref="Q1" si="11">P1+1</f>
        <v>45049</v>
      </c>
      <c r="R1" s="393">
        <f t="shared" ref="R1" si="12">Q1+1</f>
        <v>45050</v>
      </c>
      <c r="S1" s="393">
        <f t="shared" ref="S1" si="13">R1+1</f>
        <v>45051</v>
      </c>
      <c r="T1" s="393">
        <f t="shared" ref="T1" si="14">S1+1</f>
        <v>45052</v>
      </c>
      <c r="U1" s="393">
        <f t="shared" ref="U1" si="15">T1+1</f>
        <v>45053</v>
      </c>
      <c r="V1" s="393">
        <f t="shared" ref="V1" si="16">U1+1</f>
        <v>45054</v>
      </c>
      <c r="W1" s="393">
        <f t="shared" ref="W1" si="17">V1+1</f>
        <v>45055</v>
      </c>
      <c r="X1" s="393">
        <f t="shared" ref="X1" si="18">W1+1</f>
        <v>45056</v>
      </c>
      <c r="Y1" s="393">
        <f t="shared" ref="Y1" si="19">X1+1</f>
        <v>45057</v>
      </c>
      <c r="Z1" s="393">
        <f t="shared" ref="Z1" si="20">Y1+1</f>
        <v>45058</v>
      </c>
      <c r="AA1" s="393">
        <f t="shared" ref="AA1" si="21">Z1+1</f>
        <v>45059</v>
      </c>
      <c r="AB1" s="393">
        <f t="shared" ref="AB1" si="22">AA1+1</f>
        <v>45060</v>
      </c>
      <c r="AC1" s="393">
        <f t="shared" ref="AC1" si="23">AB1+1</f>
        <v>45061</v>
      </c>
      <c r="AD1" s="393">
        <f t="shared" ref="AD1" si="24">AC1+1</f>
        <v>45062</v>
      </c>
      <c r="AE1" s="393">
        <f t="shared" ref="AE1" si="25">AD1+1</f>
        <v>45063</v>
      </c>
      <c r="AF1" s="393">
        <f t="shared" ref="AF1" si="26">AE1+1</f>
        <v>45064</v>
      </c>
      <c r="AG1" s="393">
        <f t="shared" ref="AG1" si="27">AF1+1</f>
        <v>45065</v>
      </c>
      <c r="AH1" s="393">
        <f t="shared" ref="AH1" si="28">AG1+1</f>
        <v>45066</v>
      </c>
      <c r="AI1" s="393">
        <f t="shared" ref="AI1" si="29">AH1+1</f>
        <v>45067</v>
      </c>
      <c r="AJ1" s="393">
        <f t="shared" ref="AJ1" si="30">AI1+1</f>
        <v>45068</v>
      </c>
      <c r="AK1" s="393">
        <f t="shared" ref="AK1" si="31">AJ1+1</f>
        <v>45069</v>
      </c>
      <c r="AL1" s="393">
        <f t="shared" ref="AL1" si="32">AK1+1</f>
        <v>45070</v>
      </c>
      <c r="AM1" s="393">
        <f t="shared" ref="AM1" si="33">AL1+1</f>
        <v>45071</v>
      </c>
      <c r="AN1" s="393">
        <f t="shared" ref="AN1" si="34">AM1+1</f>
        <v>45072</v>
      </c>
      <c r="AO1" s="393">
        <f t="shared" ref="AO1" si="35">AN1+1</f>
        <v>45073</v>
      </c>
      <c r="AP1" s="393">
        <f t="shared" ref="AP1" si="36">AO1+1</f>
        <v>45074</v>
      </c>
      <c r="AQ1" s="393">
        <f t="shared" ref="AQ1" si="37">AP1+1</f>
        <v>45075</v>
      </c>
      <c r="AR1" s="393">
        <f t="shared" ref="AR1" si="38">AQ1+1</f>
        <v>45076</v>
      </c>
      <c r="AS1" s="393">
        <f t="shared" ref="AS1" si="39">AR1+1</f>
        <v>45077</v>
      </c>
      <c r="AT1" s="393">
        <f t="shared" ref="AT1" si="40">AS1+1</f>
        <v>45078</v>
      </c>
      <c r="AU1" s="393">
        <f t="shared" ref="AU1" si="41">AT1+1</f>
        <v>45079</v>
      </c>
      <c r="AV1" s="393">
        <f t="shared" ref="AV1" si="42">AU1+1</f>
        <v>45080</v>
      </c>
      <c r="AW1" s="393">
        <f t="shared" ref="AW1" si="43">AV1+1</f>
        <v>45081</v>
      </c>
      <c r="AX1" s="393">
        <f t="shared" ref="AX1" si="44">AW1+1</f>
        <v>45082</v>
      </c>
      <c r="AY1" s="393">
        <f t="shared" ref="AY1" si="45">AX1+1</f>
        <v>45083</v>
      </c>
      <c r="AZ1" s="393">
        <f t="shared" ref="AZ1" si="46">AY1+1</f>
        <v>45084</v>
      </c>
      <c r="BA1" s="393">
        <f t="shared" ref="BA1" si="47">AZ1+1</f>
        <v>45085</v>
      </c>
      <c r="BB1" s="393">
        <f t="shared" ref="BB1" si="48">BA1+1</f>
        <v>45086</v>
      </c>
      <c r="BC1" s="393">
        <f t="shared" ref="BC1" si="49">BB1+1</f>
        <v>45087</v>
      </c>
      <c r="BD1" s="393">
        <f t="shared" ref="BD1" si="50">BC1+1</f>
        <v>45088</v>
      </c>
      <c r="BE1" s="393">
        <f t="shared" ref="BE1" si="51">BD1+1</f>
        <v>45089</v>
      </c>
      <c r="BF1" s="393">
        <f t="shared" ref="BF1" si="52">BE1+1</f>
        <v>45090</v>
      </c>
      <c r="BG1" s="393">
        <f t="shared" ref="BG1" si="53">BF1+1</f>
        <v>45091</v>
      </c>
      <c r="BH1" s="393">
        <f t="shared" ref="BH1" si="54">BG1+1</f>
        <v>45092</v>
      </c>
      <c r="BI1" s="393">
        <f t="shared" ref="BI1" si="55">BH1+1</f>
        <v>45093</v>
      </c>
      <c r="BJ1" s="393">
        <f t="shared" ref="BJ1" si="56">BI1+1</f>
        <v>45094</v>
      </c>
      <c r="BK1" s="393">
        <f t="shared" ref="BK1" si="57">BJ1+1</f>
        <v>45095</v>
      </c>
      <c r="BL1" s="393">
        <f t="shared" ref="BL1" si="58">BK1+1</f>
        <v>45096</v>
      </c>
      <c r="BM1" s="393">
        <f t="shared" ref="BM1" si="59">BL1+1</f>
        <v>45097</v>
      </c>
      <c r="BN1" s="393">
        <f t="shared" ref="BN1" si="60">BM1+1</f>
        <v>45098</v>
      </c>
      <c r="BO1" s="393">
        <f t="shared" ref="BO1" si="61">BN1+1</f>
        <v>45099</v>
      </c>
      <c r="BP1" s="393">
        <f t="shared" ref="BP1" si="62">BO1+1</f>
        <v>45100</v>
      </c>
      <c r="BQ1" s="393">
        <f t="shared" ref="BQ1" si="63">BP1+1</f>
        <v>45101</v>
      </c>
      <c r="BR1" s="393">
        <f t="shared" ref="BR1" si="64">BQ1+1</f>
        <v>45102</v>
      </c>
      <c r="BS1" s="393">
        <f t="shared" ref="BS1" si="65">BR1+1</f>
        <v>45103</v>
      </c>
      <c r="BT1" s="393">
        <f t="shared" ref="BT1" si="66">BS1+1</f>
        <v>45104</v>
      </c>
      <c r="BU1" s="393">
        <f t="shared" ref="BU1" si="67">BT1+1</f>
        <v>45105</v>
      </c>
      <c r="BV1" s="393">
        <f t="shared" ref="BV1" si="68">BU1+1</f>
        <v>45106</v>
      </c>
      <c r="BW1" s="393">
        <f t="shared" ref="BW1" si="69">BV1+1</f>
        <v>45107</v>
      </c>
      <c r="BX1" s="393">
        <f t="shared" ref="BX1" si="70">BW1+1</f>
        <v>45108</v>
      </c>
      <c r="BY1" s="393">
        <f t="shared" ref="BY1" si="71">BX1+1</f>
        <v>45109</v>
      </c>
      <c r="BZ1" s="393">
        <f t="shared" ref="BZ1" si="72">BY1+1</f>
        <v>45110</v>
      </c>
      <c r="CA1" s="393">
        <f t="shared" ref="CA1" si="73">BZ1+1</f>
        <v>45111</v>
      </c>
      <c r="CB1" s="393">
        <f t="shared" ref="CB1" si="74">CA1+1</f>
        <v>45112</v>
      </c>
      <c r="CC1" s="393">
        <f t="shared" ref="CC1" si="75">CB1+1</f>
        <v>45113</v>
      </c>
      <c r="CD1" s="393">
        <f t="shared" ref="CD1" si="76">CC1+1</f>
        <v>45114</v>
      </c>
      <c r="CE1" s="393">
        <f t="shared" ref="CE1" si="77">CD1+1</f>
        <v>45115</v>
      </c>
      <c r="CF1" s="393">
        <f t="shared" ref="CF1" si="78">CE1+1</f>
        <v>45116</v>
      </c>
      <c r="CG1" s="393">
        <f t="shared" ref="CG1" si="79">CF1+1</f>
        <v>45117</v>
      </c>
      <c r="CH1" s="393">
        <f t="shared" ref="CH1" si="80">CG1+1</f>
        <v>45118</v>
      </c>
      <c r="CI1" s="393">
        <f t="shared" ref="CI1" si="81">CH1+1</f>
        <v>45119</v>
      </c>
      <c r="CJ1" s="393">
        <f t="shared" ref="CJ1" si="82">CI1+1</f>
        <v>45120</v>
      </c>
      <c r="CK1" s="393">
        <f t="shared" ref="CK1" si="83">CJ1+1</f>
        <v>45121</v>
      </c>
      <c r="CL1" s="393">
        <f t="shared" ref="CL1" si="84">CK1+1</f>
        <v>45122</v>
      </c>
      <c r="CM1" s="393">
        <f t="shared" ref="CM1" si="85">CL1+1</f>
        <v>45123</v>
      </c>
      <c r="CN1" s="393">
        <f t="shared" ref="CN1" si="86">CM1+1</f>
        <v>45124</v>
      </c>
      <c r="CO1" s="393">
        <f t="shared" ref="CO1" si="87">CN1+1</f>
        <v>45125</v>
      </c>
      <c r="CP1" s="393">
        <f t="shared" ref="CP1" si="88">CO1+1</f>
        <v>45126</v>
      </c>
      <c r="CQ1" s="393">
        <f t="shared" ref="CQ1" si="89">CP1+1</f>
        <v>45127</v>
      </c>
      <c r="CR1" s="393">
        <f t="shared" ref="CR1" si="90">CQ1+1</f>
        <v>45128</v>
      </c>
      <c r="CS1" s="393">
        <f t="shared" ref="CS1" si="91">CR1+1</f>
        <v>45129</v>
      </c>
      <c r="CT1" s="393">
        <f t="shared" ref="CT1" si="92">CS1+1</f>
        <v>45130</v>
      </c>
      <c r="CU1" s="393">
        <f t="shared" ref="CU1" si="93">CT1+1</f>
        <v>45131</v>
      </c>
      <c r="CV1" s="393">
        <f t="shared" ref="CV1" si="94">CU1+1</f>
        <v>45132</v>
      </c>
      <c r="CW1" s="393">
        <f t="shared" ref="CW1" si="95">CV1+1</f>
        <v>45133</v>
      </c>
      <c r="CX1" s="393">
        <f t="shared" ref="CX1" si="96">CW1+1</f>
        <v>45134</v>
      </c>
      <c r="CY1" s="393">
        <f t="shared" ref="CY1" si="97">CX1+1</f>
        <v>45135</v>
      </c>
    </row>
    <row r="2" spans="1:103" s="8" customFormat="1" ht="14" thickBot="1" x14ac:dyDescent="0.2">
      <c r="A2" s="70"/>
      <c r="D2" s="487" t="s">
        <v>158</v>
      </c>
      <c r="E2" s="487"/>
      <c r="F2" s="487"/>
      <c r="G2" s="487"/>
      <c r="H2" s="487"/>
      <c r="I2" s="487"/>
      <c r="J2" s="487"/>
      <c r="K2" s="487"/>
      <c r="L2" s="487"/>
      <c r="M2" s="487"/>
      <c r="N2" s="487"/>
      <c r="O2" s="487"/>
      <c r="P2" s="487"/>
      <c r="Q2" s="487"/>
      <c r="R2" s="487"/>
      <c r="S2" s="487"/>
      <c r="T2" s="487"/>
      <c r="U2" s="487"/>
      <c r="V2" s="487"/>
      <c r="W2" s="487"/>
      <c r="X2" s="487"/>
    </row>
    <row r="3" spans="1:103" s="8" customFormat="1" x14ac:dyDescent="0.15">
      <c r="A3" s="70"/>
      <c r="D3" s="25"/>
      <c r="E3" s="25"/>
      <c r="F3" s="25"/>
      <c r="G3" s="25"/>
      <c r="H3" s="25"/>
      <c r="I3" s="25"/>
      <c r="J3" s="25"/>
      <c r="K3" s="25"/>
      <c r="L3" s="25"/>
      <c r="M3" s="25"/>
      <c r="N3" s="25"/>
      <c r="O3" s="25"/>
      <c r="P3" s="25"/>
      <c r="Q3" s="25"/>
      <c r="R3" s="25"/>
      <c r="S3" s="25"/>
      <c r="T3" s="25"/>
      <c r="U3" s="25"/>
      <c r="V3" s="25"/>
      <c r="W3" s="25"/>
      <c r="X3" s="25"/>
    </row>
    <row r="4" spans="1:103" s="2" customFormat="1" ht="16.25" customHeight="1" x14ac:dyDescent="0.15">
      <c r="A4" s="488" t="s">
        <v>3728</v>
      </c>
      <c r="B4" s="488"/>
      <c r="C4" s="488"/>
      <c r="D4" s="488"/>
      <c r="E4" s="488"/>
      <c r="F4" s="488"/>
      <c r="G4" s="488"/>
      <c r="H4" s="488"/>
      <c r="I4" s="488"/>
      <c r="J4" s="488"/>
      <c r="K4" s="488"/>
      <c r="L4" s="488"/>
      <c r="M4" s="488"/>
      <c r="N4" s="488"/>
      <c r="O4" s="488"/>
      <c r="P4" s="488"/>
      <c r="Q4" s="488"/>
      <c r="R4" s="488"/>
      <c r="S4" s="488"/>
      <c r="T4" s="488"/>
      <c r="U4" s="488"/>
    </row>
    <row r="5" spans="1:103" ht="91.25" customHeight="1" thickBot="1" x14ac:dyDescent="0.2">
      <c r="A5" s="489" t="s">
        <v>3729</v>
      </c>
      <c r="B5" s="490"/>
      <c r="C5" s="490"/>
      <c r="D5" s="490"/>
      <c r="E5" s="490"/>
      <c r="F5" s="490"/>
      <c r="G5" s="490"/>
      <c r="H5" s="490"/>
      <c r="I5" s="490"/>
      <c r="J5" s="490"/>
      <c r="K5" s="490"/>
      <c r="L5" s="490"/>
      <c r="M5" s="490"/>
      <c r="N5" s="490"/>
      <c r="O5" s="490"/>
      <c r="P5" s="490"/>
      <c r="Q5" s="490"/>
      <c r="R5" s="490"/>
      <c r="S5" s="490"/>
      <c r="T5" s="490"/>
      <c r="U5" s="490"/>
      <c r="V5" s="6"/>
    </row>
    <row r="6" spans="1:103" ht="16.25" customHeight="1" x14ac:dyDescent="0.15">
      <c r="A6" s="221" t="s">
        <v>3730</v>
      </c>
      <c r="B6" s="51" t="s">
        <v>165</v>
      </c>
      <c r="C6" s="392" t="s">
        <v>3727</v>
      </c>
      <c r="D6" s="393">
        <f>'Start Here Statistics'!StartDate</f>
        <v>45036</v>
      </c>
      <c r="E6" s="393">
        <f>D6+1</f>
        <v>45037</v>
      </c>
      <c r="F6" s="393">
        <f t="shared" ref="F6:BQ6" si="98">E6+1</f>
        <v>45038</v>
      </c>
      <c r="G6" s="393">
        <f t="shared" si="98"/>
        <v>45039</v>
      </c>
      <c r="H6" s="393">
        <f t="shared" si="98"/>
        <v>45040</v>
      </c>
      <c r="I6" s="393">
        <f t="shared" si="98"/>
        <v>45041</v>
      </c>
      <c r="J6" s="393">
        <f t="shared" si="98"/>
        <v>45042</v>
      </c>
      <c r="K6" s="393">
        <f t="shared" si="98"/>
        <v>45043</v>
      </c>
      <c r="L6" s="393">
        <f t="shared" si="98"/>
        <v>45044</v>
      </c>
      <c r="M6" s="393">
        <f t="shared" si="98"/>
        <v>45045</v>
      </c>
      <c r="N6" s="393">
        <f t="shared" si="98"/>
        <v>45046</v>
      </c>
      <c r="O6" s="393">
        <f t="shared" si="98"/>
        <v>45047</v>
      </c>
      <c r="P6" s="393">
        <f t="shared" si="98"/>
        <v>45048</v>
      </c>
      <c r="Q6" s="393">
        <f t="shared" si="98"/>
        <v>45049</v>
      </c>
      <c r="R6" s="393">
        <f t="shared" si="98"/>
        <v>45050</v>
      </c>
      <c r="S6" s="393">
        <f t="shared" si="98"/>
        <v>45051</v>
      </c>
      <c r="T6" s="393">
        <f t="shared" si="98"/>
        <v>45052</v>
      </c>
      <c r="U6" s="393">
        <f t="shared" si="98"/>
        <v>45053</v>
      </c>
      <c r="V6" s="393">
        <f t="shared" si="98"/>
        <v>45054</v>
      </c>
      <c r="W6" s="393">
        <f t="shared" si="98"/>
        <v>45055</v>
      </c>
      <c r="X6" s="393">
        <f t="shared" si="98"/>
        <v>45056</v>
      </c>
      <c r="Y6" s="393">
        <f t="shared" si="98"/>
        <v>45057</v>
      </c>
      <c r="Z6" s="393">
        <f t="shared" si="98"/>
        <v>45058</v>
      </c>
      <c r="AA6" s="393">
        <f t="shared" si="98"/>
        <v>45059</v>
      </c>
      <c r="AB6" s="393">
        <f t="shared" si="98"/>
        <v>45060</v>
      </c>
      <c r="AC6" s="393">
        <f t="shared" si="98"/>
        <v>45061</v>
      </c>
      <c r="AD6" s="393">
        <f t="shared" si="98"/>
        <v>45062</v>
      </c>
      <c r="AE6" s="393">
        <f t="shared" si="98"/>
        <v>45063</v>
      </c>
      <c r="AF6" s="393">
        <f t="shared" si="98"/>
        <v>45064</v>
      </c>
      <c r="AG6" s="393">
        <f t="shared" si="98"/>
        <v>45065</v>
      </c>
      <c r="AH6" s="393">
        <f t="shared" si="98"/>
        <v>45066</v>
      </c>
      <c r="AI6" s="393">
        <f t="shared" si="98"/>
        <v>45067</v>
      </c>
      <c r="AJ6" s="393">
        <f t="shared" si="98"/>
        <v>45068</v>
      </c>
      <c r="AK6" s="393">
        <f t="shared" si="98"/>
        <v>45069</v>
      </c>
      <c r="AL6" s="393">
        <f t="shared" si="98"/>
        <v>45070</v>
      </c>
      <c r="AM6" s="393">
        <f t="shared" si="98"/>
        <v>45071</v>
      </c>
      <c r="AN6" s="393">
        <f t="shared" si="98"/>
        <v>45072</v>
      </c>
      <c r="AO6" s="393">
        <f t="shared" si="98"/>
        <v>45073</v>
      </c>
      <c r="AP6" s="393">
        <f t="shared" si="98"/>
        <v>45074</v>
      </c>
      <c r="AQ6" s="393">
        <f t="shared" si="98"/>
        <v>45075</v>
      </c>
      <c r="AR6" s="393">
        <f t="shared" si="98"/>
        <v>45076</v>
      </c>
      <c r="AS6" s="393">
        <f t="shared" si="98"/>
        <v>45077</v>
      </c>
      <c r="AT6" s="393">
        <f t="shared" si="98"/>
        <v>45078</v>
      </c>
      <c r="AU6" s="393">
        <f t="shared" si="98"/>
        <v>45079</v>
      </c>
      <c r="AV6" s="393">
        <f t="shared" si="98"/>
        <v>45080</v>
      </c>
      <c r="AW6" s="393">
        <f t="shared" si="98"/>
        <v>45081</v>
      </c>
      <c r="AX6" s="393">
        <f t="shared" si="98"/>
        <v>45082</v>
      </c>
      <c r="AY6" s="393">
        <f t="shared" si="98"/>
        <v>45083</v>
      </c>
      <c r="AZ6" s="393">
        <f t="shared" si="98"/>
        <v>45084</v>
      </c>
      <c r="BA6" s="393">
        <f t="shared" si="98"/>
        <v>45085</v>
      </c>
      <c r="BB6" s="393">
        <f t="shared" si="98"/>
        <v>45086</v>
      </c>
      <c r="BC6" s="393">
        <f t="shared" si="98"/>
        <v>45087</v>
      </c>
      <c r="BD6" s="393">
        <f t="shared" si="98"/>
        <v>45088</v>
      </c>
      <c r="BE6" s="393">
        <f t="shared" si="98"/>
        <v>45089</v>
      </c>
      <c r="BF6" s="393">
        <f t="shared" si="98"/>
        <v>45090</v>
      </c>
      <c r="BG6" s="393">
        <f t="shared" si="98"/>
        <v>45091</v>
      </c>
      <c r="BH6" s="393">
        <f t="shared" si="98"/>
        <v>45092</v>
      </c>
      <c r="BI6" s="393">
        <f t="shared" si="98"/>
        <v>45093</v>
      </c>
      <c r="BJ6" s="393">
        <f t="shared" si="98"/>
        <v>45094</v>
      </c>
      <c r="BK6" s="393">
        <f t="shared" si="98"/>
        <v>45095</v>
      </c>
      <c r="BL6" s="393">
        <f t="shared" si="98"/>
        <v>45096</v>
      </c>
      <c r="BM6" s="393">
        <f t="shared" si="98"/>
        <v>45097</v>
      </c>
      <c r="BN6" s="393">
        <f t="shared" si="98"/>
        <v>45098</v>
      </c>
      <c r="BO6" s="393">
        <f t="shared" si="98"/>
        <v>45099</v>
      </c>
      <c r="BP6" s="393">
        <f t="shared" si="98"/>
        <v>45100</v>
      </c>
      <c r="BQ6" s="393">
        <f t="shared" si="98"/>
        <v>45101</v>
      </c>
      <c r="BR6" s="393">
        <f t="shared" ref="BR6:CY6" si="99">BQ6+1</f>
        <v>45102</v>
      </c>
      <c r="BS6" s="393">
        <f t="shared" si="99"/>
        <v>45103</v>
      </c>
      <c r="BT6" s="393">
        <f t="shared" si="99"/>
        <v>45104</v>
      </c>
      <c r="BU6" s="393">
        <f t="shared" si="99"/>
        <v>45105</v>
      </c>
      <c r="BV6" s="393">
        <f t="shared" si="99"/>
        <v>45106</v>
      </c>
      <c r="BW6" s="393">
        <f t="shared" si="99"/>
        <v>45107</v>
      </c>
      <c r="BX6" s="393">
        <f t="shared" si="99"/>
        <v>45108</v>
      </c>
      <c r="BY6" s="393">
        <f t="shared" si="99"/>
        <v>45109</v>
      </c>
      <c r="BZ6" s="393">
        <f t="shared" si="99"/>
        <v>45110</v>
      </c>
      <c r="CA6" s="393">
        <f t="shared" si="99"/>
        <v>45111</v>
      </c>
      <c r="CB6" s="393">
        <f t="shared" si="99"/>
        <v>45112</v>
      </c>
      <c r="CC6" s="393">
        <f t="shared" si="99"/>
        <v>45113</v>
      </c>
      <c r="CD6" s="393">
        <f t="shared" si="99"/>
        <v>45114</v>
      </c>
      <c r="CE6" s="393">
        <f t="shared" si="99"/>
        <v>45115</v>
      </c>
      <c r="CF6" s="393">
        <f t="shared" si="99"/>
        <v>45116</v>
      </c>
      <c r="CG6" s="393">
        <f t="shared" si="99"/>
        <v>45117</v>
      </c>
      <c r="CH6" s="393">
        <f t="shared" si="99"/>
        <v>45118</v>
      </c>
      <c r="CI6" s="393">
        <f t="shared" si="99"/>
        <v>45119</v>
      </c>
      <c r="CJ6" s="393">
        <f t="shared" si="99"/>
        <v>45120</v>
      </c>
      <c r="CK6" s="393">
        <f t="shared" si="99"/>
        <v>45121</v>
      </c>
      <c r="CL6" s="393">
        <f t="shared" si="99"/>
        <v>45122</v>
      </c>
      <c r="CM6" s="393">
        <f t="shared" si="99"/>
        <v>45123</v>
      </c>
      <c r="CN6" s="393">
        <f t="shared" si="99"/>
        <v>45124</v>
      </c>
      <c r="CO6" s="393">
        <f t="shared" si="99"/>
        <v>45125</v>
      </c>
      <c r="CP6" s="393">
        <f t="shared" si="99"/>
        <v>45126</v>
      </c>
      <c r="CQ6" s="393">
        <f t="shared" si="99"/>
        <v>45127</v>
      </c>
      <c r="CR6" s="393">
        <f t="shared" si="99"/>
        <v>45128</v>
      </c>
      <c r="CS6" s="393">
        <f t="shared" si="99"/>
        <v>45129</v>
      </c>
      <c r="CT6" s="393">
        <f t="shared" si="99"/>
        <v>45130</v>
      </c>
      <c r="CU6" s="393">
        <f t="shared" si="99"/>
        <v>45131</v>
      </c>
      <c r="CV6" s="393">
        <f t="shared" si="99"/>
        <v>45132</v>
      </c>
      <c r="CW6" s="393">
        <f t="shared" si="99"/>
        <v>45133</v>
      </c>
      <c r="CX6" s="393">
        <f t="shared" si="99"/>
        <v>45134</v>
      </c>
      <c r="CY6" s="393">
        <f t="shared" si="99"/>
        <v>45135</v>
      </c>
    </row>
    <row r="7" spans="1:103" ht="21" hidden="1" customHeight="1" x14ac:dyDescent="0.15">
      <c r="A7" s="218"/>
      <c r="B7" s="51" t="s">
        <v>165</v>
      </c>
      <c r="C7" s="103" t="s">
        <v>3727</v>
      </c>
      <c r="D7" s="142" t="s">
        <v>70</v>
      </c>
      <c r="E7" s="142" t="s">
        <v>171</v>
      </c>
      <c r="F7" s="142" t="s">
        <v>172</v>
      </c>
      <c r="G7" s="142" t="s">
        <v>173</v>
      </c>
      <c r="H7" s="142" t="s">
        <v>174</v>
      </c>
      <c r="I7" s="142" t="s">
        <v>175</v>
      </c>
      <c r="J7" s="142" t="s">
        <v>176</v>
      </c>
      <c r="K7" s="142" t="s">
        <v>177</v>
      </c>
      <c r="L7" s="142" t="s">
        <v>178</v>
      </c>
      <c r="M7" s="142" t="s">
        <v>179</v>
      </c>
      <c r="N7" s="142" t="s">
        <v>180</v>
      </c>
      <c r="O7" s="142" t="s">
        <v>181</v>
      </c>
      <c r="P7" s="142" t="s">
        <v>182</v>
      </c>
      <c r="Q7" s="142" t="s">
        <v>183</v>
      </c>
      <c r="R7" s="142" t="s">
        <v>184</v>
      </c>
      <c r="S7" s="142" t="s">
        <v>185</v>
      </c>
      <c r="T7" s="142" t="s">
        <v>186</v>
      </c>
      <c r="U7" s="142" t="s">
        <v>187</v>
      </c>
      <c r="V7" s="142" t="s">
        <v>188</v>
      </c>
      <c r="W7" s="142" t="s">
        <v>189</v>
      </c>
      <c r="X7" s="142" t="s">
        <v>190</v>
      </c>
      <c r="Y7" s="142" t="s">
        <v>191</v>
      </c>
      <c r="Z7" s="142" t="s">
        <v>192</v>
      </c>
      <c r="AA7" s="142" t="s">
        <v>193</v>
      </c>
      <c r="AB7" s="142" t="s">
        <v>194</v>
      </c>
      <c r="AC7" s="142" t="s">
        <v>195</v>
      </c>
      <c r="AD7" s="142" t="s">
        <v>196</v>
      </c>
      <c r="AE7" s="142" t="s">
        <v>197</v>
      </c>
      <c r="AF7" s="142" t="s">
        <v>198</v>
      </c>
      <c r="AG7" s="142" t="s">
        <v>199</v>
      </c>
      <c r="AH7" s="142" t="s">
        <v>200</v>
      </c>
      <c r="AI7" s="142" t="s">
        <v>201</v>
      </c>
      <c r="AJ7" s="142" t="s">
        <v>202</v>
      </c>
      <c r="AK7" s="142" t="s">
        <v>203</v>
      </c>
      <c r="AL7" s="142" t="s">
        <v>204</v>
      </c>
      <c r="AM7" s="142" t="s">
        <v>205</v>
      </c>
      <c r="AN7" s="142" t="s">
        <v>206</v>
      </c>
      <c r="AO7" s="142" t="s">
        <v>207</v>
      </c>
      <c r="AP7" s="142" t="s">
        <v>208</v>
      </c>
      <c r="AQ7" s="142" t="s">
        <v>209</v>
      </c>
      <c r="AR7" s="142" t="s">
        <v>210</v>
      </c>
      <c r="AS7" s="142" t="s">
        <v>211</v>
      </c>
      <c r="AT7" s="142" t="s">
        <v>212</v>
      </c>
      <c r="AU7" s="142" t="s">
        <v>213</v>
      </c>
      <c r="AV7" s="142" t="s">
        <v>214</v>
      </c>
      <c r="AW7" s="142" t="s">
        <v>215</v>
      </c>
      <c r="AX7" s="142" t="s">
        <v>216</v>
      </c>
      <c r="AY7" s="142" t="s">
        <v>217</v>
      </c>
      <c r="AZ7" s="142" t="s">
        <v>218</v>
      </c>
      <c r="BA7" s="142" t="s">
        <v>219</v>
      </c>
      <c r="BB7" s="142" t="s">
        <v>220</v>
      </c>
      <c r="BC7" s="142" t="s">
        <v>221</v>
      </c>
      <c r="BD7" s="142" t="s">
        <v>222</v>
      </c>
      <c r="BE7" s="142" t="s">
        <v>223</v>
      </c>
      <c r="BF7" s="142" t="s">
        <v>224</v>
      </c>
      <c r="BG7" s="142" t="s">
        <v>225</v>
      </c>
      <c r="BH7" s="142" t="s">
        <v>226</v>
      </c>
      <c r="BI7" s="142" t="s">
        <v>227</v>
      </c>
      <c r="BJ7" s="142" t="s">
        <v>228</v>
      </c>
      <c r="BK7" s="142" t="s">
        <v>229</v>
      </c>
      <c r="BL7" s="142" t="s">
        <v>230</v>
      </c>
      <c r="BM7" s="142" t="s">
        <v>231</v>
      </c>
      <c r="BN7" s="142" t="s">
        <v>232</v>
      </c>
      <c r="BO7" s="142" t="s">
        <v>233</v>
      </c>
      <c r="BP7" s="142" t="s">
        <v>234</v>
      </c>
      <c r="BQ7" s="142" t="s">
        <v>235</v>
      </c>
      <c r="BR7" s="142" t="s">
        <v>236</v>
      </c>
      <c r="BS7" s="142" t="s">
        <v>237</v>
      </c>
      <c r="BT7" s="142" t="s">
        <v>238</v>
      </c>
      <c r="BU7" s="142" t="s">
        <v>239</v>
      </c>
      <c r="BV7" s="142" t="s">
        <v>240</v>
      </c>
      <c r="BW7" s="142" t="s">
        <v>241</v>
      </c>
      <c r="BX7" s="142" t="s">
        <v>242</v>
      </c>
      <c r="BY7" s="142" t="s">
        <v>243</v>
      </c>
      <c r="BZ7" s="142" t="s">
        <v>244</v>
      </c>
      <c r="CA7" s="142" t="s">
        <v>245</v>
      </c>
      <c r="CB7" s="142" t="s">
        <v>246</v>
      </c>
      <c r="CC7" s="142" t="s">
        <v>247</v>
      </c>
      <c r="CD7" s="142" t="s">
        <v>248</v>
      </c>
      <c r="CE7" s="142" t="s">
        <v>249</v>
      </c>
      <c r="CF7" s="142" t="s">
        <v>250</v>
      </c>
      <c r="CG7" s="142" t="s">
        <v>251</v>
      </c>
      <c r="CH7" s="142" t="s">
        <v>252</v>
      </c>
      <c r="CI7" s="142" t="s">
        <v>253</v>
      </c>
      <c r="CJ7" s="142" t="s">
        <v>254</v>
      </c>
      <c r="CK7" s="142" t="s">
        <v>255</v>
      </c>
      <c r="CL7" s="142" t="s">
        <v>256</v>
      </c>
      <c r="CM7" s="142" t="s">
        <v>257</v>
      </c>
      <c r="CN7" s="142" t="s">
        <v>258</v>
      </c>
      <c r="CO7" s="142" t="s">
        <v>259</v>
      </c>
      <c r="CP7" s="142" t="s">
        <v>260</v>
      </c>
      <c r="CQ7" s="142" t="s">
        <v>261</v>
      </c>
      <c r="CR7" s="142" t="s">
        <v>262</v>
      </c>
      <c r="CS7" s="142" t="s">
        <v>263</v>
      </c>
      <c r="CT7" s="142" t="s">
        <v>264</v>
      </c>
      <c r="CU7" s="142" t="s">
        <v>265</v>
      </c>
      <c r="CV7" s="142" t="s">
        <v>266</v>
      </c>
      <c r="CW7" s="142" t="s">
        <v>267</v>
      </c>
      <c r="CX7" s="142" t="s">
        <v>268</v>
      </c>
      <c r="CY7" s="142" t="s">
        <v>269</v>
      </c>
    </row>
    <row r="8" spans="1:103" s="139" customFormat="1" ht="18" customHeight="1" x14ac:dyDescent="0.15">
      <c r="A8" s="219" t="s">
        <v>3731</v>
      </c>
      <c r="B8" s="147" t="s">
        <v>272</v>
      </c>
      <c r="C8" s="149">
        <f>IF(COUNTIFS(D8:GU8,"x")&gt;0,1,0)</f>
        <v>0</v>
      </c>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row>
    <row r="9" spans="1:103" s="139" customFormat="1" ht="18" customHeight="1" x14ac:dyDescent="0.15">
      <c r="A9" s="219"/>
      <c r="B9" s="147"/>
      <c r="C9" s="149">
        <f t="shared" ref="C9:C18" si="100">IF(COUNTIFS(D9:GU9,"x")&gt;0,1,0)</f>
        <v>0</v>
      </c>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row>
    <row r="10" spans="1:103" s="139" customFormat="1" ht="18" customHeight="1" x14ac:dyDescent="0.15">
      <c r="A10" s="219"/>
      <c r="B10" s="147"/>
      <c r="C10" s="149">
        <f t="shared" si="100"/>
        <v>0</v>
      </c>
      <c r="D10" s="148"/>
      <c r="E10" s="148"/>
      <c r="F10" s="148"/>
      <c r="G10" s="148"/>
      <c r="H10" s="14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row>
    <row r="11" spans="1:103" s="139" customFormat="1" ht="18" customHeight="1" x14ac:dyDescent="0.15">
      <c r="A11" s="219"/>
      <c r="B11" s="147"/>
      <c r="C11" s="149">
        <f t="shared" si="100"/>
        <v>0</v>
      </c>
      <c r="D11" s="148"/>
      <c r="E11" s="148"/>
      <c r="F11" s="148"/>
      <c r="G11" s="148"/>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c r="BP11" s="148"/>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row>
    <row r="12" spans="1:103" s="139" customFormat="1" ht="18" customHeight="1" x14ac:dyDescent="0.15">
      <c r="A12" s="219"/>
      <c r="B12" s="147"/>
      <c r="C12" s="149">
        <f t="shared" si="100"/>
        <v>0</v>
      </c>
      <c r="D12" s="148"/>
      <c r="E12" s="148"/>
      <c r="F12" s="148"/>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8"/>
      <c r="BG12" s="148"/>
      <c r="BH12" s="148"/>
      <c r="BI12" s="148"/>
      <c r="BJ12" s="148"/>
      <c r="BK12" s="148"/>
      <c r="BL12" s="148"/>
      <c r="BM12" s="148"/>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row>
    <row r="13" spans="1:103" s="139" customFormat="1" ht="18" customHeight="1" x14ac:dyDescent="0.15">
      <c r="A13" s="219"/>
      <c r="B13" s="147"/>
      <c r="C13" s="149">
        <f t="shared" si="100"/>
        <v>0</v>
      </c>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8"/>
      <c r="AU13" s="148"/>
      <c r="AV13" s="148"/>
      <c r="AW13" s="148"/>
      <c r="AX13" s="148"/>
      <c r="AY13" s="148"/>
      <c r="AZ13" s="148"/>
      <c r="BA13" s="148"/>
      <c r="BB13" s="148"/>
      <c r="BC13" s="148"/>
      <c r="BD13" s="148"/>
      <c r="BE13" s="148"/>
      <c r="BF13" s="148"/>
      <c r="BG13" s="148"/>
      <c r="BH13" s="148"/>
      <c r="BI13" s="148"/>
      <c r="BJ13" s="148"/>
      <c r="BK13" s="148"/>
      <c r="BL13" s="148"/>
      <c r="BM13" s="148"/>
      <c r="BN13" s="148"/>
      <c r="BO13" s="148"/>
      <c r="BP13" s="148"/>
      <c r="BQ13" s="148"/>
      <c r="BR13" s="148"/>
      <c r="BS13" s="148"/>
      <c r="BT13" s="148"/>
      <c r="BU13" s="148"/>
      <c r="BV13" s="148"/>
      <c r="BW13" s="148"/>
      <c r="BX13" s="148"/>
      <c r="BY13" s="148"/>
      <c r="BZ13" s="148"/>
      <c r="CA13" s="148"/>
      <c r="CB13" s="148"/>
      <c r="CC13" s="148"/>
      <c r="CD13" s="148"/>
      <c r="CE13" s="148"/>
      <c r="CF13" s="148"/>
      <c r="CG13" s="148"/>
      <c r="CH13" s="148"/>
      <c r="CI13" s="148"/>
      <c r="CJ13" s="148"/>
      <c r="CK13" s="148"/>
      <c r="CL13" s="148"/>
      <c r="CM13" s="148"/>
      <c r="CN13" s="148"/>
      <c r="CO13" s="148"/>
      <c r="CP13" s="148"/>
      <c r="CQ13" s="148"/>
      <c r="CR13" s="148"/>
      <c r="CS13" s="148"/>
      <c r="CT13" s="148"/>
      <c r="CU13" s="148"/>
      <c r="CV13" s="148"/>
      <c r="CW13" s="148"/>
      <c r="CX13" s="148"/>
      <c r="CY13" s="148"/>
    </row>
    <row r="14" spans="1:103" s="139" customFormat="1" ht="18" customHeight="1" x14ac:dyDescent="0.15">
      <c r="A14" s="219"/>
      <c r="B14" s="147"/>
      <c r="C14" s="149">
        <f t="shared" si="100"/>
        <v>0</v>
      </c>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8"/>
      <c r="AU14" s="148"/>
      <c r="AV14" s="148"/>
      <c r="AW14" s="148"/>
      <c r="AX14" s="148"/>
      <c r="AY14" s="148"/>
      <c r="AZ14" s="148"/>
      <c r="BA14" s="148"/>
      <c r="BB14" s="148"/>
      <c r="BC14" s="148"/>
      <c r="BD14" s="148"/>
      <c r="BE14" s="148"/>
      <c r="BF14" s="148"/>
      <c r="BG14" s="148"/>
      <c r="BH14" s="148"/>
      <c r="BI14" s="148"/>
      <c r="BJ14" s="148"/>
      <c r="BK14" s="148"/>
      <c r="BL14" s="148"/>
      <c r="BM14" s="148"/>
      <c r="BN14" s="148"/>
      <c r="BO14" s="148"/>
      <c r="BP14" s="148"/>
      <c r="BQ14" s="148"/>
      <c r="BR14" s="148"/>
      <c r="BS14" s="148"/>
      <c r="BT14" s="148"/>
      <c r="BU14" s="148"/>
      <c r="BV14" s="148"/>
      <c r="BW14" s="148"/>
      <c r="BX14" s="148"/>
      <c r="BY14" s="148"/>
      <c r="BZ14" s="148"/>
      <c r="CA14" s="148"/>
      <c r="CB14" s="148"/>
      <c r="CC14" s="148"/>
      <c r="CD14" s="148"/>
      <c r="CE14" s="148"/>
      <c r="CF14" s="148"/>
      <c r="CG14" s="148"/>
      <c r="CH14" s="148"/>
      <c r="CI14" s="148"/>
      <c r="CJ14" s="148"/>
      <c r="CK14" s="148"/>
      <c r="CL14" s="148"/>
      <c r="CM14" s="148"/>
      <c r="CN14" s="148"/>
      <c r="CO14" s="148"/>
      <c r="CP14" s="148"/>
      <c r="CQ14" s="148"/>
      <c r="CR14" s="148"/>
      <c r="CS14" s="148"/>
      <c r="CT14" s="148"/>
      <c r="CU14" s="148"/>
      <c r="CV14" s="148"/>
      <c r="CW14" s="148"/>
      <c r="CX14" s="148"/>
      <c r="CY14" s="148"/>
    </row>
    <row r="15" spans="1:103" s="139" customFormat="1" ht="18" customHeight="1" x14ac:dyDescent="0.15">
      <c r="A15" s="219"/>
      <c r="B15" s="147"/>
      <c r="C15" s="149">
        <f t="shared" si="100"/>
        <v>0</v>
      </c>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row>
    <row r="16" spans="1:103" s="139" customFormat="1" ht="18" customHeight="1" x14ac:dyDescent="0.15">
      <c r="A16" s="219"/>
      <c r="B16" s="147"/>
      <c r="C16" s="149">
        <f t="shared" si="100"/>
        <v>0</v>
      </c>
      <c r="D16" s="148"/>
      <c r="E16" s="148"/>
      <c r="F16" s="148"/>
      <c r="G16" s="148"/>
      <c r="H16" s="148"/>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148"/>
      <c r="AU16" s="148"/>
      <c r="AV16" s="148"/>
      <c r="AW16" s="148"/>
      <c r="AX16" s="148"/>
      <c r="AY16" s="148"/>
      <c r="AZ16" s="148"/>
      <c r="BA16" s="148"/>
      <c r="BB16" s="148"/>
      <c r="BC16" s="148"/>
      <c r="BD16" s="148"/>
      <c r="BE16" s="148"/>
      <c r="BF16" s="148"/>
      <c r="BG16" s="148"/>
      <c r="BH16" s="148"/>
      <c r="BI16" s="148"/>
      <c r="BJ16" s="148"/>
      <c r="BK16" s="148"/>
      <c r="BL16" s="148"/>
      <c r="BM16" s="148"/>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row>
    <row r="17" spans="1:103" s="139" customFormat="1" x14ac:dyDescent="0.15">
      <c r="A17" s="219"/>
      <c r="B17" s="147"/>
      <c r="C17" s="149">
        <f t="shared" si="100"/>
        <v>0</v>
      </c>
      <c r="D17" s="148"/>
      <c r="E17" s="148"/>
      <c r="F17" s="148"/>
      <c r="G17" s="148"/>
      <c r="H17" s="148"/>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c r="AR17" s="148"/>
      <c r="AS17" s="148"/>
      <c r="AT17" s="148"/>
      <c r="AU17" s="148"/>
      <c r="AV17" s="148"/>
      <c r="AW17" s="148"/>
      <c r="AX17" s="148"/>
      <c r="AY17" s="148"/>
      <c r="AZ17" s="148"/>
      <c r="BA17" s="148"/>
      <c r="BB17" s="148"/>
      <c r="BC17" s="148"/>
      <c r="BD17" s="148"/>
      <c r="BE17" s="148"/>
      <c r="BF17" s="148"/>
      <c r="BG17" s="148"/>
      <c r="BH17" s="148"/>
      <c r="BI17" s="148"/>
      <c r="BJ17" s="148"/>
      <c r="BK17" s="148"/>
      <c r="BL17" s="148"/>
      <c r="BM17" s="148"/>
      <c r="BN17" s="148"/>
      <c r="BO17" s="148"/>
      <c r="BP17" s="148"/>
      <c r="BQ17" s="148"/>
      <c r="BR17" s="148"/>
      <c r="BS17" s="148"/>
      <c r="BT17" s="148"/>
      <c r="BU17" s="148"/>
      <c r="BV17" s="148"/>
      <c r="BW17" s="148"/>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row>
    <row r="18" spans="1:103" ht="14" thickBot="1" x14ac:dyDescent="0.2">
      <c r="A18" s="239"/>
      <c r="B18" s="396"/>
      <c r="C18" s="149">
        <f t="shared" si="100"/>
        <v>0</v>
      </c>
      <c r="D18" s="397"/>
      <c r="E18" s="397"/>
      <c r="F18" s="397"/>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c r="AI18" s="397"/>
      <c r="AJ18" s="397"/>
      <c r="AK18" s="397"/>
      <c r="AL18" s="397"/>
      <c r="AM18" s="397"/>
      <c r="AN18" s="397"/>
      <c r="AO18" s="397"/>
      <c r="AP18" s="397"/>
      <c r="AQ18" s="397"/>
      <c r="AR18" s="397"/>
      <c r="AS18" s="397"/>
      <c r="AT18" s="397"/>
      <c r="AU18" s="397"/>
      <c r="AV18" s="397"/>
      <c r="AW18" s="397"/>
      <c r="AX18" s="397"/>
      <c r="AY18" s="397"/>
      <c r="AZ18" s="397"/>
      <c r="BA18" s="397"/>
      <c r="BB18" s="397"/>
      <c r="BC18" s="397"/>
      <c r="BD18" s="397"/>
      <c r="BE18" s="397"/>
      <c r="BF18" s="397"/>
      <c r="BG18" s="397"/>
      <c r="BH18" s="397"/>
      <c r="BI18" s="397"/>
      <c r="BJ18" s="397"/>
      <c r="BK18" s="397"/>
      <c r="BL18" s="397"/>
      <c r="BM18" s="397"/>
      <c r="BN18" s="397"/>
      <c r="BO18" s="397"/>
      <c r="BP18" s="397"/>
      <c r="BQ18" s="397"/>
      <c r="BR18" s="397"/>
      <c r="BS18" s="397"/>
      <c r="BT18" s="397"/>
      <c r="BU18" s="397"/>
      <c r="BV18" s="397"/>
      <c r="BW18" s="397"/>
      <c r="BX18" s="397"/>
      <c r="BY18" s="397"/>
      <c r="BZ18" s="397"/>
      <c r="CA18" s="397"/>
      <c r="CB18" s="397"/>
      <c r="CC18" s="397"/>
      <c r="CD18" s="397"/>
      <c r="CE18" s="397"/>
      <c r="CF18" s="397"/>
      <c r="CG18" s="397"/>
      <c r="CH18" s="397"/>
      <c r="CI18" s="397"/>
      <c r="CJ18" s="397"/>
      <c r="CK18" s="397"/>
      <c r="CL18" s="397"/>
      <c r="CM18" s="397"/>
      <c r="CN18" s="397"/>
      <c r="CO18" s="397"/>
      <c r="CP18" s="397"/>
      <c r="CQ18" s="397"/>
      <c r="CR18" s="397"/>
      <c r="CS18" s="397"/>
      <c r="CT18" s="397"/>
      <c r="CU18" s="397"/>
      <c r="CV18" s="397"/>
      <c r="CW18" s="397"/>
      <c r="CX18" s="397"/>
      <c r="CY18" s="397"/>
    </row>
    <row r="19" spans="1:103" x14ac:dyDescent="0.15">
      <c r="B19" t="s">
        <v>3732</v>
      </c>
      <c r="C19" s="65">
        <f>SUM(C8:C18)</f>
        <v>0</v>
      </c>
      <c r="D19" s="297">
        <f>COUNTIFS(D8:D18,"&lt;&gt;")-COUNTIFS(D8:D18,0)</f>
        <v>0</v>
      </c>
      <c r="E19" s="297">
        <f t="shared" ref="E19:BP19" si="101">COUNTIFS(E8:E18,"&lt;&gt;")-COUNTIFS(E8:E18,0)</f>
        <v>0</v>
      </c>
      <c r="F19" s="297">
        <f t="shared" si="101"/>
        <v>0</v>
      </c>
      <c r="G19" s="297">
        <f t="shared" si="101"/>
        <v>0</v>
      </c>
      <c r="H19" s="297">
        <f t="shared" si="101"/>
        <v>0</v>
      </c>
      <c r="I19" s="297">
        <f t="shared" si="101"/>
        <v>0</v>
      </c>
      <c r="J19" s="297">
        <f t="shared" si="101"/>
        <v>0</v>
      </c>
      <c r="K19" s="297">
        <f t="shared" si="101"/>
        <v>0</v>
      </c>
      <c r="L19" s="297">
        <f t="shared" si="101"/>
        <v>0</v>
      </c>
      <c r="M19" s="297">
        <f t="shared" si="101"/>
        <v>0</v>
      </c>
      <c r="N19" s="297">
        <f t="shared" si="101"/>
        <v>0</v>
      </c>
      <c r="O19" s="297">
        <f t="shared" si="101"/>
        <v>0</v>
      </c>
      <c r="P19" s="297">
        <f t="shared" si="101"/>
        <v>0</v>
      </c>
      <c r="Q19" s="297">
        <f t="shared" si="101"/>
        <v>0</v>
      </c>
      <c r="R19" s="297">
        <f t="shared" si="101"/>
        <v>0</v>
      </c>
      <c r="S19" s="297">
        <f t="shared" si="101"/>
        <v>0</v>
      </c>
      <c r="T19" s="297">
        <f t="shared" si="101"/>
        <v>0</v>
      </c>
      <c r="U19" s="297">
        <f t="shared" si="101"/>
        <v>0</v>
      </c>
      <c r="V19" s="297">
        <f t="shared" si="101"/>
        <v>0</v>
      </c>
      <c r="W19" s="297">
        <f t="shared" si="101"/>
        <v>0</v>
      </c>
      <c r="X19" s="297">
        <f t="shared" si="101"/>
        <v>0</v>
      </c>
      <c r="Y19" s="297">
        <f t="shared" si="101"/>
        <v>0</v>
      </c>
      <c r="Z19" s="297">
        <f t="shared" si="101"/>
        <v>0</v>
      </c>
      <c r="AA19" s="297">
        <f t="shared" si="101"/>
        <v>0</v>
      </c>
      <c r="AB19" s="297">
        <f t="shared" si="101"/>
        <v>0</v>
      </c>
      <c r="AC19" s="297">
        <f t="shared" si="101"/>
        <v>0</v>
      </c>
      <c r="AD19" s="297">
        <f t="shared" si="101"/>
        <v>0</v>
      </c>
      <c r="AE19" s="297">
        <f t="shared" si="101"/>
        <v>0</v>
      </c>
      <c r="AF19" s="297">
        <f t="shared" si="101"/>
        <v>0</v>
      </c>
      <c r="AG19" s="297">
        <f t="shared" si="101"/>
        <v>0</v>
      </c>
      <c r="AH19" s="297">
        <f t="shared" si="101"/>
        <v>0</v>
      </c>
      <c r="AI19" s="297">
        <f t="shared" si="101"/>
        <v>0</v>
      </c>
      <c r="AJ19" s="297">
        <f t="shared" si="101"/>
        <v>0</v>
      </c>
      <c r="AK19" s="297">
        <f t="shared" si="101"/>
        <v>0</v>
      </c>
      <c r="AL19" s="297">
        <f t="shared" si="101"/>
        <v>0</v>
      </c>
      <c r="AM19" s="297">
        <f t="shared" si="101"/>
        <v>0</v>
      </c>
      <c r="AN19" s="297">
        <f t="shared" si="101"/>
        <v>0</v>
      </c>
      <c r="AO19" s="297">
        <f t="shared" si="101"/>
        <v>0</v>
      </c>
      <c r="AP19" s="297">
        <f t="shared" si="101"/>
        <v>0</v>
      </c>
      <c r="AQ19" s="297">
        <f t="shared" si="101"/>
        <v>0</v>
      </c>
      <c r="AR19" s="297">
        <f t="shared" si="101"/>
        <v>0</v>
      </c>
      <c r="AS19" s="297">
        <f t="shared" si="101"/>
        <v>0</v>
      </c>
      <c r="AT19" s="297">
        <f t="shared" si="101"/>
        <v>0</v>
      </c>
      <c r="AU19" s="297">
        <f t="shared" si="101"/>
        <v>0</v>
      </c>
      <c r="AV19" s="297">
        <f t="shared" si="101"/>
        <v>0</v>
      </c>
      <c r="AW19" s="297">
        <f t="shared" si="101"/>
        <v>0</v>
      </c>
      <c r="AX19" s="297">
        <f t="shared" si="101"/>
        <v>0</v>
      </c>
      <c r="AY19" s="297">
        <f t="shared" si="101"/>
        <v>0</v>
      </c>
      <c r="AZ19" s="297">
        <f t="shared" si="101"/>
        <v>0</v>
      </c>
      <c r="BA19" s="297">
        <f t="shared" si="101"/>
        <v>0</v>
      </c>
      <c r="BB19" s="297">
        <f t="shared" si="101"/>
        <v>0</v>
      </c>
      <c r="BC19" s="297">
        <f t="shared" si="101"/>
        <v>0</v>
      </c>
      <c r="BD19" s="297">
        <f t="shared" si="101"/>
        <v>0</v>
      </c>
      <c r="BE19" s="297">
        <f t="shared" si="101"/>
        <v>0</v>
      </c>
      <c r="BF19" s="297">
        <f t="shared" si="101"/>
        <v>0</v>
      </c>
      <c r="BG19" s="297">
        <f t="shared" si="101"/>
        <v>0</v>
      </c>
      <c r="BH19" s="297">
        <f t="shared" si="101"/>
        <v>0</v>
      </c>
      <c r="BI19" s="297">
        <f t="shared" si="101"/>
        <v>0</v>
      </c>
      <c r="BJ19" s="297">
        <f t="shared" si="101"/>
        <v>0</v>
      </c>
      <c r="BK19" s="297">
        <f t="shared" si="101"/>
        <v>0</v>
      </c>
      <c r="BL19" s="297">
        <f t="shared" si="101"/>
        <v>0</v>
      </c>
      <c r="BM19" s="297">
        <f t="shared" si="101"/>
        <v>0</v>
      </c>
      <c r="BN19" s="297">
        <f t="shared" si="101"/>
        <v>0</v>
      </c>
      <c r="BO19" s="297">
        <f t="shared" si="101"/>
        <v>0</v>
      </c>
      <c r="BP19" s="297">
        <f t="shared" si="101"/>
        <v>0</v>
      </c>
      <c r="BQ19" s="297">
        <f t="shared" ref="BQ19:CY19" si="102">COUNTIFS(BQ8:BQ18,"&lt;&gt;")-COUNTIFS(BQ8:BQ18,0)</f>
        <v>0</v>
      </c>
      <c r="BR19" s="297">
        <f t="shared" si="102"/>
        <v>0</v>
      </c>
      <c r="BS19" s="297">
        <f t="shared" si="102"/>
        <v>0</v>
      </c>
      <c r="BT19" s="297">
        <f t="shared" si="102"/>
        <v>0</v>
      </c>
      <c r="BU19" s="297">
        <f t="shared" si="102"/>
        <v>0</v>
      </c>
      <c r="BV19" s="297">
        <f t="shared" si="102"/>
        <v>0</v>
      </c>
      <c r="BW19" s="297">
        <f t="shared" si="102"/>
        <v>0</v>
      </c>
      <c r="BX19" s="297">
        <f t="shared" si="102"/>
        <v>0</v>
      </c>
      <c r="BY19" s="297">
        <f t="shared" si="102"/>
        <v>0</v>
      </c>
      <c r="BZ19" s="297">
        <f t="shared" si="102"/>
        <v>0</v>
      </c>
      <c r="CA19" s="297">
        <f t="shared" si="102"/>
        <v>0</v>
      </c>
      <c r="CB19" s="297">
        <f t="shared" si="102"/>
        <v>0</v>
      </c>
      <c r="CC19" s="297">
        <f t="shared" si="102"/>
        <v>0</v>
      </c>
      <c r="CD19" s="297">
        <f t="shared" si="102"/>
        <v>0</v>
      </c>
      <c r="CE19" s="297">
        <f t="shared" si="102"/>
        <v>0</v>
      </c>
      <c r="CF19" s="297">
        <f t="shared" si="102"/>
        <v>0</v>
      </c>
      <c r="CG19" s="297">
        <f t="shared" si="102"/>
        <v>0</v>
      </c>
      <c r="CH19" s="297">
        <f t="shared" si="102"/>
        <v>0</v>
      </c>
      <c r="CI19" s="297">
        <f t="shared" si="102"/>
        <v>0</v>
      </c>
      <c r="CJ19" s="297">
        <f t="shared" si="102"/>
        <v>0</v>
      </c>
      <c r="CK19" s="297">
        <f t="shared" si="102"/>
        <v>0</v>
      </c>
      <c r="CL19" s="297">
        <f t="shared" si="102"/>
        <v>0</v>
      </c>
      <c r="CM19" s="297">
        <f t="shared" si="102"/>
        <v>0</v>
      </c>
      <c r="CN19" s="297">
        <f t="shared" si="102"/>
        <v>0</v>
      </c>
      <c r="CO19" s="297">
        <f t="shared" si="102"/>
        <v>0</v>
      </c>
      <c r="CP19" s="297">
        <f t="shared" si="102"/>
        <v>0</v>
      </c>
      <c r="CQ19" s="297">
        <f t="shared" si="102"/>
        <v>0</v>
      </c>
      <c r="CR19" s="297">
        <f t="shared" si="102"/>
        <v>0</v>
      </c>
      <c r="CS19" s="297">
        <f t="shared" si="102"/>
        <v>0</v>
      </c>
      <c r="CT19" s="297">
        <f t="shared" si="102"/>
        <v>0</v>
      </c>
      <c r="CU19" s="297">
        <f t="shared" si="102"/>
        <v>0</v>
      </c>
      <c r="CV19" s="297">
        <f t="shared" si="102"/>
        <v>0</v>
      </c>
      <c r="CW19" s="297">
        <f t="shared" si="102"/>
        <v>0</v>
      </c>
      <c r="CX19" s="297">
        <f t="shared" si="102"/>
        <v>0</v>
      </c>
      <c r="CY19" s="297">
        <f t="shared" si="102"/>
        <v>0</v>
      </c>
    </row>
    <row r="21" spans="1:103" x14ac:dyDescent="0.15">
      <c r="A21" s="247"/>
      <c r="B21" s="135"/>
      <c r="C21" s="135"/>
      <c r="D21" s="92"/>
      <c r="E21" s="92"/>
      <c r="F21" s="92"/>
      <c r="G21" s="92"/>
      <c r="H21" s="92"/>
      <c r="I21" s="92"/>
      <c r="J21" s="92"/>
      <c r="K21" s="92"/>
      <c r="L21" s="92"/>
      <c r="M21" s="92"/>
      <c r="N21" s="92"/>
      <c r="O21" s="92"/>
      <c r="P21" s="92"/>
      <c r="Q21" s="92"/>
      <c r="R21" s="92"/>
      <c r="S21" s="92"/>
      <c r="T21" s="92"/>
      <c r="U21" s="92"/>
      <c r="V21" s="92"/>
      <c r="W21" s="92"/>
      <c r="X21" s="92"/>
      <c r="Y21" s="92"/>
      <c r="Z21" s="92"/>
    </row>
  </sheetData>
  <sheetProtection formatRows="0" insertRows="0" selectLockedCells="1"/>
  <mergeCells count="3">
    <mergeCell ref="D2:X2"/>
    <mergeCell ref="A4:U4"/>
    <mergeCell ref="A5:U5"/>
  </mergeCells>
  <phoneticPr fontId="6" type="noConversion"/>
  <conditionalFormatting sqref="B8:B18">
    <cfRule type="expression" dxfId="31" priority="3">
      <formula>AND(ISBLANK(B8)=FALSE,ISNA(MATCH(B8,CountiesActive,0)))</formula>
    </cfRule>
  </conditionalFormatting>
  <conditionalFormatting sqref="D8:CY18">
    <cfRule type="expression" dxfId="30" priority="1">
      <formula>AND(ISBLANK(D8)=FALSE,AND(D8&lt;&gt;"X",D8&lt;&gt;0))</formula>
    </cfRule>
  </conditionalFormatting>
  <dataValidations count="2">
    <dataValidation type="list" allowBlank="1" showInputMessage="1" errorTitle="Incorrect County Name,Spelling" error="To Add a county, contact Dee Falasco (Dee.falasco3@redcross.org) Los Angeles Region Volunteer Also available via Teams" sqref="B8:B18" xr:uid="{1D7724A8-E4AE-4254-A5E9-046156EE54B4}">
      <formula1>CountiesActive</formula1>
    </dataValidation>
    <dataValidation type="list" errorStyle="information" allowBlank="1" showInputMessage="1" showErrorMessage="1" error="Please input an X for the day this EOC was supported or 0 or  leave blank for days no support was provided to this EOC._x000a__x000a_ If the cell is red, press the delete key." sqref="D8:CY18" xr:uid="{E6B3333A-F1E3-44CB-93FD-B2E7B3EE3E0E}">
      <formula1>"x,X,0"</formula1>
    </dataValidation>
  </dataValidations>
  <printOptions horizontalCentered="1"/>
  <pageMargins left="0.2" right="0.28000000000000003" top="0.5" bottom="0.57999999999999996" header="0.5" footer="0.16"/>
  <pageSetup orientation="landscape" horizontalDpi="4294967293" verticalDpi="4294967293" r:id="rId1"/>
  <headerFooter alignWithMargins="0">
    <oddFooter>&amp;L&amp;8&amp;F&amp;C&amp;8&amp;P of &amp;N&amp;R&amp;8Government Liaison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indexed="43"/>
  </sheetPr>
  <dimension ref="A1:DB66"/>
  <sheetViews>
    <sheetView showGridLines="0" zoomScale="86" zoomScaleNormal="86" zoomScaleSheetLayoutView="75" workbookViewId="0">
      <pane xSplit="7" ySplit="2" topLeftCell="H6" activePane="bottomRight" state="frozen"/>
      <selection pane="topRight" activeCell="H1" sqref="H1"/>
      <selection pane="bottomLeft" activeCell="D3" sqref="D3"/>
      <selection pane="bottomRight" activeCell="A3" sqref="A3"/>
    </sheetView>
  </sheetViews>
  <sheetFormatPr baseColWidth="10" defaultColWidth="8.6640625" defaultRowHeight="13" x14ac:dyDescent="0.15"/>
  <cols>
    <col min="1" max="1" width="15.6640625" style="2" customWidth="1"/>
    <col min="2" max="4" width="15.6640625" customWidth="1"/>
    <col min="5" max="5" width="10.1640625" style="1" bestFit="1" customWidth="1"/>
    <col min="6" max="10" width="11" style="1" bestFit="1" customWidth="1"/>
    <col min="11" max="13" width="11" bestFit="1" customWidth="1"/>
    <col min="14" max="103" width="12" bestFit="1" customWidth="1"/>
    <col min="104" max="104" width="13" bestFit="1" customWidth="1"/>
  </cols>
  <sheetData>
    <row r="1" spans="1:106" ht="18" x14ac:dyDescent="0.2">
      <c r="A1" s="472" t="s">
        <v>3733</v>
      </c>
      <c r="B1" s="472"/>
      <c r="C1" s="472"/>
      <c r="D1" s="392" t="s">
        <v>3727</v>
      </c>
      <c r="E1" s="393">
        <f>'Start Here Statistics'!StartDate</f>
        <v>45036</v>
      </c>
      <c r="F1" s="393">
        <f>E1+1</f>
        <v>45037</v>
      </c>
      <c r="G1" s="393">
        <f t="shared" ref="G1:BR1" si="0">F1+1</f>
        <v>45038</v>
      </c>
      <c r="H1" s="393">
        <f t="shared" si="0"/>
        <v>45039</v>
      </c>
      <c r="I1" s="393">
        <f t="shared" si="0"/>
        <v>45040</v>
      </c>
      <c r="J1" s="393">
        <f t="shared" si="0"/>
        <v>45041</v>
      </c>
      <c r="K1" s="393">
        <f t="shared" si="0"/>
        <v>45042</v>
      </c>
      <c r="L1" s="393">
        <f t="shared" si="0"/>
        <v>45043</v>
      </c>
      <c r="M1" s="393">
        <f t="shared" si="0"/>
        <v>45044</v>
      </c>
      <c r="N1" s="393">
        <f t="shared" si="0"/>
        <v>45045</v>
      </c>
      <c r="O1" s="393">
        <f t="shared" si="0"/>
        <v>45046</v>
      </c>
      <c r="P1" s="393">
        <f t="shared" si="0"/>
        <v>45047</v>
      </c>
      <c r="Q1" s="393">
        <f t="shared" si="0"/>
        <v>45048</v>
      </c>
      <c r="R1" s="393">
        <f t="shared" si="0"/>
        <v>45049</v>
      </c>
      <c r="S1" s="393">
        <f t="shared" si="0"/>
        <v>45050</v>
      </c>
      <c r="T1" s="393">
        <f t="shared" si="0"/>
        <v>45051</v>
      </c>
      <c r="U1" s="393">
        <f t="shared" si="0"/>
        <v>45052</v>
      </c>
      <c r="V1" s="393">
        <f t="shared" si="0"/>
        <v>45053</v>
      </c>
      <c r="W1" s="393">
        <f t="shared" si="0"/>
        <v>45054</v>
      </c>
      <c r="X1" s="393">
        <f t="shared" si="0"/>
        <v>45055</v>
      </c>
      <c r="Y1" s="393">
        <f t="shared" si="0"/>
        <v>45056</v>
      </c>
      <c r="Z1" s="393">
        <f t="shared" si="0"/>
        <v>45057</v>
      </c>
      <c r="AA1" s="393">
        <f t="shared" si="0"/>
        <v>45058</v>
      </c>
      <c r="AB1" s="393">
        <f t="shared" si="0"/>
        <v>45059</v>
      </c>
      <c r="AC1" s="393">
        <f t="shared" si="0"/>
        <v>45060</v>
      </c>
      <c r="AD1" s="393">
        <f t="shared" si="0"/>
        <v>45061</v>
      </c>
      <c r="AE1" s="393">
        <f t="shared" si="0"/>
        <v>45062</v>
      </c>
      <c r="AF1" s="393">
        <f t="shared" si="0"/>
        <v>45063</v>
      </c>
      <c r="AG1" s="393">
        <f t="shared" si="0"/>
        <v>45064</v>
      </c>
      <c r="AH1" s="393">
        <f t="shared" si="0"/>
        <v>45065</v>
      </c>
      <c r="AI1" s="393">
        <f t="shared" si="0"/>
        <v>45066</v>
      </c>
      <c r="AJ1" s="393">
        <f t="shared" si="0"/>
        <v>45067</v>
      </c>
      <c r="AK1" s="393">
        <f t="shared" si="0"/>
        <v>45068</v>
      </c>
      <c r="AL1" s="393">
        <f t="shared" si="0"/>
        <v>45069</v>
      </c>
      <c r="AM1" s="393">
        <f t="shared" si="0"/>
        <v>45070</v>
      </c>
      <c r="AN1" s="393">
        <f t="shared" si="0"/>
        <v>45071</v>
      </c>
      <c r="AO1" s="393">
        <f t="shared" si="0"/>
        <v>45072</v>
      </c>
      <c r="AP1" s="393">
        <f t="shared" si="0"/>
        <v>45073</v>
      </c>
      <c r="AQ1" s="393">
        <f t="shared" si="0"/>
        <v>45074</v>
      </c>
      <c r="AR1" s="393">
        <f t="shared" si="0"/>
        <v>45075</v>
      </c>
      <c r="AS1" s="393">
        <f t="shared" si="0"/>
        <v>45076</v>
      </c>
      <c r="AT1" s="393">
        <f t="shared" si="0"/>
        <v>45077</v>
      </c>
      <c r="AU1" s="393">
        <f t="shared" si="0"/>
        <v>45078</v>
      </c>
      <c r="AV1" s="393">
        <f t="shared" si="0"/>
        <v>45079</v>
      </c>
      <c r="AW1" s="393">
        <f t="shared" si="0"/>
        <v>45080</v>
      </c>
      <c r="AX1" s="393">
        <f t="shared" si="0"/>
        <v>45081</v>
      </c>
      <c r="AY1" s="393">
        <f t="shared" si="0"/>
        <v>45082</v>
      </c>
      <c r="AZ1" s="393">
        <f t="shared" si="0"/>
        <v>45083</v>
      </c>
      <c r="BA1" s="393">
        <f t="shared" si="0"/>
        <v>45084</v>
      </c>
      <c r="BB1" s="393">
        <f t="shared" si="0"/>
        <v>45085</v>
      </c>
      <c r="BC1" s="393">
        <f t="shared" si="0"/>
        <v>45086</v>
      </c>
      <c r="BD1" s="393">
        <f t="shared" si="0"/>
        <v>45087</v>
      </c>
      <c r="BE1" s="393">
        <f t="shared" si="0"/>
        <v>45088</v>
      </c>
      <c r="BF1" s="393">
        <f t="shared" si="0"/>
        <v>45089</v>
      </c>
      <c r="BG1" s="393">
        <f t="shared" si="0"/>
        <v>45090</v>
      </c>
      <c r="BH1" s="393">
        <f t="shared" si="0"/>
        <v>45091</v>
      </c>
      <c r="BI1" s="393">
        <f t="shared" si="0"/>
        <v>45092</v>
      </c>
      <c r="BJ1" s="393">
        <f t="shared" si="0"/>
        <v>45093</v>
      </c>
      <c r="BK1" s="393">
        <f t="shared" si="0"/>
        <v>45094</v>
      </c>
      <c r="BL1" s="393">
        <f t="shared" si="0"/>
        <v>45095</v>
      </c>
      <c r="BM1" s="393">
        <f t="shared" si="0"/>
        <v>45096</v>
      </c>
      <c r="BN1" s="393">
        <f t="shared" si="0"/>
        <v>45097</v>
      </c>
      <c r="BO1" s="393">
        <f t="shared" si="0"/>
        <v>45098</v>
      </c>
      <c r="BP1" s="393">
        <f t="shared" si="0"/>
        <v>45099</v>
      </c>
      <c r="BQ1" s="393">
        <f t="shared" si="0"/>
        <v>45100</v>
      </c>
      <c r="BR1" s="393">
        <f t="shared" si="0"/>
        <v>45101</v>
      </c>
      <c r="BS1" s="393">
        <f t="shared" ref="BS1:CZ1" si="1">BR1+1</f>
        <v>45102</v>
      </c>
      <c r="BT1" s="393">
        <f t="shared" si="1"/>
        <v>45103</v>
      </c>
      <c r="BU1" s="393">
        <f t="shared" si="1"/>
        <v>45104</v>
      </c>
      <c r="BV1" s="393">
        <f t="shared" si="1"/>
        <v>45105</v>
      </c>
      <c r="BW1" s="393">
        <f t="shared" si="1"/>
        <v>45106</v>
      </c>
      <c r="BX1" s="393">
        <f t="shared" si="1"/>
        <v>45107</v>
      </c>
      <c r="BY1" s="393">
        <f t="shared" si="1"/>
        <v>45108</v>
      </c>
      <c r="BZ1" s="393">
        <f t="shared" si="1"/>
        <v>45109</v>
      </c>
      <c r="CA1" s="393">
        <f t="shared" si="1"/>
        <v>45110</v>
      </c>
      <c r="CB1" s="393">
        <f t="shared" si="1"/>
        <v>45111</v>
      </c>
      <c r="CC1" s="393">
        <f t="shared" si="1"/>
        <v>45112</v>
      </c>
      <c r="CD1" s="393">
        <f t="shared" si="1"/>
        <v>45113</v>
      </c>
      <c r="CE1" s="393">
        <f t="shared" si="1"/>
        <v>45114</v>
      </c>
      <c r="CF1" s="393">
        <f t="shared" si="1"/>
        <v>45115</v>
      </c>
      <c r="CG1" s="393">
        <f t="shared" si="1"/>
        <v>45116</v>
      </c>
      <c r="CH1" s="393">
        <f t="shared" si="1"/>
        <v>45117</v>
      </c>
      <c r="CI1" s="393">
        <f t="shared" si="1"/>
        <v>45118</v>
      </c>
      <c r="CJ1" s="393">
        <f t="shared" si="1"/>
        <v>45119</v>
      </c>
      <c r="CK1" s="393">
        <f t="shared" si="1"/>
        <v>45120</v>
      </c>
      <c r="CL1" s="393">
        <f t="shared" si="1"/>
        <v>45121</v>
      </c>
      <c r="CM1" s="393">
        <f t="shared" si="1"/>
        <v>45122</v>
      </c>
      <c r="CN1" s="393">
        <f t="shared" si="1"/>
        <v>45123</v>
      </c>
      <c r="CO1" s="393">
        <f t="shared" si="1"/>
        <v>45124</v>
      </c>
      <c r="CP1" s="393">
        <f t="shared" si="1"/>
        <v>45125</v>
      </c>
      <c r="CQ1" s="393">
        <f t="shared" si="1"/>
        <v>45126</v>
      </c>
      <c r="CR1" s="393">
        <f t="shared" si="1"/>
        <v>45127</v>
      </c>
      <c r="CS1" s="393">
        <f t="shared" si="1"/>
        <v>45128</v>
      </c>
      <c r="CT1" s="393">
        <f t="shared" si="1"/>
        <v>45129</v>
      </c>
      <c r="CU1" s="393">
        <f t="shared" si="1"/>
        <v>45130</v>
      </c>
      <c r="CV1" s="393">
        <f t="shared" si="1"/>
        <v>45131</v>
      </c>
      <c r="CW1" s="393">
        <f t="shared" si="1"/>
        <v>45132</v>
      </c>
      <c r="CX1" s="393">
        <f t="shared" si="1"/>
        <v>45133</v>
      </c>
      <c r="CY1" s="393">
        <f t="shared" si="1"/>
        <v>45134</v>
      </c>
      <c r="CZ1" s="393">
        <f t="shared" si="1"/>
        <v>45135</v>
      </c>
    </row>
    <row r="2" spans="1:106" s="8" customFormat="1" ht="14" customHeight="1" thickBot="1" x14ac:dyDescent="0.2">
      <c r="A2" s="487" t="s">
        <v>158</v>
      </c>
      <c r="B2" s="487"/>
      <c r="C2" s="487"/>
      <c r="D2" s="394"/>
      <c r="E2" s="394"/>
      <c r="F2" s="394"/>
      <c r="G2" s="394"/>
      <c r="H2" s="394"/>
      <c r="I2" s="394"/>
      <c r="J2" s="394"/>
      <c r="K2" s="394"/>
      <c r="L2" s="394"/>
      <c r="M2" s="394"/>
      <c r="N2" s="394"/>
      <c r="O2" s="394"/>
      <c r="P2" s="394"/>
      <c r="Q2" s="394"/>
      <c r="R2" s="394"/>
      <c r="S2" s="394"/>
      <c r="T2" s="394"/>
      <c r="U2" s="394"/>
      <c r="V2" s="394"/>
    </row>
    <row r="3" spans="1:106" s="198" customFormat="1" ht="14" customHeight="1" x14ac:dyDescent="0.15">
      <c r="A3" s="139"/>
      <c r="B3" s="139"/>
      <c r="C3" s="139"/>
      <c r="D3" s="197"/>
      <c r="E3" s="197"/>
      <c r="F3" s="197"/>
      <c r="G3" s="197"/>
      <c r="H3" s="197"/>
      <c r="I3" s="197"/>
      <c r="J3" s="197"/>
      <c r="K3" s="197"/>
      <c r="L3" s="197"/>
      <c r="M3" s="197"/>
      <c r="N3" s="197"/>
      <c r="O3" s="197"/>
      <c r="P3" s="197"/>
      <c r="Q3" s="197"/>
      <c r="R3" s="197"/>
      <c r="S3" s="197"/>
      <c r="T3" s="197"/>
      <c r="U3" s="197"/>
      <c r="V3" s="197"/>
    </row>
    <row r="4" spans="1:106" s="160" customFormat="1" ht="16.25" customHeight="1" x14ac:dyDescent="0.15">
      <c r="A4" s="199" t="s">
        <v>3734</v>
      </c>
      <c r="B4" s="200"/>
      <c r="C4" s="200"/>
      <c r="D4" s="200"/>
      <c r="E4" s="200"/>
      <c r="F4" s="200"/>
      <c r="G4" s="200"/>
      <c r="H4" s="200"/>
      <c r="I4" s="200"/>
      <c r="J4" s="200"/>
      <c r="K4" s="200"/>
      <c r="L4" s="200"/>
      <c r="M4" s="200"/>
      <c r="N4" s="200"/>
      <c r="O4" s="200"/>
      <c r="P4" s="200"/>
      <c r="Q4" s="200"/>
      <c r="R4" s="200"/>
      <c r="S4" s="139"/>
    </row>
    <row r="5" spans="1:106" s="201" customFormat="1" ht="22.25" customHeight="1" x14ac:dyDescent="0.15">
      <c r="A5" s="492" t="s">
        <v>3735</v>
      </c>
      <c r="B5" s="493"/>
      <c r="C5" s="493"/>
      <c r="D5" s="493"/>
      <c r="E5" s="493"/>
      <c r="F5" s="493"/>
      <c r="G5" s="493"/>
      <c r="H5" s="493"/>
      <c r="I5" s="493"/>
      <c r="J5" s="493"/>
      <c r="K5" s="493"/>
      <c r="L5" s="493"/>
      <c r="M5" s="493"/>
      <c r="N5" s="493"/>
      <c r="O5" s="493"/>
      <c r="P5" s="493"/>
      <c r="Q5" s="493"/>
      <c r="R5" s="493"/>
      <c r="S5" s="493"/>
      <c r="T5" s="493"/>
      <c r="U5" s="493"/>
      <c r="V5" s="493"/>
      <c r="W5" s="493"/>
      <c r="X5" s="493"/>
      <c r="Y5" s="493"/>
      <c r="Z5" s="493"/>
      <c r="AA5" s="493"/>
      <c r="AB5" s="493"/>
      <c r="AC5" s="493"/>
      <c r="AD5" s="493"/>
      <c r="AE5" s="493"/>
      <c r="AF5" s="493"/>
      <c r="AG5" s="493"/>
      <c r="AH5" s="493"/>
      <c r="AI5" s="493"/>
      <c r="AJ5" s="493"/>
      <c r="AK5" s="493"/>
      <c r="AL5" s="493"/>
      <c r="AM5" s="493"/>
      <c r="AN5" s="493"/>
      <c r="AO5" s="493"/>
      <c r="AP5" s="493"/>
      <c r="AQ5" s="493"/>
      <c r="AR5" s="493"/>
      <c r="AS5" s="493"/>
      <c r="AT5" s="493"/>
      <c r="AU5" s="493"/>
      <c r="AV5" s="493"/>
      <c r="AW5" s="493"/>
      <c r="AX5" s="493"/>
      <c r="AY5" s="493"/>
      <c r="AZ5" s="493"/>
      <c r="BA5" s="493"/>
      <c r="BB5" s="493"/>
      <c r="BC5" s="493"/>
      <c r="BD5" s="493"/>
      <c r="BE5" s="493"/>
      <c r="BF5" s="493"/>
      <c r="BG5" s="493"/>
      <c r="BH5" s="493"/>
      <c r="BI5" s="493"/>
      <c r="BJ5" s="493"/>
      <c r="BK5" s="493"/>
      <c r="BL5" s="493"/>
      <c r="BM5" s="493"/>
      <c r="BN5" s="493"/>
      <c r="BO5" s="493"/>
      <c r="BP5" s="493"/>
      <c r="BQ5" s="493"/>
      <c r="BR5" s="493"/>
      <c r="BS5" s="493"/>
      <c r="BT5" s="493"/>
      <c r="BU5" s="493"/>
      <c r="BV5" s="493"/>
      <c r="BW5" s="493"/>
      <c r="BX5" s="493"/>
      <c r="BY5" s="493"/>
      <c r="BZ5" s="493"/>
      <c r="CA5" s="493"/>
      <c r="CB5" s="493"/>
      <c r="CC5" s="493"/>
      <c r="CD5" s="493"/>
      <c r="CE5" s="493"/>
      <c r="CF5" s="493"/>
      <c r="CG5" s="493"/>
      <c r="CH5" s="493"/>
      <c r="CI5" s="493"/>
      <c r="CJ5" s="493"/>
      <c r="CK5" s="493"/>
      <c r="CL5" s="493"/>
      <c r="CM5" s="493"/>
      <c r="CN5" s="493"/>
      <c r="CO5" s="493"/>
      <c r="CP5" s="493"/>
      <c r="CQ5" s="493"/>
      <c r="CR5" s="493"/>
      <c r="CS5" s="493"/>
      <c r="CT5" s="493"/>
      <c r="CU5" s="493"/>
      <c r="CV5" s="493"/>
      <c r="CW5" s="493"/>
      <c r="CX5" s="493"/>
      <c r="CY5" s="493"/>
      <c r="CZ5" s="493"/>
      <c r="DA5" s="493"/>
      <c r="DB5" s="493"/>
    </row>
    <row r="6" spans="1:106" s="139" customFormat="1" ht="86" customHeight="1" thickBot="1" x14ac:dyDescent="0.2">
      <c r="A6" s="491" t="s">
        <v>3736</v>
      </c>
      <c r="B6" s="491"/>
      <c r="C6" s="491"/>
      <c r="D6" s="491"/>
      <c r="E6" s="491"/>
      <c r="F6" s="491"/>
      <c r="G6" s="491"/>
      <c r="H6" s="491"/>
      <c r="I6" s="491"/>
      <c r="J6" s="491"/>
      <c r="K6" s="491"/>
      <c r="L6" s="491"/>
      <c r="M6" s="491"/>
      <c r="N6" s="491"/>
      <c r="O6" s="491"/>
      <c r="P6" s="491"/>
      <c r="Q6" s="491"/>
      <c r="R6" s="491"/>
      <c r="S6" s="491"/>
      <c r="T6" s="491"/>
      <c r="U6" s="491"/>
      <c r="V6" s="491"/>
      <c r="W6" s="201"/>
      <c r="X6" s="201"/>
      <c r="Y6" s="201"/>
      <c r="Z6" s="201"/>
    </row>
    <row r="7" spans="1:106" ht="34" x14ac:dyDescent="0.15">
      <c r="A7" s="221" t="s">
        <v>3730</v>
      </c>
      <c r="B7" s="222" t="s">
        <v>3737</v>
      </c>
      <c r="C7" s="66" t="s">
        <v>165</v>
      </c>
      <c r="D7" s="392" t="s">
        <v>3727</v>
      </c>
      <c r="E7" s="393">
        <f>'Start Here Statistics'!StartDate</f>
        <v>45036</v>
      </c>
      <c r="F7" s="393">
        <f>E7+1</f>
        <v>45037</v>
      </c>
      <c r="G7" s="393">
        <f t="shared" ref="G7:BR7" si="2">F7+1</f>
        <v>45038</v>
      </c>
      <c r="H7" s="393">
        <f t="shared" si="2"/>
        <v>45039</v>
      </c>
      <c r="I7" s="393">
        <f t="shared" si="2"/>
        <v>45040</v>
      </c>
      <c r="J7" s="393">
        <f t="shared" si="2"/>
        <v>45041</v>
      </c>
      <c r="K7" s="393">
        <f t="shared" si="2"/>
        <v>45042</v>
      </c>
      <c r="L7" s="393">
        <f t="shared" si="2"/>
        <v>45043</v>
      </c>
      <c r="M7" s="393">
        <f t="shared" si="2"/>
        <v>45044</v>
      </c>
      <c r="N7" s="393">
        <f t="shared" si="2"/>
        <v>45045</v>
      </c>
      <c r="O7" s="393">
        <f t="shared" si="2"/>
        <v>45046</v>
      </c>
      <c r="P7" s="393">
        <f t="shared" si="2"/>
        <v>45047</v>
      </c>
      <c r="Q7" s="393">
        <f t="shared" si="2"/>
        <v>45048</v>
      </c>
      <c r="R7" s="393">
        <f t="shared" si="2"/>
        <v>45049</v>
      </c>
      <c r="S7" s="393">
        <f t="shared" si="2"/>
        <v>45050</v>
      </c>
      <c r="T7" s="393">
        <f t="shared" si="2"/>
        <v>45051</v>
      </c>
      <c r="U7" s="393">
        <f t="shared" si="2"/>
        <v>45052</v>
      </c>
      <c r="V7" s="393">
        <f t="shared" si="2"/>
        <v>45053</v>
      </c>
      <c r="W7" s="393">
        <f t="shared" si="2"/>
        <v>45054</v>
      </c>
      <c r="X7" s="393">
        <f t="shared" si="2"/>
        <v>45055</v>
      </c>
      <c r="Y7" s="393">
        <f t="shared" si="2"/>
        <v>45056</v>
      </c>
      <c r="Z7" s="393">
        <f t="shared" si="2"/>
        <v>45057</v>
      </c>
      <c r="AA7" s="393">
        <f t="shared" si="2"/>
        <v>45058</v>
      </c>
      <c r="AB7" s="393">
        <f t="shared" si="2"/>
        <v>45059</v>
      </c>
      <c r="AC7" s="393">
        <f t="shared" si="2"/>
        <v>45060</v>
      </c>
      <c r="AD7" s="393">
        <f t="shared" si="2"/>
        <v>45061</v>
      </c>
      <c r="AE7" s="393">
        <f t="shared" si="2"/>
        <v>45062</v>
      </c>
      <c r="AF7" s="393">
        <f t="shared" si="2"/>
        <v>45063</v>
      </c>
      <c r="AG7" s="393">
        <f t="shared" si="2"/>
        <v>45064</v>
      </c>
      <c r="AH7" s="393">
        <f t="shared" si="2"/>
        <v>45065</v>
      </c>
      <c r="AI7" s="393">
        <f t="shared" si="2"/>
        <v>45066</v>
      </c>
      <c r="AJ7" s="393">
        <f t="shared" si="2"/>
        <v>45067</v>
      </c>
      <c r="AK7" s="393">
        <f t="shared" si="2"/>
        <v>45068</v>
      </c>
      <c r="AL7" s="393">
        <f t="shared" si="2"/>
        <v>45069</v>
      </c>
      <c r="AM7" s="393">
        <f t="shared" si="2"/>
        <v>45070</v>
      </c>
      <c r="AN7" s="393">
        <f t="shared" si="2"/>
        <v>45071</v>
      </c>
      <c r="AO7" s="393">
        <f t="shared" si="2"/>
        <v>45072</v>
      </c>
      <c r="AP7" s="393">
        <f t="shared" si="2"/>
        <v>45073</v>
      </c>
      <c r="AQ7" s="393">
        <f t="shared" si="2"/>
        <v>45074</v>
      </c>
      <c r="AR7" s="393">
        <f t="shared" si="2"/>
        <v>45075</v>
      </c>
      <c r="AS7" s="393">
        <f t="shared" si="2"/>
        <v>45076</v>
      </c>
      <c r="AT7" s="393">
        <f t="shared" si="2"/>
        <v>45077</v>
      </c>
      <c r="AU7" s="393">
        <f t="shared" si="2"/>
        <v>45078</v>
      </c>
      <c r="AV7" s="393">
        <f t="shared" si="2"/>
        <v>45079</v>
      </c>
      <c r="AW7" s="393">
        <f t="shared" si="2"/>
        <v>45080</v>
      </c>
      <c r="AX7" s="393">
        <f t="shared" si="2"/>
        <v>45081</v>
      </c>
      <c r="AY7" s="393">
        <f t="shared" si="2"/>
        <v>45082</v>
      </c>
      <c r="AZ7" s="393">
        <f t="shared" si="2"/>
        <v>45083</v>
      </c>
      <c r="BA7" s="393">
        <f t="shared" si="2"/>
        <v>45084</v>
      </c>
      <c r="BB7" s="393">
        <f t="shared" si="2"/>
        <v>45085</v>
      </c>
      <c r="BC7" s="393">
        <f t="shared" si="2"/>
        <v>45086</v>
      </c>
      <c r="BD7" s="393">
        <f t="shared" si="2"/>
        <v>45087</v>
      </c>
      <c r="BE7" s="393">
        <f t="shared" si="2"/>
        <v>45088</v>
      </c>
      <c r="BF7" s="393">
        <f t="shared" si="2"/>
        <v>45089</v>
      </c>
      <c r="BG7" s="393">
        <f t="shared" si="2"/>
        <v>45090</v>
      </c>
      <c r="BH7" s="393">
        <f t="shared" si="2"/>
        <v>45091</v>
      </c>
      <c r="BI7" s="393">
        <f t="shared" si="2"/>
        <v>45092</v>
      </c>
      <c r="BJ7" s="393">
        <f t="shared" si="2"/>
        <v>45093</v>
      </c>
      <c r="BK7" s="393">
        <f t="shared" si="2"/>
        <v>45094</v>
      </c>
      <c r="BL7" s="393">
        <f t="shared" si="2"/>
        <v>45095</v>
      </c>
      <c r="BM7" s="393">
        <f t="shared" si="2"/>
        <v>45096</v>
      </c>
      <c r="BN7" s="393">
        <f t="shared" si="2"/>
        <v>45097</v>
      </c>
      <c r="BO7" s="393">
        <f t="shared" si="2"/>
        <v>45098</v>
      </c>
      <c r="BP7" s="393">
        <f t="shared" si="2"/>
        <v>45099</v>
      </c>
      <c r="BQ7" s="393">
        <f t="shared" si="2"/>
        <v>45100</v>
      </c>
      <c r="BR7" s="393">
        <f t="shared" si="2"/>
        <v>45101</v>
      </c>
      <c r="BS7" s="393">
        <f t="shared" ref="BS7:CZ7" si="3">BR7+1</f>
        <v>45102</v>
      </c>
      <c r="BT7" s="393">
        <f t="shared" si="3"/>
        <v>45103</v>
      </c>
      <c r="BU7" s="393">
        <f t="shared" si="3"/>
        <v>45104</v>
      </c>
      <c r="BV7" s="393">
        <f t="shared" si="3"/>
        <v>45105</v>
      </c>
      <c r="BW7" s="393">
        <f t="shared" si="3"/>
        <v>45106</v>
      </c>
      <c r="BX7" s="393">
        <f t="shared" si="3"/>
        <v>45107</v>
      </c>
      <c r="BY7" s="393">
        <f t="shared" si="3"/>
        <v>45108</v>
      </c>
      <c r="BZ7" s="393">
        <f t="shared" si="3"/>
        <v>45109</v>
      </c>
      <c r="CA7" s="393">
        <f t="shared" si="3"/>
        <v>45110</v>
      </c>
      <c r="CB7" s="393">
        <f t="shared" si="3"/>
        <v>45111</v>
      </c>
      <c r="CC7" s="393">
        <f t="shared" si="3"/>
        <v>45112</v>
      </c>
      <c r="CD7" s="393">
        <f t="shared" si="3"/>
        <v>45113</v>
      </c>
      <c r="CE7" s="393">
        <f t="shared" si="3"/>
        <v>45114</v>
      </c>
      <c r="CF7" s="393">
        <f t="shared" si="3"/>
        <v>45115</v>
      </c>
      <c r="CG7" s="393">
        <f t="shared" si="3"/>
        <v>45116</v>
      </c>
      <c r="CH7" s="393">
        <f t="shared" si="3"/>
        <v>45117</v>
      </c>
      <c r="CI7" s="393">
        <f t="shared" si="3"/>
        <v>45118</v>
      </c>
      <c r="CJ7" s="393">
        <f t="shared" si="3"/>
        <v>45119</v>
      </c>
      <c r="CK7" s="393">
        <f t="shared" si="3"/>
        <v>45120</v>
      </c>
      <c r="CL7" s="393">
        <f t="shared" si="3"/>
        <v>45121</v>
      </c>
      <c r="CM7" s="393">
        <f t="shared" si="3"/>
        <v>45122</v>
      </c>
      <c r="CN7" s="393">
        <f t="shared" si="3"/>
        <v>45123</v>
      </c>
      <c r="CO7" s="393">
        <f t="shared" si="3"/>
        <v>45124</v>
      </c>
      <c r="CP7" s="393">
        <f t="shared" si="3"/>
        <v>45125</v>
      </c>
      <c r="CQ7" s="393">
        <f t="shared" si="3"/>
        <v>45126</v>
      </c>
      <c r="CR7" s="393">
        <f t="shared" si="3"/>
        <v>45127</v>
      </c>
      <c r="CS7" s="393">
        <f t="shared" si="3"/>
        <v>45128</v>
      </c>
      <c r="CT7" s="393">
        <f t="shared" si="3"/>
        <v>45129</v>
      </c>
      <c r="CU7" s="393">
        <f t="shared" si="3"/>
        <v>45130</v>
      </c>
      <c r="CV7" s="393">
        <f t="shared" si="3"/>
        <v>45131</v>
      </c>
      <c r="CW7" s="393">
        <f t="shared" si="3"/>
        <v>45132</v>
      </c>
      <c r="CX7" s="393">
        <f t="shared" si="3"/>
        <v>45133</v>
      </c>
      <c r="CY7" s="393">
        <f t="shared" si="3"/>
        <v>45134</v>
      </c>
      <c r="CZ7" s="393">
        <f t="shared" si="3"/>
        <v>45135</v>
      </c>
    </row>
    <row r="8" spans="1:106" ht="36" hidden="1" customHeight="1" x14ac:dyDescent="0.15">
      <c r="A8" s="218"/>
      <c r="B8" s="222" t="s">
        <v>3737</v>
      </c>
      <c r="C8" s="66" t="s">
        <v>165</v>
      </c>
      <c r="D8" s="68" t="s">
        <v>3727</v>
      </c>
      <c r="E8" s="143" t="s">
        <v>70</v>
      </c>
      <c r="F8" s="47" t="s">
        <v>171</v>
      </c>
      <c r="G8" s="47" t="s">
        <v>172</v>
      </c>
      <c r="H8" s="47" t="s">
        <v>173</v>
      </c>
      <c r="I8" s="47" t="s">
        <v>174</v>
      </c>
      <c r="J8" s="47" t="s">
        <v>175</v>
      </c>
      <c r="K8" s="47" t="s">
        <v>176</v>
      </c>
      <c r="L8" s="47" t="s">
        <v>177</v>
      </c>
      <c r="M8" s="47" t="s">
        <v>178</v>
      </c>
      <c r="N8" s="47" t="s">
        <v>179</v>
      </c>
      <c r="O8" s="47" t="s">
        <v>180</v>
      </c>
      <c r="P8" s="47" t="s">
        <v>181</v>
      </c>
      <c r="Q8" s="47" t="s">
        <v>182</v>
      </c>
      <c r="R8" s="47" t="s">
        <v>183</v>
      </c>
      <c r="S8" s="47" t="s">
        <v>184</v>
      </c>
      <c r="T8" s="47" t="s">
        <v>185</v>
      </c>
      <c r="U8" s="47" t="s">
        <v>186</v>
      </c>
      <c r="V8" s="47" t="s">
        <v>187</v>
      </c>
      <c r="W8" s="47" t="s">
        <v>188</v>
      </c>
      <c r="X8" s="47" t="s">
        <v>189</v>
      </c>
      <c r="Y8" s="47" t="s">
        <v>190</v>
      </c>
      <c r="Z8" s="47" t="s">
        <v>191</v>
      </c>
      <c r="AA8" s="47" t="s">
        <v>192</v>
      </c>
      <c r="AB8" s="47" t="s">
        <v>193</v>
      </c>
      <c r="AC8" s="47" t="s">
        <v>194</v>
      </c>
      <c r="AD8" s="47" t="s">
        <v>195</v>
      </c>
      <c r="AE8" s="47" t="s">
        <v>196</v>
      </c>
      <c r="AF8" s="47" t="s">
        <v>197</v>
      </c>
      <c r="AG8" s="47" t="s">
        <v>198</v>
      </c>
      <c r="AH8" s="47" t="s">
        <v>199</v>
      </c>
      <c r="AI8" s="47" t="s">
        <v>200</v>
      </c>
      <c r="AJ8" s="47" t="s">
        <v>201</v>
      </c>
      <c r="AK8" s="47" t="s">
        <v>202</v>
      </c>
      <c r="AL8" s="47" t="s">
        <v>203</v>
      </c>
      <c r="AM8" s="47" t="s">
        <v>204</v>
      </c>
      <c r="AN8" s="47" t="s">
        <v>205</v>
      </c>
      <c r="AO8" s="47" t="s">
        <v>206</v>
      </c>
      <c r="AP8" s="47" t="s">
        <v>207</v>
      </c>
      <c r="AQ8" s="47" t="s">
        <v>208</v>
      </c>
      <c r="AR8" s="47" t="s">
        <v>209</v>
      </c>
      <c r="AS8" s="47" t="s">
        <v>210</v>
      </c>
      <c r="AT8" s="47" t="s">
        <v>211</v>
      </c>
      <c r="AU8" s="47" t="s">
        <v>212</v>
      </c>
      <c r="AV8" s="47" t="s">
        <v>213</v>
      </c>
      <c r="AW8" s="47" t="s">
        <v>214</v>
      </c>
      <c r="AX8" s="47" t="s">
        <v>215</v>
      </c>
      <c r="AY8" s="47" t="s">
        <v>216</v>
      </c>
      <c r="AZ8" s="47" t="s">
        <v>217</v>
      </c>
      <c r="BA8" s="47" t="s">
        <v>218</v>
      </c>
      <c r="BB8" s="47" t="s">
        <v>219</v>
      </c>
      <c r="BC8" s="47" t="s">
        <v>220</v>
      </c>
      <c r="BD8" s="47" t="s">
        <v>221</v>
      </c>
      <c r="BE8" s="47" t="s">
        <v>222</v>
      </c>
      <c r="BF8" s="47" t="s">
        <v>223</v>
      </c>
      <c r="BG8" s="47" t="s">
        <v>224</v>
      </c>
      <c r="BH8" s="47" t="s">
        <v>225</v>
      </c>
      <c r="BI8" s="47" t="s">
        <v>226</v>
      </c>
      <c r="BJ8" s="47" t="s">
        <v>227</v>
      </c>
      <c r="BK8" s="47" t="s">
        <v>228</v>
      </c>
      <c r="BL8" s="47" t="s">
        <v>229</v>
      </c>
      <c r="BM8" s="47" t="s">
        <v>230</v>
      </c>
      <c r="BN8" s="47" t="s">
        <v>231</v>
      </c>
      <c r="BO8" s="47" t="s">
        <v>232</v>
      </c>
      <c r="BP8" s="47" t="s">
        <v>233</v>
      </c>
      <c r="BQ8" s="47" t="s">
        <v>234</v>
      </c>
      <c r="BR8" s="47" t="s">
        <v>235</v>
      </c>
      <c r="BS8" s="47" t="s">
        <v>236</v>
      </c>
      <c r="BT8" s="47" t="s">
        <v>237</v>
      </c>
      <c r="BU8" s="47" t="s">
        <v>238</v>
      </c>
      <c r="BV8" s="47" t="s">
        <v>239</v>
      </c>
      <c r="BW8" s="47" t="s">
        <v>240</v>
      </c>
      <c r="BX8" s="47" t="s">
        <v>241</v>
      </c>
      <c r="BY8" s="47" t="s">
        <v>242</v>
      </c>
      <c r="BZ8" s="47" t="s">
        <v>243</v>
      </c>
      <c r="CA8" s="47" t="s">
        <v>244</v>
      </c>
      <c r="CB8" s="47" t="s">
        <v>245</v>
      </c>
      <c r="CC8" s="47" t="s">
        <v>246</v>
      </c>
      <c r="CD8" s="47" t="s">
        <v>247</v>
      </c>
      <c r="CE8" s="47" t="s">
        <v>248</v>
      </c>
      <c r="CF8" s="47" t="s">
        <v>249</v>
      </c>
      <c r="CG8" s="47" t="s">
        <v>250</v>
      </c>
      <c r="CH8" s="47" t="s">
        <v>251</v>
      </c>
      <c r="CI8" s="47" t="s">
        <v>252</v>
      </c>
      <c r="CJ8" s="47" t="s">
        <v>253</v>
      </c>
      <c r="CK8" s="47" t="s">
        <v>254</v>
      </c>
      <c r="CL8" s="47" t="s">
        <v>255</v>
      </c>
      <c r="CM8" s="47" t="s">
        <v>256</v>
      </c>
      <c r="CN8" s="47" t="s">
        <v>257</v>
      </c>
      <c r="CO8" s="47" t="s">
        <v>258</v>
      </c>
      <c r="CP8" s="47" t="s">
        <v>259</v>
      </c>
      <c r="CQ8" s="47" t="s">
        <v>260</v>
      </c>
      <c r="CR8" s="47" t="s">
        <v>261</v>
      </c>
      <c r="CS8" s="47" t="s">
        <v>262</v>
      </c>
      <c r="CT8" s="47" t="s">
        <v>263</v>
      </c>
      <c r="CU8" s="47" t="s">
        <v>264</v>
      </c>
      <c r="CV8" s="47" t="s">
        <v>265</v>
      </c>
      <c r="CW8" s="47" t="s">
        <v>266</v>
      </c>
      <c r="CX8" s="47" t="s">
        <v>267</v>
      </c>
      <c r="CY8" s="47" t="s">
        <v>268</v>
      </c>
      <c r="CZ8" s="47" t="s">
        <v>269</v>
      </c>
    </row>
    <row r="9" spans="1:106" s="139" customFormat="1" ht="27" customHeight="1" x14ac:dyDescent="0.15">
      <c r="A9" s="219"/>
      <c r="B9" s="223"/>
      <c r="C9" s="147"/>
      <c r="D9" s="164">
        <f>SUM(E9:GV9)</f>
        <v>0</v>
      </c>
      <c r="E9" s="151"/>
      <c r="F9" s="151"/>
      <c r="G9" s="151"/>
      <c r="H9" s="151"/>
      <c r="I9" s="151"/>
      <c r="J9" s="151"/>
      <c r="K9" s="151"/>
      <c r="L9" s="151"/>
      <c r="M9" s="151"/>
      <c r="N9" s="151"/>
      <c r="O9" s="152"/>
      <c r="P9" s="152"/>
      <c r="Q9" s="152"/>
      <c r="R9" s="152"/>
      <c r="S9" s="152"/>
      <c r="T9" s="152"/>
      <c r="U9" s="152"/>
      <c r="V9" s="152"/>
      <c r="W9" s="152"/>
      <c r="X9" s="153"/>
      <c r="Y9" s="153"/>
      <c r="Z9" s="153"/>
      <c r="AA9" s="153"/>
      <c r="AB9" s="153"/>
      <c r="AC9" s="153"/>
      <c r="AD9" s="153"/>
      <c r="AE9" s="153"/>
      <c r="AF9" s="153"/>
      <c r="AG9" s="153"/>
      <c r="AH9" s="153"/>
      <c r="AI9" s="153"/>
      <c r="AJ9" s="153"/>
      <c r="AK9" s="153"/>
      <c r="AL9" s="153"/>
      <c r="AM9" s="153"/>
      <c r="AN9" s="153"/>
      <c r="AO9" s="153"/>
      <c r="AP9" s="153"/>
      <c r="AQ9" s="153"/>
      <c r="AR9" s="153"/>
      <c r="AS9" s="153"/>
      <c r="AT9" s="151"/>
      <c r="AU9" s="151"/>
      <c r="AV9" s="151"/>
      <c r="AW9" s="151"/>
      <c r="AX9" s="151"/>
      <c r="AY9" s="151"/>
      <c r="AZ9" s="151"/>
      <c r="BA9" s="151"/>
      <c r="BB9" s="151"/>
      <c r="BC9" s="151"/>
      <c r="BD9" s="151"/>
      <c r="BE9" s="151"/>
      <c r="BF9" s="151"/>
      <c r="BG9" s="151"/>
      <c r="BH9" s="151"/>
      <c r="BI9" s="151"/>
      <c r="BJ9" s="151"/>
      <c r="BK9" s="151"/>
      <c r="BL9" s="151"/>
      <c r="BM9" s="151"/>
      <c r="BN9" s="151"/>
      <c r="BO9" s="151"/>
      <c r="BP9" s="151"/>
      <c r="BQ9" s="151"/>
      <c r="BR9" s="151"/>
      <c r="BS9" s="151"/>
      <c r="BT9" s="151"/>
      <c r="BU9" s="151"/>
      <c r="BV9" s="151"/>
      <c r="BW9" s="151"/>
      <c r="BX9" s="151"/>
      <c r="BY9" s="151"/>
      <c r="BZ9" s="151"/>
      <c r="CA9" s="151"/>
      <c r="CB9" s="151"/>
      <c r="CC9" s="151"/>
      <c r="CD9" s="151"/>
      <c r="CE9" s="151"/>
      <c r="CF9" s="151"/>
      <c r="CG9" s="151"/>
      <c r="CH9" s="151"/>
      <c r="CI9" s="151"/>
      <c r="CJ9" s="151"/>
      <c r="CK9" s="151"/>
      <c r="CL9" s="151"/>
      <c r="CM9" s="151"/>
      <c r="CN9" s="151"/>
      <c r="CO9" s="151"/>
      <c r="CP9" s="151"/>
      <c r="CQ9" s="151"/>
      <c r="CR9" s="151"/>
      <c r="CS9" s="151"/>
      <c r="CT9" s="151"/>
      <c r="CU9" s="151"/>
      <c r="CV9" s="151"/>
      <c r="CW9" s="151"/>
      <c r="CX9" s="151"/>
      <c r="CY9" s="151"/>
      <c r="CZ9" s="151"/>
    </row>
    <row r="10" spans="1:106" s="139" customFormat="1" ht="27" customHeight="1" x14ac:dyDescent="0.15">
      <c r="A10" s="219"/>
      <c r="B10" s="223"/>
      <c r="C10" s="147"/>
      <c r="D10" s="164">
        <f t="shared" ref="D10:D23" si="4">SUM(E10:GV10)</f>
        <v>0</v>
      </c>
      <c r="E10" s="151"/>
      <c r="F10" s="151"/>
      <c r="G10" s="151"/>
      <c r="H10" s="151"/>
      <c r="I10" s="151"/>
      <c r="J10" s="151"/>
      <c r="K10" s="151"/>
      <c r="L10" s="151"/>
      <c r="M10" s="151"/>
      <c r="N10" s="151"/>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1"/>
      <c r="AU10" s="151"/>
      <c r="AV10" s="151"/>
      <c r="AW10" s="151"/>
      <c r="AX10" s="151"/>
      <c r="AY10" s="151"/>
      <c r="AZ10" s="151"/>
      <c r="BA10" s="151"/>
      <c r="BB10" s="151"/>
      <c r="BC10" s="151"/>
      <c r="BD10" s="151"/>
      <c r="BE10" s="151"/>
      <c r="BF10" s="151"/>
      <c r="BG10" s="151"/>
      <c r="BH10" s="151"/>
      <c r="BI10" s="151"/>
      <c r="BJ10" s="151"/>
      <c r="BK10" s="151"/>
      <c r="BL10" s="151"/>
      <c r="BM10" s="151"/>
      <c r="BN10" s="151"/>
      <c r="BO10" s="151"/>
      <c r="BP10" s="151"/>
      <c r="BQ10" s="151"/>
      <c r="BR10" s="151"/>
      <c r="BS10" s="151"/>
      <c r="BT10" s="151"/>
      <c r="BU10" s="151"/>
      <c r="BV10" s="151"/>
      <c r="BW10" s="151"/>
      <c r="BX10" s="151"/>
      <c r="BY10" s="151"/>
      <c r="BZ10" s="151"/>
      <c r="CA10" s="151"/>
      <c r="CB10" s="151"/>
      <c r="CC10" s="151"/>
      <c r="CD10" s="151"/>
      <c r="CE10" s="151"/>
      <c r="CF10" s="151"/>
      <c r="CG10" s="151"/>
      <c r="CH10" s="151"/>
      <c r="CI10" s="151"/>
      <c r="CJ10" s="151"/>
      <c r="CK10" s="151"/>
      <c r="CL10" s="151"/>
      <c r="CM10" s="151"/>
      <c r="CN10" s="151"/>
      <c r="CO10" s="151"/>
      <c r="CP10" s="151"/>
      <c r="CQ10" s="151"/>
      <c r="CR10" s="151"/>
      <c r="CS10" s="151"/>
      <c r="CT10" s="151"/>
      <c r="CU10" s="151"/>
      <c r="CV10" s="151"/>
      <c r="CW10" s="151"/>
      <c r="CX10" s="151"/>
      <c r="CY10" s="151"/>
      <c r="CZ10" s="151"/>
    </row>
    <row r="11" spans="1:106" s="139" customFormat="1" ht="27" customHeight="1" x14ac:dyDescent="0.15">
      <c r="A11" s="219"/>
      <c r="B11" s="224"/>
      <c r="C11" s="147"/>
      <c r="D11" s="164">
        <f t="shared" si="4"/>
        <v>0</v>
      </c>
      <c r="E11" s="151"/>
      <c r="F11" s="151"/>
      <c r="G11" s="151"/>
      <c r="H11" s="151"/>
      <c r="I11" s="151"/>
      <c r="J11" s="151"/>
      <c r="K11" s="151"/>
      <c r="L11" s="151"/>
      <c r="M11" s="151"/>
      <c r="N11" s="151"/>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1"/>
      <c r="AU11" s="151"/>
      <c r="AV11" s="151"/>
      <c r="AW11" s="151"/>
      <c r="AX11" s="151"/>
      <c r="AY11" s="151"/>
      <c r="AZ11" s="151"/>
      <c r="BA11" s="151"/>
      <c r="BB11" s="151"/>
      <c r="BC11" s="151"/>
      <c r="BD11" s="151"/>
      <c r="BE11" s="151"/>
      <c r="BF11" s="151"/>
      <c r="BG11" s="151"/>
      <c r="BH11" s="151"/>
      <c r="BI11" s="151"/>
      <c r="BJ11" s="151"/>
      <c r="BK11" s="151"/>
      <c r="BL11" s="151"/>
      <c r="BM11" s="151"/>
      <c r="BN11" s="151"/>
      <c r="BO11" s="151"/>
      <c r="BP11" s="151"/>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row>
    <row r="12" spans="1:106" s="139" customFormat="1" ht="27" customHeight="1" x14ac:dyDescent="0.15">
      <c r="A12" s="219"/>
      <c r="B12" s="224"/>
      <c r="C12" s="147"/>
      <c r="D12" s="164">
        <f t="shared" si="4"/>
        <v>0</v>
      </c>
      <c r="E12" s="151"/>
      <c r="F12" s="151"/>
      <c r="G12" s="151"/>
      <c r="H12" s="151"/>
      <c r="I12" s="151"/>
      <c r="J12" s="151"/>
      <c r="K12" s="151"/>
      <c r="L12" s="151"/>
      <c r="M12" s="151"/>
      <c r="N12" s="151"/>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1"/>
      <c r="AU12" s="151"/>
      <c r="AV12" s="151"/>
      <c r="AW12" s="151"/>
      <c r="AX12" s="151"/>
      <c r="AY12" s="151"/>
      <c r="AZ12" s="151"/>
      <c r="BA12" s="151"/>
      <c r="BB12" s="151"/>
      <c r="BC12" s="151"/>
      <c r="BD12" s="151"/>
      <c r="BE12" s="151"/>
      <c r="BF12" s="151"/>
      <c r="BG12" s="151"/>
      <c r="BH12" s="151"/>
      <c r="BI12" s="151"/>
      <c r="BJ12" s="151"/>
      <c r="BK12" s="151"/>
      <c r="BL12" s="151"/>
      <c r="BM12" s="151"/>
      <c r="BN12" s="151"/>
      <c r="BO12" s="151"/>
      <c r="BP12" s="151"/>
      <c r="BQ12" s="151"/>
      <c r="BR12" s="151"/>
      <c r="BS12" s="151"/>
      <c r="BT12" s="151"/>
      <c r="BU12" s="151"/>
      <c r="BV12" s="151"/>
      <c r="BW12" s="151"/>
      <c r="BX12" s="151"/>
      <c r="BY12" s="151"/>
      <c r="BZ12" s="151"/>
      <c r="CA12" s="151"/>
      <c r="CB12" s="151"/>
      <c r="CC12" s="151"/>
      <c r="CD12" s="151"/>
      <c r="CE12" s="151"/>
      <c r="CF12" s="151"/>
      <c r="CG12" s="151"/>
      <c r="CH12" s="151"/>
      <c r="CI12" s="151"/>
      <c r="CJ12" s="151"/>
      <c r="CK12" s="151"/>
      <c r="CL12" s="151"/>
      <c r="CM12" s="151"/>
      <c r="CN12" s="151"/>
      <c r="CO12" s="151"/>
      <c r="CP12" s="151"/>
      <c r="CQ12" s="151"/>
      <c r="CR12" s="151"/>
      <c r="CS12" s="151"/>
      <c r="CT12" s="151"/>
      <c r="CU12" s="151"/>
      <c r="CV12" s="151"/>
      <c r="CW12" s="151"/>
      <c r="CX12" s="151"/>
      <c r="CY12" s="151"/>
      <c r="CZ12" s="151"/>
    </row>
    <row r="13" spans="1:106" s="139" customFormat="1" ht="27" customHeight="1" x14ac:dyDescent="0.15">
      <c r="A13" s="219"/>
      <c r="B13" s="224"/>
      <c r="C13" s="147"/>
      <c r="D13" s="164">
        <f t="shared" si="4"/>
        <v>0</v>
      </c>
      <c r="E13" s="151"/>
      <c r="F13" s="151"/>
      <c r="G13" s="151"/>
      <c r="H13" s="151"/>
      <c r="I13" s="151"/>
      <c r="J13" s="151"/>
      <c r="K13" s="151"/>
      <c r="L13" s="151"/>
      <c r="M13" s="151"/>
      <c r="N13" s="151"/>
      <c r="O13" s="155"/>
      <c r="P13" s="155"/>
      <c r="Q13" s="155"/>
      <c r="R13" s="155"/>
      <c r="S13" s="155"/>
      <c r="T13" s="155"/>
      <c r="U13" s="155"/>
      <c r="V13" s="155"/>
      <c r="W13" s="155"/>
      <c r="X13" s="155"/>
      <c r="Y13" s="155"/>
      <c r="Z13" s="155"/>
      <c r="AA13" s="156"/>
      <c r="AB13" s="155"/>
      <c r="AC13" s="155"/>
      <c r="AD13" s="155"/>
      <c r="AE13" s="155"/>
      <c r="AF13" s="155"/>
      <c r="AG13" s="155"/>
      <c r="AH13" s="155"/>
      <c r="AI13" s="155"/>
      <c r="AJ13" s="155"/>
      <c r="AK13" s="155"/>
      <c r="AL13" s="155"/>
      <c r="AM13" s="155"/>
      <c r="AN13" s="155"/>
      <c r="AO13" s="155"/>
      <c r="AP13" s="155"/>
      <c r="AQ13" s="155"/>
      <c r="AR13" s="155"/>
      <c r="AS13" s="155"/>
      <c r="AT13" s="151"/>
      <c r="AU13" s="151"/>
      <c r="AV13" s="151"/>
      <c r="AW13" s="151"/>
      <c r="AX13" s="151"/>
      <c r="AY13" s="151"/>
      <c r="AZ13" s="151"/>
      <c r="BA13" s="151"/>
      <c r="BB13" s="151"/>
      <c r="BC13" s="151"/>
      <c r="BD13" s="151"/>
      <c r="BE13" s="151"/>
      <c r="BF13" s="151"/>
      <c r="BG13" s="151"/>
      <c r="BH13" s="151"/>
      <c r="BI13" s="151"/>
      <c r="BJ13" s="151"/>
      <c r="BK13" s="151"/>
      <c r="BL13" s="151"/>
      <c r="BM13" s="151"/>
      <c r="BN13" s="151"/>
      <c r="BO13" s="151"/>
      <c r="BP13" s="151"/>
      <c r="BQ13" s="151"/>
      <c r="BR13" s="151"/>
      <c r="BS13" s="151"/>
      <c r="BT13" s="151"/>
      <c r="BU13" s="151"/>
      <c r="BV13" s="151"/>
      <c r="BW13" s="151"/>
      <c r="BX13" s="151"/>
      <c r="BY13" s="151"/>
      <c r="BZ13" s="151"/>
      <c r="CA13" s="151"/>
      <c r="CB13" s="151"/>
      <c r="CC13" s="151"/>
      <c r="CD13" s="151"/>
      <c r="CE13" s="151"/>
      <c r="CF13" s="151"/>
      <c r="CG13" s="151"/>
      <c r="CH13" s="151"/>
      <c r="CI13" s="151"/>
      <c r="CJ13" s="151"/>
      <c r="CK13" s="151"/>
      <c r="CL13" s="151"/>
      <c r="CM13" s="151"/>
      <c r="CN13" s="151"/>
      <c r="CO13" s="151"/>
      <c r="CP13" s="151"/>
      <c r="CQ13" s="151"/>
      <c r="CR13" s="151"/>
      <c r="CS13" s="151"/>
      <c r="CT13" s="151"/>
      <c r="CU13" s="151"/>
      <c r="CV13" s="151"/>
      <c r="CW13" s="151"/>
      <c r="CX13" s="151"/>
      <c r="CY13" s="151"/>
      <c r="CZ13" s="151"/>
    </row>
    <row r="14" spans="1:106" s="139" customFormat="1" ht="27" customHeight="1" x14ac:dyDescent="0.15">
      <c r="A14" s="219"/>
      <c r="B14" s="224"/>
      <c r="C14" s="147"/>
      <c r="D14" s="164">
        <f t="shared" si="4"/>
        <v>0</v>
      </c>
      <c r="E14" s="154"/>
      <c r="F14" s="154"/>
      <c r="G14" s="154"/>
      <c r="H14" s="154"/>
      <c r="I14" s="154"/>
      <c r="J14" s="154"/>
      <c r="K14" s="154"/>
      <c r="L14" s="154"/>
      <c r="M14" s="154"/>
      <c r="N14" s="154"/>
      <c r="O14" s="154"/>
      <c r="P14" s="154"/>
      <c r="Q14" s="154"/>
      <c r="R14" s="154"/>
      <c r="S14" s="154"/>
      <c r="T14" s="154"/>
      <c r="U14" s="154"/>
      <c r="V14" s="154"/>
      <c r="W14" s="154"/>
      <c r="X14" s="154"/>
      <c r="Y14" s="154"/>
      <c r="Z14" s="154"/>
      <c r="AA14" s="157"/>
      <c r="AB14" s="154"/>
      <c r="AC14" s="154"/>
      <c r="AD14" s="154"/>
      <c r="AE14" s="154"/>
      <c r="AF14" s="154"/>
      <c r="AG14" s="154"/>
      <c r="AH14" s="154"/>
      <c r="AI14" s="157"/>
      <c r="AJ14" s="154"/>
      <c r="AK14" s="154"/>
      <c r="AL14" s="154"/>
      <c r="AM14" s="154"/>
      <c r="AN14" s="154"/>
      <c r="AO14" s="154"/>
      <c r="AP14" s="154"/>
      <c r="AQ14" s="154"/>
      <c r="AR14" s="154"/>
      <c r="AS14" s="154"/>
      <c r="AT14" s="151"/>
      <c r="AU14" s="151"/>
      <c r="AV14" s="151"/>
      <c r="AW14" s="151"/>
      <c r="AX14" s="151"/>
      <c r="AY14" s="151"/>
      <c r="AZ14" s="151"/>
      <c r="BA14" s="151"/>
      <c r="BB14" s="151"/>
      <c r="BC14" s="151"/>
      <c r="BD14" s="151"/>
      <c r="BE14" s="151"/>
      <c r="BF14" s="151"/>
      <c r="BG14" s="151"/>
      <c r="BH14" s="151"/>
      <c r="BI14" s="151"/>
      <c r="BJ14" s="151"/>
      <c r="BK14" s="151"/>
      <c r="BL14" s="151"/>
      <c r="BM14" s="151"/>
      <c r="BN14" s="151"/>
      <c r="BO14" s="151"/>
      <c r="BP14" s="151"/>
      <c r="BQ14" s="151"/>
      <c r="BR14" s="151"/>
      <c r="BS14" s="151"/>
      <c r="BT14" s="151"/>
      <c r="BU14" s="151"/>
      <c r="BV14" s="151"/>
      <c r="BW14" s="151"/>
      <c r="BX14" s="151"/>
      <c r="BY14" s="151"/>
      <c r="BZ14" s="151"/>
      <c r="CA14" s="151"/>
      <c r="CB14" s="151"/>
      <c r="CC14" s="151"/>
      <c r="CD14" s="151"/>
      <c r="CE14" s="151"/>
      <c r="CF14" s="151"/>
      <c r="CG14" s="151"/>
      <c r="CH14" s="151"/>
      <c r="CI14" s="151"/>
      <c r="CJ14" s="151"/>
      <c r="CK14" s="151"/>
      <c r="CL14" s="151"/>
      <c r="CM14" s="151"/>
      <c r="CN14" s="151"/>
      <c r="CO14" s="151"/>
      <c r="CP14" s="151"/>
      <c r="CQ14" s="151"/>
      <c r="CR14" s="151"/>
      <c r="CS14" s="151"/>
      <c r="CT14" s="151"/>
      <c r="CU14" s="151"/>
      <c r="CV14" s="151"/>
      <c r="CW14" s="151"/>
      <c r="CX14" s="151"/>
      <c r="CY14" s="151"/>
      <c r="CZ14" s="151"/>
    </row>
    <row r="15" spans="1:106" s="139" customFormat="1" ht="27" customHeight="1" x14ac:dyDescent="0.15">
      <c r="A15" s="219"/>
      <c r="B15" s="224"/>
      <c r="C15" s="147"/>
      <c r="D15" s="164">
        <f t="shared" si="4"/>
        <v>0</v>
      </c>
      <c r="E15" s="154"/>
      <c r="F15" s="154"/>
      <c r="G15" s="154"/>
      <c r="H15" s="154"/>
      <c r="I15" s="154"/>
      <c r="J15" s="154"/>
      <c r="K15" s="154"/>
      <c r="L15" s="154"/>
      <c r="M15" s="154"/>
      <c r="N15" s="154"/>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1"/>
      <c r="AU15" s="151"/>
      <c r="AV15" s="151"/>
      <c r="AW15" s="151"/>
      <c r="AX15" s="151"/>
      <c r="AY15" s="151"/>
      <c r="AZ15" s="151"/>
      <c r="BA15" s="151"/>
      <c r="BB15" s="151"/>
      <c r="BC15" s="151"/>
      <c r="BD15" s="151"/>
      <c r="BE15" s="151"/>
      <c r="BF15" s="151"/>
      <c r="BG15" s="151"/>
      <c r="BH15" s="151"/>
      <c r="BI15" s="151"/>
      <c r="BJ15" s="151"/>
      <c r="BK15" s="151"/>
      <c r="BL15" s="151"/>
      <c r="BM15" s="151"/>
      <c r="BN15" s="151"/>
      <c r="BO15" s="151"/>
      <c r="BP15" s="151"/>
      <c r="BQ15" s="151"/>
      <c r="BR15" s="151"/>
      <c r="BS15" s="151"/>
      <c r="BT15" s="151"/>
      <c r="BU15" s="151"/>
      <c r="BV15" s="151"/>
      <c r="BW15" s="151"/>
      <c r="BX15" s="151"/>
      <c r="BY15" s="151"/>
      <c r="BZ15" s="151"/>
      <c r="CA15" s="151"/>
      <c r="CB15" s="151"/>
      <c r="CC15" s="151"/>
      <c r="CD15" s="151"/>
      <c r="CE15" s="151"/>
      <c r="CF15" s="151"/>
      <c r="CG15" s="151"/>
      <c r="CH15" s="151"/>
      <c r="CI15" s="151"/>
      <c r="CJ15" s="151"/>
      <c r="CK15" s="151"/>
      <c r="CL15" s="151"/>
      <c r="CM15" s="151"/>
      <c r="CN15" s="151"/>
      <c r="CO15" s="151"/>
      <c r="CP15" s="151"/>
      <c r="CQ15" s="151"/>
      <c r="CR15" s="151"/>
      <c r="CS15" s="151"/>
      <c r="CT15" s="151"/>
      <c r="CU15" s="151"/>
      <c r="CV15" s="151"/>
      <c r="CW15" s="151"/>
      <c r="CX15" s="151"/>
      <c r="CY15" s="151"/>
      <c r="CZ15" s="151"/>
    </row>
    <row r="16" spans="1:106" s="139" customFormat="1" ht="27" customHeight="1" x14ac:dyDescent="0.15">
      <c r="A16" s="219"/>
      <c r="B16" s="224"/>
      <c r="C16" s="147"/>
      <c r="D16" s="164">
        <f t="shared" si="4"/>
        <v>0</v>
      </c>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1"/>
      <c r="AU16" s="151"/>
      <c r="AV16" s="151"/>
      <c r="AW16" s="151"/>
      <c r="AX16" s="151"/>
      <c r="AY16" s="151"/>
      <c r="AZ16" s="151"/>
      <c r="BA16" s="151"/>
      <c r="BB16" s="151"/>
      <c r="BC16" s="151"/>
      <c r="BD16" s="151"/>
      <c r="BE16" s="151"/>
      <c r="BF16" s="151"/>
      <c r="BG16" s="151"/>
      <c r="BH16" s="151"/>
      <c r="BI16" s="151"/>
      <c r="BJ16" s="151"/>
      <c r="BK16" s="151"/>
      <c r="BL16" s="151"/>
      <c r="BM16" s="151"/>
      <c r="BN16" s="151"/>
      <c r="BO16" s="151"/>
      <c r="BP16" s="151"/>
      <c r="BQ16" s="151"/>
      <c r="BR16" s="151"/>
      <c r="BS16" s="151"/>
      <c r="BT16" s="151"/>
      <c r="BU16" s="151"/>
      <c r="BV16" s="151"/>
      <c r="BW16" s="151"/>
      <c r="BX16" s="151"/>
      <c r="BY16" s="151"/>
      <c r="BZ16" s="151"/>
      <c r="CA16" s="151"/>
      <c r="CB16" s="151"/>
      <c r="CC16" s="151"/>
      <c r="CD16" s="151"/>
      <c r="CE16" s="151"/>
      <c r="CF16" s="151"/>
      <c r="CG16" s="151"/>
      <c r="CH16" s="151"/>
      <c r="CI16" s="151"/>
      <c r="CJ16" s="151"/>
      <c r="CK16" s="151"/>
      <c r="CL16" s="151"/>
      <c r="CM16" s="151"/>
      <c r="CN16" s="151"/>
      <c r="CO16" s="151"/>
      <c r="CP16" s="151"/>
      <c r="CQ16" s="151"/>
      <c r="CR16" s="151"/>
      <c r="CS16" s="151"/>
      <c r="CT16" s="151"/>
      <c r="CU16" s="151"/>
      <c r="CV16" s="151"/>
      <c r="CW16" s="151"/>
      <c r="CX16" s="151"/>
      <c r="CY16" s="151"/>
      <c r="CZ16" s="151"/>
    </row>
    <row r="17" spans="1:106" s="139" customFormat="1" ht="27" customHeight="1" x14ac:dyDescent="0.15">
      <c r="A17" s="219"/>
      <c r="B17" s="224"/>
      <c r="C17" s="147"/>
      <c r="D17" s="164">
        <f t="shared" si="4"/>
        <v>0</v>
      </c>
      <c r="E17" s="154"/>
      <c r="F17" s="154"/>
      <c r="G17" s="154"/>
      <c r="H17" s="154"/>
      <c r="I17" s="154"/>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1"/>
      <c r="AU17" s="151"/>
      <c r="AV17" s="151"/>
      <c r="AW17" s="151"/>
      <c r="AX17" s="151"/>
      <c r="AY17" s="151"/>
      <c r="AZ17" s="151"/>
      <c r="BA17" s="151"/>
      <c r="BB17" s="151"/>
      <c r="BC17" s="151"/>
      <c r="BD17" s="151"/>
      <c r="BE17" s="151"/>
      <c r="BF17" s="151"/>
      <c r="BG17" s="151"/>
      <c r="BH17" s="151"/>
      <c r="BI17" s="151"/>
      <c r="BJ17" s="151"/>
      <c r="BK17" s="151"/>
      <c r="BL17" s="151"/>
      <c r="BM17" s="151"/>
      <c r="BN17" s="151"/>
      <c r="BO17" s="151"/>
      <c r="BP17" s="151"/>
      <c r="BQ17" s="151"/>
      <c r="BR17" s="151"/>
      <c r="BS17" s="151"/>
      <c r="BT17" s="151"/>
      <c r="BU17" s="151"/>
      <c r="BV17" s="151"/>
      <c r="BW17" s="151"/>
      <c r="BX17" s="151"/>
      <c r="BY17" s="151"/>
      <c r="BZ17" s="151"/>
      <c r="CA17" s="151"/>
      <c r="CB17" s="151"/>
      <c r="CC17" s="151"/>
      <c r="CD17" s="151"/>
      <c r="CE17" s="151"/>
      <c r="CF17" s="151"/>
      <c r="CG17" s="151"/>
      <c r="CH17" s="151"/>
      <c r="CI17" s="151"/>
      <c r="CJ17" s="151"/>
      <c r="CK17" s="151"/>
      <c r="CL17" s="151"/>
      <c r="CM17" s="151"/>
      <c r="CN17" s="151"/>
      <c r="CO17" s="151"/>
      <c r="CP17" s="151"/>
      <c r="CQ17" s="151"/>
      <c r="CR17" s="151"/>
      <c r="CS17" s="151"/>
      <c r="CT17" s="151"/>
      <c r="CU17" s="151"/>
      <c r="CV17" s="151"/>
      <c r="CW17" s="151"/>
      <c r="CX17" s="151"/>
      <c r="CY17" s="151"/>
      <c r="CZ17" s="151"/>
    </row>
    <row r="18" spans="1:106" s="139" customFormat="1" ht="27" customHeight="1" x14ac:dyDescent="0.15">
      <c r="A18" s="219"/>
      <c r="B18" s="224"/>
      <c r="C18" s="147"/>
      <c r="D18" s="164">
        <f t="shared" si="4"/>
        <v>0</v>
      </c>
      <c r="E18" s="154"/>
      <c r="F18" s="154"/>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7"/>
      <c r="AJ18" s="154"/>
      <c r="AK18" s="154"/>
      <c r="AL18" s="154"/>
      <c r="AM18" s="154"/>
      <c r="AN18" s="154"/>
      <c r="AO18" s="154"/>
      <c r="AP18" s="154"/>
      <c r="AQ18" s="154"/>
      <c r="AR18" s="154"/>
      <c r="AS18" s="154"/>
      <c r="AT18" s="151"/>
      <c r="AU18" s="151"/>
      <c r="AV18" s="151"/>
      <c r="AW18" s="151"/>
      <c r="AX18" s="151"/>
      <c r="AY18" s="151"/>
      <c r="AZ18" s="151"/>
      <c r="BA18" s="151"/>
      <c r="BB18" s="151"/>
      <c r="BC18" s="151"/>
      <c r="BD18" s="151"/>
      <c r="BE18" s="151"/>
      <c r="BF18" s="151"/>
      <c r="BG18" s="151"/>
      <c r="BH18" s="151"/>
      <c r="BI18" s="151"/>
      <c r="BJ18" s="151"/>
      <c r="BK18" s="151"/>
      <c r="BL18" s="151"/>
      <c r="BM18" s="151"/>
      <c r="BN18" s="151"/>
      <c r="BO18" s="151"/>
      <c r="BP18" s="151"/>
      <c r="BQ18" s="151"/>
      <c r="BR18" s="151"/>
      <c r="BS18" s="151"/>
      <c r="BT18" s="151"/>
      <c r="BU18" s="151"/>
      <c r="BV18" s="151"/>
      <c r="BW18" s="151"/>
      <c r="BX18" s="151"/>
      <c r="BY18" s="151"/>
      <c r="BZ18" s="151"/>
      <c r="CA18" s="151"/>
      <c r="CB18" s="151"/>
      <c r="CC18" s="151"/>
      <c r="CD18" s="151"/>
      <c r="CE18" s="151"/>
      <c r="CF18" s="151"/>
      <c r="CG18" s="151"/>
      <c r="CH18" s="151"/>
      <c r="CI18" s="151"/>
      <c r="CJ18" s="151"/>
      <c r="CK18" s="151"/>
      <c r="CL18" s="151"/>
      <c r="CM18" s="151"/>
      <c r="CN18" s="151"/>
      <c r="CO18" s="151"/>
      <c r="CP18" s="151"/>
      <c r="CQ18" s="151"/>
      <c r="CR18" s="151"/>
      <c r="CS18" s="151"/>
      <c r="CT18" s="151"/>
      <c r="CU18" s="151"/>
      <c r="CV18" s="151"/>
      <c r="CW18" s="151"/>
      <c r="CX18" s="151"/>
      <c r="CY18" s="151"/>
      <c r="CZ18" s="151"/>
    </row>
    <row r="19" spans="1:106" s="139" customFormat="1" ht="27" customHeight="1" x14ac:dyDescent="0.15">
      <c r="A19" s="219"/>
      <c r="B19" s="224"/>
      <c r="C19" s="147"/>
      <c r="D19" s="164">
        <f t="shared" si="4"/>
        <v>0</v>
      </c>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8"/>
      <c r="AJ19" s="154"/>
      <c r="AK19" s="154"/>
      <c r="AL19" s="154"/>
      <c r="AM19" s="154"/>
      <c r="AN19" s="154"/>
      <c r="AO19" s="154"/>
      <c r="AP19" s="154"/>
      <c r="AQ19" s="154"/>
      <c r="AR19" s="154"/>
      <c r="AS19" s="154"/>
      <c r="AT19" s="151"/>
      <c r="AU19" s="151"/>
      <c r="AV19" s="151"/>
      <c r="AW19" s="151"/>
      <c r="AX19" s="151"/>
      <c r="AY19" s="151"/>
      <c r="AZ19" s="151"/>
      <c r="BA19" s="151"/>
      <c r="BB19" s="151"/>
      <c r="BC19" s="151"/>
      <c r="BD19" s="151"/>
      <c r="BE19" s="151"/>
      <c r="BF19" s="151"/>
      <c r="BG19" s="151"/>
      <c r="BH19" s="151"/>
      <c r="BI19" s="151"/>
      <c r="BJ19" s="151"/>
      <c r="BK19" s="151"/>
      <c r="BL19" s="151"/>
      <c r="BM19" s="151"/>
      <c r="BN19" s="151"/>
      <c r="BO19" s="151"/>
      <c r="BP19" s="151"/>
      <c r="BQ19" s="151"/>
      <c r="BR19" s="151"/>
      <c r="BS19" s="151"/>
      <c r="BT19" s="151"/>
      <c r="BU19" s="151"/>
      <c r="BV19" s="151"/>
      <c r="BW19" s="151"/>
      <c r="BX19" s="151"/>
      <c r="BY19" s="151"/>
      <c r="BZ19" s="151"/>
      <c r="CA19" s="151"/>
      <c r="CB19" s="151"/>
      <c r="CC19" s="151"/>
      <c r="CD19" s="151"/>
      <c r="CE19" s="151"/>
      <c r="CF19" s="151"/>
      <c r="CG19" s="151"/>
      <c r="CH19" s="151"/>
      <c r="CI19" s="151"/>
      <c r="CJ19" s="151"/>
      <c r="CK19" s="151"/>
      <c r="CL19" s="151"/>
      <c r="CM19" s="151"/>
      <c r="CN19" s="151"/>
      <c r="CO19" s="151"/>
      <c r="CP19" s="151"/>
      <c r="CQ19" s="151"/>
      <c r="CR19" s="151"/>
      <c r="CS19" s="151"/>
      <c r="CT19" s="151"/>
      <c r="CU19" s="151"/>
      <c r="CV19" s="151"/>
      <c r="CW19" s="151"/>
      <c r="CX19" s="151"/>
      <c r="CY19" s="151"/>
      <c r="CZ19" s="151"/>
    </row>
    <row r="20" spans="1:106" s="139" customFormat="1" ht="20" customHeight="1" x14ac:dyDescent="0.15">
      <c r="A20" s="219"/>
      <c r="B20" s="225"/>
      <c r="C20" s="147"/>
      <c r="D20" s="164">
        <f t="shared" si="4"/>
        <v>0</v>
      </c>
      <c r="E20" s="154"/>
      <c r="F20" s="154"/>
      <c r="G20" s="154"/>
      <c r="H20" s="154"/>
      <c r="I20" s="154"/>
      <c r="J20" s="154"/>
      <c r="K20" s="154"/>
      <c r="L20" s="154"/>
      <c r="M20" s="154"/>
      <c r="N20" s="154"/>
      <c r="O20" s="154"/>
      <c r="P20" s="154"/>
      <c r="Q20" s="154"/>
      <c r="R20" s="154"/>
      <c r="S20" s="154"/>
      <c r="T20" s="154"/>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1"/>
      <c r="AU20" s="151"/>
      <c r="AV20" s="151"/>
      <c r="AW20" s="151"/>
      <c r="AX20" s="151"/>
      <c r="AY20" s="151"/>
      <c r="AZ20" s="151"/>
      <c r="BA20" s="151"/>
      <c r="BB20" s="151"/>
      <c r="BC20" s="151"/>
      <c r="BD20" s="151"/>
      <c r="BE20" s="151"/>
      <c r="BF20" s="151"/>
      <c r="BG20" s="151"/>
      <c r="BH20" s="151"/>
      <c r="BI20" s="151"/>
      <c r="BJ20" s="151"/>
      <c r="BK20" s="151"/>
      <c r="BL20" s="151"/>
      <c r="BM20" s="151"/>
      <c r="BN20" s="151"/>
      <c r="BO20" s="151"/>
      <c r="BP20" s="151"/>
      <c r="BQ20" s="151"/>
      <c r="BR20" s="151"/>
      <c r="BS20" s="151"/>
      <c r="BT20" s="151"/>
      <c r="BU20" s="151"/>
      <c r="BV20" s="151"/>
      <c r="BW20" s="151"/>
      <c r="BX20" s="151"/>
      <c r="BY20" s="151"/>
      <c r="BZ20" s="151"/>
      <c r="CA20" s="151"/>
      <c r="CB20" s="151"/>
      <c r="CC20" s="151"/>
      <c r="CD20" s="151"/>
      <c r="CE20" s="151"/>
      <c r="CF20" s="151"/>
      <c r="CG20" s="151"/>
      <c r="CH20" s="151"/>
      <c r="CI20" s="151"/>
      <c r="CJ20" s="151"/>
      <c r="CK20" s="151"/>
      <c r="CL20" s="151"/>
      <c r="CM20" s="151"/>
      <c r="CN20" s="151"/>
      <c r="CO20" s="151"/>
      <c r="CP20" s="151"/>
      <c r="CQ20" s="151"/>
      <c r="CR20" s="151"/>
      <c r="CS20" s="151"/>
      <c r="CT20" s="151"/>
      <c r="CU20" s="151"/>
      <c r="CV20" s="151"/>
      <c r="CW20" s="151"/>
      <c r="CX20" s="151"/>
      <c r="CY20" s="151"/>
      <c r="CZ20" s="151"/>
    </row>
    <row r="21" spans="1:106" s="139" customFormat="1" ht="20" customHeight="1" x14ac:dyDescent="0.15">
      <c r="A21" s="219"/>
      <c r="B21" s="225"/>
      <c r="C21" s="147"/>
      <c r="D21" s="164">
        <f t="shared" si="4"/>
        <v>0</v>
      </c>
      <c r="E21" s="151"/>
      <c r="F21" s="148"/>
      <c r="G21" s="148"/>
      <c r="H21" s="148"/>
      <c r="I21" s="148"/>
      <c r="J21" s="148"/>
      <c r="K21" s="148"/>
      <c r="L21" s="148"/>
      <c r="M21" s="151"/>
      <c r="N21" s="151"/>
      <c r="O21" s="151"/>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51"/>
      <c r="AT21" s="151"/>
      <c r="AU21" s="151"/>
      <c r="AV21" s="151"/>
      <c r="AW21" s="151"/>
      <c r="AX21" s="151"/>
      <c r="AY21" s="151"/>
      <c r="AZ21" s="151"/>
      <c r="BA21" s="151"/>
      <c r="BB21" s="151"/>
      <c r="BC21" s="151"/>
      <c r="BD21" s="151"/>
      <c r="BE21" s="151"/>
      <c r="BF21" s="151"/>
      <c r="BG21" s="151"/>
      <c r="BH21" s="151"/>
      <c r="BI21" s="151"/>
      <c r="BJ21" s="151"/>
      <c r="BK21" s="151"/>
      <c r="BL21" s="151"/>
      <c r="BM21" s="151"/>
      <c r="BN21" s="151"/>
      <c r="BO21" s="151"/>
      <c r="BP21" s="151"/>
      <c r="BQ21" s="151"/>
      <c r="BR21" s="151"/>
      <c r="BS21" s="151"/>
      <c r="BT21" s="151"/>
      <c r="BU21" s="151"/>
      <c r="BV21" s="151"/>
      <c r="BW21" s="151"/>
      <c r="BX21" s="151"/>
      <c r="BY21" s="151"/>
      <c r="BZ21" s="151"/>
      <c r="CA21" s="151"/>
      <c r="CB21" s="151"/>
      <c r="CC21" s="151"/>
      <c r="CD21" s="151"/>
      <c r="CE21" s="151"/>
      <c r="CF21" s="151"/>
      <c r="CG21" s="151"/>
      <c r="CH21" s="151"/>
      <c r="CI21" s="151"/>
      <c r="CJ21" s="151"/>
      <c r="CK21" s="151"/>
      <c r="CL21" s="151"/>
      <c r="CM21" s="151"/>
      <c r="CN21" s="151"/>
      <c r="CO21" s="151"/>
      <c r="CP21" s="151"/>
      <c r="CQ21" s="151"/>
      <c r="CR21" s="151"/>
      <c r="CS21" s="151"/>
      <c r="CT21" s="151"/>
      <c r="CU21" s="151"/>
      <c r="CV21" s="151"/>
      <c r="CW21" s="151"/>
      <c r="CX21" s="151"/>
      <c r="CY21" s="151"/>
      <c r="CZ21" s="151"/>
    </row>
    <row r="22" spans="1:106" s="139" customFormat="1" ht="20" customHeight="1" x14ac:dyDescent="0.15">
      <c r="A22" s="219"/>
      <c r="B22" s="225"/>
      <c r="C22" s="147"/>
      <c r="D22" s="164">
        <f t="shared" si="4"/>
        <v>0</v>
      </c>
      <c r="E22" s="151"/>
      <c r="F22" s="148"/>
      <c r="G22" s="148"/>
      <c r="H22" s="148"/>
      <c r="I22" s="148"/>
      <c r="J22" s="148"/>
      <c r="K22" s="148"/>
      <c r="L22" s="148"/>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51"/>
      <c r="AT22" s="151"/>
      <c r="AU22" s="151"/>
      <c r="AV22" s="151"/>
      <c r="AW22" s="151"/>
      <c r="AX22" s="151"/>
      <c r="AY22" s="151"/>
      <c r="AZ22" s="151"/>
      <c r="BA22" s="151"/>
      <c r="BB22" s="151"/>
      <c r="BC22" s="151"/>
      <c r="BD22" s="151"/>
      <c r="BE22" s="151"/>
      <c r="BF22" s="151"/>
      <c r="BG22" s="151"/>
      <c r="BH22" s="151"/>
      <c r="BI22" s="151"/>
      <c r="BJ22" s="151"/>
      <c r="BK22" s="151"/>
      <c r="BL22" s="151"/>
      <c r="BM22" s="151"/>
      <c r="BN22" s="151"/>
      <c r="BO22" s="151"/>
      <c r="BP22" s="151"/>
      <c r="BQ22" s="151"/>
      <c r="BR22" s="151"/>
      <c r="BS22" s="151"/>
      <c r="BT22" s="151"/>
      <c r="BU22" s="151"/>
      <c r="BV22" s="151"/>
      <c r="BW22" s="151"/>
      <c r="BX22" s="151"/>
      <c r="BY22" s="151"/>
      <c r="BZ22" s="151"/>
      <c r="CA22" s="151"/>
      <c r="CB22" s="151"/>
      <c r="CC22" s="151"/>
      <c r="CD22" s="151"/>
      <c r="CE22" s="151"/>
      <c r="CF22" s="151"/>
      <c r="CG22" s="151"/>
      <c r="CH22" s="151"/>
      <c r="CI22" s="151"/>
      <c r="CJ22" s="151"/>
      <c r="CK22" s="151"/>
      <c r="CL22" s="151"/>
      <c r="CM22" s="151"/>
      <c r="CN22" s="151"/>
      <c r="CO22" s="151"/>
      <c r="CP22" s="151"/>
      <c r="CQ22" s="151"/>
      <c r="CR22" s="151"/>
      <c r="CS22" s="151"/>
      <c r="CT22" s="151"/>
      <c r="CU22" s="151"/>
      <c r="CV22" s="151"/>
      <c r="CW22" s="151"/>
      <c r="CX22" s="151"/>
      <c r="CY22" s="151"/>
      <c r="CZ22" s="151"/>
    </row>
    <row r="23" spans="1:106" s="161" customFormat="1" x14ac:dyDescent="0.15">
      <c r="A23" s="228"/>
      <c r="B23" s="226"/>
      <c r="C23" s="147"/>
      <c r="D23" s="164">
        <f t="shared" si="4"/>
        <v>0</v>
      </c>
      <c r="E23" s="163"/>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3"/>
      <c r="BG23" s="163"/>
      <c r="BH23" s="163"/>
      <c r="BI23" s="163"/>
      <c r="BJ23" s="163"/>
      <c r="BK23" s="163"/>
      <c r="BL23" s="163"/>
      <c r="BM23" s="163"/>
      <c r="BN23" s="163"/>
      <c r="BO23" s="163"/>
      <c r="BP23" s="163"/>
      <c r="BQ23" s="163"/>
      <c r="BR23" s="163"/>
      <c r="BS23" s="163"/>
      <c r="BT23" s="163"/>
      <c r="BU23" s="163"/>
      <c r="BV23" s="163"/>
      <c r="BW23" s="163"/>
      <c r="BX23" s="163"/>
      <c r="BY23" s="163"/>
      <c r="BZ23" s="163"/>
      <c r="CA23" s="163"/>
      <c r="CB23" s="163"/>
      <c r="CC23" s="163"/>
      <c r="CD23" s="163"/>
      <c r="CE23" s="163"/>
      <c r="CF23" s="163"/>
      <c r="CG23" s="163"/>
      <c r="CH23" s="163"/>
      <c r="CI23" s="163"/>
      <c r="CJ23" s="163"/>
      <c r="CK23" s="163"/>
      <c r="CL23" s="163"/>
      <c r="CM23" s="163"/>
      <c r="CN23" s="163"/>
      <c r="CO23" s="163"/>
      <c r="CP23" s="163"/>
      <c r="CQ23" s="163"/>
      <c r="CR23" s="163"/>
      <c r="CS23" s="163"/>
      <c r="CT23" s="163"/>
      <c r="CU23" s="163"/>
      <c r="CV23" s="163"/>
      <c r="CW23" s="163"/>
      <c r="CX23" s="163"/>
      <c r="CY23" s="163"/>
      <c r="CZ23" s="163"/>
    </row>
    <row r="24" spans="1:106" s="160" customFormat="1" ht="16.25" customHeight="1" thickBot="1" x14ac:dyDescent="0.2">
      <c r="A24" s="369"/>
      <c r="B24" s="147"/>
      <c r="C24" s="150" t="s">
        <v>3738</v>
      </c>
      <c r="D24" s="150">
        <f t="shared" ref="D24:AI24" si="5">SUM(D9:D23)</f>
        <v>0</v>
      </c>
      <c r="E24" s="230">
        <f t="shared" si="5"/>
        <v>0</v>
      </c>
      <c r="F24" s="230">
        <f t="shared" si="5"/>
        <v>0</v>
      </c>
      <c r="G24" s="230">
        <f t="shared" si="5"/>
        <v>0</v>
      </c>
      <c r="H24" s="230">
        <f t="shared" si="5"/>
        <v>0</v>
      </c>
      <c r="I24" s="230">
        <f t="shared" si="5"/>
        <v>0</v>
      </c>
      <c r="J24" s="230">
        <f t="shared" si="5"/>
        <v>0</v>
      </c>
      <c r="K24" s="230">
        <f t="shared" si="5"/>
        <v>0</v>
      </c>
      <c r="L24" s="230">
        <f t="shared" si="5"/>
        <v>0</v>
      </c>
      <c r="M24" s="230">
        <f t="shared" si="5"/>
        <v>0</v>
      </c>
      <c r="N24" s="230">
        <f t="shared" si="5"/>
        <v>0</v>
      </c>
      <c r="O24" s="230">
        <f t="shared" si="5"/>
        <v>0</v>
      </c>
      <c r="P24" s="230">
        <f t="shared" si="5"/>
        <v>0</v>
      </c>
      <c r="Q24" s="230">
        <f t="shared" si="5"/>
        <v>0</v>
      </c>
      <c r="R24" s="230">
        <f t="shared" si="5"/>
        <v>0</v>
      </c>
      <c r="S24" s="230">
        <f t="shared" si="5"/>
        <v>0</v>
      </c>
      <c r="T24" s="230">
        <f t="shared" si="5"/>
        <v>0</v>
      </c>
      <c r="U24" s="230">
        <f t="shared" si="5"/>
        <v>0</v>
      </c>
      <c r="V24" s="230">
        <f t="shared" si="5"/>
        <v>0</v>
      </c>
      <c r="W24" s="230">
        <f t="shared" si="5"/>
        <v>0</v>
      </c>
      <c r="X24" s="230">
        <f t="shared" si="5"/>
        <v>0</v>
      </c>
      <c r="Y24" s="230">
        <f t="shared" si="5"/>
        <v>0</v>
      </c>
      <c r="Z24" s="230">
        <f t="shared" si="5"/>
        <v>0</v>
      </c>
      <c r="AA24" s="230">
        <f t="shared" si="5"/>
        <v>0</v>
      </c>
      <c r="AB24" s="230">
        <f t="shared" si="5"/>
        <v>0</v>
      </c>
      <c r="AC24" s="230">
        <f t="shared" si="5"/>
        <v>0</v>
      </c>
      <c r="AD24" s="230">
        <f t="shared" si="5"/>
        <v>0</v>
      </c>
      <c r="AE24" s="230">
        <f t="shared" si="5"/>
        <v>0</v>
      </c>
      <c r="AF24" s="230">
        <f t="shared" si="5"/>
        <v>0</v>
      </c>
      <c r="AG24" s="230">
        <f t="shared" si="5"/>
        <v>0</v>
      </c>
      <c r="AH24" s="230">
        <f t="shared" si="5"/>
        <v>0</v>
      </c>
      <c r="AI24" s="230">
        <f t="shared" si="5"/>
        <v>0</v>
      </c>
      <c r="AJ24" s="230">
        <f t="shared" ref="AJ24:BO24" si="6">SUM(AJ9:AJ23)</f>
        <v>0</v>
      </c>
      <c r="AK24" s="230">
        <f t="shared" si="6"/>
        <v>0</v>
      </c>
      <c r="AL24" s="230">
        <f t="shared" si="6"/>
        <v>0</v>
      </c>
      <c r="AM24" s="230">
        <f t="shared" si="6"/>
        <v>0</v>
      </c>
      <c r="AN24" s="230">
        <f t="shared" si="6"/>
        <v>0</v>
      </c>
      <c r="AO24" s="230">
        <f t="shared" si="6"/>
        <v>0</v>
      </c>
      <c r="AP24" s="230">
        <f t="shared" si="6"/>
        <v>0</v>
      </c>
      <c r="AQ24" s="230">
        <f t="shared" si="6"/>
        <v>0</v>
      </c>
      <c r="AR24" s="230">
        <f t="shared" si="6"/>
        <v>0</v>
      </c>
      <c r="AS24" s="230">
        <f t="shared" si="6"/>
        <v>0</v>
      </c>
      <c r="AT24" s="230">
        <f t="shared" si="6"/>
        <v>0</v>
      </c>
      <c r="AU24" s="230">
        <f t="shared" si="6"/>
        <v>0</v>
      </c>
      <c r="AV24" s="230">
        <f t="shared" si="6"/>
        <v>0</v>
      </c>
      <c r="AW24" s="230">
        <f t="shared" si="6"/>
        <v>0</v>
      </c>
      <c r="AX24" s="230">
        <f t="shared" si="6"/>
        <v>0</v>
      </c>
      <c r="AY24" s="230">
        <f t="shared" si="6"/>
        <v>0</v>
      </c>
      <c r="AZ24" s="230">
        <f t="shared" si="6"/>
        <v>0</v>
      </c>
      <c r="BA24" s="230">
        <f t="shared" si="6"/>
        <v>0</v>
      </c>
      <c r="BB24" s="230">
        <f t="shared" si="6"/>
        <v>0</v>
      </c>
      <c r="BC24" s="230">
        <f t="shared" si="6"/>
        <v>0</v>
      </c>
      <c r="BD24" s="230">
        <f t="shared" si="6"/>
        <v>0</v>
      </c>
      <c r="BE24" s="230">
        <f t="shared" si="6"/>
        <v>0</v>
      </c>
      <c r="BF24" s="230">
        <f t="shared" si="6"/>
        <v>0</v>
      </c>
      <c r="BG24" s="230">
        <f t="shared" si="6"/>
        <v>0</v>
      </c>
      <c r="BH24" s="230">
        <f t="shared" si="6"/>
        <v>0</v>
      </c>
      <c r="BI24" s="230">
        <f t="shared" si="6"/>
        <v>0</v>
      </c>
      <c r="BJ24" s="230">
        <f t="shared" si="6"/>
        <v>0</v>
      </c>
      <c r="BK24" s="230">
        <f t="shared" si="6"/>
        <v>0</v>
      </c>
      <c r="BL24" s="230">
        <f t="shared" si="6"/>
        <v>0</v>
      </c>
      <c r="BM24" s="230">
        <f t="shared" si="6"/>
        <v>0</v>
      </c>
      <c r="BN24" s="230">
        <f t="shared" si="6"/>
        <v>0</v>
      </c>
      <c r="BO24" s="230">
        <f t="shared" si="6"/>
        <v>0</v>
      </c>
      <c r="BP24" s="230">
        <f t="shared" ref="BP24:CU24" si="7">SUM(BP9:BP23)</f>
        <v>0</v>
      </c>
      <c r="BQ24" s="230">
        <f t="shared" si="7"/>
        <v>0</v>
      </c>
      <c r="BR24" s="230">
        <f t="shared" si="7"/>
        <v>0</v>
      </c>
      <c r="BS24" s="230">
        <f t="shared" si="7"/>
        <v>0</v>
      </c>
      <c r="BT24" s="230">
        <f t="shared" si="7"/>
        <v>0</v>
      </c>
      <c r="BU24" s="230">
        <f t="shared" si="7"/>
        <v>0</v>
      </c>
      <c r="BV24" s="230">
        <f t="shared" si="7"/>
        <v>0</v>
      </c>
      <c r="BW24" s="230">
        <f t="shared" si="7"/>
        <v>0</v>
      </c>
      <c r="BX24" s="230">
        <f t="shared" si="7"/>
        <v>0</v>
      </c>
      <c r="BY24" s="230">
        <f t="shared" si="7"/>
        <v>0</v>
      </c>
      <c r="BZ24" s="230">
        <f t="shared" si="7"/>
        <v>0</v>
      </c>
      <c r="CA24" s="230">
        <f t="shared" si="7"/>
        <v>0</v>
      </c>
      <c r="CB24" s="230">
        <f t="shared" si="7"/>
        <v>0</v>
      </c>
      <c r="CC24" s="230">
        <f t="shared" si="7"/>
        <v>0</v>
      </c>
      <c r="CD24" s="230">
        <f t="shared" si="7"/>
        <v>0</v>
      </c>
      <c r="CE24" s="230">
        <f t="shared" si="7"/>
        <v>0</v>
      </c>
      <c r="CF24" s="230">
        <f t="shared" si="7"/>
        <v>0</v>
      </c>
      <c r="CG24" s="230">
        <f t="shared" si="7"/>
        <v>0</v>
      </c>
      <c r="CH24" s="230">
        <f t="shared" si="7"/>
        <v>0</v>
      </c>
      <c r="CI24" s="230">
        <f t="shared" si="7"/>
        <v>0</v>
      </c>
      <c r="CJ24" s="230">
        <f t="shared" si="7"/>
        <v>0</v>
      </c>
      <c r="CK24" s="230">
        <f t="shared" si="7"/>
        <v>0</v>
      </c>
      <c r="CL24" s="230">
        <f t="shared" si="7"/>
        <v>0</v>
      </c>
      <c r="CM24" s="230">
        <f t="shared" si="7"/>
        <v>0</v>
      </c>
      <c r="CN24" s="230">
        <f t="shared" si="7"/>
        <v>0</v>
      </c>
      <c r="CO24" s="230">
        <f t="shared" si="7"/>
        <v>0</v>
      </c>
      <c r="CP24" s="230">
        <f t="shared" si="7"/>
        <v>0</v>
      </c>
      <c r="CQ24" s="230">
        <f t="shared" si="7"/>
        <v>0</v>
      </c>
      <c r="CR24" s="230">
        <f t="shared" si="7"/>
        <v>0</v>
      </c>
      <c r="CS24" s="230">
        <f t="shared" si="7"/>
        <v>0</v>
      </c>
      <c r="CT24" s="230">
        <f t="shared" si="7"/>
        <v>0</v>
      </c>
      <c r="CU24" s="230">
        <f t="shared" si="7"/>
        <v>0</v>
      </c>
      <c r="CV24" s="230">
        <f t="shared" ref="CV24:CZ24" si="8">SUM(CV9:CV23)</f>
        <v>0</v>
      </c>
      <c r="CW24" s="230">
        <f t="shared" si="8"/>
        <v>0</v>
      </c>
      <c r="CX24" s="230">
        <f t="shared" si="8"/>
        <v>0</v>
      </c>
      <c r="CY24" s="230">
        <f t="shared" si="8"/>
        <v>0</v>
      </c>
      <c r="CZ24" s="230">
        <f t="shared" si="8"/>
        <v>0</v>
      </c>
    </row>
    <row r="25" spans="1:106" ht="16.25" customHeight="1" x14ac:dyDescent="0.15">
      <c r="A25"/>
      <c r="E25"/>
      <c r="F25"/>
      <c r="G25"/>
      <c r="H25"/>
      <c r="I25"/>
      <c r="J25"/>
    </row>
    <row r="26" spans="1:106" ht="33.5" customHeight="1" x14ac:dyDescent="0.15">
      <c r="A26" s="494" t="s">
        <v>3739</v>
      </c>
      <c r="B26" s="495"/>
      <c r="C26" s="495"/>
      <c r="D26" s="495"/>
      <c r="E26" s="495"/>
      <c r="F26" s="495"/>
      <c r="G26" s="495"/>
      <c r="H26" s="495"/>
      <c r="I26" s="495"/>
      <c r="J26" s="495"/>
      <c r="K26" s="495"/>
      <c r="L26" s="495"/>
      <c r="M26" s="495"/>
      <c r="N26" s="495"/>
      <c r="O26" s="495"/>
      <c r="P26" s="495"/>
      <c r="Q26" s="495"/>
      <c r="R26" s="495"/>
      <c r="S26" s="495"/>
      <c r="T26" s="495"/>
      <c r="U26" s="495"/>
      <c r="V26" s="495"/>
      <c r="W26" s="495"/>
      <c r="X26" s="495"/>
      <c r="Y26" s="495"/>
      <c r="Z26" s="495"/>
      <c r="AA26" s="495"/>
      <c r="AB26" s="495"/>
      <c r="AC26" s="495"/>
      <c r="AD26" s="495"/>
      <c r="AE26" s="495"/>
      <c r="AF26" s="495"/>
      <c r="AG26" s="495"/>
      <c r="AH26" s="495"/>
      <c r="AI26" s="495"/>
      <c r="AJ26" s="495"/>
      <c r="AK26" s="495"/>
      <c r="AL26" s="495"/>
      <c r="AM26" s="495"/>
      <c r="AN26" s="495"/>
      <c r="AO26" s="495"/>
      <c r="AP26" s="495"/>
      <c r="AQ26" s="495"/>
      <c r="AR26" s="495"/>
      <c r="AS26" s="495"/>
      <c r="AT26" s="495"/>
      <c r="AU26" s="495"/>
      <c r="AV26" s="495"/>
      <c r="AW26" s="495"/>
      <c r="AX26" s="495"/>
      <c r="AY26" s="495"/>
      <c r="AZ26" s="495"/>
      <c r="BA26" s="495"/>
      <c r="BB26" s="495"/>
      <c r="BC26" s="495"/>
      <c r="BD26" s="495"/>
      <c r="BE26" s="495"/>
      <c r="BF26" s="495"/>
      <c r="BG26" s="495"/>
      <c r="BH26" s="495"/>
      <c r="BI26" s="495"/>
      <c r="BJ26" s="495"/>
      <c r="BK26" s="495"/>
      <c r="BL26" s="495"/>
      <c r="BM26" s="495"/>
      <c r="BN26" s="495"/>
      <c r="BO26" s="495"/>
      <c r="BP26" s="495"/>
      <c r="BQ26" s="495"/>
      <c r="BR26" s="495"/>
      <c r="BS26" s="495"/>
      <c r="BT26" s="495"/>
      <c r="BU26" s="495"/>
      <c r="BV26" s="495"/>
      <c r="BW26" s="495"/>
      <c r="BX26" s="495"/>
      <c r="BY26" s="495"/>
      <c r="BZ26" s="495"/>
      <c r="CA26" s="495"/>
      <c r="CB26" s="495"/>
      <c r="CC26" s="495"/>
      <c r="CD26" s="495"/>
      <c r="CE26" s="495"/>
      <c r="CF26" s="495"/>
      <c r="CG26" s="495"/>
      <c r="CH26" s="495"/>
      <c r="CI26" s="495"/>
      <c r="CJ26" s="495"/>
      <c r="CK26" s="495"/>
      <c r="CL26" s="495"/>
      <c r="CM26" s="495"/>
      <c r="CN26" s="495"/>
      <c r="CO26" s="495"/>
      <c r="CP26" s="495"/>
      <c r="CQ26" s="495"/>
      <c r="CR26" s="495"/>
      <c r="CS26" s="495"/>
      <c r="CT26" s="495"/>
      <c r="CU26" s="495"/>
      <c r="CV26" s="495"/>
      <c r="CW26" s="495"/>
      <c r="CX26" s="495"/>
      <c r="CY26" s="495"/>
      <c r="CZ26" s="495"/>
      <c r="DA26" s="495"/>
      <c r="DB26" s="495"/>
    </row>
    <row r="27" spans="1:106" ht="65.5" customHeight="1" thickBot="1" x14ac:dyDescent="0.2">
      <c r="A27" s="489" t="s">
        <v>3740</v>
      </c>
      <c r="B27" s="489"/>
      <c r="C27" s="489"/>
      <c r="D27" s="489"/>
      <c r="E27" s="489"/>
      <c r="F27" s="489"/>
      <c r="G27" s="489"/>
      <c r="H27" s="489"/>
      <c r="I27" s="489"/>
      <c r="J27" s="489"/>
      <c r="K27" s="489"/>
      <c r="L27" s="489"/>
      <c r="M27" s="489"/>
      <c r="N27" s="489"/>
      <c r="O27" s="489"/>
      <c r="P27" s="489"/>
      <c r="Q27" s="489"/>
      <c r="R27" s="489"/>
      <c r="S27" s="489"/>
      <c r="T27" s="489"/>
      <c r="U27" s="489"/>
      <c r="V27" s="489"/>
    </row>
    <row r="28" spans="1:106" ht="36" customHeight="1" x14ac:dyDescent="0.15">
      <c r="A28" s="221" t="s">
        <v>3730</v>
      </c>
      <c r="B28" s="222" t="s">
        <v>3737</v>
      </c>
      <c r="C28" s="66" t="s">
        <v>165</v>
      </c>
      <c r="D28" s="392" t="s">
        <v>3727</v>
      </c>
      <c r="E28" s="393">
        <f>'Start Here Statistics'!StartDate</f>
        <v>45036</v>
      </c>
      <c r="F28" s="393">
        <f>E28+1</f>
        <v>45037</v>
      </c>
      <c r="G28" s="393">
        <f t="shared" ref="G28:BR28" si="9">F28+1</f>
        <v>45038</v>
      </c>
      <c r="H28" s="393">
        <f t="shared" si="9"/>
        <v>45039</v>
      </c>
      <c r="I28" s="393">
        <f t="shared" si="9"/>
        <v>45040</v>
      </c>
      <c r="J28" s="393">
        <f t="shared" si="9"/>
        <v>45041</v>
      </c>
      <c r="K28" s="393">
        <f t="shared" si="9"/>
        <v>45042</v>
      </c>
      <c r="L28" s="393">
        <f t="shared" si="9"/>
        <v>45043</v>
      </c>
      <c r="M28" s="393">
        <f t="shared" si="9"/>
        <v>45044</v>
      </c>
      <c r="N28" s="393">
        <f t="shared" si="9"/>
        <v>45045</v>
      </c>
      <c r="O28" s="393">
        <f t="shared" si="9"/>
        <v>45046</v>
      </c>
      <c r="P28" s="393">
        <f t="shared" si="9"/>
        <v>45047</v>
      </c>
      <c r="Q28" s="393">
        <f t="shared" si="9"/>
        <v>45048</v>
      </c>
      <c r="R28" s="393">
        <f t="shared" si="9"/>
        <v>45049</v>
      </c>
      <c r="S28" s="393">
        <f t="shared" si="9"/>
        <v>45050</v>
      </c>
      <c r="T28" s="393">
        <f t="shared" si="9"/>
        <v>45051</v>
      </c>
      <c r="U28" s="393">
        <f t="shared" si="9"/>
        <v>45052</v>
      </c>
      <c r="V28" s="393">
        <f t="shared" si="9"/>
        <v>45053</v>
      </c>
      <c r="W28" s="393">
        <f t="shared" si="9"/>
        <v>45054</v>
      </c>
      <c r="X28" s="393">
        <f t="shared" si="9"/>
        <v>45055</v>
      </c>
      <c r="Y28" s="393">
        <f t="shared" si="9"/>
        <v>45056</v>
      </c>
      <c r="Z28" s="393">
        <f t="shared" si="9"/>
        <v>45057</v>
      </c>
      <c r="AA28" s="393">
        <f t="shared" si="9"/>
        <v>45058</v>
      </c>
      <c r="AB28" s="393">
        <f t="shared" si="9"/>
        <v>45059</v>
      </c>
      <c r="AC28" s="393">
        <f t="shared" si="9"/>
        <v>45060</v>
      </c>
      <c r="AD28" s="393">
        <f t="shared" si="9"/>
        <v>45061</v>
      </c>
      <c r="AE28" s="393">
        <f t="shared" si="9"/>
        <v>45062</v>
      </c>
      <c r="AF28" s="393">
        <f t="shared" si="9"/>
        <v>45063</v>
      </c>
      <c r="AG28" s="393">
        <f t="shared" si="9"/>
        <v>45064</v>
      </c>
      <c r="AH28" s="393">
        <f t="shared" si="9"/>
        <v>45065</v>
      </c>
      <c r="AI28" s="393">
        <f t="shared" si="9"/>
        <v>45066</v>
      </c>
      <c r="AJ28" s="393">
        <f t="shared" si="9"/>
        <v>45067</v>
      </c>
      <c r="AK28" s="393">
        <f t="shared" si="9"/>
        <v>45068</v>
      </c>
      <c r="AL28" s="393">
        <f t="shared" si="9"/>
        <v>45069</v>
      </c>
      <c r="AM28" s="393">
        <f t="shared" si="9"/>
        <v>45070</v>
      </c>
      <c r="AN28" s="393">
        <f t="shared" si="9"/>
        <v>45071</v>
      </c>
      <c r="AO28" s="393">
        <f t="shared" si="9"/>
        <v>45072</v>
      </c>
      <c r="AP28" s="393">
        <f t="shared" si="9"/>
        <v>45073</v>
      </c>
      <c r="AQ28" s="393">
        <f t="shared" si="9"/>
        <v>45074</v>
      </c>
      <c r="AR28" s="393">
        <f t="shared" si="9"/>
        <v>45075</v>
      </c>
      <c r="AS28" s="393">
        <f t="shared" si="9"/>
        <v>45076</v>
      </c>
      <c r="AT28" s="393">
        <f t="shared" si="9"/>
        <v>45077</v>
      </c>
      <c r="AU28" s="393">
        <f t="shared" si="9"/>
        <v>45078</v>
      </c>
      <c r="AV28" s="393">
        <f t="shared" si="9"/>
        <v>45079</v>
      </c>
      <c r="AW28" s="393">
        <f t="shared" si="9"/>
        <v>45080</v>
      </c>
      <c r="AX28" s="393">
        <f t="shared" si="9"/>
        <v>45081</v>
      </c>
      <c r="AY28" s="393">
        <f t="shared" si="9"/>
        <v>45082</v>
      </c>
      <c r="AZ28" s="393">
        <f t="shared" si="9"/>
        <v>45083</v>
      </c>
      <c r="BA28" s="393">
        <f t="shared" si="9"/>
        <v>45084</v>
      </c>
      <c r="BB28" s="393">
        <f t="shared" si="9"/>
        <v>45085</v>
      </c>
      <c r="BC28" s="393">
        <f t="shared" si="9"/>
        <v>45086</v>
      </c>
      <c r="BD28" s="393">
        <f t="shared" si="9"/>
        <v>45087</v>
      </c>
      <c r="BE28" s="393">
        <f t="shared" si="9"/>
        <v>45088</v>
      </c>
      <c r="BF28" s="393">
        <f t="shared" si="9"/>
        <v>45089</v>
      </c>
      <c r="BG28" s="393">
        <f t="shared" si="9"/>
        <v>45090</v>
      </c>
      <c r="BH28" s="393">
        <f t="shared" si="9"/>
        <v>45091</v>
      </c>
      <c r="BI28" s="393">
        <f t="shared" si="9"/>
        <v>45092</v>
      </c>
      <c r="BJ28" s="393">
        <f t="shared" si="9"/>
        <v>45093</v>
      </c>
      <c r="BK28" s="393">
        <f t="shared" si="9"/>
        <v>45094</v>
      </c>
      <c r="BL28" s="393">
        <f t="shared" si="9"/>
        <v>45095</v>
      </c>
      <c r="BM28" s="393">
        <f t="shared" si="9"/>
        <v>45096</v>
      </c>
      <c r="BN28" s="393">
        <f t="shared" si="9"/>
        <v>45097</v>
      </c>
      <c r="BO28" s="393">
        <f t="shared" si="9"/>
        <v>45098</v>
      </c>
      <c r="BP28" s="393">
        <f t="shared" si="9"/>
        <v>45099</v>
      </c>
      <c r="BQ28" s="393">
        <f t="shared" si="9"/>
        <v>45100</v>
      </c>
      <c r="BR28" s="393">
        <f t="shared" si="9"/>
        <v>45101</v>
      </c>
      <c r="BS28" s="393">
        <f t="shared" ref="BS28:CZ28" si="10">BR28+1</f>
        <v>45102</v>
      </c>
      <c r="BT28" s="393">
        <f t="shared" si="10"/>
        <v>45103</v>
      </c>
      <c r="BU28" s="393">
        <f t="shared" si="10"/>
        <v>45104</v>
      </c>
      <c r="BV28" s="393">
        <f t="shared" si="10"/>
        <v>45105</v>
      </c>
      <c r="BW28" s="393">
        <f t="shared" si="10"/>
        <v>45106</v>
      </c>
      <c r="BX28" s="393">
        <f t="shared" si="10"/>
        <v>45107</v>
      </c>
      <c r="BY28" s="393">
        <f t="shared" si="10"/>
        <v>45108</v>
      </c>
      <c r="BZ28" s="393">
        <f t="shared" si="10"/>
        <v>45109</v>
      </c>
      <c r="CA28" s="393">
        <f t="shared" si="10"/>
        <v>45110</v>
      </c>
      <c r="CB28" s="393">
        <f t="shared" si="10"/>
        <v>45111</v>
      </c>
      <c r="CC28" s="393">
        <f t="shared" si="10"/>
        <v>45112</v>
      </c>
      <c r="CD28" s="393">
        <f t="shared" si="10"/>
        <v>45113</v>
      </c>
      <c r="CE28" s="393">
        <f t="shared" si="10"/>
        <v>45114</v>
      </c>
      <c r="CF28" s="393">
        <f t="shared" si="10"/>
        <v>45115</v>
      </c>
      <c r="CG28" s="393">
        <f t="shared" si="10"/>
        <v>45116</v>
      </c>
      <c r="CH28" s="393">
        <f t="shared" si="10"/>
        <v>45117</v>
      </c>
      <c r="CI28" s="393">
        <f t="shared" si="10"/>
        <v>45118</v>
      </c>
      <c r="CJ28" s="393">
        <f t="shared" si="10"/>
        <v>45119</v>
      </c>
      <c r="CK28" s="393">
        <f t="shared" si="10"/>
        <v>45120</v>
      </c>
      <c r="CL28" s="393">
        <f t="shared" si="10"/>
        <v>45121</v>
      </c>
      <c r="CM28" s="393">
        <f t="shared" si="10"/>
        <v>45122</v>
      </c>
      <c r="CN28" s="393">
        <f t="shared" si="10"/>
        <v>45123</v>
      </c>
      <c r="CO28" s="393">
        <f t="shared" si="10"/>
        <v>45124</v>
      </c>
      <c r="CP28" s="393">
        <f t="shared" si="10"/>
        <v>45125</v>
      </c>
      <c r="CQ28" s="393">
        <f t="shared" si="10"/>
        <v>45126</v>
      </c>
      <c r="CR28" s="393">
        <f t="shared" si="10"/>
        <v>45127</v>
      </c>
      <c r="CS28" s="393">
        <f t="shared" si="10"/>
        <v>45128</v>
      </c>
      <c r="CT28" s="393">
        <f t="shared" si="10"/>
        <v>45129</v>
      </c>
      <c r="CU28" s="393">
        <f t="shared" si="10"/>
        <v>45130</v>
      </c>
      <c r="CV28" s="393">
        <f t="shared" si="10"/>
        <v>45131</v>
      </c>
      <c r="CW28" s="393">
        <f t="shared" si="10"/>
        <v>45132</v>
      </c>
      <c r="CX28" s="393">
        <f t="shared" si="10"/>
        <v>45133</v>
      </c>
      <c r="CY28" s="393">
        <f t="shared" si="10"/>
        <v>45134</v>
      </c>
      <c r="CZ28" s="393">
        <f t="shared" si="10"/>
        <v>45135</v>
      </c>
    </row>
    <row r="29" spans="1:106" ht="2" hidden="1" customHeight="1" x14ac:dyDescent="0.15">
      <c r="A29" s="218"/>
      <c r="B29" s="222" t="s">
        <v>3741</v>
      </c>
      <c r="C29" s="44" t="s">
        <v>165</v>
      </c>
      <c r="D29" s="45" t="s">
        <v>3727</v>
      </c>
      <c r="E29" s="143" t="s">
        <v>70</v>
      </c>
      <c r="F29" s="47" t="s">
        <v>171</v>
      </c>
      <c r="G29" s="47" t="s">
        <v>172</v>
      </c>
      <c r="H29" s="47" t="s">
        <v>173</v>
      </c>
      <c r="I29" s="47" t="s">
        <v>174</v>
      </c>
      <c r="J29" s="47" t="s">
        <v>175</v>
      </c>
      <c r="K29" s="47" t="s">
        <v>176</v>
      </c>
      <c r="L29" s="47" t="s">
        <v>177</v>
      </c>
      <c r="M29" s="47" t="s">
        <v>178</v>
      </c>
      <c r="N29" s="47" t="s">
        <v>179</v>
      </c>
      <c r="O29" s="47" t="s">
        <v>180</v>
      </c>
      <c r="P29" s="47" t="s">
        <v>181</v>
      </c>
      <c r="Q29" s="47" t="s">
        <v>182</v>
      </c>
      <c r="R29" s="47" t="s">
        <v>183</v>
      </c>
      <c r="S29" s="47" t="s">
        <v>184</v>
      </c>
      <c r="T29" s="47" t="s">
        <v>185</v>
      </c>
      <c r="U29" s="47" t="s">
        <v>186</v>
      </c>
      <c r="V29" s="47" t="s">
        <v>187</v>
      </c>
      <c r="W29" s="47" t="s">
        <v>188</v>
      </c>
      <c r="X29" s="47" t="s">
        <v>189</v>
      </c>
      <c r="Y29" s="47" t="s">
        <v>190</v>
      </c>
      <c r="Z29" s="47" t="s">
        <v>191</v>
      </c>
      <c r="AA29" s="47" t="s">
        <v>192</v>
      </c>
      <c r="AB29" s="47" t="s">
        <v>193</v>
      </c>
      <c r="AC29" s="47" t="s">
        <v>194</v>
      </c>
      <c r="AD29" s="47" t="s">
        <v>195</v>
      </c>
      <c r="AE29" s="47" t="s">
        <v>196</v>
      </c>
      <c r="AF29" s="47" t="s">
        <v>197</v>
      </c>
      <c r="AG29" s="47" t="s">
        <v>198</v>
      </c>
      <c r="AH29" s="47" t="s">
        <v>199</v>
      </c>
      <c r="AI29" s="47" t="s">
        <v>200</v>
      </c>
      <c r="AJ29" s="47" t="s">
        <v>201</v>
      </c>
      <c r="AK29" s="47" t="s">
        <v>202</v>
      </c>
      <c r="AL29" s="47" t="s">
        <v>203</v>
      </c>
      <c r="AM29" s="47" t="s">
        <v>204</v>
      </c>
      <c r="AN29" s="47" t="s">
        <v>205</v>
      </c>
      <c r="AO29" s="47" t="s">
        <v>206</v>
      </c>
      <c r="AP29" s="47" t="s">
        <v>207</v>
      </c>
      <c r="AQ29" s="47" t="s">
        <v>208</v>
      </c>
      <c r="AR29" s="47" t="s">
        <v>209</v>
      </c>
      <c r="AS29" s="47" t="s">
        <v>210</v>
      </c>
      <c r="AT29" s="47" t="s">
        <v>211</v>
      </c>
      <c r="AU29" s="47" t="s">
        <v>212</v>
      </c>
      <c r="AV29" s="47" t="s">
        <v>213</v>
      </c>
      <c r="AW29" s="47" t="s">
        <v>214</v>
      </c>
      <c r="AX29" s="47" t="s">
        <v>215</v>
      </c>
      <c r="AY29" s="47" t="s">
        <v>216</v>
      </c>
      <c r="AZ29" s="47" t="s">
        <v>217</v>
      </c>
      <c r="BA29" s="47" t="s">
        <v>218</v>
      </c>
      <c r="BB29" s="47" t="s">
        <v>219</v>
      </c>
      <c r="BC29" s="47" t="s">
        <v>220</v>
      </c>
      <c r="BD29" s="47" t="s">
        <v>221</v>
      </c>
      <c r="BE29" s="47" t="s">
        <v>222</v>
      </c>
      <c r="BF29" s="47" t="s">
        <v>223</v>
      </c>
      <c r="BG29" s="47" t="s">
        <v>224</v>
      </c>
      <c r="BH29" s="47" t="s">
        <v>225</v>
      </c>
      <c r="BI29" s="47" t="s">
        <v>226</v>
      </c>
      <c r="BJ29" s="47" t="s">
        <v>227</v>
      </c>
      <c r="BK29" s="47" t="s">
        <v>228</v>
      </c>
      <c r="BL29" s="47" t="s">
        <v>229</v>
      </c>
      <c r="BM29" s="47" t="s">
        <v>230</v>
      </c>
      <c r="BN29" s="47" t="s">
        <v>231</v>
      </c>
      <c r="BO29" s="47" t="s">
        <v>232</v>
      </c>
      <c r="BP29" s="47" t="s">
        <v>233</v>
      </c>
      <c r="BQ29" s="47" t="s">
        <v>234</v>
      </c>
      <c r="BR29" s="47" t="s">
        <v>235</v>
      </c>
      <c r="BS29" s="47" t="s">
        <v>236</v>
      </c>
      <c r="BT29" s="47" t="s">
        <v>237</v>
      </c>
      <c r="BU29" s="47" t="s">
        <v>238</v>
      </c>
      <c r="BV29" s="47" t="s">
        <v>239</v>
      </c>
      <c r="BW29" s="47" t="s">
        <v>240</v>
      </c>
      <c r="BX29" s="47" t="s">
        <v>241</v>
      </c>
      <c r="BY29" s="47" t="s">
        <v>242</v>
      </c>
      <c r="BZ29" s="47" t="s">
        <v>243</v>
      </c>
      <c r="CA29" s="47" t="s">
        <v>244</v>
      </c>
      <c r="CB29" s="47" t="s">
        <v>245</v>
      </c>
      <c r="CC29" s="47" t="s">
        <v>246</v>
      </c>
      <c r="CD29" s="47" t="s">
        <v>247</v>
      </c>
      <c r="CE29" s="47" t="s">
        <v>248</v>
      </c>
      <c r="CF29" s="47" t="s">
        <v>249</v>
      </c>
      <c r="CG29" s="47" t="s">
        <v>250</v>
      </c>
      <c r="CH29" s="47" t="s">
        <v>251</v>
      </c>
      <c r="CI29" s="47" t="s">
        <v>252</v>
      </c>
      <c r="CJ29" s="47" t="s">
        <v>253</v>
      </c>
      <c r="CK29" s="47" t="s">
        <v>254</v>
      </c>
      <c r="CL29" s="47" t="s">
        <v>255</v>
      </c>
      <c r="CM29" s="47" t="s">
        <v>256</v>
      </c>
      <c r="CN29" s="47" t="s">
        <v>257</v>
      </c>
      <c r="CO29" s="47" t="s">
        <v>258</v>
      </c>
      <c r="CP29" s="47" t="s">
        <v>259</v>
      </c>
      <c r="CQ29" s="47" t="s">
        <v>260</v>
      </c>
      <c r="CR29" s="47" t="s">
        <v>261</v>
      </c>
      <c r="CS29" s="47" t="s">
        <v>262</v>
      </c>
      <c r="CT29" s="47" t="s">
        <v>263</v>
      </c>
      <c r="CU29" s="47" t="s">
        <v>264</v>
      </c>
      <c r="CV29" s="47" t="s">
        <v>265</v>
      </c>
      <c r="CW29" s="47" t="s">
        <v>266</v>
      </c>
      <c r="CX29" s="47" t="s">
        <v>267</v>
      </c>
      <c r="CY29" s="47" t="s">
        <v>268</v>
      </c>
      <c r="CZ29" s="67" t="s">
        <v>269</v>
      </c>
    </row>
    <row r="30" spans="1:106" s="139" customFormat="1" ht="28.25" customHeight="1" x14ac:dyDescent="0.15">
      <c r="A30" s="219"/>
      <c r="B30" s="233"/>
      <c r="C30" s="147"/>
      <c r="D30" s="167">
        <f t="shared" ref="D30" si="11">SUM(E30:GV30)</f>
        <v>0</v>
      </c>
      <c r="E30" s="154"/>
      <c r="F30" s="154"/>
      <c r="G30" s="154"/>
      <c r="H30" s="154"/>
      <c r="I30" s="154"/>
      <c r="J30" s="154"/>
      <c r="K30" s="154"/>
      <c r="L30" s="154"/>
      <c r="M30" s="154"/>
      <c r="N30" s="154"/>
      <c r="O30" s="154"/>
      <c r="P30" s="154"/>
      <c r="Q30" s="154"/>
      <c r="R30" s="154"/>
      <c r="S30" s="154"/>
      <c r="T30" s="154"/>
      <c r="U30" s="154"/>
      <c r="V30" s="154"/>
      <c r="W30" s="154"/>
      <c r="X30" s="154"/>
      <c r="Y30" s="154"/>
      <c r="Z30" s="154"/>
      <c r="AA30" s="152"/>
      <c r="AB30" s="152"/>
      <c r="AC30" s="152"/>
      <c r="AD30" s="152"/>
      <c r="AE30" s="152"/>
      <c r="AF30" s="152"/>
      <c r="AG30" s="152"/>
      <c r="AH30" s="152"/>
      <c r="AI30" s="152"/>
      <c r="AJ30" s="152"/>
      <c r="AK30" s="152"/>
      <c r="AL30" s="152"/>
      <c r="AM30" s="152"/>
      <c r="AN30" s="152"/>
      <c r="AO30" s="152"/>
      <c r="AP30" s="151"/>
      <c r="AQ30" s="151"/>
      <c r="AR30" s="151"/>
      <c r="AS30" s="151"/>
      <c r="AT30" s="151"/>
      <c r="AU30" s="151"/>
      <c r="AV30" s="151"/>
      <c r="AW30" s="151"/>
      <c r="AX30" s="151"/>
      <c r="AY30" s="151"/>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151"/>
      <c r="CA30" s="151"/>
      <c r="CB30" s="151"/>
      <c r="CC30" s="151"/>
      <c r="CD30" s="151"/>
      <c r="CE30" s="151"/>
      <c r="CF30" s="151"/>
      <c r="CG30" s="151"/>
      <c r="CH30" s="151"/>
      <c r="CI30" s="151"/>
      <c r="CJ30" s="151"/>
      <c r="CK30" s="151"/>
      <c r="CL30" s="151"/>
      <c r="CM30" s="151"/>
      <c r="CN30" s="151"/>
      <c r="CO30" s="151"/>
      <c r="CP30" s="151"/>
      <c r="CQ30" s="151"/>
      <c r="CR30" s="151"/>
      <c r="CS30" s="151"/>
      <c r="CT30" s="151"/>
      <c r="CU30" s="151"/>
      <c r="CV30" s="151"/>
      <c r="CW30" s="151"/>
      <c r="CX30" s="151"/>
      <c r="CY30" s="151"/>
      <c r="CZ30" s="151"/>
    </row>
    <row r="31" spans="1:106" s="139" customFormat="1" ht="28.25" customHeight="1" x14ac:dyDescent="0.15">
      <c r="A31" s="219"/>
      <c r="B31" s="234"/>
      <c r="C31" s="147"/>
      <c r="D31" s="167">
        <f t="shared" ref="D31:D41" si="12">SUM(E31:GV31)</f>
        <v>0</v>
      </c>
      <c r="E31" s="154"/>
      <c r="F31" s="154"/>
      <c r="G31" s="154"/>
      <c r="H31" s="154"/>
      <c r="I31" s="154"/>
      <c r="J31" s="154"/>
      <c r="K31" s="154"/>
      <c r="L31" s="154"/>
      <c r="M31" s="154"/>
      <c r="N31" s="154"/>
      <c r="O31" s="155"/>
      <c r="P31" s="155"/>
      <c r="Q31" s="155"/>
      <c r="R31" s="155"/>
      <c r="S31" s="155"/>
      <c r="T31" s="155"/>
      <c r="U31" s="155"/>
      <c r="V31" s="155"/>
      <c r="W31" s="155"/>
      <c r="X31" s="155"/>
      <c r="Y31" s="155"/>
      <c r="Z31" s="155"/>
      <c r="AA31" s="154"/>
      <c r="AB31" s="154"/>
      <c r="AC31" s="154"/>
      <c r="AD31" s="154"/>
      <c r="AE31" s="154"/>
      <c r="AF31" s="154"/>
      <c r="AG31" s="154"/>
      <c r="AH31" s="154"/>
      <c r="AI31" s="154"/>
      <c r="AJ31" s="154"/>
      <c r="AK31" s="154"/>
      <c r="AL31" s="154"/>
      <c r="AM31" s="154"/>
      <c r="AN31" s="154"/>
      <c r="AO31" s="154"/>
      <c r="AP31" s="148"/>
      <c r="AQ31" s="148"/>
      <c r="AR31" s="148"/>
      <c r="AS31" s="148"/>
      <c r="AT31" s="148"/>
      <c r="AU31" s="148"/>
      <c r="AV31" s="148"/>
      <c r="AW31" s="148"/>
      <c r="AX31" s="148"/>
      <c r="AY31" s="148"/>
      <c r="AZ31" s="148"/>
      <c r="BA31" s="148"/>
      <c r="BB31" s="148"/>
      <c r="BC31" s="148"/>
      <c r="BD31" s="148"/>
      <c r="BE31" s="148"/>
      <c r="BF31" s="148"/>
      <c r="BG31" s="148"/>
      <c r="BH31" s="148"/>
      <c r="BI31" s="148"/>
      <c r="BJ31" s="148"/>
      <c r="BK31" s="148"/>
      <c r="BL31" s="148"/>
      <c r="BM31" s="148"/>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48"/>
      <c r="CM31" s="148"/>
      <c r="CN31" s="148"/>
      <c r="CO31" s="148"/>
      <c r="CP31" s="148"/>
      <c r="CQ31" s="148"/>
      <c r="CR31" s="148"/>
      <c r="CS31" s="148"/>
      <c r="CT31" s="148"/>
      <c r="CU31" s="148"/>
      <c r="CV31" s="148"/>
      <c r="CW31" s="148"/>
      <c r="CX31" s="148"/>
      <c r="CY31" s="148"/>
      <c r="CZ31" s="148"/>
    </row>
    <row r="32" spans="1:106" s="139" customFormat="1" ht="28.25" customHeight="1" x14ac:dyDescent="0.15">
      <c r="A32" s="219"/>
      <c r="B32" s="233"/>
      <c r="C32" s="147"/>
      <c r="D32" s="167">
        <f t="shared" si="12"/>
        <v>0</v>
      </c>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48"/>
      <c r="AQ32" s="148"/>
      <c r="AR32" s="148"/>
      <c r="AS32" s="148"/>
      <c r="AT32" s="148"/>
      <c r="AU32" s="148"/>
      <c r="AV32" s="148"/>
      <c r="AW32" s="148"/>
      <c r="AX32" s="148"/>
      <c r="AY32" s="148"/>
      <c r="AZ32" s="148"/>
      <c r="BA32" s="148"/>
      <c r="BB32" s="148"/>
      <c r="BC32" s="148"/>
      <c r="BD32" s="148"/>
      <c r="BE32" s="148"/>
      <c r="BF32" s="148"/>
      <c r="BG32" s="148"/>
      <c r="BH32" s="148"/>
      <c r="BI32" s="148"/>
      <c r="BJ32" s="148"/>
      <c r="BK32" s="148"/>
      <c r="BL32" s="148"/>
      <c r="BM32" s="148"/>
      <c r="BN32" s="148"/>
      <c r="BO32" s="148"/>
      <c r="BP32" s="148"/>
      <c r="BQ32" s="148"/>
      <c r="BR32" s="148"/>
      <c r="BS32" s="148"/>
      <c r="BT32" s="148"/>
      <c r="BU32" s="148"/>
      <c r="BV32" s="148"/>
      <c r="BW32" s="148"/>
      <c r="BX32" s="148"/>
      <c r="BY32" s="148"/>
      <c r="BZ32" s="148"/>
      <c r="CA32" s="148"/>
      <c r="CB32" s="148"/>
      <c r="CC32" s="148"/>
      <c r="CD32" s="148"/>
      <c r="CE32" s="148"/>
      <c r="CF32" s="148"/>
      <c r="CG32" s="148"/>
      <c r="CH32" s="148"/>
      <c r="CI32" s="148"/>
      <c r="CJ32" s="148"/>
      <c r="CK32" s="148"/>
      <c r="CL32" s="148"/>
      <c r="CM32" s="148"/>
      <c r="CN32" s="148"/>
      <c r="CO32" s="148"/>
      <c r="CP32" s="148"/>
      <c r="CQ32" s="148"/>
      <c r="CR32" s="148"/>
      <c r="CS32" s="148"/>
      <c r="CT32" s="148"/>
      <c r="CU32" s="148"/>
      <c r="CV32" s="148"/>
      <c r="CW32" s="148"/>
      <c r="CX32" s="148"/>
      <c r="CY32" s="148"/>
      <c r="CZ32" s="148"/>
    </row>
    <row r="33" spans="1:106" s="139" customFormat="1" ht="28.25" customHeight="1" x14ac:dyDescent="0.15">
      <c r="A33" s="219"/>
      <c r="B33" s="235"/>
      <c r="C33" s="147"/>
      <c r="D33" s="167">
        <f t="shared" si="12"/>
        <v>0</v>
      </c>
      <c r="E33" s="154"/>
      <c r="F33" s="154"/>
      <c r="G33" s="154"/>
      <c r="H33" s="154"/>
      <c r="I33" s="154"/>
      <c r="J33" s="154"/>
      <c r="K33" s="154"/>
      <c r="L33" s="154"/>
      <c r="M33" s="154"/>
      <c r="N33" s="154"/>
      <c r="O33" s="152"/>
      <c r="P33" s="152"/>
      <c r="Q33" s="152"/>
      <c r="R33" s="152"/>
      <c r="S33" s="152"/>
      <c r="T33" s="152"/>
      <c r="U33" s="152"/>
      <c r="V33" s="152"/>
      <c r="W33" s="152"/>
      <c r="X33" s="152"/>
      <c r="Y33" s="152"/>
      <c r="Z33" s="152"/>
      <c r="AA33" s="157"/>
      <c r="AB33" s="154"/>
      <c r="AC33" s="154"/>
      <c r="AD33" s="154"/>
      <c r="AE33" s="154"/>
      <c r="AF33" s="154"/>
      <c r="AG33" s="154"/>
      <c r="AH33" s="154"/>
      <c r="AI33" s="154"/>
      <c r="AJ33" s="154"/>
      <c r="AK33" s="154"/>
      <c r="AL33" s="154"/>
      <c r="AM33" s="154"/>
      <c r="AN33" s="154"/>
      <c r="AO33" s="154"/>
      <c r="AP33" s="148"/>
      <c r="AQ33" s="148"/>
      <c r="AR33" s="148"/>
      <c r="AS33" s="148"/>
      <c r="AT33" s="148"/>
      <c r="AU33" s="148"/>
      <c r="AV33" s="148"/>
      <c r="AW33" s="148"/>
      <c r="AX33" s="148"/>
      <c r="AY33" s="148"/>
      <c r="AZ33" s="148"/>
      <c r="BA33" s="148"/>
      <c r="BB33" s="148"/>
      <c r="BC33" s="148"/>
      <c r="BD33" s="148"/>
      <c r="BE33" s="148"/>
      <c r="BF33" s="148"/>
      <c r="BG33" s="148"/>
      <c r="BH33" s="148"/>
      <c r="BI33" s="148"/>
      <c r="BJ33" s="148"/>
      <c r="BK33" s="148"/>
      <c r="BL33" s="148"/>
      <c r="BM33" s="148"/>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8"/>
      <c r="CJ33" s="148"/>
      <c r="CK33" s="148"/>
      <c r="CL33" s="148"/>
      <c r="CM33" s="148"/>
      <c r="CN33" s="148"/>
      <c r="CO33" s="148"/>
      <c r="CP33" s="148"/>
      <c r="CQ33" s="148"/>
      <c r="CR33" s="148"/>
      <c r="CS33" s="148"/>
      <c r="CT33" s="148"/>
      <c r="CU33" s="148"/>
      <c r="CV33" s="148"/>
      <c r="CW33" s="148"/>
      <c r="CX33" s="148"/>
      <c r="CY33" s="148"/>
      <c r="CZ33" s="148"/>
    </row>
    <row r="34" spans="1:106" s="139" customFormat="1" ht="28.25" customHeight="1" x14ac:dyDescent="0.15">
      <c r="A34" s="219"/>
      <c r="B34" s="233"/>
      <c r="C34" s="147"/>
      <c r="D34" s="167">
        <f t="shared" si="12"/>
        <v>0</v>
      </c>
      <c r="E34" s="154"/>
      <c r="F34" s="154"/>
      <c r="G34" s="154"/>
      <c r="H34" s="154"/>
      <c r="I34" s="154"/>
      <c r="J34" s="154"/>
      <c r="K34" s="154"/>
      <c r="L34" s="154"/>
      <c r="M34" s="154"/>
      <c r="N34" s="154"/>
      <c r="O34" s="154"/>
      <c r="P34" s="154"/>
      <c r="Q34" s="154"/>
      <c r="R34" s="154"/>
      <c r="S34" s="154"/>
      <c r="T34" s="154"/>
      <c r="U34" s="154"/>
      <c r="V34" s="154"/>
      <c r="W34" s="154"/>
      <c r="X34" s="154"/>
      <c r="Y34" s="154"/>
      <c r="Z34" s="154"/>
      <c r="AA34" s="157"/>
      <c r="AB34" s="154"/>
      <c r="AC34" s="154"/>
      <c r="AD34" s="154"/>
      <c r="AE34" s="154"/>
      <c r="AF34" s="154"/>
      <c r="AG34" s="154"/>
      <c r="AH34" s="154"/>
      <c r="AI34" s="154"/>
      <c r="AJ34" s="154"/>
      <c r="AK34" s="154"/>
      <c r="AL34" s="154"/>
      <c r="AM34" s="154"/>
      <c r="AN34" s="154"/>
      <c r="AO34" s="154"/>
      <c r="AP34" s="148"/>
      <c r="AQ34" s="148"/>
      <c r="AR34" s="148"/>
      <c r="AS34" s="148"/>
      <c r="AT34" s="148"/>
      <c r="AU34" s="148"/>
      <c r="AV34" s="148"/>
      <c r="AW34" s="148"/>
      <c r="AX34" s="148"/>
      <c r="AY34" s="148"/>
      <c r="AZ34" s="148"/>
      <c r="BA34" s="148"/>
      <c r="BB34" s="148"/>
      <c r="BC34" s="148"/>
      <c r="BD34" s="148"/>
      <c r="BE34" s="148"/>
      <c r="BF34" s="148"/>
      <c r="BG34" s="148"/>
      <c r="BH34" s="148"/>
      <c r="BI34" s="148"/>
      <c r="BJ34" s="148"/>
      <c r="BK34" s="148"/>
      <c r="BL34" s="148"/>
      <c r="BM34" s="148"/>
      <c r="BN34" s="148"/>
      <c r="BO34" s="148"/>
      <c r="BP34" s="148"/>
      <c r="BQ34" s="148"/>
      <c r="BR34" s="148"/>
      <c r="BS34" s="148"/>
      <c r="BT34" s="148"/>
      <c r="BU34" s="148"/>
      <c r="BV34" s="148"/>
      <c r="BW34" s="148"/>
      <c r="BX34" s="148"/>
      <c r="BY34" s="148"/>
      <c r="BZ34" s="148"/>
      <c r="CA34" s="148"/>
      <c r="CB34" s="148"/>
      <c r="CC34" s="148"/>
      <c r="CD34" s="148"/>
      <c r="CE34" s="148"/>
      <c r="CF34" s="148"/>
      <c r="CG34" s="148"/>
      <c r="CH34" s="148"/>
      <c r="CI34" s="148"/>
      <c r="CJ34" s="148"/>
      <c r="CK34" s="148"/>
      <c r="CL34" s="148"/>
      <c r="CM34" s="148"/>
      <c r="CN34" s="148"/>
      <c r="CO34" s="148"/>
      <c r="CP34" s="148"/>
      <c r="CQ34" s="148"/>
      <c r="CR34" s="148"/>
      <c r="CS34" s="148"/>
      <c r="CT34" s="148"/>
      <c r="CU34" s="148"/>
      <c r="CV34" s="148"/>
      <c r="CW34" s="148"/>
      <c r="CX34" s="148"/>
      <c r="CY34" s="148"/>
      <c r="CZ34" s="148"/>
    </row>
    <row r="35" spans="1:106" s="139" customFormat="1" ht="28.25" customHeight="1" x14ac:dyDescent="0.15">
      <c r="A35" s="219"/>
      <c r="B35" s="233"/>
      <c r="C35" s="147"/>
      <c r="D35" s="167">
        <f t="shared" si="12"/>
        <v>0</v>
      </c>
      <c r="E35" s="154"/>
      <c r="F35" s="154"/>
      <c r="G35" s="154"/>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48"/>
      <c r="AQ35" s="148"/>
      <c r="AR35" s="148"/>
      <c r="AS35" s="148"/>
      <c r="AT35" s="148"/>
      <c r="AU35" s="148"/>
      <c r="AV35" s="148"/>
      <c r="AW35" s="148"/>
      <c r="AX35" s="148"/>
      <c r="AY35" s="148"/>
      <c r="AZ35" s="148"/>
      <c r="BA35" s="148"/>
      <c r="BB35" s="148"/>
      <c r="BC35" s="148"/>
      <c r="BD35" s="148"/>
      <c r="BE35" s="148"/>
      <c r="BF35" s="148"/>
      <c r="BG35" s="148"/>
      <c r="BH35" s="148"/>
      <c r="BI35" s="148"/>
      <c r="BJ35" s="148"/>
      <c r="BK35" s="148"/>
      <c r="BL35" s="148"/>
      <c r="BM35" s="148"/>
      <c r="BN35" s="148"/>
      <c r="BO35" s="148"/>
      <c r="BP35" s="148"/>
      <c r="BQ35" s="148"/>
      <c r="BR35" s="148"/>
      <c r="BS35" s="148"/>
      <c r="BT35" s="148"/>
      <c r="BU35" s="148"/>
      <c r="BV35" s="148"/>
      <c r="BW35" s="148"/>
      <c r="BX35" s="148"/>
      <c r="BY35" s="148"/>
      <c r="BZ35" s="148"/>
      <c r="CA35" s="148"/>
      <c r="CB35" s="148"/>
      <c r="CC35" s="148"/>
      <c r="CD35" s="148"/>
      <c r="CE35" s="148"/>
      <c r="CF35" s="148"/>
      <c r="CG35" s="148"/>
      <c r="CH35" s="148"/>
      <c r="CI35" s="148"/>
      <c r="CJ35" s="148"/>
      <c r="CK35" s="148"/>
      <c r="CL35" s="148"/>
      <c r="CM35" s="148"/>
      <c r="CN35" s="148"/>
      <c r="CO35" s="148"/>
      <c r="CP35" s="148"/>
      <c r="CQ35" s="148"/>
      <c r="CR35" s="148"/>
      <c r="CS35" s="148"/>
      <c r="CT35" s="148"/>
      <c r="CU35" s="148"/>
      <c r="CV35" s="148"/>
      <c r="CW35" s="148"/>
      <c r="CX35" s="148"/>
      <c r="CY35" s="148"/>
      <c r="CZ35" s="148"/>
    </row>
    <row r="36" spans="1:106" s="139" customFormat="1" ht="28.25" customHeight="1" x14ac:dyDescent="0.15">
      <c r="A36" s="219"/>
      <c r="B36" s="233"/>
      <c r="C36" s="147"/>
      <c r="D36" s="167">
        <f t="shared" si="12"/>
        <v>0</v>
      </c>
      <c r="E36" s="154"/>
      <c r="F36" s="154"/>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48"/>
      <c r="AQ36" s="148"/>
      <c r="AR36" s="148"/>
      <c r="AS36" s="148"/>
      <c r="AT36" s="148"/>
      <c r="AU36" s="148"/>
      <c r="AV36" s="148"/>
      <c r="AW36" s="148"/>
      <c r="AX36" s="148"/>
      <c r="AY36" s="148"/>
      <c r="AZ36" s="148"/>
      <c r="BA36" s="148"/>
      <c r="BB36" s="148"/>
      <c r="BC36" s="148"/>
      <c r="BD36" s="148"/>
      <c r="BE36" s="148"/>
      <c r="BF36" s="148"/>
      <c r="BG36" s="148"/>
      <c r="BH36" s="148"/>
      <c r="BI36" s="148"/>
      <c r="BJ36" s="148"/>
      <c r="BK36" s="148"/>
      <c r="BL36" s="148"/>
      <c r="BM36" s="148"/>
      <c r="BN36" s="148"/>
      <c r="BO36" s="148"/>
      <c r="BP36" s="148"/>
      <c r="BQ36" s="148"/>
      <c r="BR36" s="148"/>
      <c r="BS36" s="148"/>
      <c r="BT36" s="148"/>
      <c r="BU36" s="148"/>
      <c r="BV36" s="148"/>
      <c r="BW36" s="148"/>
      <c r="BX36" s="148"/>
      <c r="BY36" s="148"/>
      <c r="BZ36" s="148"/>
      <c r="CA36" s="148"/>
      <c r="CB36" s="148"/>
      <c r="CC36" s="148"/>
      <c r="CD36" s="148"/>
      <c r="CE36" s="148"/>
      <c r="CF36" s="148"/>
      <c r="CG36" s="148"/>
      <c r="CH36" s="148"/>
      <c r="CI36" s="148"/>
      <c r="CJ36" s="148"/>
      <c r="CK36" s="148"/>
      <c r="CL36" s="148"/>
      <c r="CM36" s="148"/>
      <c r="CN36" s="148"/>
      <c r="CO36" s="148"/>
      <c r="CP36" s="148"/>
      <c r="CQ36" s="148"/>
      <c r="CR36" s="148"/>
      <c r="CS36" s="148"/>
      <c r="CT36" s="148"/>
      <c r="CU36" s="148"/>
      <c r="CV36" s="148"/>
      <c r="CW36" s="148"/>
      <c r="CX36" s="148"/>
      <c r="CY36" s="148"/>
      <c r="CZ36" s="148"/>
    </row>
    <row r="37" spans="1:106" s="139" customFormat="1" ht="28.25" customHeight="1" x14ac:dyDescent="0.15">
      <c r="A37" s="219"/>
      <c r="B37" s="233"/>
      <c r="C37" s="147"/>
      <c r="D37" s="167">
        <f t="shared" si="12"/>
        <v>0</v>
      </c>
      <c r="E37" s="154"/>
      <c r="F37" s="154"/>
      <c r="G37" s="154"/>
      <c r="H37" s="154"/>
      <c r="I37" s="154"/>
      <c r="J37" s="154"/>
      <c r="K37" s="154"/>
      <c r="L37" s="154"/>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48"/>
      <c r="AQ37" s="148"/>
      <c r="AR37" s="148"/>
      <c r="AS37" s="148"/>
      <c r="AT37" s="148"/>
      <c r="AU37" s="148"/>
      <c r="AV37" s="148"/>
      <c r="AW37" s="148"/>
      <c r="AX37" s="148"/>
      <c r="AY37" s="148"/>
      <c r="AZ37" s="148"/>
      <c r="BA37" s="148"/>
      <c r="BB37" s="148"/>
      <c r="BC37" s="148"/>
      <c r="BD37" s="148"/>
      <c r="BE37" s="148"/>
      <c r="BF37" s="148"/>
      <c r="BG37" s="148"/>
      <c r="BH37" s="148"/>
      <c r="BI37" s="148"/>
      <c r="BJ37" s="148"/>
      <c r="BK37" s="148"/>
      <c r="BL37" s="148"/>
      <c r="BM37" s="148"/>
      <c r="BN37" s="148"/>
      <c r="BO37" s="148"/>
      <c r="BP37" s="148"/>
      <c r="BQ37" s="148"/>
      <c r="BR37" s="148"/>
      <c r="BS37" s="148"/>
      <c r="BT37" s="148"/>
      <c r="BU37" s="148"/>
      <c r="BV37" s="148"/>
      <c r="BW37" s="148"/>
      <c r="BX37" s="148"/>
      <c r="BY37" s="148"/>
      <c r="BZ37" s="148"/>
      <c r="CA37" s="148"/>
      <c r="CB37" s="148"/>
      <c r="CC37" s="148"/>
      <c r="CD37" s="148"/>
      <c r="CE37" s="148"/>
      <c r="CF37" s="148"/>
      <c r="CG37" s="148"/>
      <c r="CH37" s="148"/>
      <c r="CI37" s="148"/>
      <c r="CJ37" s="148"/>
      <c r="CK37" s="148"/>
      <c r="CL37" s="148"/>
      <c r="CM37" s="148"/>
      <c r="CN37" s="148"/>
      <c r="CO37" s="148"/>
      <c r="CP37" s="148"/>
      <c r="CQ37" s="148"/>
      <c r="CR37" s="148"/>
      <c r="CS37" s="148"/>
      <c r="CT37" s="148"/>
      <c r="CU37" s="148"/>
      <c r="CV37" s="148"/>
      <c r="CW37" s="148"/>
      <c r="CX37" s="148"/>
      <c r="CY37" s="148"/>
      <c r="CZ37" s="148"/>
    </row>
    <row r="38" spans="1:106" s="139" customFormat="1" ht="28.25" customHeight="1" x14ac:dyDescent="0.15">
      <c r="A38" s="219"/>
      <c r="B38" s="235"/>
      <c r="C38" s="147"/>
      <c r="D38" s="167">
        <f t="shared" si="12"/>
        <v>0</v>
      </c>
      <c r="E38" s="154"/>
      <c r="F38" s="154"/>
      <c r="G38" s="154"/>
      <c r="H38" s="154"/>
      <c r="I38" s="154"/>
      <c r="J38" s="154"/>
      <c r="K38" s="154"/>
      <c r="L38" s="154"/>
      <c r="M38" s="154"/>
      <c r="N38" s="154"/>
      <c r="O38" s="152"/>
      <c r="P38" s="152"/>
      <c r="Q38" s="152"/>
      <c r="R38" s="152"/>
      <c r="S38" s="152"/>
      <c r="T38" s="152"/>
      <c r="U38" s="152"/>
      <c r="V38" s="152"/>
      <c r="W38" s="152"/>
      <c r="X38" s="152"/>
      <c r="Y38" s="152"/>
      <c r="Z38" s="152"/>
      <c r="AA38" s="154"/>
      <c r="AB38" s="154"/>
      <c r="AC38" s="154"/>
      <c r="AD38" s="154"/>
      <c r="AE38" s="154"/>
      <c r="AF38" s="154"/>
      <c r="AG38" s="154"/>
      <c r="AH38" s="154"/>
      <c r="AI38" s="154"/>
      <c r="AJ38" s="154"/>
      <c r="AK38" s="154"/>
      <c r="AL38" s="157"/>
      <c r="AM38" s="154"/>
      <c r="AN38" s="154"/>
      <c r="AO38" s="154"/>
      <c r="AP38" s="148"/>
      <c r="AQ38" s="148"/>
      <c r="AR38" s="148"/>
      <c r="AS38" s="148"/>
      <c r="AT38" s="148"/>
      <c r="AU38" s="148"/>
      <c r="AV38" s="148"/>
      <c r="AW38" s="148"/>
      <c r="AX38" s="148"/>
      <c r="AY38" s="148"/>
      <c r="AZ38" s="148"/>
      <c r="BA38" s="148"/>
      <c r="BB38" s="148"/>
      <c r="BC38" s="148"/>
      <c r="BD38" s="148"/>
      <c r="BE38" s="148"/>
      <c r="BF38" s="148"/>
      <c r="BG38" s="148"/>
      <c r="BH38" s="148"/>
      <c r="BI38" s="148"/>
      <c r="BJ38" s="148"/>
      <c r="BK38" s="148"/>
      <c r="BL38" s="148"/>
      <c r="BM38" s="148"/>
      <c r="BN38" s="148"/>
      <c r="BO38" s="148"/>
      <c r="BP38" s="148"/>
      <c r="BQ38" s="148"/>
      <c r="BR38" s="148"/>
      <c r="BS38" s="148"/>
      <c r="BT38" s="148"/>
      <c r="BU38" s="148"/>
      <c r="BV38" s="148"/>
      <c r="BW38" s="148"/>
      <c r="BX38" s="148"/>
      <c r="BY38" s="148"/>
      <c r="BZ38" s="148"/>
      <c r="CA38" s="148"/>
      <c r="CB38" s="148"/>
      <c r="CC38" s="148"/>
      <c r="CD38" s="148"/>
      <c r="CE38" s="148"/>
      <c r="CF38" s="148"/>
      <c r="CG38" s="148"/>
      <c r="CH38" s="148"/>
      <c r="CI38" s="148"/>
      <c r="CJ38" s="148"/>
      <c r="CK38" s="148"/>
      <c r="CL38" s="148"/>
      <c r="CM38" s="148"/>
      <c r="CN38" s="148"/>
      <c r="CO38" s="148"/>
      <c r="CP38" s="148"/>
      <c r="CQ38" s="148"/>
      <c r="CR38" s="148"/>
      <c r="CS38" s="148"/>
      <c r="CT38" s="148"/>
      <c r="CU38" s="148"/>
      <c r="CV38" s="148"/>
      <c r="CW38" s="148"/>
      <c r="CX38" s="148"/>
      <c r="CY38" s="148"/>
      <c r="CZ38" s="148"/>
    </row>
    <row r="39" spans="1:106" s="139" customFormat="1" ht="28.25" customHeight="1" x14ac:dyDescent="0.15">
      <c r="A39" s="219"/>
      <c r="B39" s="235"/>
      <c r="C39" s="147"/>
      <c r="D39" s="167">
        <f t="shared" si="12"/>
        <v>0</v>
      </c>
      <c r="E39" s="154"/>
      <c r="F39" s="154"/>
      <c r="G39" s="154"/>
      <c r="H39" s="154"/>
      <c r="I39" s="154"/>
      <c r="J39" s="154"/>
      <c r="K39" s="154"/>
      <c r="L39" s="154"/>
      <c r="M39" s="154"/>
      <c r="N39" s="154"/>
      <c r="O39" s="152"/>
      <c r="P39" s="152"/>
      <c r="Q39" s="152"/>
      <c r="R39" s="152"/>
      <c r="S39" s="152"/>
      <c r="T39" s="152"/>
      <c r="U39" s="152"/>
      <c r="V39" s="152"/>
      <c r="W39" s="152"/>
      <c r="X39" s="152"/>
      <c r="Y39" s="152"/>
      <c r="Z39" s="152"/>
      <c r="AA39" s="154"/>
      <c r="AB39" s="154"/>
      <c r="AC39" s="154"/>
      <c r="AD39" s="154"/>
      <c r="AE39" s="154"/>
      <c r="AF39" s="154"/>
      <c r="AG39" s="154"/>
      <c r="AH39" s="154"/>
      <c r="AI39" s="154"/>
      <c r="AJ39" s="154"/>
      <c r="AK39" s="154"/>
      <c r="AL39" s="154"/>
      <c r="AM39" s="154"/>
      <c r="AN39" s="154"/>
      <c r="AO39" s="154"/>
      <c r="AP39" s="148"/>
      <c r="AQ39" s="148"/>
      <c r="AR39" s="148"/>
      <c r="AS39" s="148"/>
      <c r="AT39" s="148"/>
      <c r="AU39" s="148"/>
      <c r="AV39" s="148"/>
      <c r="AW39" s="148"/>
      <c r="AX39" s="148"/>
      <c r="AY39" s="148"/>
      <c r="AZ39" s="148"/>
      <c r="BA39" s="148"/>
      <c r="BB39" s="148"/>
      <c r="BC39" s="148"/>
      <c r="BD39" s="148"/>
      <c r="BE39" s="148"/>
      <c r="BF39" s="148"/>
      <c r="BG39" s="148"/>
      <c r="BH39" s="148"/>
      <c r="BI39" s="148"/>
      <c r="BJ39" s="148"/>
      <c r="BK39" s="148"/>
      <c r="BL39" s="148"/>
      <c r="BM39" s="148"/>
      <c r="BN39" s="148"/>
      <c r="BO39" s="148"/>
      <c r="BP39" s="148"/>
      <c r="BQ39" s="148"/>
      <c r="BR39" s="148"/>
      <c r="BS39" s="148"/>
      <c r="BT39" s="148"/>
      <c r="BU39" s="148"/>
      <c r="BV39" s="148"/>
      <c r="BW39" s="148"/>
      <c r="BX39" s="148"/>
      <c r="BY39" s="148"/>
      <c r="BZ39" s="148"/>
      <c r="CA39" s="148"/>
      <c r="CB39" s="148"/>
      <c r="CC39" s="148"/>
      <c r="CD39" s="148"/>
      <c r="CE39" s="148"/>
      <c r="CF39" s="148"/>
      <c r="CG39" s="148"/>
      <c r="CH39" s="148"/>
      <c r="CI39" s="148"/>
      <c r="CJ39" s="148"/>
      <c r="CK39" s="148"/>
      <c r="CL39" s="148"/>
      <c r="CM39" s="148"/>
      <c r="CN39" s="148"/>
      <c r="CO39" s="148"/>
      <c r="CP39" s="148"/>
      <c r="CQ39" s="148"/>
      <c r="CR39" s="148"/>
      <c r="CS39" s="148"/>
      <c r="CT39" s="148"/>
      <c r="CU39" s="148"/>
      <c r="CV39" s="148"/>
      <c r="CW39" s="148"/>
      <c r="CX39" s="148"/>
      <c r="CY39" s="148"/>
      <c r="CZ39" s="148"/>
    </row>
    <row r="40" spans="1:106" s="139" customFormat="1" ht="22.25" customHeight="1" x14ac:dyDescent="0.15">
      <c r="A40" s="219"/>
      <c r="B40" s="236"/>
      <c r="C40" s="147"/>
      <c r="D40" s="165">
        <f t="shared" si="12"/>
        <v>0</v>
      </c>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48"/>
      <c r="AQ40" s="148"/>
      <c r="AR40" s="148"/>
      <c r="AS40" s="148"/>
      <c r="AT40" s="148"/>
      <c r="AU40" s="148"/>
      <c r="AV40" s="148"/>
      <c r="AW40" s="148"/>
      <c r="AX40" s="148"/>
      <c r="AY40" s="148"/>
      <c r="AZ40" s="148"/>
      <c r="BA40" s="148"/>
      <c r="BB40" s="148"/>
      <c r="BC40" s="148"/>
      <c r="BD40" s="148"/>
      <c r="BE40" s="148"/>
      <c r="BF40" s="148"/>
      <c r="BG40" s="148"/>
      <c r="BH40" s="148"/>
      <c r="BI40" s="148"/>
      <c r="BJ40" s="148"/>
      <c r="BK40" s="148"/>
      <c r="BL40" s="148"/>
      <c r="BM40" s="148"/>
      <c r="BN40" s="148"/>
      <c r="BO40" s="148"/>
      <c r="BP40" s="148"/>
      <c r="BQ40" s="148"/>
      <c r="BR40" s="148"/>
      <c r="BS40" s="148"/>
      <c r="BT40" s="148"/>
      <c r="BU40" s="148"/>
      <c r="BV40" s="148"/>
      <c r="BW40" s="148"/>
      <c r="BX40" s="148"/>
      <c r="BY40" s="148"/>
      <c r="BZ40" s="148"/>
      <c r="CA40" s="148"/>
      <c r="CB40" s="148"/>
      <c r="CC40" s="148"/>
      <c r="CD40" s="148"/>
      <c r="CE40" s="148"/>
      <c r="CF40" s="148"/>
      <c r="CG40" s="148"/>
      <c r="CH40" s="148"/>
      <c r="CI40" s="148"/>
      <c r="CJ40" s="148"/>
      <c r="CK40" s="148"/>
      <c r="CL40" s="148"/>
      <c r="CM40" s="148"/>
      <c r="CN40" s="148"/>
      <c r="CO40" s="148"/>
      <c r="CP40" s="148"/>
      <c r="CQ40" s="148"/>
      <c r="CR40" s="148"/>
      <c r="CS40" s="148"/>
      <c r="CT40" s="148"/>
      <c r="CU40" s="148"/>
      <c r="CV40" s="148"/>
      <c r="CW40" s="148"/>
      <c r="CX40" s="148"/>
      <c r="CY40" s="148"/>
      <c r="CZ40" s="148"/>
    </row>
    <row r="41" spans="1:106" s="161" customFormat="1" ht="22.25" customHeight="1" x14ac:dyDescent="0.15">
      <c r="A41" s="219"/>
      <c r="B41" s="236"/>
      <c r="C41" s="147"/>
      <c r="D41" s="165">
        <f t="shared" si="12"/>
        <v>0</v>
      </c>
      <c r="E41" s="162"/>
      <c r="F41" s="163"/>
      <c r="G41" s="163"/>
      <c r="H41" s="163"/>
      <c r="I41" s="163"/>
      <c r="J41" s="163"/>
      <c r="K41" s="163"/>
      <c r="L41" s="163"/>
      <c r="M41" s="163"/>
      <c r="N41" s="163"/>
      <c r="O41" s="163"/>
      <c r="P41" s="163"/>
      <c r="Q41" s="163"/>
      <c r="R41" s="163"/>
      <c r="S41" s="163"/>
      <c r="T41" s="163"/>
      <c r="U41" s="163"/>
      <c r="V41" s="163"/>
      <c r="W41" s="163"/>
      <c r="X41" s="163"/>
      <c r="Y41" s="166"/>
      <c r="Z41" s="166"/>
      <c r="AA41" s="163"/>
      <c r="AB41" s="163"/>
      <c r="AC41" s="163"/>
      <c r="AD41" s="163"/>
      <c r="AE41" s="163"/>
      <c r="AF41" s="163"/>
      <c r="AG41" s="163"/>
      <c r="AH41" s="163"/>
      <c r="AI41" s="163"/>
      <c r="AJ41" s="163"/>
      <c r="AK41" s="163"/>
      <c r="AL41" s="163"/>
      <c r="AM41" s="163"/>
      <c r="AN41" s="163"/>
      <c r="AO41" s="163"/>
      <c r="AP41" s="163"/>
      <c r="AQ41" s="163"/>
      <c r="AR41" s="163"/>
      <c r="AS41" s="163"/>
      <c r="AT41" s="163"/>
      <c r="AU41" s="163"/>
      <c r="AV41" s="163"/>
      <c r="AW41" s="163"/>
      <c r="AX41" s="163"/>
      <c r="AY41" s="163"/>
      <c r="AZ41" s="163"/>
      <c r="BA41" s="163"/>
      <c r="BB41" s="163"/>
      <c r="BC41" s="163"/>
      <c r="BD41" s="163"/>
      <c r="BE41" s="163"/>
      <c r="BF41" s="163"/>
      <c r="BG41" s="163"/>
      <c r="BH41" s="163"/>
      <c r="BI41" s="163"/>
      <c r="BJ41" s="163"/>
      <c r="BK41" s="163"/>
      <c r="BL41" s="163"/>
      <c r="BM41" s="163"/>
      <c r="BN41" s="163"/>
      <c r="BO41" s="163"/>
      <c r="BP41" s="163"/>
      <c r="BQ41" s="163"/>
      <c r="BR41" s="163"/>
      <c r="BS41" s="163"/>
      <c r="BT41" s="163"/>
      <c r="BU41" s="163"/>
      <c r="BV41" s="163"/>
      <c r="BW41" s="163"/>
      <c r="BX41" s="163"/>
      <c r="BY41" s="163"/>
      <c r="BZ41" s="163"/>
      <c r="CA41" s="163"/>
      <c r="CB41" s="163"/>
      <c r="CC41" s="163"/>
      <c r="CD41" s="163"/>
      <c r="CE41" s="163"/>
      <c r="CF41" s="163"/>
      <c r="CG41" s="163"/>
      <c r="CH41" s="163"/>
      <c r="CI41" s="163"/>
      <c r="CJ41" s="163"/>
      <c r="CK41" s="163"/>
      <c r="CL41" s="163"/>
      <c r="CM41" s="163"/>
      <c r="CN41" s="163"/>
      <c r="CO41" s="163"/>
      <c r="CP41" s="163"/>
      <c r="CQ41" s="163"/>
      <c r="CR41" s="163"/>
      <c r="CS41" s="163"/>
      <c r="CT41" s="163"/>
      <c r="CU41" s="163"/>
      <c r="CV41" s="163"/>
      <c r="CW41" s="163"/>
      <c r="CX41" s="163"/>
      <c r="CY41" s="163"/>
      <c r="CZ41" s="163"/>
    </row>
    <row r="42" spans="1:106" s="139" customFormat="1" ht="14.25" customHeight="1" thickBot="1" x14ac:dyDescent="0.2">
      <c r="A42" s="237"/>
      <c r="B42" s="196"/>
      <c r="C42" s="191" t="s">
        <v>3738</v>
      </c>
      <c r="D42" s="232">
        <f t="shared" ref="D42:AI42" si="13">SUM(D30:D41)</f>
        <v>0</v>
      </c>
      <c r="E42" s="238">
        <f t="shared" si="13"/>
        <v>0</v>
      </c>
      <c r="F42" s="238">
        <f t="shared" si="13"/>
        <v>0</v>
      </c>
      <c r="G42" s="238">
        <f t="shared" si="13"/>
        <v>0</v>
      </c>
      <c r="H42" s="238">
        <f t="shared" si="13"/>
        <v>0</v>
      </c>
      <c r="I42" s="238">
        <f t="shared" si="13"/>
        <v>0</v>
      </c>
      <c r="J42" s="238">
        <f t="shared" si="13"/>
        <v>0</v>
      </c>
      <c r="K42" s="238">
        <f t="shared" si="13"/>
        <v>0</v>
      </c>
      <c r="L42" s="238">
        <f t="shared" si="13"/>
        <v>0</v>
      </c>
      <c r="M42" s="238">
        <f t="shared" si="13"/>
        <v>0</v>
      </c>
      <c r="N42" s="238">
        <f t="shared" si="13"/>
        <v>0</v>
      </c>
      <c r="O42" s="238">
        <f t="shared" si="13"/>
        <v>0</v>
      </c>
      <c r="P42" s="238">
        <f t="shared" si="13"/>
        <v>0</v>
      </c>
      <c r="Q42" s="238">
        <f t="shared" si="13"/>
        <v>0</v>
      </c>
      <c r="R42" s="238">
        <f t="shared" si="13"/>
        <v>0</v>
      </c>
      <c r="S42" s="238">
        <f t="shared" si="13"/>
        <v>0</v>
      </c>
      <c r="T42" s="238">
        <f t="shared" si="13"/>
        <v>0</v>
      </c>
      <c r="U42" s="238">
        <f t="shared" si="13"/>
        <v>0</v>
      </c>
      <c r="V42" s="238">
        <f t="shared" si="13"/>
        <v>0</v>
      </c>
      <c r="W42" s="238">
        <f t="shared" si="13"/>
        <v>0</v>
      </c>
      <c r="X42" s="238">
        <f t="shared" si="13"/>
        <v>0</v>
      </c>
      <c r="Y42" s="238">
        <f t="shared" si="13"/>
        <v>0</v>
      </c>
      <c r="Z42" s="238">
        <f t="shared" si="13"/>
        <v>0</v>
      </c>
      <c r="AA42" s="238">
        <f t="shared" si="13"/>
        <v>0</v>
      </c>
      <c r="AB42" s="238">
        <f t="shared" si="13"/>
        <v>0</v>
      </c>
      <c r="AC42" s="238">
        <f t="shared" si="13"/>
        <v>0</v>
      </c>
      <c r="AD42" s="238">
        <f t="shared" si="13"/>
        <v>0</v>
      </c>
      <c r="AE42" s="238">
        <f t="shared" si="13"/>
        <v>0</v>
      </c>
      <c r="AF42" s="238">
        <f t="shared" si="13"/>
        <v>0</v>
      </c>
      <c r="AG42" s="238">
        <f t="shared" si="13"/>
        <v>0</v>
      </c>
      <c r="AH42" s="238">
        <f t="shared" si="13"/>
        <v>0</v>
      </c>
      <c r="AI42" s="238">
        <f t="shared" si="13"/>
        <v>0</v>
      </c>
      <c r="AJ42" s="238">
        <f t="shared" ref="AJ42:BO42" si="14">SUM(AJ30:AJ41)</f>
        <v>0</v>
      </c>
      <c r="AK42" s="238">
        <f t="shared" si="14"/>
        <v>0</v>
      </c>
      <c r="AL42" s="238">
        <f t="shared" si="14"/>
        <v>0</v>
      </c>
      <c r="AM42" s="238">
        <f t="shared" si="14"/>
        <v>0</v>
      </c>
      <c r="AN42" s="238">
        <f t="shared" si="14"/>
        <v>0</v>
      </c>
      <c r="AO42" s="238">
        <f t="shared" si="14"/>
        <v>0</v>
      </c>
      <c r="AP42" s="238">
        <f t="shared" si="14"/>
        <v>0</v>
      </c>
      <c r="AQ42" s="238">
        <f t="shared" si="14"/>
        <v>0</v>
      </c>
      <c r="AR42" s="238">
        <f t="shared" si="14"/>
        <v>0</v>
      </c>
      <c r="AS42" s="238">
        <f t="shared" si="14"/>
        <v>0</v>
      </c>
      <c r="AT42" s="238">
        <f t="shared" si="14"/>
        <v>0</v>
      </c>
      <c r="AU42" s="238">
        <f t="shared" si="14"/>
        <v>0</v>
      </c>
      <c r="AV42" s="238">
        <f t="shared" si="14"/>
        <v>0</v>
      </c>
      <c r="AW42" s="238">
        <f t="shared" si="14"/>
        <v>0</v>
      </c>
      <c r="AX42" s="238">
        <f t="shared" si="14"/>
        <v>0</v>
      </c>
      <c r="AY42" s="238">
        <f t="shared" si="14"/>
        <v>0</v>
      </c>
      <c r="AZ42" s="238">
        <f t="shared" si="14"/>
        <v>0</v>
      </c>
      <c r="BA42" s="238">
        <f t="shared" si="14"/>
        <v>0</v>
      </c>
      <c r="BB42" s="238">
        <f t="shared" si="14"/>
        <v>0</v>
      </c>
      <c r="BC42" s="238">
        <f t="shared" si="14"/>
        <v>0</v>
      </c>
      <c r="BD42" s="238">
        <f t="shared" si="14"/>
        <v>0</v>
      </c>
      <c r="BE42" s="238">
        <f t="shared" si="14"/>
        <v>0</v>
      </c>
      <c r="BF42" s="238">
        <f t="shared" si="14"/>
        <v>0</v>
      </c>
      <c r="BG42" s="238">
        <f t="shared" si="14"/>
        <v>0</v>
      </c>
      <c r="BH42" s="238">
        <f t="shared" si="14"/>
        <v>0</v>
      </c>
      <c r="BI42" s="238">
        <f t="shared" si="14"/>
        <v>0</v>
      </c>
      <c r="BJ42" s="238">
        <f t="shared" si="14"/>
        <v>0</v>
      </c>
      <c r="BK42" s="238">
        <f t="shared" si="14"/>
        <v>0</v>
      </c>
      <c r="BL42" s="238">
        <f t="shared" si="14"/>
        <v>0</v>
      </c>
      <c r="BM42" s="238">
        <f t="shared" si="14"/>
        <v>0</v>
      </c>
      <c r="BN42" s="238">
        <f t="shared" si="14"/>
        <v>0</v>
      </c>
      <c r="BO42" s="238">
        <f t="shared" si="14"/>
        <v>0</v>
      </c>
      <c r="BP42" s="238">
        <f t="shared" ref="BP42:CU42" si="15">SUM(BP30:BP41)</f>
        <v>0</v>
      </c>
      <c r="BQ42" s="238">
        <f t="shared" si="15"/>
        <v>0</v>
      </c>
      <c r="BR42" s="238">
        <f t="shared" si="15"/>
        <v>0</v>
      </c>
      <c r="BS42" s="238">
        <f t="shared" si="15"/>
        <v>0</v>
      </c>
      <c r="BT42" s="238">
        <f t="shared" si="15"/>
        <v>0</v>
      </c>
      <c r="BU42" s="238">
        <f t="shared" si="15"/>
        <v>0</v>
      </c>
      <c r="BV42" s="238">
        <f t="shared" si="15"/>
        <v>0</v>
      </c>
      <c r="BW42" s="238">
        <f t="shared" si="15"/>
        <v>0</v>
      </c>
      <c r="BX42" s="238">
        <f t="shared" si="15"/>
        <v>0</v>
      </c>
      <c r="BY42" s="238">
        <f t="shared" si="15"/>
        <v>0</v>
      </c>
      <c r="BZ42" s="238">
        <f t="shared" si="15"/>
        <v>0</v>
      </c>
      <c r="CA42" s="238">
        <f t="shared" si="15"/>
        <v>0</v>
      </c>
      <c r="CB42" s="238">
        <f t="shared" si="15"/>
        <v>0</v>
      </c>
      <c r="CC42" s="238">
        <f t="shared" si="15"/>
        <v>0</v>
      </c>
      <c r="CD42" s="238">
        <f t="shared" si="15"/>
        <v>0</v>
      </c>
      <c r="CE42" s="238">
        <f t="shared" si="15"/>
        <v>0</v>
      </c>
      <c r="CF42" s="238">
        <f t="shared" si="15"/>
        <v>0</v>
      </c>
      <c r="CG42" s="238">
        <f t="shared" si="15"/>
        <v>0</v>
      </c>
      <c r="CH42" s="238">
        <f t="shared" si="15"/>
        <v>0</v>
      </c>
      <c r="CI42" s="238">
        <f t="shared" si="15"/>
        <v>0</v>
      </c>
      <c r="CJ42" s="238">
        <f t="shared" si="15"/>
        <v>0</v>
      </c>
      <c r="CK42" s="238">
        <f t="shared" si="15"/>
        <v>0</v>
      </c>
      <c r="CL42" s="238">
        <f t="shared" si="15"/>
        <v>0</v>
      </c>
      <c r="CM42" s="238">
        <f t="shared" si="15"/>
        <v>0</v>
      </c>
      <c r="CN42" s="238">
        <f t="shared" si="15"/>
        <v>0</v>
      </c>
      <c r="CO42" s="238">
        <f t="shared" si="15"/>
        <v>0</v>
      </c>
      <c r="CP42" s="238">
        <f t="shared" si="15"/>
        <v>0</v>
      </c>
      <c r="CQ42" s="238">
        <f t="shared" si="15"/>
        <v>0</v>
      </c>
      <c r="CR42" s="238">
        <f t="shared" si="15"/>
        <v>0</v>
      </c>
      <c r="CS42" s="238">
        <f t="shared" si="15"/>
        <v>0</v>
      </c>
      <c r="CT42" s="238">
        <f t="shared" si="15"/>
        <v>0</v>
      </c>
      <c r="CU42" s="238">
        <f t="shared" si="15"/>
        <v>0</v>
      </c>
      <c r="CV42" s="238">
        <f t="shared" ref="CV42:CZ42" si="16">SUM(CV30:CV41)</f>
        <v>0</v>
      </c>
      <c r="CW42" s="238">
        <f t="shared" si="16"/>
        <v>0</v>
      </c>
      <c r="CX42" s="238">
        <f t="shared" si="16"/>
        <v>0</v>
      </c>
      <c r="CY42" s="238">
        <f t="shared" si="16"/>
        <v>0</v>
      </c>
      <c r="CZ42" s="238">
        <f t="shared" si="16"/>
        <v>0</v>
      </c>
    </row>
    <row r="43" spans="1:106" ht="14.25" customHeight="1" x14ac:dyDescent="0.15">
      <c r="A43"/>
      <c r="E43"/>
      <c r="F43"/>
      <c r="G43"/>
      <c r="H43"/>
      <c r="I43"/>
      <c r="J43"/>
    </row>
    <row r="44" spans="1:106" ht="22.25" customHeight="1" x14ac:dyDescent="0.15">
      <c r="A44" s="496" t="s">
        <v>3742</v>
      </c>
      <c r="B44" s="496"/>
      <c r="C44" s="496"/>
      <c r="D44" s="496"/>
      <c r="E44" s="496"/>
      <c r="F44" s="496"/>
      <c r="G44" s="496"/>
      <c r="H44" s="496"/>
      <c r="I44" s="496"/>
      <c r="J44" s="496"/>
      <c r="K44" s="496"/>
      <c r="L44" s="496"/>
      <c r="M44" s="496"/>
      <c r="N44" s="496"/>
      <c r="O44" s="496"/>
      <c r="P44" s="496"/>
      <c r="Q44" s="496"/>
      <c r="R44" s="496"/>
      <c r="S44" s="496"/>
      <c r="T44" s="496"/>
      <c r="U44" s="496"/>
      <c r="V44" s="496"/>
      <c r="W44" s="496"/>
      <c r="X44" s="496"/>
      <c r="Y44" s="496"/>
      <c r="Z44" s="496"/>
      <c r="AA44" s="496"/>
      <c r="AB44" s="496"/>
      <c r="AC44" s="496"/>
      <c r="AD44" s="496"/>
      <c r="AE44" s="496"/>
      <c r="AF44" s="496"/>
      <c r="AG44" s="496"/>
      <c r="AH44" s="496"/>
      <c r="AI44" s="496"/>
      <c r="AJ44" s="496"/>
      <c r="AK44" s="496"/>
      <c r="AL44" s="496"/>
      <c r="AM44" s="496"/>
      <c r="AN44" s="496"/>
      <c r="AO44" s="496"/>
      <c r="AP44" s="496"/>
      <c r="AQ44" s="496"/>
      <c r="AR44" s="496"/>
      <c r="AS44" s="496"/>
      <c r="AT44" s="496"/>
      <c r="AU44" s="496"/>
      <c r="AV44" s="496"/>
      <c r="AW44" s="496"/>
      <c r="AX44" s="496"/>
      <c r="AY44" s="496"/>
      <c r="AZ44" s="496"/>
      <c r="BA44" s="496"/>
      <c r="BB44" s="496"/>
      <c r="BC44" s="496"/>
      <c r="BD44" s="496"/>
      <c r="BE44" s="496"/>
      <c r="BF44" s="496"/>
      <c r="BG44" s="496"/>
      <c r="BH44" s="496"/>
      <c r="BI44" s="496"/>
      <c r="BJ44" s="496"/>
      <c r="BK44" s="496"/>
      <c r="BL44" s="496"/>
      <c r="BM44" s="496"/>
      <c r="BN44" s="496"/>
      <c r="BO44" s="496"/>
      <c r="BP44" s="496"/>
      <c r="BQ44" s="496"/>
      <c r="BR44" s="496"/>
      <c r="BS44" s="496"/>
      <c r="BT44" s="496"/>
      <c r="BU44" s="496"/>
      <c r="BV44" s="496"/>
      <c r="BW44" s="496"/>
      <c r="BX44" s="496"/>
      <c r="BY44" s="496"/>
      <c r="BZ44" s="496"/>
      <c r="CA44" s="496"/>
      <c r="CB44" s="496"/>
      <c r="CC44" s="496"/>
      <c r="CD44" s="496"/>
      <c r="CE44" s="496"/>
      <c r="CF44" s="496"/>
      <c r="CG44" s="496"/>
      <c r="CH44" s="496"/>
      <c r="CI44" s="496"/>
      <c r="CJ44" s="496"/>
      <c r="CK44" s="496"/>
      <c r="CL44" s="496"/>
      <c r="CM44" s="496"/>
      <c r="CN44" s="496"/>
      <c r="CO44" s="496"/>
      <c r="CP44" s="496"/>
      <c r="CQ44" s="496"/>
      <c r="CR44" s="496"/>
      <c r="CS44" s="496"/>
      <c r="CT44" s="496"/>
      <c r="CU44" s="496"/>
      <c r="CV44" s="496"/>
      <c r="CW44" s="496"/>
      <c r="CX44" s="496"/>
      <c r="CY44" s="496"/>
      <c r="CZ44" s="496"/>
      <c r="DA44" s="496"/>
      <c r="DB44" s="496"/>
    </row>
    <row r="45" spans="1:106" ht="44.75" customHeight="1" thickBot="1" x14ac:dyDescent="0.2">
      <c r="A45" s="489" t="s">
        <v>3743</v>
      </c>
      <c r="B45" s="489"/>
      <c r="C45" s="489"/>
      <c r="D45" s="489"/>
      <c r="E45" s="489"/>
      <c r="F45" s="489"/>
      <c r="G45" s="489"/>
      <c r="H45" s="489"/>
      <c r="I45" s="489"/>
      <c r="J45" s="489"/>
      <c r="K45" s="489"/>
      <c r="L45" s="489"/>
      <c r="M45" s="489"/>
      <c r="N45" s="489"/>
      <c r="O45" s="489"/>
      <c r="P45" s="489"/>
      <c r="Q45" s="489"/>
      <c r="R45" s="489"/>
      <c r="S45" s="489"/>
      <c r="T45" s="489"/>
      <c r="U45" s="489"/>
      <c r="V45" s="489"/>
      <c r="W45" s="134"/>
      <c r="X45" s="134"/>
      <c r="Y45" s="4"/>
      <c r="Z45" s="4"/>
    </row>
    <row r="46" spans="1:106" ht="34" x14ac:dyDescent="0.15">
      <c r="A46" s="221" t="s">
        <v>3730</v>
      </c>
      <c r="B46" s="222" t="s">
        <v>3737</v>
      </c>
      <c r="C46" s="66" t="s">
        <v>165</v>
      </c>
      <c r="D46" s="392" t="s">
        <v>3727</v>
      </c>
      <c r="E46" s="393">
        <f>'Start Here Statistics'!StartDate</f>
        <v>45036</v>
      </c>
      <c r="F46" s="393">
        <f>E46+1</f>
        <v>45037</v>
      </c>
      <c r="G46" s="393">
        <f t="shared" ref="G46:BR46" si="17">F46+1</f>
        <v>45038</v>
      </c>
      <c r="H46" s="393">
        <f t="shared" si="17"/>
        <v>45039</v>
      </c>
      <c r="I46" s="393">
        <f t="shared" si="17"/>
        <v>45040</v>
      </c>
      <c r="J46" s="393">
        <f t="shared" si="17"/>
        <v>45041</v>
      </c>
      <c r="K46" s="393">
        <f t="shared" si="17"/>
        <v>45042</v>
      </c>
      <c r="L46" s="393">
        <f t="shared" si="17"/>
        <v>45043</v>
      </c>
      <c r="M46" s="393">
        <f t="shared" si="17"/>
        <v>45044</v>
      </c>
      <c r="N46" s="393">
        <f t="shared" si="17"/>
        <v>45045</v>
      </c>
      <c r="O46" s="393">
        <f t="shared" si="17"/>
        <v>45046</v>
      </c>
      <c r="P46" s="393">
        <f t="shared" si="17"/>
        <v>45047</v>
      </c>
      <c r="Q46" s="393">
        <f t="shared" si="17"/>
        <v>45048</v>
      </c>
      <c r="R46" s="393">
        <f t="shared" si="17"/>
        <v>45049</v>
      </c>
      <c r="S46" s="393">
        <f t="shared" si="17"/>
        <v>45050</v>
      </c>
      <c r="T46" s="393">
        <f t="shared" si="17"/>
        <v>45051</v>
      </c>
      <c r="U46" s="393">
        <f t="shared" si="17"/>
        <v>45052</v>
      </c>
      <c r="V46" s="393">
        <f t="shared" si="17"/>
        <v>45053</v>
      </c>
      <c r="W46" s="393">
        <f t="shared" si="17"/>
        <v>45054</v>
      </c>
      <c r="X46" s="393">
        <f t="shared" si="17"/>
        <v>45055</v>
      </c>
      <c r="Y46" s="393">
        <f t="shared" si="17"/>
        <v>45056</v>
      </c>
      <c r="Z46" s="393">
        <f t="shared" si="17"/>
        <v>45057</v>
      </c>
      <c r="AA46" s="393">
        <f t="shared" si="17"/>
        <v>45058</v>
      </c>
      <c r="AB46" s="393">
        <f t="shared" si="17"/>
        <v>45059</v>
      </c>
      <c r="AC46" s="393">
        <f t="shared" si="17"/>
        <v>45060</v>
      </c>
      <c r="AD46" s="393">
        <f t="shared" si="17"/>
        <v>45061</v>
      </c>
      <c r="AE46" s="393">
        <f t="shared" si="17"/>
        <v>45062</v>
      </c>
      <c r="AF46" s="393">
        <f t="shared" si="17"/>
        <v>45063</v>
      </c>
      <c r="AG46" s="393">
        <f t="shared" si="17"/>
        <v>45064</v>
      </c>
      <c r="AH46" s="393">
        <f t="shared" si="17"/>
        <v>45065</v>
      </c>
      <c r="AI46" s="393">
        <f t="shared" si="17"/>
        <v>45066</v>
      </c>
      <c r="AJ46" s="393">
        <f t="shared" si="17"/>
        <v>45067</v>
      </c>
      <c r="AK46" s="393">
        <f t="shared" si="17"/>
        <v>45068</v>
      </c>
      <c r="AL46" s="393">
        <f t="shared" si="17"/>
        <v>45069</v>
      </c>
      <c r="AM46" s="393">
        <f t="shared" si="17"/>
        <v>45070</v>
      </c>
      <c r="AN46" s="393">
        <f t="shared" si="17"/>
        <v>45071</v>
      </c>
      <c r="AO46" s="393">
        <f t="shared" si="17"/>
        <v>45072</v>
      </c>
      <c r="AP46" s="393">
        <f t="shared" si="17"/>
        <v>45073</v>
      </c>
      <c r="AQ46" s="393">
        <f t="shared" si="17"/>
        <v>45074</v>
      </c>
      <c r="AR46" s="393">
        <f t="shared" si="17"/>
        <v>45075</v>
      </c>
      <c r="AS46" s="393">
        <f t="shared" si="17"/>
        <v>45076</v>
      </c>
      <c r="AT46" s="393">
        <f t="shared" si="17"/>
        <v>45077</v>
      </c>
      <c r="AU46" s="393">
        <f t="shared" si="17"/>
        <v>45078</v>
      </c>
      <c r="AV46" s="393">
        <f t="shared" si="17"/>
        <v>45079</v>
      </c>
      <c r="AW46" s="393">
        <f t="shared" si="17"/>
        <v>45080</v>
      </c>
      <c r="AX46" s="393">
        <f t="shared" si="17"/>
        <v>45081</v>
      </c>
      <c r="AY46" s="393">
        <f t="shared" si="17"/>
        <v>45082</v>
      </c>
      <c r="AZ46" s="393">
        <f t="shared" si="17"/>
        <v>45083</v>
      </c>
      <c r="BA46" s="393">
        <f t="shared" si="17"/>
        <v>45084</v>
      </c>
      <c r="BB46" s="393">
        <f t="shared" si="17"/>
        <v>45085</v>
      </c>
      <c r="BC46" s="393">
        <f t="shared" si="17"/>
        <v>45086</v>
      </c>
      <c r="BD46" s="393">
        <f t="shared" si="17"/>
        <v>45087</v>
      </c>
      <c r="BE46" s="393">
        <f t="shared" si="17"/>
        <v>45088</v>
      </c>
      <c r="BF46" s="393">
        <f t="shared" si="17"/>
        <v>45089</v>
      </c>
      <c r="BG46" s="393">
        <f t="shared" si="17"/>
        <v>45090</v>
      </c>
      <c r="BH46" s="393">
        <f t="shared" si="17"/>
        <v>45091</v>
      </c>
      <c r="BI46" s="393">
        <f t="shared" si="17"/>
        <v>45092</v>
      </c>
      <c r="BJ46" s="393">
        <f t="shared" si="17"/>
        <v>45093</v>
      </c>
      <c r="BK46" s="393">
        <f t="shared" si="17"/>
        <v>45094</v>
      </c>
      <c r="BL46" s="393">
        <f t="shared" si="17"/>
        <v>45095</v>
      </c>
      <c r="BM46" s="393">
        <f t="shared" si="17"/>
        <v>45096</v>
      </c>
      <c r="BN46" s="393">
        <f t="shared" si="17"/>
        <v>45097</v>
      </c>
      <c r="BO46" s="393">
        <f t="shared" si="17"/>
        <v>45098</v>
      </c>
      <c r="BP46" s="393">
        <f t="shared" si="17"/>
        <v>45099</v>
      </c>
      <c r="BQ46" s="393">
        <f t="shared" si="17"/>
        <v>45100</v>
      </c>
      <c r="BR46" s="393">
        <f t="shared" si="17"/>
        <v>45101</v>
      </c>
      <c r="BS46" s="393">
        <f t="shared" ref="BS46:CZ46" si="18">BR46+1</f>
        <v>45102</v>
      </c>
      <c r="BT46" s="393">
        <f t="shared" si="18"/>
        <v>45103</v>
      </c>
      <c r="BU46" s="393">
        <f t="shared" si="18"/>
        <v>45104</v>
      </c>
      <c r="BV46" s="393">
        <f t="shared" si="18"/>
        <v>45105</v>
      </c>
      <c r="BW46" s="393">
        <f t="shared" si="18"/>
        <v>45106</v>
      </c>
      <c r="BX46" s="393">
        <f t="shared" si="18"/>
        <v>45107</v>
      </c>
      <c r="BY46" s="393">
        <f t="shared" si="18"/>
        <v>45108</v>
      </c>
      <c r="BZ46" s="393">
        <f t="shared" si="18"/>
        <v>45109</v>
      </c>
      <c r="CA46" s="393">
        <f t="shared" si="18"/>
        <v>45110</v>
      </c>
      <c r="CB46" s="393">
        <f t="shared" si="18"/>
        <v>45111</v>
      </c>
      <c r="CC46" s="393">
        <f t="shared" si="18"/>
        <v>45112</v>
      </c>
      <c r="CD46" s="393">
        <f t="shared" si="18"/>
        <v>45113</v>
      </c>
      <c r="CE46" s="393">
        <f t="shared" si="18"/>
        <v>45114</v>
      </c>
      <c r="CF46" s="393">
        <f t="shared" si="18"/>
        <v>45115</v>
      </c>
      <c r="CG46" s="393">
        <f t="shared" si="18"/>
        <v>45116</v>
      </c>
      <c r="CH46" s="393">
        <f t="shared" si="18"/>
        <v>45117</v>
      </c>
      <c r="CI46" s="393">
        <f t="shared" si="18"/>
        <v>45118</v>
      </c>
      <c r="CJ46" s="393">
        <f t="shared" si="18"/>
        <v>45119</v>
      </c>
      <c r="CK46" s="393">
        <f t="shared" si="18"/>
        <v>45120</v>
      </c>
      <c r="CL46" s="393">
        <f t="shared" si="18"/>
        <v>45121</v>
      </c>
      <c r="CM46" s="393">
        <f t="shared" si="18"/>
        <v>45122</v>
      </c>
      <c r="CN46" s="393">
        <f t="shared" si="18"/>
        <v>45123</v>
      </c>
      <c r="CO46" s="393">
        <f t="shared" si="18"/>
        <v>45124</v>
      </c>
      <c r="CP46" s="393">
        <f t="shared" si="18"/>
        <v>45125</v>
      </c>
      <c r="CQ46" s="393">
        <f t="shared" si="18"/>
        <v>45126</v>
      </c>
      <c r="CR46" s="393">
        <f t="shared" si="18"/>
        <v>45127</v>
      </c>
      <c r="CS46" s="393">
        <f t="shared" si="18"/>
        <v>45128</v>
      </c>
      <c r="CT46" s="393">
        <f t="shared" si="18"/>
        <v>45129</v>
      </c>
      <c r="CU46" s="393">
        <f t="shared" si="18"/>
        <v>45130</v>
      </c>
      <c r="CV46" s="393">
        <f t="shared" si="18"/>
        <v>45131</v>
      </c>
      <c r="CW46" s="393">
        <f t="shared" si="18"/>
        <v>45132</v>
      </c>
      <c r="CX46" s="393">
        <f t="shared" si="18"/>
        <v>45133</v>
      </c>
      <c r="CY46" s="393">
        <f t="shared" si="18"/>
        <v>45134</v>
      </c>
      <c r="CZ46" s="393">
        <f t="shared" si="18"/>
        <v>45135</v>
      </c>
    </row>
    <row r="47" spans="1:106" ht="37.25" hidden="1" customHeight="1" x14ac:dyDescent="0.15">
      <c r="A47" s="218"/>
      <c r="B47" s="56"/>
      <c r="C47" s="48" t="s">
        <v>165</v>
      </c>
      <c r="D47" s="49" t="s">
        <v>3727</v>
      </c>
      <c r="E47" s="143" t="s">
        <v>70</v>
      </c>
      <c r="F47" s="47" t="s">
        <v>171</v>
      </c>
      <c r="G47" s="47" t="s">
        <v>172</v>
      </c>
      <c r="H47" s="47" t="s">
        <v>173</v>
      </c>
      <c r="I47" s="47" t="s">
        <v>174</v>
      </c>
      <c r="J47" s="47" t="s">
        <v>175</v>
      </c>
      <c r="K47" s="47" t="s">
        <v>176</v>
      </c>
      <c r="L47" s="47" t="s">
        <v>177</v>
      </c>
      <c r="M47" s="47" t="s">
        <v>178</v>
      </c>
      <c r="N47" s="47" t="s">
        <v>179</v>
      </c>
      <c r="O47" s="47" t="s">
        <v>180</v>
      </c>
      <c r="P47" s="47" t="s">
        <v>181</v>
      </c>
      <c r="Q47" s="47" t="s">
        <v>182</v>
      </c>
      <c r="R47" s="47" t="s">
        <v>183</v>
      </c>
      <c r="S47" s="47" t="s">
        <v>184</v>
      </c>
      <c r="T47" s="47" t="s">
        <v>185</v>
      </c>
      <c r="U47" s="47" t="s">
        <v>186</v>
      </c>
      <c r="V47" s="47" t="s">
        <v>187</v>
      </c>
      <c r="W47" s="47" t="s">
        <v>188</v>
      </c>
      <c r="X47" s="47" t="s">
        <v>189</v>
      </c>
      <c r="Y47" s="47" t="s">
        <v>190</v>
      </c>
      <c r="Z47" s="47" t="s">
        <v>191</v>
      </c>
      <c r="AA47" s="47" t="s">
        <v>192</v>
      </c>
      <c r="AB47" s="47" t="s">
        <v>193</v>
      </c>
      <c r="AC47" s="47" t="s">
        <v>194</v>
      </c>
      <c r="AD47" s="47" t="s">
        <v>195</v>
      </c>
      <c r="AE47" s="47" t="s">
        <v>196</v>
      </c>
      <c r="AF47" s="47" t="s">
        <v>197</v>
      </c>
      <c r="AG47" s="47" t="s">
        <v>198</v>
      </c>
      <c r="AH47" s="47" t="s">
        <v>199</v>
      </c>
      <c r="AI47" s="47" t="s">
        <v>200</v>
      </c>
      <c r="AJ47" s="47" t="s">
        <v>201</v>
      </c>
      <c r="AK47" s="47" t="s">
        <v>202</v>
      </c>
      <c r="AL47" s="47" t="s">
        <v>203</v>
      </c>
      <c r="AM47" s="47" t="s">
        <v>204</v>
      </c>
      <c r="AN47" s="47" t="s">
        <v>205</v>
      </c>
      <c r="AO47" s="47" t="s">
        <v>206</v>
      </c>
      <c r="AP47" s="47" t="s">
        <v>207</v>
      </c>
      <c r="AQ47" s="47" t="s">
        <v>208</v>
      </c>
      <c r="AR47" s="47" t="s">
        <v>209</v>
      </c>
      <c r="AS47" s="47" t="s">
        <v>210</v>
      </c>
      <c r="AT47" s="47" t="s">
        <v>211</v>
      </c>
      <c r="AU47" s="47" t="s">
        <v>212</v>
      </c>
      <c r="AV47" s="47" t="s">
        <v>213</v>
      </c>
      <c r="AW47" s="47" t="s">
        <v>214</v>
      </c>
      <c r="AX47" s="47" t="s">
        <v>215</v>
      </c>
      <c r="AY47" s="47" t="s">
        <v>216</v>
      </c>
      <c r="AZ47" s="47" t="s">
        <v>217</v>
      </c>
      <c r="BA47" s="47" t="s">
        <v>218</v>
      </c>
      <c r="BB47" s="47" t="s">
        <v>219</v>
      </c>
      <c r="BC47" s="47" t="s">
        <v>220</v>
      </c>
      <c r="BD47" s="47" t="s">
        <v>221</v>
      </c>
      <c r="BE47" s="47" t="s">
        <v>222</v>
      </c>
      <c r="BF47" s="47" t="s">
        <v>223</v>
      </c>
      <c r="BG47" s="47" t="s">
        <v>224</v>
      </c>
      <c r="BH47" s="47" t="s">
        <v>225</v>
      </c>
      <c r="BI47" s="47" t="s">
        <v>226</v>
      </c>
      <c r="BJ47" s="47" t="s">
        <v>227</v>
      </c>
      <c r="BK47" s="47" t="s">
        <v>228</v>
      </c>
      <c r="BL47" s="47" t="s">
        <v>229</v>
      </c>
      <c r="BM47" s="47" t="s">
        <v>230</v>
      </c>
      <c r="BN47" s="47" t="s">
        <v>231</v>
      </c>
      <c r="BO47" s="47" t="s">
        <v>232</v>
      </c>
      <c r="BP47" s="47" t="s">
        <v>233</v>
      </c>
      <c r="BQ47" s="47" t="s">
        <v>234</v>
      </c>
      <c r="BR47" s="47" t="s">
        <v>235</v>
      </c>
      <c r="BS47" s="47" t="s">
        <v>236</v>
      </c>
      <c r="BT47" s="47" t="s">
        <v>237</v>
      </c>
      <c r="BU47" s="47" t="s">
        <v>238</v>
      </c>
      <c r="BV47" s="47" t="s">
        <v>239</v>
      </c>
      <c r="BW47" s="47" t="s">
        <v>240</v>
      </c>
      <c r="BX47" s="47" t="s">
        <v>241</v>
      </c>
      <c r="BY47" s="47" t="s">
        <v>242</v>
      </c>
      <c r="BZ47" s="47" t="s">
        <v>243</v>
      </c>
      <c r="CA47" s="47" t="s">
        <v>244</v>
      </c>
      <c r="CB47" s="47" t="s">
        <v>245</v>
      </c>
      <c r="CC47" s="47" t="s">
        <v>246</v>
      </c>
      <c r="CD47" s="47" t="s">
        <v>247</v>
      </c>
      <c r="CE47" s="47" t="s">
        <v>248</v>
      </c>
      <c r="CF47" s="47" t="s">
        <v>249</v>
      </c>
      <c r="CG47" s="47" t="s">
        <v>250</v>
      </c>
      <c r="CH47" s="47" t="s">
        <v>251</v>
      </c>
      <c r="CI47" s="47" t="s">
        <v>252</v>
      </c>
      <c r="CJ47" s="47" t="s">
        <v>253</v>
      </c>
      <c r="CK47" s="47" t="s">
        <v>254</v>
      </c>
      <c r="CL47" s="47" t="s">
        <v>255</v>
      </c>
      <c r="CM47" s="47" t="s">
        <v>256</v>
      </c>
      <c r="CN47" s="47" t="s">
        <v>257</v>
      </c>
      <c r="CO47" s="47" t="s">
        <v>258</v>
      </c>
      <c r="CP47" s="47" t="s">
        <v>259</v>
      </c>
      <c r="CQ47" s="47" t="s">
        <v>260</v>
      </c>
      <c r="CR47" s="47" t="s">
        <v>261</v>
      </c>
      <c r="CS47" s="47" t="s">
        <v>262</v>
      </c>
      <c r="CT47" s="47" t="s">
        <v>263</v>
      </c>
      <c r="CU47" s="47" t="s">
        <v>264</v>
      </c>
      <c r="CV47" s="47" t="s">
        <v>265</v>
      </c>
      <c r="CW47" s="47" t="s">
        <v>266</v>
      </c>
      <c r="CX47" s="47" t="s">
        <v>267</v>
      </c>
      <c r="CY47" s="47" t="s">
        <v>268</v>
      </c>
      <c r="CZ47" s="47" t="s">
        <v>269</v>
      </c>
    </row>
    <row r="48" spans="1:106" s="139" customFormat="1" ht="25.5" customHeight="1" x14ac:dyDescent="0.15">
      <c r="A48" s="219"/>
      <c r="B48" s="245"/>
      <c r="C48" s="147"/>
      <c r="D48" s="174">
        <f t="shared" ref="D48" si="19">SUM(E48:GV48)</f>
        <v>0</v>
      </c>
      <c r="E48" s="148"/>
      <c r="F48" s="148"/>
      <c r="G48" s="148"/>
      <c r="H48" s="148"/>
      <c r="I48" s="148"/>
      <c r="J48" s="148"/>
      <c r="K48" s="148"/>
      <c r="L48" s="148"/>
      <c r="M48" s="169"/>
      <c r="N48" s="169"/>
      <c r="O48" s="169"/>
      <c r="P48" s="169"/>
      <c r="Q48" s="159"/>
      <c r="R48" s="159"/>
      <c r="S48" s="159"/>
      <c r="T48" s="159"/>
      <c r="U48" s="159"/>
      <c r="V48" s="159"/>
      <c r="W48" s="159"/>
      <c r="X48" s="159"/>
      <c r="Y48" s="159"/>
      <c r="Z48" s="159"/>
      <c r="AA48" s="159"/>
      <c r="AB48" s="159"/>
      <c r="AC48" s="159"/>
      <c r="AD48" s="159"/>
      <c r="AE48" s="159"/>
      <c r="AF48" s="159"/>
      <c r="AG48" s="159"/>
      <c r="AH48" s="159"/>
      <c r="AI48" s="159"/>
      <c r="AJ48" s="159"/>
      <c r="AK48" s="159"/>
      <c r="AL48" s="159"/>
      <c r="AM48" s="159"/>
      <c r="AN48" s="159"/>
      <c r="AO48" s="159"/>
      <c r="AP48" s="159"/>
      <c r="AQ48" s="159"/>
      <c r="AR48" s="159"/>
      <c r="AS48" s="159"/>
      <c r="AT48" s="159"/>
      <c r="AU48" s="159"/>
      <c r="AV48" s="159"/>
      <c r="AW48" s="159"/>
      <c r="AX48" s="159"/>
      <c r="AY48" s="159"/>
      <c r="AZ48" s="159"/>
      <c r="BA48" s="159"/>
      <c r="BB48" s="159"/>
      <c r="BC48" s="159"/>
      <c r="BD48" s="159"/>
      <c r="BE48" s="159"/>
      <c r="BF48" s="159"/>
      <c r="BG48" s="159"/>
      <c r="BH48" s="159"/>
      <c r="BI48" s="159"/>
      <c r="BJ48" s="159"/>
      <c r="BK48" s="159"/>
      <c r="BL48" s="159"/>
      <c r="BM48" s="159"/>
      <c r="BN48" s="159"/>
      <c r="BO48" s="159"/>
      <c r="BP48" s="159"/>
      <c r="BQ48" s="159"/>
      <c r="BR48" s="159"/>
      <c r="BS48" s="159"/>
      <c r="BT48" s="159"/>
      <c r="BU48" s="159"/>
      <c r="BV48" s="159"/>
      <c r="BW48" s="159"/>
      <c r="BX48" s="159"/>
      <c r="BY48" s="159"/>
      <c r="BZ48" s="159"/>
      <c r="CA48" s="159"/>
      <c r="CB48" s="159"/>
      <c r="CC48" s="159"/>
      <c r="CD48" s="159"/>
      <c r="CE48" s="159"/>
      <c r="CF48" s="159"/>
      <c r="CG48" s="159"/>
      <c r="CH48" s="159"/>
      <c r="CI48" s="159"/>
      <c r="CJ48" s="159"/>
      <c r="CK48" s="159"/>
      <c r="CL48" s="159"/>
      <c r="CM48" s="159"/>
      <c r="CN48" s="159"/>
      <c r="CO48" s="159"/>
      <c r="CP48" s="159"/>
      <c r="CQ48" s="159"/>
      <c r="CR48" s="159"/>
      <c r="CS48" s="159"/>
      <c r="CT48" s="159"/>
      <c r="CU48" s="159"/>
      <c r="CV48" s="159"/>
      <c r="CW48" s="159"/>
      <c r="CX48" s="159"/>
      <c r="CY48" s="159"/>
      <c r="CZ48" s="159"/>
    </row>
    <row r="49" spans="1:104" s="139" customFormat="1" ht="20" customHeight="1" x14ac:dyDescent="0.15">
      <c r="A49" s="219"/>
      <c r="B49" s="246"/>
      <c r="C49" s="147"/>
      <c r="D49" s="174">
        <f t="shared" ref="D49:D62" si="20">SUM(E49:GV49)</f>
        <v>0</v>
      </c>
      <c r="E49" s="159"/>
      <c r="F49" s="159"/>
      <c r="G49" s="159"/>
      <c r="H49" s="159"/>
      <c r="I49" s="159"/>
      <c r="J49" s="159"/>
      <c r="K49" s="159"/>
      <c r="L49" s="159"/>
      <c r="M49" s="169"/>
      <c r="N49" s="169"/>
      <c r="O49" s="169"/>
      <c r="P49" s="169"/>
      <c r="Q49" s="159"/>
      <c r="R49" s="159"/>
      <c r="S49" s="159"/>
      <c r="T49" s="159"/>
      <c r="U49" s="159"/>
      <c r="V49" s="159"/>
      <c r="W49" s="159"/>
      <c r="X49" s="159"/>
      <c r="Y49" s="159"/>
      <c r="Z49" s="159"/>
      <c r="AA49" s="159"/>
      <c r="AB49" s="159"/>
      <c r="AC49" s="159"/>
      <c r="AD49" s="159"/>
      <c r="AE49" s="159"/>
      <c r="AF49" s="159"/>
      <c r="AG49" s="159"/>
      <c r="AH49" s="159"/>
      <c r="AI49" s="159"/>
      <c r="AJ49" s="159"/>
      <c r="AK49" s="159"/>
      <c r="AL49" s="159"/>
      <c r="AM49" s="159"/>
      <c r="AN49" s="159"/>
      <c r="AO49" s="159"/>
      <c r="AP49" s="159"/>
      <c r="AQ49" s="159"/>
      <c r="AR49" s="159"/>
      <c r="AS49" s="159"/>
      <c r="AT49" s="159"/>
      <c r="AU49" s="159"/>
      <c r="AV49" s="159"/>
      <c r="AW49" s="159"/>
      <c r="AX49" s="159"/>
      <c r="AY49" s="159"/>
      <c r="AZ49" s="159"/>
      <c r="BA49" s="159"/>
      <c r="BB49" s="159"/>
      <c r="BC49" s="159"/>
      <c r="BD49" s="159"/>
      <c r="BE49" s="159"/>
      <c r="BF49" s="159"/>
      <c r="BG49" s="159"/>
      <c r="BH49" s="159"/>
      <c r="BI49" s="159"/>
      <c r="BJ49" s="159"/>
      <c r="BK49" s="159"/>
      <c r="BL49" s="159"/>
      <c r="BM49" s="159"/>
      <c r="BN49" s="159"/>
      <c r="BO49" s="159"/>
      <c r="BP49" s="159"/>
      <c r="BQ49" s="159"/>
      <c r="BR49" s="159"/>
      <c r="BS49" s="159"/>
      <c r="BT49" s="159"/>
      <c r="BU49" s="159"/>
      <c r="BV49" s="159"/>
      <c r="BW49" s="159"/>
      <c r="BX49" s="159"/>
      <c r="BY49" s="159"/>
      <c r="BZ49" s="159"/>
      <c r="CA49" s="159"/>
      <c r="CB49" s="159"/>
      <c r="CC49" s="159"/>
      <c r="CD49" s="159"/>
      <c r="CE49" s="159"/>
      <c r="CF49" s="159"/>
      <c r="CG49" s="159"/>
      <c r="CH49" s="159"/>
      <c r="CI49" s="159"/>
      <c r="CJ49" s="159"/>
      <c r="CK49" s="159"/>
      <c r="CL49" s="159"/>
      <c r="CM49" s="159"/>
      <c r="CN49" s="159"/>
      <c r="CO49" s="159"/>
      <c r="CP49" s="159"/>
      <c r="CQ49" s="159"/>
      <c r="CR49" s="159"/>
      <c r="CS49" s="159"/>
      <c r="CT49" s="159"/>
      <c r="CU49" s="159"/>
      <c r="CV49" s="159"/>
      <c r="CW49" s="159"/>
      <c r="CX49" s="159"/>
      <c r="CY49" s="159"/>
      <c r="CZ49" s="159"/>
    </row>
    <row r="50" spans="1:104" s="139" customFormat="1" ht="20" customHeight="1" x14ac:dyDescent="0.15">
      <c r="A50" s="219"/>
      <c r="B50" s="245"/>
      <c r="C50" s="147"/>
      <c r="D50" s="174">
        <f t="shared" si="20"/>
        <v>0</v>
      </c>
      <c r="E50" s="148"/>
      <c r="F50" s="148"/>
      <c r="G50" s="148"/>
      <c r="H50" s="148"/>
      <c r="I50" s="148"/>
      <c r="J50" s="148"/>
      <c r="K50" s="148"/>
      <c r="L50" s="148"/>
      <c r="M50" s="169"/>
      <c r="N50" s="169"/>
      <c r="O50" s="169"/>
      <c r="P50" s="169"/>
      <c r="Q50" s="159"/>
      <c r="R50" s="159"/>
      <c r="S50" s="159"/>
      <c r="T50" s="159"/>
      <c r="U50" s="159"/>
      <c r="V50" s="159"/>
      <c r="W50" s="159"/>
      <c r="X50" s="159"/>
      <c r="Y50" s="159"/>
      <c r="Z50" s="159"/>
      <c r="AA50" s="159"/>
      <c r="AB50" s="159"/>
      <c r="AC50" s="159"/>
      <c r="AD50" s="159"/>
      <c r="AE50" s="159"/>
      <c r="AF50" s="159"/>
      <c r="AG50" s="159"/>
      <c r="AH50" s="159"/>
      <c r="AI50" s="159"/>
      <c r="AJ50" s="159"/>
      <c r="AK50" s="159"/>
      <c r="AL50" s="159"/>
      <c r="AM50" s="159"/>
      <c r="AN50" s="159"/>
      <c r="AO50" s="159"/>
      <c r="AP50" s="159"/>
      <c r="AQ50" s="159"/>
      <c r="AR50" s="159"/>
      <c r="AS50" s="159"/>
      <c r="AT50" s="159"/>
      <c r="AU50" s="159"/>
      <c r="AV50" s="159"/>
      <c r="AW50" s="159"/>
      <c r="AX50" s="159"/>
      <c r="AY50" s="159"/>
      <c r="AZ50" s="159"/>
      <c r="BA50" s="159"/>
      <c r="BB50" s="159"/>
      <c r="BC50" s="159"/>
      <c r="BD50" s="159"/>
      <c r="BE50" s="159"/>
      <c r="BF50" s="159"/>
      <c r="BG50" s="159"/>
      <c r="BH50" s="159"/>
      <c r="BI50" s="159"/>
      <c r="BJ50" s="159"/>
      <c r="BK50" s="159"/>
      <c r="BL50" s="159"/>
      <c r="BM50" s="159"/>
      <c r="BN50" s="159"/>
      <c r="BO50" s="159"/>
      <c r="BP50" s="159"/>
      <c r="BQ50" s="159"/>
      <c r="BR50" s="159"/>
      <c r="BS50" s="159"/>
      <c r="BT50" s="159"/>
      <c r="BU50" s="159"/>
      <c r="BV50" s="159"/>
      <c r="BW50" s="159"/>
      <c r="BX50" s="159"/>
      <c r="BY50" s="159"/>
      <c r="BZ50" s="159"/>
      <c r="CA50" s="159"/>
      <c r="CB50" s="159"/>
      <c r="CC50" s="159"/>
      <c r="CD50" s="159"/>
      <c r="CE50" s="159"/>
      <c r="CF50" s="159"/>
      <c r="CG50" s="159"/>
      <c r="CH50" s="159"/>
      <c r="CI50" s="159"/>
      <c r="CJ50" s="159"/>
      <c r="CK50" s="159"/>
      <c r="CL50" s="159"/>
      <c r="CM50" s="159"/>
      <c r="CN50" s="159"/>
      <c r="CO50" s="159"/>
      <c r="CP50" s="159"/>
      <c r="CQ50" s="159"/>
      <c r="CR50" s="159"/>
      <c r="CS50" s="159"/>
      <c r="CT50" s="159"/>
      <c r="CU50" s="159"/>
      <c r="CV50" s="159"/>
      <c r="CW50" s="159"/>
      <c r="CX50" s="159"/>
      <c r="CY50" s="159"/>
      <c r="CZ50" s="159"/>
    </row>
    <row r="51" spans="1:104" s="139" customFormat="1" ht="20" customHeight="1" x14ac:dyDescent="0.15">
      <c r="A51" s="219"/>
      <c r="B51" s="246"/>
      <c r="C51" s="147"/>
      <c r="D51" s="174">
        <f t="shared" si="20"/>
        <v>0</v>
      </c>
      <c r="E51" s="169"/>
      <c r="F51" s="169"/>
      <c r="G51" s="169"/>
      <c r="H51" s="169"/>
      <c r="I51" s="169"/>
      <c r="J51" s="169"/>
      <c r="K51" s="169"/>
      <c r="L51" s="169"/>
      <c r="M51" s="169"/>
      <c r="N51" s="169"/>
      <c r="O51" s="169"/>
      <c r="P51" s="169"/>
      <c r="Q51" s="159"/>
      <c r="R51" s="159"/>
      <c r="S51" s="159"/>
      <c r="T51" s="159"/>
      <c r="U51" s="159"/>
      <c r="V51" s="159"/>
      <c r="W51" s="159"/>
      <c r="X51" s="159"/>
      <c r="Y51" s="159"/>
      <c r="Z51" s="159"/>
      <c r="AA51" s="159"/>
      <c r="AB51" s="159"/>
      <c r="AC51" s="159"/>
      <c r="AD51" s="159"/>
      <c r="AE51" s="159"/>
      <c r="AF51" s="159"/>
      <c r="AG51" s="159"/>
      <c r="AH51" s="159"/>
      <c r="AI51" s="159"/>
      <c r="AJ51" s="159"/>
      <c r="AK51" s="159"/>
      <c r="AL51" s="159"/>
      <c r="AM51" s="159"/>
      <c r="AN51" s="159"/>
      <c r="AO51" s="159"/>
      <c r="AP51" s="159"/>
      <c r="AQ51" s="159"/>
      <c r="AR51" s="159"/>
      <c r="AS51" s="159"/>
      <c r="AT51" s="159"/>
      <c r="AU51" s="159"/>
      <c r="AV51" s="159"/>
      <c r="AW51" s="159"/>
      <c r="AX51" s="159"/>
      <c r="AY51" s="159"/>
      <c r="AZ51" s="159"/>
      <c r="BA51" s="159"/>
      <c r="BB51" s="159"/>
      <c r="BC51" s="159"/>
      <c r="BD51" s="159"/>
      <c r="BE51" s="159"/>
      <c r="BF51" s="159"/>
      <c r="BG51" s="159"/>
      <c r="BH51" s="159"/>
      <c r="BI51" s="159"/>
      <c r="BJ51" s="159"/>
      <c r="BK51" s="159"/>
      <c r="BL51" s="159"/>
      <c r="BM51" s="159"/>
      <c r="BN51" s="159"/>
      <c r="BO51" s="159"/>
      <c r="BP51" s="159"/>
      <c r="BQ51" s="159"/>
      <c r="BR51" s="159"/>
      <c r="BS51" s="159"/>
      <c r="BT51" s="159"/>
      <c r="BU51" s="159"/>
      <c r="BV51" s="159"/>
      <c r="BW51" s="159"/>
      <c r="BX51" s="159"/>
      <c r="BY51" s="159"/>
      <c r="BZ51" s="159"/>
      <c r="CA51" s="159"/>
      <c r="CB51" s="159"/>
      <c r="CC51" s="159"/>
      <c r="CD51" s="159"/>
      <c r="CE51" s="159"/>
      <c r="CF51" s="159"/>
      <c r="CG51" s="159"/>
      <c r="CH51" s="159"/>
      <c r="CI51" s="159"/>
      <c r="CJ51" s="159"/>
      <c r="CK51" s="159"/>
      <c r="CL51" s="159"/>
      <c r="CM51" s="159"/>
      <c r="CN51" s="159"/>
      <c r="CO51" s="159"/>
      <c r="CP51" s="159"/>
      <c r="CQ51" s="159"/>
      <c r="CR51" s="159"/>
      <c r="CS51" s="159"/>
      <c r="CT51" s="159"/>
      <c r="CU51" s="159"/>
      <c r="CV51" s="159"/>
      <c r="CW51" s="159"/>
      <c r="CX51" s="159"/>
      <c r="CY51" s="159"/>
      <c r="CZ51" s="159"/>
    </row>
    <row r="52" spans="1:104" s="139" customFormat="1" ht="20" customHeight="1" x14ac:dyDescent="0.15">
      <c r="A52" s="219"/>
      <c r="B52" s="246"/>
      <c r="C52" s="147"/>
      <c r="D52" s="174">
        <f t="shared" si="20"/>
        <v>0</v>
      </c>
      <c r="E52" s="169"/>
      <c r="F52" s="169"/>
      <c r="G52" s="169"/>
      <c r="H52" s="169"/>
      <c r="I52" s="169"/>
      <c r="J52" s="169"/>
      <c r="K52" s="169"/>
      <c r="L52" s="169"/>
      <c r="M52" s="169"/>
      <c r="N52" s="169"/>
      <c r="O52" s="169"/>
      <c r="P52" s="169"/>
      <c r="Q52" s="159"/>
      <c r="R52" s="159"/>
      <c r="S52" s="159"/>
      <c r="T52" s="159"/>
      <c r="U52" s="159"/>
      <c r="V52" s="159"/>
      <c r="W52" s="159"/>
      <c r="X52" s="159"/>
      <c r="Y52" s="159"/>
      <c r="Z52" s="159"/>
      <c r="AA52" s="159"/>
      <c r="AB52" s="159"/>
      <c r="AC52" s="159"/>
      <c r="AD52" s="159"/>
      <c r="AE52" s="159"/>
      <c r="AF52" s="159"/>
      <c r="AG52" s="159"/>
      <c r="AH52" s="159"/>
      <c r="AI52" s="159"/>
      <c r="AJ52" s="159"/>
      <c r="AK52" s="159"/>
      <c r="AL52" s="159"/>
      <c r="AM52" s="159"/>
      <c r="AN52" s="159"/>
      <c r="AO52" s="159"/>
      <c r="AP52" s="159"/>
      <c r="AQ52" s="159"/>
      <c r="AR52" s="159"/>
      <c r="AS52" s="159"/>
      <c r="AT52" s="159"/>
      <c r="AU52" s="159"/>
      <c r="AV52" s="159"/>
      <c r="AW52" s="159"/>
      <c r="AX52" s="159"/>
      <c r="AY52" s="159"/>
      <c r="AZ52" s="159"/>
      <c r="BA52" s="159"/>
      <c r="BB52" s="159"/>
      <c r="BC52" s="159"/>
      <c r="BD52" s="159"/>
      <c r="BE52" s="159"/>
      <c r="BF52" s="159"/>
      <c r="BG52" s="159"/>
      <c r="BH52" s="159"/>
      <c r="BI52" s="159"/>
      <c r="BJ52" s="159"/>
      <c r="BK52" s="159"/>
      <c r="BL52" s="159"/>
      <c r="BM52" s="159"/>
      <c r="BN52" s="159"/>
      <c r="BO52" s="159"/>
      <c r="BP52" s="159"/>
      <c r="BQ52" s="159"/>
      <c r="BR52" s="159"/>
      <c r="BS52" s="159"/>
      <c r="BT52" s="159"/>
      <c r="BU52" s="159"/>
      <c r="BV52" s="159"/>
      <c r="BW52" s="159"/>
      <c r="BX52" s="159"/>
      <c r="BY52" s="159"/>
      <c r="BZ52" s="159"/>
      <c r="CA52" s="159"/>
      <c r="CB52" s="159"/>
      <c r="CC52" s="159"/>
      <c r="CD52" s="159"/>
      <c r="CE52" s="159"/>
      <c r="CF52" s="159"/>
      <c r="CG52" s="159"/>
      <c r="CH52" s="159"/>
      <c r="CI52" s="159"/>
      <c r="CJ52" s="159"/>
      <c r="CK52" s="159"/>
      <c r="CL52" s="159"/>
      <c r="CM52" s="159"/>
      <c r="CN52" s="159"/>
      <c r="CO52" s="159"/>
      <c r="CP52" s="159"/>
      <c r="CQ52" s="159"/>
      <c r="CR52" s="159"/>
      <c r="CS52" s="159"/>
      <c r="CT52" s="159"/>
      <c r="CU52" s="159"/>
      <c r="CV52" s="159"/>
      <c r="CW52" s="159"/>
      <c r="CX52" s="159"/>
      <c r="CY52" s="159"/>
      <c r="CZ52" s="159"/>
    </row>
    <row r="53" spans="1:104" s="139" customFormat="1" ht="20" customHeight="1" x14ac:dyDescent="0.15">
      <c r="A53" s="219"/>
      <c r="B53" s="246"/>
      <c r="C53" s="147"/>
      <c r="D53" s="174">
        <f t="shared" si="20"/>
        <v>0</v>
      </c>
      <c r="E53" s="169"/>
      <c r="F53" s="169"/>
      <c r="G53" s="169"/>
      <c r="H53" s="169"/>
      <c r="I53" s="169"/>
      <c r="J53" s="169"/>
      <c r="K53" s="169"/>
      <c r="L53" s="169"/>
      <c r="M53" s="169"/>
      <c r="N53" s="169"/>
      <c r="O53" s="169"/>
      <c r="P53" s="16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59"/>
      <c r="CB53" s="159"/>
      <c r="CC53" s="159"/>
      <c r="CD53" s="159"/>
      <c r="CE53" s="159"/>
      <c r="CF53" s="159"/>
      <c r="CG53" s="159"/>
      <c r="CH53" s="159"/>
      <c r="CI53" s="159"/>
      <c r="CJ53" s="159"/>
      <c r="CK53" s="159"/>
      <c r="CL53" s="159"/>
      <c r="CM53" s="159"/>
      <c r="CN53" s="159"/>
      <c r="CO53" s="159"/>
      <c r="CP53" s="159"/>
      <c r="CQ53" s="159"/>
      <c r="CR53" s="159"/>
      <c r="CS53" s="159"/>
      <c r="CT53" s="159"/>
      <c r="CU53" s="159"/>
      <c r="CV53" s="159"/>
      <c r="CW53" s="159"/>
      <c r="CX53" s="159"/>
      <c r="CY53" s="159"/>
      <c r="CZ53" s="159"/>
    </row>
    <row r="54" spans="1:104" s="139" customFormat="1" ht="20" customHeight="1" x14ac:dyDescent="0.15">
      <c r="A54" s="219"/>
      <c r="B54" s="246"/>
      <c r="C54" s="147"/>
      <c r="D54" s="174">
        <f t="shared" si="20"/>
        <v>0</v>
      </c>
      <c r="E54" s="169"/>
      <c r="F54" s="169"/>
      <c r="G54" s="169"/>
      <c r="H54" s="169"/>
      <c r="I54" s="169"/>
      <c r="J54" s="169"/>
      <c r="K54" s="169"/>
      <c r="L54" s="169"/>
      <c r="M54" s="169"/>
      <c r="N54" s="169"/>
      <c r="O54" s="169"/>
      <c r="P54" s="169"/>
      <c r="Q54" s="159"/>
      <c r="R54" s="159"/>
      <c r="S54" s="159"/>
      <c r="T54" s="159"/>
      <c r="U54" s="159"/>
      <c r="V54" s="159"/>
      <c r="W54" s="159"/>
      <c r="X54" s="159"/>
      <c r="Y54" s="159"/>
      <c r="Z54" s="159"/>
      <c r="AA54" s="159"/>
      <c r="AB54" s="159"/>
      <c r="AC54" s="159"/>
      <c r="AD54" s="159"/>
      <c r="AE54" s="159"/>
      <c r="AF54" s="159"/>
      <c r="AG54" s="159"/>
      <c r="AH54" s="159"/>
      <c r="AI54" s="159"/>
      <c r="AJ54" s="159"/>
      <c r="AK54" s="159"/>
      <c r="AL54" s="159"/>
      <c r="AM54" s="159"/>
      <c r="AN54" s="159"/>
      <c r="AO54" s="159"/>
      <c r="AP54" s="159"/>
      <c r="AQ54" s="159"/>
      <c r="AR54" s="159"/>
      <c r="AS54" s="159"/>
      <c r="AT54" s="159"/>
      <c r="AU54" s="159"/>
      <c r="AV54" s="159"/>
      <c r="AW54" s="159"/>
      <c r="AX54" s="159"/>
      <c r="AY54" s="159"/>
      <c r="AZ54" s="159"/>
      <c r="BA54" s="159"/>
      <c r="BB54" s="159"/>
      <c r="BC54" s="159"/>
      <c r="BD54" s="159"/>
      <c r="BE54" s="159"/>
      <c r="BF54" s="159"/>
      <c r="BG54" s="159"/>
      <c r="BH54" s="159"/>
      <c r="BI54" s="159"/>
      <c r="BJ54" s="159"/>
      <c r="BK54" s="159"/>
      <c r="BL54" s="159"/>
      <c r="BM54" s="159"/>
      <c r="BN54" s="159"/>
      <c r="BO54" s="159"/>
      <c r="BP54" s="159"/>
      <c r="BQ54" s="159"/>
      <c r="BR54" s="159"/>
      <c r="BS54" s="159"/>
      <c r="BT54" s="159"/>
      <c r="BU54" s="159"/>
      <c r="BV54" s="159"/>
      <c r="BW54" s="159"/>
      <c r="BX54" s="159"/>
      <c r="BY54" s="159"/>
      <c r="BZ54" s="159"/>
      <c r="CA54" s="159"/>
      <c r="CB54" s="159"/>
      <c r="CC54" s="159"/>
      <c r="CD54" s="159"/>
      <c r="CE54" s="159"/>
      <c r="CF54" s="159"/>
      <c r="CG54" s="159"/>
      <c r="CH54" s="159"/>
      <c r="CI54" s="159"/>
      <c r="CJ54" s="159"/>
      <c r="CK54" s="159"/>
      <c r="CL54" s="159"/>
      <c r="CM54" s="159"/>
      <c r="CN54" s="159"/>
      <c r="CO54" s="159"/>
      <c r="CP54" s="159"/>
      <c r="CQ54" s="159"/>
      <c r="CR54" s="159"/>
      <c r="CS54" s="159"/>
      <c r="CT54" s="159"/>
      <c r="CU54" s="159"/>
      <c r="CV54" s="159"/>
      <c r="CW54" s="159"/>
      <c r="CX54" s="159"/>
      <c r="CY54" s="159"/>
      <c r="CZ54" s="159"/>
    </row>
    <row r="55" spans="1:104" s="139" customFormat="1" ht="20" customHeight="1" x14ac:dyDescent="0.15">
      <c r="A55" s="219"/>
      <c r="B55" s="246"/>
      <c r="C55" s="147"/>
      <c r="D55" s="174">
        <f t="shared" si="20"/>
        <v>0</v>
      </c>
      <c r="E55" s="169"/>
      <c r="F55" s="169"/>
      <c r="G55" s="169"/>
      <c r="H55" s="169"/>
      <c r="I55" s="169"/>
      <c r="J55" s="169"/>
      <c r="K55" s="169"/>
      <c r="L55" s="169"/>
      <c r="M55" s="169"/>
      <c r="N55" s="169"/>
      <c r="O55" s="169"/>
      <c r="P55" s="16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row>
    <row r="56" spans="1:104" s="139" customFormat="1" ht="20" customHeight="1" x14ac:dyDescent="0.15">
      <c r="A56" s="219"/>
      <c r="B56" s="246"/>
      <c r="C56" s="147"/>
      <c r="D56" s="174">
        <f t="shared" si="20"/>
        <v>0</v>
      </c>
      <c r="E56" s="169"/>
      <c r="F56" s="169"/>
      <c r="G56" s="169"/>
      <c r="H56" s="169"/>
      <c r="I56" s="169"/>
      <c r="J56" s="169"/>
      <c r="K56" s="169"/>
      <c r="L56" s="169"/>
      <c r="M56" s="169"/>
      <c r="N56" s="169"/>
      <c r="O56" s="169"/>
      <c r="P56" s="169"/>
      <c r="Q56" s="159"/>
      <c r="R56" s="159"/>
      <c r="S56" s="159"/>
      <c r="T56" s="159"/>
      <c r="U56" s="159"/>
      <c r="V56" s="159"/>
      <c r="W56" s="159"/>
      <c r="X56" s="159"/>
      <c r="Y56" s="159"/>
      <c r="Z56" s="159"/>
      <c r="AA56" s="159"/>
      <c r="AB56" s="159"/>
      <c r="AC56" s="159"/>
      <c r="AD56" s="159"/>
      <c r="AE56" s="159"/>
      <c r="AF56" s="159"/>
      <c r="AG56" s="159"/>
      <c r="AH56" s="159"/>
      <c r="AI56" s="159"/>
      <c r="AJ56" s="159"/>
      <c r="AK56" s="159"/>
      <c r="AL56" s="159"/>
      <c r="AM56" s="159"/>
      <c r="AN56" s="159"/>
      <c r="AO56" s="159"/>
      <c r="AP56" s="159"/>
      <c r="AQ56" s="159"/>
      <c r="AR56" s="159"/>
      <c r="AS56" s="159"/>
      <c r="AT56" s="159"/>
      <c r="AU56" s="159"/>
      <c r="AV56" s="159"/>
      <c r="AW56" s="159"/>
      <c r="AX56" s="159"/>
      <c r="AY56" s="159"/>
      <c r="AZ56" s="159"/>
      <c r="BA56" s="159"/>
      <c r="BB56" s="159"/>
      <c r="BC56" s="159"/>
      <c r="BD56" s="159"/>
      <c r="BE56" s="159"/>
      <c r="BF56" s="159"/>
      <c r="BG56" s="159"/>
      <c r="BH56" s="159"/>
      <c r="BI56" s="159"/>
      <c r="BJ56" s="159"/>
      <c r="BK56" s="159"/>
      <c r="BL56" s="159"/>
      <c r="BM56" s="159"/>
      <c r="BN56" s="159"/>
      <c r="BO56" s="159"/>
      <c r="BP56" s="159"/>
      <c r="BQ56" s="159"/>
      <c r="BR56" s="159"/>
      <c r="BS56" s="159"/>
      <c r="BT56" s="159"/>
      <c r="BU56" s="159"/>
      <c r="BV56" s="159"/>
      <c r="BW56" s="159"/>
      <c r="BX56" s="159"/>
      <c r="BY56" s="159"/>
      <c r="BZ56" s="159"/>
      <c r="CA56" s="159"/>
      <c r="CB56" s="159"/>
      <c r="CC56" s="159"/>
      <c r="CD56" s="159"/>
      <c r="CE56" s="159"/>
      <c r="CF56" s="159"/>
      <c r="CG56" s="159"/>
      <c r="CH56" s="159"/>
      <c r="CI56" s="159"/>
      <c r="CJ56" s="159"/>
      <c r="CK56" s="159"/>
      <c r="CL56" s="159"/>
      <c r="CM56" s="159"/>
      <c r="CN56" s="159"/>
      <c r="CO56" s="159"/>
      <c r="CP56" s="159"/>
      <c r="CQ56" s="159"/>
      <c r="CR56" s="159"/>
      <c r="CS56" s="159"/>
      <c r="CT56" s="159"/>
      <c r="CU56" s="159"/>
      <c r="CV56" s="159"/>
      <c r="CW56" s="159"/>
      <c r="CX56" s="159"/>
      <c r="CY56" s="159"/>
      <c r="CZ56" s="159"/>
    </row>
    <row r="57" spans="1:104" s="139" customFormat="1" ht="20" customHeight="1" x14ac:dyDescent="0.15">
      <c r="A57" s="219"/>
      <c r="B57" s="246"/>
      <c r="C57" s="147"/>
      <c r="D57" s="168">
        <f t="shared" si="20"/>
        <v>0</v>
      </c>
      <c r="E57" s="169"/>
      <c r="F57" s="169"/>
      <c r="G57" s="169"/>
      <c r="H57" s="169"/>
      <c r="I57" s="169"/>
      <c r="J57" s="169"/>
      <c r="K57" s="169"/>
      <c r="L57" s="169"/>
      <c r="M57" s="169"/>
      <c r="N57" s="169"/>
      <c r="O57" s="169"/>
      <c r="P57" s="16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row>
    <row r="58" spans="1:104" s="139" customFormat="1" ht="20" customHeight="1" x14ac:dyDescent="0.15">
      <c r="A58" s="219"/>
      <c r="B58" s="246"/>
      <c r="C58" s="147"/>
      <c r="D58" s="168">
        <f t="shared" si="20"/>
        <v>0</v>
      </c>
      <c r="E58" s="169"/>
      <c r="F58" s="169"/>
      <c r="G58" s="169"/>
      <c r="H58" s="169"/>
      <c r="I58" s="169"/>
      <c r="J58" s="169"/>
      <c r="K58" s="169"/>
      <c r="L58" s="169"/>
      <c r="M58" s="169"/>
      <c r="N58" s="169"/>
      <c r="O58" s="169"/>
      <c r="P58" s="169"/>
      <c r="Q58" s="159"/>
      <c r="R58" s="159"/>
      <c r="S58" s="159"/>
      <c r="T58" s="159"/>
      <c r="U58" s="159"/>
      <c r="V58" s="159"/>
      <c r="W58" s="159"/>
      <c r="X58" s="159"/>
      <c r="Y58" s="159"/>
      <c r="Z58" s="159"/>
      <c r="AA58" s="159"/>
      <c r="AB58" s="159"/>
      <c r="AC58" s="159"/>
      <c r="AD58" s="159"/>
      <c r="AE58" s="159"/>
      <c r="AF58" s="159"/>
      <c r="AG58" s="159"/>
      <c r="AH58" s="159"/>
      <c r="AI58" s="159"/>
      <c r="AJ58" s="159"/>
      <c r="AK58" s="159"/>
      <c r="AL58" s="159"/>
      <c r="AM58" s="159"/>
      <c r="AN58" s="159"/>
      <c r="AO58" s="159"/>
      <c r="AP58" s="159"/>
      <c r="AQ58" s="159"/>
      <c r="AR58" s="159"/>
      <c r="AS58" s="159"/>
      <c r="AT58" s="159"/>
      <c r="AU58" s="159"/>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row>
    <row r="59" spans="1:104" s="139" customFormat="1" ht="20" customHeight="1" x14ac:dyDescent="0.15">
      <c r="A59" s="219"/>
      <c r="B59" s="246"/>
      <c r="C59" s="147"/>
      <c r="D59" s="168">
        <f t="shared" si="20"/>
        <v>0</v>
      </c>
      <c r="E59" s="169"/>
      <c r="F59" s="169"/>
      <c r="G59" s="169"/>
      <c r="H59" s="169"/>
      <c r="I59" s="169"/>
      <c r="J59" s="169"/>
      <c r="K59" s="169"/>
      <c r="L59" s="169"/>
      <c r="M59" s="169"/>
      <c r="N59" s="169"/>
      <c r="O59" s="169"/>
      <c r="P59" s="169"/>
      <c r="Q59" s="159"/>
      <c r="R59" s="159"/>
      <c r="S59" s="159"/>
      <c r="T59" s="159"/>
      <c r="U59" s="159"/>
      <c r="V59" s="159"/>
      <c r="W59" s="159"/>
      <c r="X59" s="159"/>
      <c r="Y59" s="159"/>
      <c r="Z59" s="159"/>
      <c r="AA59" s="159"/>
      <c r="AB59" s="159"/>
      <c r="AC59" s="159"/>
      <c r="AD59" s="159"/>
      <c r="AE59" s="159"/>
      <c r="AF59" s="159"/>
      <c r="AG59" s="159"/>
      <c r="AH59" s="159"/>
      <c r="AI59" s="159"/>
      <c r="AJ59" s="159"/>
      <c r="AK59" s="159"/>
      <c r="AL59" s="159"/>
      <c r="AM59" s="159"/>
      <c r="AN59" s="159"/>
      <c r="AO59" s="159"/>
      <c r="AP59" s="159"/>
      <c r="AQ59" s="159"/>
      <c r="AR59" s="159"/>
      <c r="AS59" s="159"/>
      <c r="AT59" s="159"/>
      <c r="AU59" s="159"/>
      <c r="AV59" s="159"/>
      <c r="AW59" s="159"/>
      <c r="AX59" s="159"/>
      <c r="AY59" s="159"/>
      <c r="AZ59" s="159"/>
      <c r="BA59" s="159"/>
      <c r="BB59" s="159"/>
      <c r="BC59" s="159"/>
      <c r="BD59" s="159"/>
      <c r="BE59" s="159"/>
      <c r="BF59" s="159"/>
      <c r="BG59" s="159"/>
      <c r="BH59" s="159"/>
      <c r="BI59" s="159"/>
      <c r="BJ59" s="159"/>
      <c r="BK59" s="159"/>
      <c r="BL59" s="159"/>
      <c r="BM59" s="159"/>
      <c r="BN59" s="159"/>
      <c r="BO59" s="159"/>
      <c r="BP59" s="159"/>
      <c r="BQ59" s="159"/>
      <c r="BR59" s="159"/>
      <c r="BS59" s="159"/>
      <c r="BT59" s="159"/>
      <c r="BU59" s="159"/>
      <c r="BV59" s="159"/>
      <c r="BW59" s="159"/>
      <c r="BX59" s="159"/>
      <c r="BY59" s="159"/>
      <c r="BZ59" s="159"/>
      <c r="CA59" s="159"/>
      <c r="CB59" s="159"/>
      <c r="CC59" s="159"/>
      <c r="CD59" s="159"/>
      <c r="CE59" s="159"/>
      <c r="CF59" s="159"/>
      <c r="CG59" s="159"/>
      <c r="CH59" s="159"/>
      <c r="CI59" s="159"/>
      <c r="CJ59" s="159"/>
      <c r="CK59" s="159"/>
      <c r="CL59" s="159"/>
      <c r="CM59" s="159"/>
      <c r="CN59" s="159"/>
      <c r="CO59" s="159"/>
      <c r="CP59" s="159"/>
      <c r="CQ59" s="159"/>
      <c r="CR59" s="159"/>
      <c r="CS59" s="159"/>
      <c r="CT59" s="159"/>
      <c r="CU59" s="159"/>
      <c r="CV59" s="159"/>
      <c r="CW59" s="159"/>
      <c r="CX59" s="159"/>
      <c r="CY59" s="159"/>
      <c r="CZ59" s="159"/>
    </row>
    <row r="60" spans="1:104" s="139" customFormat="1" ht="20" customHeight="1" x14ac:dyDescent="0.15">
      <c r="A60" s="219"/>
      <c r="B60" s="246"/>
      <c r="C60" s="147"/>
      <c r="D60" s="168">
        <f t="shared" si="20"/>
        <v>0</v>
      </c>
      <c r="E60" s="169"/>
      <c r="F60" s="169"/>
      <c r="G60" s="169"/>
      <c r="H60" s="169"/>
      <c r="I60" s="169"/>
      <c r="J60" s="169"/>
      <c r="K60" s="169"/>
      <c r="L60" s="169"/>
      <c r="M60" s="169"/>
      <c r="N60" s="169"/>
      <c r="O60" s="169"/>
      <c r="P60" s="169"/>
      <c r="Q60" s="159"/>
      <c r="R60" s="159"/>
      <c r="S60" s="159"/>
      <c r="T60" s="159"/>
      <c r="U60" s="159"/>
      <c r="V60" s="159"/>
      <c r="W60" s="159"/>
      <c r="X60" s="159"/>
      <c r="Y60" s="159"/>
      <c r="Z60" s="159"/>
      <c r="AA60" s="159"/>
      <c r="AB60" s="159"/>
      <c r="AC60" s="159"/>
      <c r="AD60" s="159"/>
      <c r="AE60" s="159"/>
      <c r="AF60" s="159"/>
      <c r="AG60" s="159"/>
      <c r="AH60" s="159"/>
      <c r="AI60" s="159"/>
      <c r="AJ60" s="159"/>
      <c r="AK60" s="159"/>
      <c r="AL60" s="159"/>
      <c r="AM60" s="159"/>
      <c r="AN60" s="159"/>
      <c r="AO60" s="159"/>
      <c r="AP60" s="159"/>
      <c r="AQ60" s="159"/>
      <c r="AR60" s="159"/>
      <c r="AS60" s="159"/>
      <c r="AT60" s="159"/>
      <c r="AU60" s="159"/>
      <c r="AV60" s="159"/>
      <c r="AW60" s="159"/>
      <c r="AX60" s="159"/>
      <c r="AY60" s="159"/>
      <c r="AZ60" s="159"/>
      <c r="BA60" s="159"/>
      <c r="BB60" s="159"/>
      <c r="BC60" s="159"/>
      <c r="BD60" s="159"/>
      <c r="BE60" s="159"/>
      <c r="BF60" s="159"/>
      <c r="BG60" s="159"/>
      <c r="BH60" s="159"/>
      <c r="BI60" s="159"/>
      <c r="BJ60" s="159"/>
      <c r="BK60" s="159"/>
      <c r="BL60" s="159"/>
      <c r="BM60" s="159"/>
      <c r="BN60" s="159"/>
      <c r="BO60" s="159"/>
      <c r="BP60" s="159"/>
      <c r="BQ60" s="159"/>
      <c r="BR60" s="159"/>
      <c r="BS60" s="159"/>
      <c r="BT60" s="159"/>
      <c r="BU60" s="159"/>
      <c r="BV60" s="159"/>
      <c r="BW60" s="159"/>
      <c r="BX60" s="159"/>
      <c r="BY60" s="159"/>
      <c r="BZ60" s="159"/>
      <c r="CA60" s="159"/>
      <c r="CB60" s="159"/>
      <c r="CC60" s="159"/>
      <c r="CD60" s="159"/>
      <c r="CE60" s="159"/>
      <c r="CF60" s="159"/>
      <c r="CG60" s="159"/>
      <c r="CH60" s="159"/>
      <c r="CI60" s="159"/>
      <c r="CJ60" s="159"/>
      <c r="CK60" s="159"/>
      <c r="CL60" s="159"/>
      <c r="CM60" s="159"/>
      <c r="CN60" s="159"/>
      <c r="CO60" s="159"/>
      <c r="CP60" s="159"/>
      <c r="CQ60" s="159"/>
      <c r="CR60" s="159"/>
      <c r="CS60" s="159"/>
      <c r="CT60" s="159"/>
      <c r="CU60" s="159"/>
      <c r="CV60" s="159"/>
      <c r="CW60" s="159"/>
      <c r="CX60" s="159"/>
      <c r="CY60" s="159"/>
      <c r="CZ60" s="159"/>
    </row>
    <row r="61" spans="1:104" s="139" customFormat="1" ht="20" customHeight="1" x14ac:dyDescent="0.15">
      <c r="A61" s="219"/>
      <c r="B61" s="246"/>
      <c r="C61" s="147"/>
      <c r="D61" s="168">
        <f t="shared" si="20"/>
        <v>0</v>
      </c>
      <c r="E61" s="169"/>
      <c r="F61" s="169"/>
      <c r="G61" s="169"/>
      <c r="H61" s="169"/>
      <c r="I61" s="169"/>
      <c r="J61" s="169"/>
      <c r="K61" s="169"/>
      <c r="L61" s="169"/>
      <c r="M61" s="169"/>
      <c r="N61" s="169"/>
      <c r="O61" s="169"/>
      <c r="P61" s="169"/>
      <c r="Q61" s="159"/>
      <c r="R61" s="159"/>
      <c r="S61" s="159"/>
      <c r="T61" s="159"/>
      <c r="U61" s="159"/>
      <c r="V61" s="159"/>
      <c r="W61" s="159"/>
      <c r="X61" s="159"/>
      <c r="Y61" s="159"/>
      <c r="Z61" s="159"/>
      <c r="AA61" s="159"/>
      <c r="AB61" s="159"/>
      <c r="AC61" s="159"/>
      <c r="AD61" s="159"/>
      <c r="AE61" s="159"/>
      <c r="AF61" s="159"/>
      <c r="AG61" s="159"/>
      <c r="AH61" s="159"/>
      <c r="AI61" s="159"/>
      <c r="AJ61" s="159"/>
      <c r="AK61" s="159"/>
      <c r="AL61" s="159"/>
      <c r="AM61" s="159"/>
      <c r="AN61" s="159"/>
      <c r="AO61" s="159"/>
      <c r="AP61" s="159"/>
      <c r="AQ61" s="159"/>
      <c r="AR61" s="159"/>
      <c r="AS61" s="159"/>
      <c r="AT61" s="159"/>
      <c r="AU61" s="159"/>
      <c r="AV61" s="159"/>
      <c r="AW61" s="159"/>
      <c r="AX61" s="159"/>
      <c r="AY61" s="159"/>
      <c r="AZ61" s="159"/>
      <c r="BA61" s="159"/>
      <c r="BB61" s="159"/>
      <c r="BC61" s="159"/>
      <c r="BD61" s="159"/>
      <c r="BE61" s="159"/>
      <c r="BF61" s="159"/>
      <c r="BG61" s="159"/>
      <c r="BH61" s="159"/>
      <c r="BI61" s="159"/>
      <c r="BJ61" s="159"/>
      <c r="BK61" s="159"/>
      <c r="BL61" s="159"/>
      <c r="BM61" s="159"/>
      <c r="BN61" s="159"/>
      <c r="BO61" s="159"/>
      <c r="BP61" s="159"/>
      <c r="BQ61" s="159"/>
      <c r="BR61" s="159"/>
      <c r="BS61" s="159"/>
      <c r="BT61" s="159"/>
      <c r="BU61" s="159"/>
      <c r="BV61" s="159"/>
      <c r="BW61" s="159"/>
      <c r="BX61" s="159"/>
      <c r="BY61" s="159"/>
      <c r="BZ61" s="159"/>
      <c r="CA61" s="159"/>
      <c r="CB61" s="159"/>
      <c r="CC61" s="159"/>
      <c r="CD61" s="159"/>
      <c r="CE61" s="159"/>
      <c r="CF61" s="159"/>
      <c r="CG61" s="159"/>
      <c r="CH61" s="159"/>
      <c r="CI61" s="159"/>
      <c r="CJ61" s="159"/>
      <c r="CK61" s="159"/>
      <c r="CL61" s="159"/>
      <c r="CM61" s="159"/>
      <c r="CN61" s="159"/>
      <c r="CO61" s="159"/>
      <c r="CP61" s="159"/>
      <c r="CQ61" s="159"/>
      <c r="CR61" s="159"/>
      <c r="CS61" s="159"/>
      <c r="CT61" s="159"/>
      <c r="CU61" s="159"/>
      <c r="CV61" s="159"/>
      <c r="CW61" s="159"/>
      <c r="CX61" s="159"/>
      <c r="CY61" s="159"/>
      <c r="CZ61" s="159"/>
    </row>
    <row r="62" spans="1:104" s="161" customFormat="1" x14ac:dyDescent="0.15">
      <c r="A62" s="219"/>
      <c r="B62" s="246"/>
      <c r="C62" s="188"/>
      <c r="D62" s="168">
        <f t="shared" si="20"/>
        <v>0</v>
      </c>
      <c r="E62" s="170"/>
      <c r="F62" s="170"/>
      <c r="G62" s="170"/>
      <c r="H62" s="170"/>
      <c r="I62" s="171"/>
      <c r="J62" s="171"/>
      <c r="K62" s="171"/>
      <c r="L62" s="171"/>
      <c r="M62" s="171"/>
      <c r="N62" s="171"/>
      <c r="O62" s="171"/>
      <c r="P62" s="171"/>
      <c r="Q62" s="171"/>
      <c r="R62" s="172"/>
      <c r="S62" s="173"/>
      <c r="T62" s="173"/>
      <c r="U62" s="173"/>
      <c r="V62" s="173"/>
      <c r="W62" s="173"/>
      <c r="X62" s="173"/>
      <c r="Y62" s="172"/>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c r="CS62" s="173"/>
      <c r="CT62" s="173"/>
      <c r="CU62" s="173"/>
      <c r="CV62" s="173"/>
      <c r="CW62" s="173"/>
      <c r="CX62" s="173"/>
      <c r="CY62" s="173"/>
      <c r="CZ62" s="173"/>
    </row>
    <row r="63" spans="1:104" s="139" customFormat="1" ht="15" thickBot="1" x14ac:dyDescent="0.2">
      <c r="A63" s="220"/>
      <c r="B63" s="227"/>
      <c r="C63" s="191" t="s">
        <v>3738</v>
      </c>
      <c r="D63" s="229">
        <f t="shared" ref="D63:AI63" si="21">SUM(D47:D62)</f>
        <v>0</v>
      </c>
      <c r="E63" s="231">
        <f t="shared" si="21"/>
        <v>0</v>
      </c>
      <c r="F63" s="231">
        <f t="shared" si="21"/>
        <v>0</v>
      </c>
      <c r="G63" s="231">
        <f t="shared" si="21"/>
        <v>0</v>
      </c>
      <c r="H63" s="231">
        <f t="shared" si="21"/>
        <v>0</v>
      </c>
      <c r="I63" s="231">
        <f t="shared" si="21"/>
        <v>0</v>
      </c>
      <c r="J63" s="231">
        <f t="shared" si="21"/>
        <v>0</v>
      </c>
      <c r="K63" s="231">
        <f t="shared" si="21"/>
        <v>0</v>
      </c>
      <c r="L63" s="231">
        <f t="shared" si="21"/>
        <v>0</v>
      </c>
      <c r="M63" s="231">
        <f t="shared" si="21"/>
        <v>0</v>
      </c>
      <c r="N63" s="231">
        <f t="shared" si="21"/>
        <v>0</v>
      </c>
      <c r="O63" s="231">
        <f t="shared" si="21"/>
        <v>0</v>
      </c>
      <c r="P63" s="231">
        <f t="shared" si="21"/>
        <v>0</v>
      </c>
      <c r="Q63" s="231">
        <f t="shared" si="21"/>
        <v>0</v>
      </c>
      <c r="R63" s="231">
        <f t="shared" si="21"/>
        <v>0</v>
      </c>
      <c r="S63" s="231">
        <f t="shared" si="21"/>
        <v>0</v>
      </c>
      <c r="T63" s="231">
        <f t="shared" si="21"/>
        <v>0</v>
      </c>
      <c r="U63" s="231">
        <f t="shared" si="21"/>
        <v>0</v>
      </c>
      <c r="V63" s="231">
        <f t="shared" si="21"/>
        <v>0</v>
      </c>
      <c r="W63" s="231">
        <f t="shared" si="21"/>
        <v>0</v>
      </c>
      <c r="X63" s="231">
        <f t="shared" si="21"/>
        <v>0</v>
      </c>
      <c r="Y63" s="231">
        <f t="shared" si="21"/>
        <v>0</v>
      </c>
      <c r="Z63" s="231">
        <f t="shared" si="21"/>
        <v>0</v>
      </c>
      <c r="AA63" s="231">
        <f t="shared" si="21"/>
        <v>0</v>
      </c>
      <c r="AB63" s="231">
        <f t="shared" si="21"/>
        <v>0</v>
      </c>
      <c r="AC63" s="231">
        <f t="shared" si="21"/>
        <v>0</v>
      </c>
      <c r="AD63" s="231">
        <f t="shared" si="21"/>
        <v>0</v>
      </c>
      <c r="AE63" s="231">
        <f t="shared" si="21"/>
        <v>0</v>
      </c>
      <c r="AF63" s="231">
        <f t="shared" si="21"/>
        <v>0</v>
      </c>
      <c r="AG63" s="231">
        <f t="shared" si="21"/>
        <v>0</v>
      </c>
      <c r="AH63" s="231">
        <f t="shared" si="21"/>
        <v>0</v>
      </c>
      <c r="AI63" s="231">
        <f t="shared" si="21"/>
        <v>0</v>
      </c>
      <c r="AJ63" s="231">
        <f t="shared" ref="AJ63:BO63" si="22">SUM(AJ47:AJ62)</f>
        <v>0</v>
      </c>
      <c r="AK63" s="231">
        <f t="shared" si="22"/>
        <v>0</v>
      </c>
      <c r="AL63" s="231">
        <f t="shared" si="22"/>
        <v>0</v>
      </c>
      <c r="AM63" s="231">
        <f t="shared" si="22"/>
        <v>0</v>
      </c>
      <c r="AN63" s="231">
        <f t="shared" si="22"/>
        <v>0</v>
      </c>
      <c r="AO63" s="231">
        <f t="shared" si="22"/>
        <v>0</v>
      </c>
      <c r="AP63" s="231">
        <f t="shared" si="22"/>
        <v>0</v>
      </c>
      <c r="AQ63" s="231">
        <f t="shared" si="22"/>
        <v>0</v>
      </c>
      <c r="AR63" s="231">
        <f t="shared" si="22"/>
        <v>0</v>
      </c>
      <c r="AS63" s="231">
        <f t="shared" si="22"/>
        <v>0</v>
      </c>
      <c r="AT63" s="231">
        <f t="shared" si="22"/>
        <v>0</v>
      </c>
      <c r="AU63" s="231">
        <f t="shared" si="22"/>
        <v>0</v>
      </c>
      <c r="AV63" s="231">
        <f t="shared" si="22"/>
        <v>0</v>
      </c>
      <c r="AW63" s="231">
        <f t="shared" si="22"/>
        <v>0</v>
      </c>
      <c r="AX63" s="231">
        <f t="shared" si="22"/>
        <v>0</v>
      </c>
      <c r="AY63" s="231">
        <f t="shared" si="22"/>
        <v>0</v>
      </c>
      <c r="AZ63" s="231">
        <f t="shared" si="22"/>
        <v>0</v>
      </c>
      <c r="BA63" s="231">
        <f t="shared" si="22"/>
        <v>0</v>
      </c>
      <c r="BB63" s="231">
        <f t="shared" si="22"/>
        <v>0</v>
      </c>
      <c r="BC63" s="231">
        <f t="shared" si="22"/>
        <v>0</v>
      </c>
      <c r="BD63" s="231">
        <f t="shared" si="22"/>
        <v>0</v>
      </c>
      <c r="BE63" s="231">
        <f t="shared" si="22"/>
        <v>0</v>
      </c>
      <c r="BF63" s="231">
        <f t="shared" si="22"/>
        <v>0</v>
      </c>
      <c r="BG63" s="231">
        <f t="shared" si="22"/>
        <v>0</v>
      </c>
      <c r="BH63" s="231">
        <f t="shared" si="22"/>
        <v>0</v>
      </c>
      <c r="BI63" s="231">
        <f t="shared" si="22"/>
        <v>0</v>
      </c>
      <c r="BJ63" s="231">
        <f t="shared" si="22"/>
        <v>0</v>
      </c>
      <c r="BK63" s="231">
        <f t="shared" si="22"/>
        <v>0</v>
      </c>
      <c r="BL63" s="231">
        <f t="shared" si="22"/>
        <v>0</v>
      </c>
      <c r="BM63" s="231">
        <f t="shared" si="22"/>
        <v>0</v>
      </c>
      <c r="BN63" s="231">
        <f t="shared" si="22"/>
        <v>0</v>
      </c>
      <c r="BO63" s="231">
        <f t="shared" si="22"/>
        <v>0</v>
      </c>
      <c r="BP63" s="231">
        <f t="shared" ref="BP63:CU63" si="23">SUM(BP47:BP62)</f>
        <v>0</v>
      </c>
      <c r="BQ63" s="231">
        <f t="shared" si="23"/>
        <v>0</v>
      </c>
      <c r="BR63" s="231">
        <f t="shared" si="23"/>
        <v>0</v>
      </c>
      <c r="BS63" s="231">
        <f t="shared" si="23"/>
        <v>0</v>
      </c>
      <c r="BT63" s="231">
        <f t="shared" si="23"/>
        <v>0</v>
      </c>
      <c r="BU63" s="231">
        <f t="shared" si="23"/>
        <v>0</v>
      </c>
      <c r="BV63" s="231">
        <f t="shared" si="23"/>
        <v>0</v>
      </c>
      <c r="BW63" s="231">
        <f t="shared" si="23"/>
        <v>0</v>
      </c>
      <c r="BX63" s="231">
        <f t="shared" si="23"/>
        <v>0</v>
      </c>
      <c r="BY63" s="231">
        <f t="shared" si="23"/>
        <v>0</v>
      </c>
      <c r="BZ63" s="231">
        <f t="shared" si="23"/>
        <v>0</v>
      </c>
      <c r="CA63" s="231">
        <f t="shared" si="23"/>
        <v>0</v>
      </c>
      <c r="CB63" s="231">
        <f t="shared" si="23"/>
        <v>0</v>
      </c>
      <c r="CC63" s="231">
        <f t="shared" si="23"/>
        <v>0</v>
      </c>
      <c r="CD63" s="231">
        <f t="shared" si="23"/>
        <v>0</v>
      </c>
      <c r="CE63" s="231">
        <f t="shared" si="23"/>
        <v>0</v>
      </c>
      <c r="CF63" s="231">
        <f t="shared" si="23"/>
        <v>0</v>
      </c>
      <c r="CG63" s="231">
        <f t="shared" si="23"/>
        <v>0</v>
      </c>
      <c r="CH63" s="231">
        <f t="shared" si="23"/>
        <v>0</v>
      </c>
      <c r="CI63" s="231">
        <f t="shared" si="23"/>
        <v>0</v>
      </c>
      <c r="CJ63" s="231">
        <f t="shared" si="23"/>
        <v>0</v>
      </c>
      <c r="CK63" s="231">
        <f t="shared" si="23"/>
        <v>0</v>
      </c>
      <c r="CL63" s="231">
        <f t="shared" si="23"/>
        <v>0</v>
      </c>
      <c r="CM63" s="231">
        <f t="shared" si="23"/>
        <v>0</v>
      </c>
      <c r="CN63" s="231">
        <f t="shared" si="23"/>
        <v>0</v>
      </c>
      <c r="CO63" s="231">
        <f t="shared" si="23"/>
        <v>0</v>
      </c>
      <c r="CP63" s="231">
        <f t="shared" si="23"/>
        <v>0</v>
      </c>
      <c r="CQ63" s="231">
        <f t="shared" si="23"/>
        <v>0</v>
      </c>
      <c r="CR63" s="231">
        <f t="shared" si="23"/>
        <v>0</v>
      </c>
      <c r="CS63" s="231">
        <f t="shared" si="23"/>
        <v>0</v>
      </c>
      <c r="CT63" s="231">
        <f t="shared" si="23"/>
        <v>0</v>
      </c>
      <c r="CU63" s="231">
        <f t="shared" si="23"/>
        <v>0</v>
      </c>
      <c r="CV63" s="231">
        <f t="shared" ref="CV63:CZ63" si="24">SUM(CV47:CV62)</f>
        <v>0</v>
      </c>
      <c r="CW63" s="231">
        <f t="shared" si="24"/>
        <v>0</v>
      </c>
      <c r="CX63" s="231">
        <f t="shared" si="24"/>
        <v>0</v>
      </c>
      <c r="CY63" s="231">
        <f t="shared" si="24"/>
        <v>0</v>
      </c>
      <c r="CZ63" s="231">
        <f t="shared" si="24"/>
        <v>0</v>
      </c>
    </row>
    <row r="64" spans="1:104" x14ac:dyDescent="0.15">
      <c r="A64"/>
      <c r="E64"/>
      <c r="F64"/>
      <c r="G64"/>
      <c r="H64"/>
      <c r="I64"/>
      <c r="J64"/>
    </row>
    <row r="65" spans="1:26" x14ac:dyDescent="0.15">
      <c r="A65" s="370"/>
      <c r="B65" s="370"/>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0"/>
    </row>
    <row r="66" spans="1:26" ht="32" customHeight="1" x14ac:dyDescent="0.15">
      <c r="A66"/>
      <c r="E66"/>
      <c r="F66"/>
      <c r="G66"/>
      <c r="H66"/>
      <c r="I66"/>
      <c r="J66"/>
    </row>
  </sheetData>
  <sheetProtection formatRows="0" insertRows="0" selectLockedCells="1"/>
  <mergeCells count="8">
    <mergeCell ref="A1:C1"/>
    <mergeCell ref="A2:C2"/>
    <mergeCell ref="A27:V27"/>
    <mergeCell ref="A45:V45"/>
    <mergeCell ref="A6:V6"/>
    <mergeCell ref="A5:DB5"/>
    <mergeCell ref="A26:DB26"/>
    <mergeCell ref="A44:DB44"/>
  </mergeCells>
  <phoneticPr fontId="6" type="noConversion"/>
  <conditionalFormatting sqref="C9:C23 B24 C30:C41 C48:C62">
    <cfRule type="expression" dxfId="29" priority="7">
      <formula>AND(ISBLANK(B9)=FALSE,ISNA(MATCH(B9,CountiesActive,0)))</formula>
    </cfRule>
  </conditionalFormatting>
  <conditionalFormatting sqref="F8:X8">
    <cfRule type="cellIs" dxfId="28" priority="21" stopIfTrue="1" operator="lessThan">
      <formula>2007</formula>
    </cfRule>
  </conditionalFormatting>
  <dataValidations disablePrompts="1" count="2">
    <dataValidation type="list" allowBlank="1" showInputMessage="1" errorTitle="Incorrect County Name,Spelling" error="To Add a county, contact Dee Falasco (Dee.falasco3@redcross.org) Los Angeles Region Volunteer Also available via Teams" sqref="G4" xr:uid="{A386CDD7-D994-44F7-B726-3084723A4B33}">
      <formula1>CountyDropList</formula1>
    </dataValidation>
    <dataValidation type="list" allowBlank="1" showInputMessage="1" errorTitle="Incorrect County Name,Spelling" error="To Add a county, contact Dee Falasco (Dee.falasco3@redcross.org) Los Angeles Region Volunteer Also available via Teams" sqref="C48:C62 C9:C23 C30:C41 B24" xr:uid="{5D9A8B0E-CAA7-430F-A342-2B7F1DEFA8B8}">
      <formula1>CountiesActive</formula1>
    </dataValidation>
  </dataValidations>
  <printOptions horizontalCentered="1"/>
  <pageMargins left="0.2" right="0.2" top="0.5" bottom="0.5" header="0.5" footer="0.25"/>
  <pageSetup scale="99" orientation="landscape" horizontalDpi="4294967293" verticalDpi="4294967293" r:id="rId1"/>
  <headerFooter alignWithMargins="0">
    <oddFooter>&amp;L&amp;8&amp;F&amp;C&amp;8&amp;P of &amp;N&amp;R&amp;8Mass Care - Feeding</oddFooter>
  </headerFooter>
  <ignoredErrors>
    <ignoredError sqref="D40 D57:D61 D41 D62" unlockedFormula="1"/>
  </ignoredErrors>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C17-14FC-406F-8C13-650FA90630CB}">
  <sheetPr codeName="Sheet5">
    <tabColor indexed="42"/>
  </sheetPr>
  <dimension ref="A1:CZ52"/>
  <sheetViews>
    <sheetView showGridLines="0" zoomScale="90" zoomScaleNormal="90" zoomScaleSheetLayoutView="75" zoomScalePageLayoutView="110" workbookViewId="0">
      <pane xSplit="5" ySplit="2" topLeftCell="F20" activePane="bottomRight" state="frozen"/>
      <selection pane="topRight" activeCell="F1" sqref="F1"/>
      <selection pane="bottomLeft" activeCell="A3" sqref="A3"/>
      <selection pane="bottomRight" sqref="A1:C1"/>
    </sheetView>
  </sheetViews>
  <sheetFormatPr baseColWidth="10" defaultColWidth="8.6640625" defaultRowHeight="13" x14ac:dyDescent="0.15"/>
  <cols>
    <col min="1" max="1" width="15.33203125" style="2" customWidth="1"/>
    <col min="2" max="2" width="38.6640625" customWidth="1"/>
    <col min="3" max="3" width="20.1640625" customWidth="1"/>
    <col min="4" max="4" width="11.6640625" customWidth="1"/>
    <col min="5" max="5" width="10.33203125" style="1" bestFit="1" customWidth="1"/>
    <col min="6" max="10" width="11.5" style="1" bestFit="1" customWidth="1"/>
    <col min="11" max="13" width="11.5" bestFit="1" customWidth="1"/>
    <col min="14" max="76" width="12.5" bestFit="1" customWidth="1"/>
    <col min="77" max="102" width="9.33203125" customWidth="1"/>
    <col min="103" max="103" width="10.33203125" customWidth="1"/>
    <col min="104" max="104" width="10.6640625" customWidth="1"/>
  </cols>
  <sheetData>
    <row r="1" spans="1:104" ht="18" x14ac:dyDescent="0.15">
      <c r="A1" s="497" t="s">
        <v>3744</v>
      </c>
      <c r="B1" s="497"/>
      <c r="C1" s="497"/>
      <c r="D1" s="392" t="s">
        <v>3727</v>
      </c>
      <c r="E1" s="393">
        <f>'Start Here Statistics'!StartDate</f>
        <v>45036</v>
      </c>
      <c r="F1" s="393">
        <f>E1+1</f>
        <v>45037</v>
      </c>
      <c r="G1" s="393">
        <f t="shared" ref="G1:BR1" si="0">F1+1</f>
        <v>45038</v>
      </c>
      <c r="H1" s="393">
        <f t="shared" si="0"/>
        <v>45039</v>
      </c>
      <c r="I1" s="393">
        <f t="shared" si="0"/>
        <v>45040</v>
      </c>
      <c r="J1" s="393">
        <f t="shared" si="0"/>
        <v>45041</v>
      </c>
      <c r="K1" s="393">
        <f t="shared" si="0"/>
        <v>45042</v>
      </c>
      <c r="L1" s="393">
        <f t="shared" si="0"/>
        <v>45043</v>
      </c>
      <c r="M1" s="393">
        <f t="shared" si="0"/>
        <v>45044</v>
      </c>
      <c r="N1" s="393">
        <f t="shared" si="0"/>
        <v>45045</v>
      </c>
      <c r="O1" s="393">
        <f t="shared" si="0"/>
        <v>45046</v>
      </c>
      <c r="P1" s="393">
        <f t="shared" si="0"/>
        <v>45047</v>
      </c>
      <c r="Q1" s="393">
        <f t="shared" si="0"/>
        <v>45048</v>
      </c>
      <c r="R1" s="393">
        <f t="shared" si="0"/>
        <v>45049</v>
      </c>
      <c r="S1" s="393">
        <f t="shared" si="0"/>
        <v>45050</v>
      </c>
      <c r="T1" s="393">
        <f t="shared" si="0"/>
        <v>45051</v>
      </c>
      <c r="U1" s="393">
        <f t="shared" si="0"/>
        <v>45052</v>
      </c>
      <c r="V1" s="393">
        <f t="shared" si="0"/>
        <v>45053</v>
      </c>
      <c r="W1" s="393">
        <f t="shared" si="0"/>
        <v>45054</v>
      </c>
      <c r="X1" s="393">
        <f t="shared" si="0"/>
        <v>45055</v>
      </c>
      <c r="Y1" s="393">
        <f t="shared" si="0"/>
        <v>45056</v>
      </c>
      <c r="Z1" s="393">
        <f t="shared" si="0"/>
        <v>45057</v>
      </c>
      <c r="AA1" s="393">
        <f t="shared" si="0"/>
        <v>45058</v>
      </c>
      <c r="AB1" s="393">
        <f t="shared" si="0"/>
        <v>45059</v>
      </c>
      <c r="AC1" s="393">
        <f t="shared" si="0"/>
        <v>45060</v>
      </c>
      <c r="AD1" s="393">
        <f t="shared" si="0"/>
        <v>45061</v>
      </c>
      <c r="AE1" s="393">
        <f t="shared" si="0"/>
        <v>45062</v>
      </c>
      <c r="AF1" s="393">
        <f t="shared" si="0"/>
        <v>45063</v>
      </c>
      <c r="AG1" s="393">
        <f t="shared" si="0"/>
        <v>45064</v>
      </c>
      <c r="AH1" s="393">
        <f t="shared" si="0"/>
        <v>45065</v>
      </c>
      <c r="AI1" s="393">
        <f t="shared" si="0"/>
        <v>45066</v>
      </c>
      <c r="AJ1" s="393">
        <f t="shared" si="0"/>
        <v>45067</v>
      </c>
      <c r="AK1" s="393">
        <f t="shared" si="0"/>
        <v>45068</v>
      </c>
      <c r="AL1" s="393">
        <f t="shared" si="0"/>
        <v>45069</v>
      </c>
      <c r="AM1" s="393">
        <f t="shared" si="0"/>
        <v>45070</v>
      </c>
      <c r="AN1" s="393">
        <f t="shared" si="0"/>
        <v>45071</v>
      </c>
      <c r="AO1" s="393">
        <f t="shared" si="0"/>
        <v>45072</v>
      </c>
      <c r="AP1" s="393">
        <f t="shared" si="0"/>
        <v>45073</v>
      </c>
      <c r="AQ1" s="393">
        <f t="shared" si="0"/>
        <v>45074</v>
      </c>
      <c r="AR1" s="393">
        <f t="shared" si="0"/>
        <v>45075</v>
      </c>
      <c r="AS1" s="393">
        <f t="shared" si="0"/>
        <v>45076</v>
      </c>
      <c r="AT1" s="393">
        <f t="shared" si="0"/>
        <v>45077</v>
      </c>
      <c r="AU1" s="393">
        <f t="shared" si="0"/>
        <v>45078</v>
      </c>
      <c r="AV1" s="393">
        <f t="shared" si="0"/>
        <v>45079</v>
      </c>
      <c r="AW1" s="393">
        <f t="shared" si="0"/>
        <v>45080</v>
      </c>
      <c r="AX1" s="393">
        <f t="shared" si="0"/>
        <v>45081</v>
      </c>
      <c r="AY1" s="393">
        <f t="shared" si="0"/>
        <v>45082</v>
      </c>
      <c r="AZ1" s="393">
        <f t="shared" si="0"/>
        <v>45083</v>
      </c>
      <c r="BA1" s="393">
        <f t="shared" si="0"/>
        <v>45084</v>
      </c>
      <c r="BB1" s="393">
        <f t="shared" si="0"/>
        <v>45085</v>
      </c>
      <c r="BC1" s="393">
        <f t="shared" si="0"/>
        <v>45086</v>
      </c>
      <c r="BD1" s="393">
        <f t="shared" si="0"/>
        <v>45087</v>
      </c>
      <c r="BE1" s="393">
        <f t="shared" si="0"/>
        <v>45088</v>
      </c>
      <c r="BF1" s="393">
        <f t="shared" si="0"/>
        <v>45089</v>
      </c>
      <c r="BG1" s="393">
        <f t="shared" si="0"/>
        <v>45090</v>
      </c>
      <c r="BH1" s="393">
        <f t="shared" si="0"/>
        <v>45091</v>
      </c>
      <c r="BI1" s="393">
        <f t="shared" si="0"/>
        <v>45092</v>
      </c>
      <c r="BJ1" s="393">
        <f t="shared" si="0"/>
        <v>45093</v>
      </c>
      <c r="BK1" s="393">
        <f t="shared" si="0"/>
        <v>45094</v>
      </c>
      <c r="BL1" s="393">
        <f t="shared" si="0"/>
        <v>45095</v>
      </c>
      <c r="BM1" s="393">
        <f t="shared" si="0"/>
        <v>45096</v>
      </c>
      <c r="BN1" s="393">
        <f t="shared" si="0"/>
        <v>45097</v>
      </c>
      <c r="BO1" s="393">
        <f t="shared" si="0"/>
        <v>45098</v>
      </c>
      <c r="BP1" s="393">
        <f t="shared" si="0"/>
        <v>45099</v>
      </c>
      <c r="BQ1" s="393">
        <f t="shared" si="0"/>
        <v>45100</v>
      </c>
      <c r="BR1" s="393">
        <f t="shared" si="0"/>
        <v>45101</v>
      </c>
      <c r="BS1" s="393">
        <f t="shared" ref="BS1:CZ1" si="1">BR1+1</f>
        <v>45102</v>
      </c>
      <c r="BT1" s="393">
        <f t="shared" si="1"/>
        <v>45103</v>
      </c>
      <c r="BU1" s="393">
        <f t="shared" si="1"/>
        <v>45104</v>
      </c>
      <c r="BV1" s="393">
        <f t="shared" si="1"/>
        <v>45105</v>
      </c>
      <c r="BW1" s="393">
        <f t="shared" si="1"/>
        <v>45106</v>
      </c>
      <c r="BX1" s="393">
        <f t="shared" si="1"/>
        <v>45107</v>
      </c>
      <c r="BY1" s="393">
        <f t="shared" si="1"/>
        <v>45108</v>
      </c>
      <c r="BZ1" s="393">
        <f t="shared" si="1"/>
        <v>45109</v>
      </c>
      <c r="CA1" s="393">
        <f t="shared" si="1"/>
        <v>45110</v>
      </c>
      <c r="CB1" s="393">
        <f t="shared" si="1"/>
        <v>45111</v>
      </c>
      <c r="CC1" s="393">
        <f t="shared" si="1"/>
        <v>45112</v>
      </c>
      <c r="CD1" s="393">
        <f t="shared" si="1"/>
        <v>45113</v>
      </c>
      <c r="CE1" s="393">
        <f t="shared" si="1"/>
        <v>45114</v>
      </c>
      <c r="CF1" s="393">
        <f t="shared" si="1"/>
        <v>45115</v>
      </c>
      <c r="CG1" s="393">
        <f t="shared" si="1"/>
        <v>45116</v>
      </c>
      <c r="CH1" s="393">
        <f t="shared" si="1"/>
        <v>45117</v>
      </c>
      <c r="CI1" s="393">
        <f t="shared" si="1"/>
        <v>45118</v>
      </c>
      <c r="CJ1" s="393">
        <f t="shared" si="1"/>
        <v>45119</v>
      </c>
      <c r="CK1" s="393">
        <f t="shared" si="1"/>
        <v>45120</v>
      </c>
      <c r="CL1" s="393">
        <f t="shared" si="1"/>
        <v>45121</v>
      </c>
      <c r="CM1" s="393">
        <f t="shared" si="1"/>
        <v>45122</v>
      </c>
      <c r="CN1" s="393">
        <f t="shared" si="1"/>
        <v>45123</v>
      </c>
      <c r="CO1" s="393">
        <f t="shared" si="1"/>
        <v>45124</v>
      </c>
      <c r="CP1" s="393">
        <f t="shared" si="1"/>
        <v>45125</v>
      </c>
      <c r="CQ1" s="393">
        <f t="shared" si="1"/>
        <v>45126</v>
      </c>
      <c r="CR1" s="393">
        <f t="shared" si="1"/>
        <v>45127</v>
      </c>
      <c r="CS1" s="393">
        <f t="shared" si="1"/>
        <v>45128</v>
      </c>
      <c r="CT1" s="393">
        <f t="shared" si="1"/>
        <v>45129</v>
      </c>
      <c r="CU1" s="393">
        <f t="shared" si="1"/>
        <v>45130</v>
      </c>
      <c r="CV1" s="393">
        <f t="shared" si="1"/>
        <v>45131</v>
      </c>
      <c r="CW1" s="393">
        <f t="shared" si="1"/>
        <v>45132</v>
      </c>
      <c r="CX1" s="393">
        <f t="shared" si="1"/>
        <v>45133</v>
      </c>
      <c r="CY1" s="393">
        <f t="shared" si="1"/>
        <v>45134</v>
      </c>
      <c r="CZ1" s="393">
        <f t="shared" si="1"/>
        <v>45135</v>
      </c>
    </row>
    <row r="2" spans="1:104" s="8" customFormat="1" ht="14" customHeight="1" x14ac:dyDescent="0.15">
      <c r="A2" s="500" t="s">
        <v>158</v>
      </c>
      <c r="B2" s="500"/>
      <c r="C2" s="500"/>
      <c r="D2" s="269"/>
      <c r="E2" s="269"/>
      <c r="F2" s="269"/>
      <c r="G2" s="269"/>
      <c r="H2" s="269"/>
      <c r="I2" s="269"/>
      <c r="J2" s="269"/>
      <c r="K2" s="269"/>
      <c r="L2" s="269"/>
      <c r="M2" s="269"/>
      <c r="N2" s="269"/>
      <c r="O2" s="269"/>
      <c r="P2" s="269"/>
      <c r="Q2" s="269"/>
      <c r="R2" s="269"/>
      <c r="S2" s="269"/>
      <c r="T2" s="269"/>
      <c r="U2" s="269"/>
      <c r="V2" s="269"/>
      <c r="W2" s="269"/>
      <c r="X2" s="269"/>
      <c r="Y2" s="269"/>
    </row>
    <row r="3" spans="1:104" s="8" customFormat="1" ht="10.25" customHeight="1" x14ac:dyDescent="0.1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row>
    <row r="4" spans="1:104" s="2" customFormat="1" ht="16.25" customHeight="1" x14ac:dyDescent="0.15">
      <c r="A4" s="498" t="s">
        <v>3745</v>
      </c>
      <c r="B4" s="496"/>
      <c r="C4" s="496"/>
      <c r="D4" s="496"/>
      <c r="E4" s="496"/>
      <c r="F4" s="496"/>
      <c r="G4" s="496"/>
      <c r="H4" s="496"/>
      <c r="I4" s="496"/>
      <c r="J4" s="496"/>
      <c r="K4" s="496"/>
      <c r="L4" s="496"/>
      <c r="M4" s="496"/>
      <c r="N4" s="496"/>
      <c r="O4" s="496"/>
      <c r="P4" s="496"/>
      <c r="Q4" s="496"/>
      <c r="R4" s="496"/>
      <c r="S4" s="496"/>
      <c r="T4" s="496"/>
      <c r="U4" s="496"/>
      <c r="V4" s="496"/>
      <c r="W4" s="496"/>
      <c r="X4" s="496"/>
      <c r="Y4" s="496"/>
      <c r="Z4" s="496"/>
      <c r="AA4" s="496"/>
      <c r="AB4" s="496"/>
      <c r="AC4" s="496"/>
      <c r="AD4" s="496"/>
      <c r="AE4" s="496"/>
      <c r="AF4" s="496"/>
      <c r="AG4" s="496"/>
      <c r="AH4" s="496"/>
      <c r="AI4" s="496"/>
      <c r="AJ4" s="496"/>
      <c r="AK4" s="496"/>
      <c r="AL4" s="496"/>
      <c r="AM4" s="496"/>
      <c r="AN4" s="496"/>
      <c r="AO4" s="496"/>
      <c r="AP4" s="496"/>
      <c r="AQ4" s="496"/>
      <c r="AR4" s="496"/>
      <c r="AS4" s="496"/>
      <c r="AT4" s="496"/>
      <c r="AU4" s="496"/>
      <c r="AV4" s="496"/>
      <c r="AW4" s="496"/>
      <c r="AX4" s="496"/>
      <c r="AY4" s="496"/>
      <c r="AZ4" s="496"/>
      <c r="BA4" s="496"/>
      <c r="BB4" s="496"/>
      <c r="BC4" s="496"/>
      <c r="BD4" s="496"/>
      <c r="BE4" s="496"/>
      <c r="BF4" s="496"/>
      <c r="BG4" s="496"/>
      <c r="BH4" s="496"/>
      <c r="BI4" s="496"/>
      <c r="BJ4" s="496"/>
      <c r="BK4" s="496"/>
      <c r="BL4" s="496"/>
      <c r="BM4" s="496"/>
      <c r="BN4" s="496"/>
      <c r="BO4" s="496"/>
      <c r="BP4" s="496"/>
      <c r="BQ4" s="496"/>
      <c r="BR4" s="496"/>
      <c r="BS4" s="496"/>
      <c r="BT4" s="496"/>
      <c r="BU4" s="496"/>
      <c r="BV4" s="496"/>
      <c r="BW4" s="496"/>
      <c r="BX4" s="496"/>
      <c r="BY4" s="496"/>
      <c r="BZ4" s="496"/>
      <c r="CA4" s="496"/>
      <c r="CB4" s="496"/>
      <c r="CC4" s="496"/>
      <c r="CD4" s="496"/>
      <c r="CE4" s="496"/>
      <c r="CF4" s="496"/>
      <c r="CG4" s="496"/>
      <c r="CH4" s="496"/>
      <c r="CI4" s="496"/>
      <c r="CJ4" s="496"/>
      <c r="CK4" s="496"/>
      <c r="CL4" s="496"/>
      <c r="CM4" s="496"/>
      <c r="CN4" s="496"/>
      <c r="CO4" s="496"/>
      <c r="CP4" s="496"/>
      <c r="CQ4" s="496"/>
      <c r="CR4" s="496"/>
      <c r="CS4" s="496"/>
      <c r="CT4" s="496"/>
      <c r="CU4" s="496"/>
      <c r="CV4" s="496"/>
      <c r="CW4" s="496"/>
      <c r="CX4" s="496"/>
      <c r="CY4" s="496"/>
      <c r="CZ4" s="496"/>
    </row>
    <row r="5" spans="1:104" s="4" customFormat="1" ht="50" customHeight="1" x14ac:dyDescent="0.15">
      <c r="A5" s="499" t="s">
        <v>3746</v>
      </c>
      <c r="B5" s="499"/>
      <c r="C5" s="499"/>
      <c r="D5" s="499"/>
      <c r="E5" s="499"/>
      <c r="F5" s="499"/>
      <c r="G5" s="499"/>
      <c r="H5" s="499"/>
      <c r="I5" s="499"/>
      <c r="J5" s="499"/>
      <c r="K5" s="499"/>
      <c r="L5" s="499"/>
      <c r="M5" s="499"/>
      <c r="N5" s="6"/>
      <c r="O5" s="6"/>
      <c r="P5" s="6"/>
      <c r="Q5" s="6"/>
      <c r="R5" s="6"/>
      <c r="S5" s="6"/>
      <c r="T5" s="6"/>
      <c r="U5" s="6"/>
      <c r="V5" s="6"/>
    </row>
    <row r="6" spans="1:104" ht="17" x14ac:dyDescent="0.15">
      <c r="A6"/>
      <c r="B6" s="260" t="s">
        <v>3747</v>
      </c>
      <c r="C6" s="176" t="s">
        <v>165</v>
      </c>
      <c r="D6" s="392" t="s">
        <v>3727</v>
      </c>
      <c r="E6" s="393">
        <f>'Start Here Statistics'!StartDate</f>
        <v>45036</v>
      </c>
      <c r="F6" s="393">
        <f t="shared" ref="F6:AK6" si="2">E6+1</f>
        <v>45037</v>
      </c>
      <c r="G6" s="393">
        <f t="shared" si="2"/>
        <v>45038</v>
      </c>
      <c r="H6" s="393">
        <f t="shared" si="2"/>
        <v>45039</v>
      </c>
      <c r="I6" s="393">
        <f t="shared" si="2"/>
        <v>45040</v>
      </c>
      <c r="J6" s="393">
        <f t="shared" si="2"/>
        <v>45041</v>
      </c>
      <c r="K6" s="393">
        <f t="shared" si="2"/>
        <v>45042</v>
      </c>
      <c r="L6" s="393">
        <f t="shared" si="2"/>
        <v>45043</v>
      </c>
      <c r="M6" s="393">
        <f t="shared" si="2"/>
        <v>45044</v>
      </c>
      <c r="N6" s="393">
        <f t="shared" si="2"/>
        <v>45045</v>
      </c>
      <c r="O6" s="393">
        <f t="shared" si="2"/>
        <v>45046</v>
      </c>
      <c r="P6" s="393">
        <f t="shared" si="2"/>
        <v>45047</v>
      </c>
      <c r="Q6" s="393">
        <f t="shared" si="2"/>
        <v>45048</v>
      </c>
      <c r="R6" s="393">
        <f t="shared" si="2"/>
        <v>45049</v>
      </c>
      <c r="S6" s="393">
        <f t="shared" si="2"/>
        <v>45050</v>
      </c>
      <c r="T6" s="393">
        <f t="shared" si="2"/>
        <v>45051</v>
      </c>
      <c r="U6" s="393">
        <f t="shared" si="2"/>
        <v>45052</v>
      </c>
      <c r="V6" s="393">
        <f t="shared" si="2"/>
        <v>45053</v>
      </c>
      <c r="W6" s="393">
        <f t="shared" si="2"/>
        <v>45054</v>
      </c>
      <c r="X6" s="393">
        <f t="shared" si="2"/>
        <v>45055</v>
      </c>
      <c r="Y6" s="393">
        <f t="shared" si="2"/>
        <v>45056</v>
      </c>
      <c r="Z6" s="393">
        <f t="shared" si="2"/>
        <v>45057</v>
      </c>
      <c r="AA6" s="393">
        <f t="shared" si="2"/>
        <v>45058</v>
      </c>
      <c r="AB6" s="393">
        <f t="shared" si="2"/>
        <v>45059</v>
      </c>
      <c r="AC6" s="393">
        <f t="shared" si="2"/>
        <v>45060</v>
      </c>
      <c r="AD6" s="393">
        <f t="shared" si="2"/>
        <v>45061</v>
      </c>
      <c r="AE6" s="393">
        <f t="shared" si="2"/>
        <v>45062</v>
      </c>
      <c r="AF6" s="393">
        <f t="shared" si="2"/>
        <v>45063</v>
      </c>
      <c r="AG6" s="393">
        <f t="shared" si="2"/>
        <v>45064</v>
      </c>
      <c r="AH6" s="393">
        <f t="shared" si="2"/>
        <v>45065</v>
      </c>
      <c r="AI6" s="393">
        <f t="shared" si="2"/>
        <v>45066</v>
      </c>
      <c r="AJ6" s="393">
        <f t="shared" si="2"/>
        <v>45067</v>
      </c>
      <c r="AK6" s="393">
        <f t="shared" si="2"/>
        <v>45068</v>
      </c>
      <c r="AL6" s="393">
        <f t="shared" ref="AL6:BQ6" si="3">AK6+1</f>
        <v>45069</v>
      </c>
      <c r="AM6" s="393">
        <f t="shared" si="3"/>
        <v>45070</v>
      </c>
      <c r="AN6" s="393">
        <f t="shared" si="3"/>
        <v>45071</v>
      </c>
      <c r="AO6" s="393">
        <f t="shared" si="3"/>
        <v>45072</v>
      </c>
      <c r="AP6" s="393">
        <f t="shared" si="3"/>
        <v>45073</v>
      </c>
      <c r="AQ6" s="393">
        <f t="shared" si="3"/>
        <v>45074</v>
      </c>
      <c r="AR6" s="393">
        <f t="shared" si="3"/>
        <v>45075</v>
      </c>
      <c r="AS6" s="393">
        <f t="shared" si="3"/>
        <v>45076</v>
      </c>
      <c r="AT6" s="393">
        <f t="shared" si="3"/>
        <v>45077</v>
      </c>
      <c r="AU6" s="393">
        <f t="shared" si="3"/>
        <v>45078</v>
      </c>
      <c r="AV6" s="393">
        <f t="shared" si="3"/>
        <v>45079</v>
      </c>
      <c r="AW6" s="393">
        <f t="shared" si="3"/>
        <v>45080</v>
      </c>
      <c r="AX6" s="393">
        <f t="shared" si="3"/>
        <v>45081</v>
      </c>
      <c r="AY6" s="393">
        <f t="shared" si="3"/>
        <v>45082</v>
      </c>
      <c r="AZ6" s="393">
        <f t="shared" si="3"/>
        <v>45083</v>
      </c>
      <c r="BA6" s="393">
        <f t="shared" si="3"/>
        <v>45084</v>
      </c>
      <c r="BB6" s="393">
        <f t="shared" si="3"/>
        <v>45085</v>
      </c>
      <c r="BC6" s="393">
        <f t="shared" si="3"/>
        <v>45086</v>
      </c>
      <c r="BD6" s="393">
        <f t="shared" si="3"/>
        <v>45087</v>
      </c>
      <c r="BE6" s="393">
        <f t="shared" si="3"/>
        <v>45088</v>
      </c>
      <c r="BF6" s="393">
        <f t="shared" si="3"/>
        <v>45089</v>
      </c>
      <c r="BG6" s="393">
        <f t="shared" si="3"/>
        <v>45090</v>
      </c>
      <c r="BH6" s="393">
        <f t="shared" si="3"/>
        <v>45091</v>
      </c>
      <c r="BI6" s="393">
        <f t="shared" si="3"/>
        <v>45092</v>
      </c>
      <c r="BJ6" s="393">
        <f t="shared" si="3"/>
        <v>45093</v>
      </c>
      <c r="BK6" s="393">
        <f t="shared" si="3"/>
        <v>45094</v>
      </c>
      <c r="BL6" s="393">
        <f t="shared" si="3"/>
        <v>45095</v>
      </c>
      <c r="BM6" s="393">
        <f t="shared" si="3"/>
        <v>45096</v>
      </c>
      <c r="BN6" s="393">
        <f t="shared" si="3"/>
        <v>45097</v>
      </c>
      <c r="BO6" s="393">
        <f t="shared" si="3"/>
        <v>45098</v>
      </c>
      <c r="BP6" s="393">
        <f t="shared" si="3"/>
        <v>45099</v>
      </c>
      <c r="BQ6" s="393">
        <f t="shared" si="3"/>
        <v>45100</v>
      </c>
      <c r="BR6" s="393">
        <f t="shared" ref="BR6:CZ6" si="4">BQ6+1</f>
        <v>45101</v>
      </c>
      <c r="BS6" s="393">
        <f t="shared" si="4"/>
        <v>45102</v>
      </c>
      <c r="BT6" s="393">
        <f t="shared" si="4"/>
        <v>45103</v>
      </c>
      <c r="BU6" s="393">
        <f t="shared" si="4"/>
        <v>45104</v>
      </c>
      <c r="BV6" s="393">
        <f t="shared" si="4"/>
        <v>45105</v>
      </c>
      <c r="BW6" s="393">
        <f t="shared" si="4"/>
        <v>45106</v>
      </c>
      <c r="BX6" s="393">
        <f t="shared" si="4"/>
        <v>45107</v>
      </c>
      <c r="BY6" s="393">
        <f t="shared" si="4"/>
        <v>45108</v>
      </c>
      <c r="BZ6" s="393">
        <f t="shared" si="4"/>
        <v>45109</v>
      </c>
      <c r="CA6" s="393">
        <f t="shared" si="4"/>
        <v>45110</v>
      </c>
      <c r="CB6" s="393">
        <f t="shared" si="4"/>
        <v>45111</v>
      </c>
      <c r="CC6" s="393">
        <f t="shared" si="4"/>
        <v>45112</v>
      </c>
      <c r="CD6" s="393">
        <f t="shared" si="4"/>
        <v>45113</v>
      </c>
      <c r="CE6" s="393">
        <f t="shared" si="4"/>
        <v>45114</v>
      </c>
      <c r="CF6" s="393">
        <f t="shared" si="4"/>
        <v>45115</v>
      </c>
      <c r="CG6" s="393">
        <f t="shared" si="4"/>
        <v>45116</v>
      </c>
      <c r="CH6" s="393">
        <f t="shared" si="4"/>
        <v>45117</v>
      </c>
      <c r="CI6" s="393">
        <f t="shared" si="4"/>
        <v>45118</v>
      </c>
      <c r="CJ6" s="393">
        <f t="shared" si="4"/>
        <v>45119</v>
      </c>
      <c r="CK6" s="393">
        <f t="shared" si="4"/>
        <v>45120</v>
      </c>
      <c r="CL6" s="393">
        <f t="shared" si="4"/>
        <v>45121</v>
      </c>
      <c r="CM6" s="393">
        <f t="shared" si="4"/>
        <v>45122</v>
      </c>
      <c r="CN6" s="393">
        <f t="shared" si="4"/>
        <v>45123</v>
      </c>
      <c r="CO6" s="393">
        <f t="shared" si="4"/>
        <v>45124</v>
      </c>
      <c r="CP6" s="393">
        <f t="shared" si="4"/>
        <v>45125</v>
      </c>
      <c r="CQ6" s="393">
        <f t="shared" si="4"/>
        <v>45126</v>
      </c>
      <c r="CR6" s="393">
        <f t="shared" si="4"/>
        <v>45127</v>
      </c>
      <c r="CS6" s="393">
        <f t="shared" si="4"/>
        <v>45128</v>
      </c>
      <c r="CT6" s="393">
        <f t="shared" si="4"/>
        <v>45129</v>
      </c>
      <c r="CU6" s="393">
        <f t="shared" si="4"/>
        <v>45130</v>
      </c>
      <c r="CV6" s="393">
        <f t="shared" si="4"/>
        <v>45131</v>
      </c>
      <c r="CW6" s="393">
        <f t="shared" si="4"/>
        <v>45132</v>
      </c>
      <c r="CX6" s="393">
        <f t="shared" si="4"/>
        <v>45133</v>
      </c>
      <c r="CY6" s="393">
        <f t="shared" si="4"/>
        <v>45134</v>
      </c>
      <c r="CZ6" s="393">
        <f t="shared" si="4"/>
        <v>45135</v>
      </c>
    </row>
    <row r="7" spans="1:104" ht="21" hidden="1" customHeight="1" x14ac:dyDescent="0.15">
      <c r="A7"/>
      <c r="B7" s="260" t="s">
        <v>3747</v>
      </c>
      <c r="C7" s="50" t="s">
        <v>165</v>
      </c>
      <c r="D7" s="93" t="s">
        <v>3727</v>
      </c>
      <c r="E7" s="142" t="s">
        <v>70</v>
      </c>
      <c r="F7" s="142" t="s">
        <v>171</v>
      </c>
      <c r="G7" s="142" t="s">
        <v>172</v>
      </c>
      <c r="H7" s="142" t="s">
        <v>173</v>
      </c>
      <c r="I7" s="142" t="s">
        <v>174</v>
      </c>
      <c r="J7" s="142" t="s">
        <v>175</v>
      </c>
      <c r="K7" s="142" t="s">
        <v>176</v>
      </c>
      <c r="L7" s="142" t="s">
        <v>177</v>
      </c>
      <c r="M7" s="142" t="s">
        <v>178</v>
      </c>
      <c r="N7" s="142" t="s">
        <v>179</v>
      </c>
      <c r="O7" s="142" t="s">
        <v>180</v>
      </c>
      <c r="P7" s="142" t="s">
        <v>181</v>
      </c>
      <c r="Q7" s="142" t="s">
        <v>182</v>
      </c>
      <c r="R7" s="142" t="s">
        <v>183</v>
      </c>
      <c r="S7" s="142" t="s">
        <v>184</v>
      </c>
      <c r="T7" s="142" t="s">
        <v>185</v>
      </c>
      <c r="U7" s="142" t="s">
        <v>186</v>
      </c>
      <c r="V7" s="142" t="s">
        <v>187</v>
      </c>
      <c r="W7" s="142" t="s">
        <v>188</v>
      </c>
      <c r="X7" s="142" t="s">
        <v>189</v>
      </c>
      <c r="Y7" s="142" t="s">
        <v>190</v>
      </c>
      <c r="Z7" s="142" t="s">
        <v>191</v>
      </c>
      <c r="AA7" s="142" t="s">
        <v>192</v>
      </c>
      <c r="AB7" s="142" t="s">
        <v>193</v>
      </c>
      <c r="AC7" s="142" t="s">
        <v>194</v>
      </c>
      <c r="AD7" s="142" t="s">
        <v>195</v>
      </c>
      <c r="AE7" s="142" t="s">
        <v>196</v>
      </c>
      <c r="AF7" s="142" t="s">
        <v>197</v>
      </c>
      <c r="AG7" s="142" t="s">
        <v>198</v>
      </c>
      <c r="AH7" s="142" t="s">
        <v>199</v>
      </c>
      <c r="AI7" s="142" t="s">
        <v>200</v>
      </c>
      <c r="AJ7" s="142" t="s">
        <v>201</v>
      </c>
      <c r="AK7" s="142" t="s">
        <v>202</v>
      </c>
      <c r="AL7" s="142" t="s">
        <v>203</v>
      </c>
      <c r="AM7" s="142" t="s">
        <v>204</v>
      </c>
      <c r="AN7" s="142" t="s">
        <v>205</v>
      </c>
      <c r="AO7" s="142" t="s">
        <v>206</v>
      </c>
      <c r="AP7" s="142" t="s">
        <v>207</v>
      </c>
      <c r="AQ7" s="142" t="s">
        <v>208</v>
      </c>
      <c r="AR7" s="142" t="s">
        <v>209</v>
      </c>
      <c r="AS7" s="142" t="s">
        <v>210</v>
      </c>
      <c r="AT7" s="142" t="s">
        <v>211</v>
      </c>
      <c r="AU7" s="142" t="s">
        <v>212</v>
      </c>
      <c r="AV7" s="142" t="s">
        <v>213</v>
      </c>
      <c r="AW7" s="142" t="s">
        <v>214</v>
      </c>
      <c r="AX7" s="142" t="s">
        <v>215</v>
      </c>
      <c r="AY7" s="142" t="s">
        <v>216</v>
      </c>
      <c r="AZ7" s="142" t="s">
        <v>217</v>
      </c>
      <c r="BA7" s="142" t="s">
        <v>218</v>
      </c>
      <c r="BB7" s="142" t="s">
        <v>219</v>
      </c>
      <c r="BC7" s="142" t="s">
        <v>220</v>
      </c>
      <c r="BD7" s="142" t="s">
        <v>221</v>
      </c>
      <c r="BE7" s="142" t="s">
        <v>222</v>
      </c>
      <c r="BF7" s="142" t="s">
        <v>223</v>
      </c>
      <c r="BG7" s="142" t="s">
        <v>224</v>
      </c>
      <c r="BH7" s="142" t="s">
        <v>225</v>
      </c>
      <c r="BI7" s="142" t="s">
        <v>226</v>
      </c>
      <c r="BJ7" s="142" t="s">
        <v>227</v>
      </c>
      <c r="BK7" s="142" t="s">
        <v>228</v>
      </c>
      <c r="BL7" s="142" t="s">
        <v>229</v>
      </c>
      <c r="BM7" s="142" t="s">
        <v>230</v>
      </c>
      <c r="BN7" s="142" t="s">
        <v>231</v>
      </c>
      <c r="BO7" s="142" t="s">
        <v>232</v>
      </c>
      <c r="BP7" s="142" t="s">
        <v>233</v>
      </c>
      <c r="BQ7" s="142" t="s">
        <v>234</v>
      </c>
      <c r="BR7" s="142" t="s">
        <v>235</v>
      </c>
      <c r="BS7" s="142" t="s">
        <v>236</v>
      </c>
      <c r="BT7" s="142" t="s">
        <v>237</v>
      </c>
      <c r="BU7" s="142" t="s">
        <v>238</v>
      </c>
      <c r="BV7" s="142" t="s">
        <v>239</v>
      </c>
      <c r="BW7" s="142" t="s">
        <v>240</v>
      </c>
      <c r="BX7" s="142" t="s">
        <v>241</v>
      </c>
      <c r="BY7" s="142" t="s">
        <v>242</v>
      </c>
      <c r="BZ7" s="142" t="s">
        <v>243</v>
      </c>
      <c r="CA7" s="142" t="s">
        <v>244</v>
      </c>
      <c r="CB7" s="142" t="s">
        <v>245</v>
      </c>
      <c r="CC7" s="142" t="s">
        <v>246</v>
      </c>
      <c r="CD7" s="142" t="s">
        <v>247</v>
      </c>
      <c r="CE7" s="142" t="s">
        <v>248</v>
      </c>
      <c r="CF7" s="142" t="s">
        <v>249</v>
      </c>
      <c r="CG7" s="142" t="s">
        <v>250</v>
      </c>
      <c r="CH7" s="142" t="s">
        <v>251</v>
      </c>
      <c r="CI7" s="142" t="s">
        <v>252</v>
      </c>
      <c r="CJ7" s="142" t="s">
        <v>253</v>
      </c>
      <c r="CK7" s="142" t="s">
        <v>254</v>
      </c>
      <c r="CL7" s="142" t="s">
        <v>255</v>
      </c>
      <c r="CM7" s="142" t="s">
        <v>256</v>
      </c>
      <c r="CN7" s="142" t="s">
        <v>257</v>
      </c>
      <c r="CO7" s="142" t="s">
        <v>258</v>
      </c>
      <c r="CP7" s="142" t="s">
        <v>259</v>
      </c>
      <c r="CQ7" s="142" t="s">
        <v>260</v>
      </c>
      <c r="CR7" s="142" t="s">
        <v>261</v>
      </c>
      <c r="CS7" s="142" t="s">
        <v>262</v>
      </c>
      <c r="CT7" s="142" t="s">
        <v>263</v>
      </c>
      <c r="CU7" s="142" t="s">
        <v>264</v>
      </c>
      <c r="CV7" s="142" t="s">
        <v>265</v>
      </c>
      <c r="CW7" s="142" t="s">
        <v>266</v>
      </c>
      <c r="CX7" s="142" t="s">
        <v>267</v>
      </c>
      <c r="CY7" s="142" t="s">
        <v>268</v>
      </c>
      <c r="CZ7" s="142" t="s">
        <v>269</v>
      </c>
    </row>
    <row r="8" spans="1:104" s="139" customFormat="1" ht="14" customHeight="1" x14ac:dyDescent="0.15">
      <c r="B8" s="258"/>
      <c r="C8" s="147"/>
      <c r="D8" s="174">
        <f>SUM(E8:GV8)</f>
        <v>0</v>
      </c>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row>
    <row r="9" spans="1:104" s="139" customFormat="1" ht="14" customHeight="1" x14ac:dyDescent="0.15">
      <c r="B9" s="258"/>
      <c r="C9" s="147"/>
      <c r="D9" s="174">
        <f t="shared" ref="D9:D13" si="5">SUM(E9:GV9)</f>
        <v>0</v>
      </c>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row>
    <row r="10" spans="1:104" s="139" customFormat="1" ht="14" customHeight="1" x14ac:dyDescent="0.15">
      <c r="B10" s="258"/>
      <c r="C10" s="147"/>
      <c r="D10" s="174">
        <f t="shared" si="5"/>
        <v>0</v>
      </c>
      <c r="E10" s="148"/>
      <c r="F10" s="148"/>
      <c r="G10" s="148"/>
      <c r="H10" s="14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c r="CZ10" s="148"/>
    </row>
    <row r="11" spans="1:104" s="139" customFormat="1" ht="14" customHeight="1" x14ac:dyDescent="0.15">
      <c r="B11" s="258"/>
      <c r="C11" s="147"/>
      <c r="D11" s="174">
        <f t="shared" si="5"/>
        <v>0</v>
      </c>
      <c r="E11" s="148"/>
      <c r="F11" s="148"/>
      <c r="G11" s="148"/>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c r="BP11" s="148"/>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row>
    <row r="12" spans="1:104" s="139" customFormat="1" ht="14" customHeight="1" x14ac:dyDescent="0.15">
      <c r="B12" s="268"/>
      <c r="C12" s="147"/>
      <c r="D12" s="174">
        <f t="shared" si="5"/>
        <v>0</v>
      </c>
      <c r="E12" s="148"/>
      <c r="F12" s="148"/>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8"/>
      <c r="BG12" s="148"/>
      <c r="BH12" s="148"/>
      <c r="BI12" s="148"/>
      <c r="BJ12" s="148"/>
      <c r="BK12" s="148"/>
      <c r="BL12" s="148"/>
      <c r="BM12" s="148"/>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c r="CZ12" s="148"/>
    </row>
    <row r="13" spans="1:104" s="161" customFormat="1" x14ac:dyDescent="0.15">
      <c r="B13" s="267"/>
      <c r="C13" s="147"/>
      <c r="D13" s="174">
        <f t="shared" si="5"/>
        <v>0</v>
      </c>
      <c r="E13" s="163"/>
      <c r="F13" s="163"/>
      <c r="G13" s="163"/>
      <c r="H13" s="163"/>
      <c r="I13" s="163"/>
      <c r="J13" s="163"/>
      <c r="K13" s="163"/>
      <c r="L13" s="163"/>
      <c r="M13" s="163"/>
      <c r="N13" s="163"/>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63"/>
      <c r="BS13" s="163"/>
      <c r="BT13" s="163"/>
      <c r="BU13" s="163"/>
      <c r="BV13" s="163"/>
      <c r="BW13" s="163"/>
      <c r="BX13" s="163"/>
      <c r="BY13" s="163"/>
      <c r="BZ13" s="163"/>
      <c r="CA13" s="163"/>
      <c r="CB13" s="163"/>
      <c r="CC13" s="163"/>
      <c r="CD13" s="163"/>
      <c r="CE13" s="163"/>
      <c r="CF13" s="163"/>
      <c r="CG13" s="163"/>
      <c r="CH13" s="163"/>
      <c r="CI13" s="163"/>
      <c r="CJ13" s="163"/>
      <c r="CK13" s="163"/>
      <c r="CL13" s="163"/>
      <c r="CM13" s="163"/>
      <c r="CN13" s="163"/>
      <c r="CO13" s="163"/>
      <c r="CP13" s="163"/>
      <c r="CQ13" s="163"/>
      <c r="CR13" s="163"/>
      <c r="CS13" s="163"/>
      <c r="CT13" s="163"/>
      <c r="CU13" s="163"/>
      <c r="CV13" s="163"/>
      <c r="CW13" s="163"/>
      <c r="CX13" s="163"/>
      <c r="CY13" s="163"/>
      <c r="CZ13" s="163"/>
    </row>
    <row r="14" spans="1:104" s="139" customFormat="1" ht="14" x14ac:dyDescent="0.15">
      <c r="B14" s="266"/>
      <c r="C14" s="253" t="s">
        <v>3748</v>
      </c>
      <c r="D14" s="253">
        <f>SUM(D8:D13)</f>
        <v>0</v>
      </c>
      <c r="E14" s="252">
        <f>SUM(E8:E13)</f>
        <v>0</v>
      </c>
      <c r="F14" s="252">
        <f t="shared" ref="F14:BQ14" si="6">SUM(F8:F13)</f>
        <v>0</v>
      </c>
      <c r="G14" s="252">
        <f t="shared" si="6"/>
        <v>0</v>
      </c>
      <c r="H14" s="252">
        <f t="shared" si="6"/>
        <v>0</v>
      </c>
      <c r="I14" s="252">
        <f t="shared" si="6"/>
        <v>0</v>
      </c>
      <c r="J14" s="252">
        <f t="shared" si="6"/>
        <v>0</v>
      </c>
      <c r="K14" s="252">
        <f t="shared" si="6"/>
        <v>0</v>
      </c>
      <c r="L14" s="252">
        <f t="shared" si="6"/>
        <v>0</v>
      </c>
      <c r="M14" s="252">
        <f t="shared" si="6"/>
        <v>0</v>
      </c>
      <c r="N14" s="252">
        <f t="shared" si="6"/>
        <v>0</v>
      </c>
      <c r="O14" s="252">
        <f t="shared" si="6"/>
        <v>0</v>
      </c>
      <c r="P14" s="252">
        <f t="shared" si="6"/>
        <v>0</v>
      </c>
      <c r="Q14" s="252">
        <f t="shared" si="6"/>
        <v>0</v>
      </c>
      <c r="R14" s="252">
        <f t="shared" si="6"/>
        <v>0</v>
      </c>
      <c r="S14" s="252">
        <f t="shared" si="6"/>
        <v>0</v>
      </c>
      <c r="T14" s="252">
        <f t="shared" si="6"/>
        <v>0</v>
      </c>
      <c r="U14" s="252">
        <f t="shared" si="6"/>
        <v>0</v>
      </c>
      <c r="V14" s="252">
        <f t="shared" si="6"/>
        <v>0</v>
      </c>
      <c r="W14" s="252">
        <f t="shared" si="6"/>
        <v>0</v>
      </c>
      <c r="X14" s="252">
        <f t="shared" si="6"/>
        <v>0</v>
      </c>
      <c r="Y14" s="252">
        <f t="shared" si="6"/>
        <v>0</v>
      </c>
      <c r="Z14" s="252">
        <f t="shared" si="6"/>
        <v>0</v>
      </c>
      <c r="AA14" s="252">
        <f t="shared" si="6"/>
        <v>0</v>
      </c>
      <c r="AB14" s="252">
        <f t="shared" si="6"/>
        <v>0</v>
      </c>
      <c r="AC14" s="252">
        <f t="shared" si="6"/>
        <v>0</v>
      </c>
      <c r="AD14" s="252">
        <f t="shared" si="6"/>
        <v>0</v>
      </c>
      <c r="AE14" s="252">
        <f t="shared" si="6"/>
        <v>0</v>
      </c>
      <c r="AF14" s="252">
        <f t="shared" si="6"/>
        <v>0</v>
      </c>
      <c r="AG14" s="252">
        <f t="shared" si="6"/>
        <v>0</v>
      </c>
      <c r="AH14" s="252">
        <f t="shared" si="6"/>
        <v>0</v>
      </c>
      <c r="AI14" s="252">
        <f t="shared" si="6"/>
        <v>0</v>
      </c>
      <c r="AJ14" s="252">
        <f t="shared" si="6"/>
        <v>0</v>
      </c>
      <c r="AK14" s="252">
        <f t="shared" si="6"/>
        <v>0</v>
      </c>
      <c r="AL14" s="252">
        <f t="shared" si="6"/>
        <v>0</v>
      </c>
      <c r="AM14" s="252">
        <f t="shared" si="6"/>
        <v>0</v>
      </c>
      <c r="AN14" s="252">
        <f t="shared" si="6"/>
        <v>0</v>
      </c>
      <c r="AO14" s="252">
        <f t="shared" si="6"/>
        <v>0</v>
      </c>
      <c r="AP14" s="252">
        <f t="shared" si="6"/>
        <v>0</v>
      </c>
      <c r="AQ14" s="252">
        <f t="shared" si="6"/>
        <v>0</v>
      </c>
      <c r="AR14" s="252">
        <f t="shared" si="6"/>
        <v>0</v>
      </c>
      <c r="AS14" s="252">
        <f t="shared" si="6"/>
        <v>0</v>
      </c>
      <c r="AT14" s="252">
        <f t="shared" si="6"/>
        <v>0</v>
      </c>
      <c r="AU14" s="252">
        <f t="shared" si="6"/>
        <v>0</v>
      </c>
      <c r="AV14" s="252">
        <f t="shared" si="6"/>
        <v>0</v>
      </c>
      <c r="AW14" s="252">
        <f t="shared" si="6"/>
        <v>0</v>
      </c>
      <c r="AX14" s="252">
        <f t="shared" si="6"/>
        <v>0</v>
      </c>
      <c r="AY14" s="252">
        <f t="shared" si="6"/>
        <v>0</v>
      </c>
      <c r="AZ14" s="252">
        <f t="shared" si="6"/>
        <v>0</v>
      </c>
      <c r="BA14" s="252">
        <f t="shared" si="6"/>
        <v>0</v>
      </c>
      <c r="BB14" s="252">
        <f t="shared" si="6"/>
        <v>0</v>
      </c>
      <c r="BC14" s="252">
        <f t="shared" si="6"/>
        <v>0</v>
      </c>
      <c r="BD14" s="252">
        <f t="shared" si="6"/>
        <v>0</v>
      </c>
      <c r="BE14" s="252">
        <f t="shared" si="6"/>
        <v>0</v>
      </c>
      <c r="BF14" s="252">
        <f t="shared" si="6"/>
        <v>0</v>
      </c>
      <c r="BG14" s="252">
        <f t="shared" si="6"/>
        <v>0</v>
      </c>
      <c r="BH14" s="252">
        <f t="shared" si="6"/>
        <v>0</v>
      </c>
      <c r="BI14" s="252">
        <f t="shared" si="6"/>
        <v>0</v>
      </c>
      <c r="BJ14" s="252">
        <f t="shared" si="6"/>
        <v>0</v>
      </c>
      <c r="BK14" s="252">
        <f t="shared" si="6"/>
        <v>0</v>
      </c>
      <c r="BL14" s="252">
        <f t="shared" si="6"/>
        <v>0</v>
      </c>
      <c r="BM14" s="252">
        <f t="shared" si="6"/>
        <v>0</v>
      </c>
      <c r="BN14" s="252">
        <f t="shared" si="6"/>
        <v>0</v>
      </c>
      <c r="BO14" s="252">
        <f t="shared" si="6"/>
        <v>0</v>
      </c>
      <c r="BP14" s="252">
        <f t="shared" si="6"/>
        <v>0</v>
      </c>
      <c r="BQ14" s="252">
        <f t="shared" si="6"/>
        <v>0</v>
      </c>
      <c r="BR14" s="252">
        <f t="shared" ref="BR14:CZ14" si="7">SUM(BR8:BR13)</f>
        <v>0</v>
      </c>
      <c r="BS14" s="252">
        <f t="shared" si="7"/>
        <v>0</v>
      </c>
      <c r="BT14" s="252">
        <f t="shared" si="7"/>
        <v>0</v>
      </c>
      <c r="BU14" s="252">
        <f t="shared" si="7"/>
        <v>0</v>
      </c>
      <c r="BV14" s="252">
        <f t="shared" si="7"/>
        <v>0</v>
      </c>
      <c r="BW14" s="252">
        <f t="shared" si="7"/>
        <v>0</v>
      </c>
      <c r="BX14" s="252">
        <f t="shared" si="7"/>
        <v>0</v>
      </c>
      <c r="BY14" s="252">
        <f t="shared" si="7"/>
        <v>0</v>
      </c>
      <c r="BZ14" s="252">
        <f t="shared" si="7"/>
        <v>0</v>
      </c>
      <c r="CA14" s="252">
        <f t="shared" si="7"/>
        <v>0</v>
      </c>
      <c r="CB14" s="252">
        <f t="shared" si="7"/>
        <v>0</v>
      </c>
      <c r="CC14" s="252">
        <f t="shared" si="7"/>
        <v>0</v>
      </c>
      <c r="CD14" s="252">
        <f t="shared" si="7"/>
        <v>0</v>
      </c>
      <c r="CE14" s="252">
        <f t="shared" si="7"/>
        <v>0</v>
      </c>
      <c r="CF14" s="252">
        <f t="shared" si="7"/>
        <v>0</v>
      </c>
      <c r="CG14" s="252">
        <f t="shared" si="7"/>
        <v>0</v>
      </c>
      <c r="CH14" s="252">
        <f t="shared" si="7"/>
        <v>0</v>
      </c>
      <c r="CI14" s="252">
        <f t="shared" si="7"/>
        <v>0</v>
      </c>
      <c r="CJ14" s="252">
        <f t="shared" si="7"/>
        <v>0</v>
      </c>
      <c r="CK14" s="252">
        <f t="shared" si="7"/>
        <v>0</v>
      </c>
      <c r="CL14" s="252">
        <f t="shared" si="7"/>
        <v>0</v>
      </c>
      <c r="CM14" s="252">
        <f t="shared" si="7"/>
        <v>0</v>
      </c>
      <c r="CN14" s="252">
        <f t="shared" si="7"/>
        <v>0</v>
      </c>
      <c r="CO14" s="252">
        <f t="shared" si="7"/>
        <v>0</v>
      </c>
      <c r="CP14" s="252">
        <f t="shared" si="7"/>
        <v>0</v>
      </c>
      <c r="CQ14" s="252">
        <f t="shared" si="7"/>
        <v>0</v>
      </c>
      <c r="CR14" s="252">
        <f t="shared" si="7"/>
        <v>0</v>
      </c>
      <c r="CS14" s="252">
        <f t="shared" si="7"/>
        <v>0</v>
      </c>
      <c r="CT14" s="252">
        <f t="shared" si="7"/>
        <v>0</v>
      </c>
      <c r="CU14" s="252">
        <f t="shared" si="7"/>
        <v>0</v>
      </c>
      <c r="CV14" s="252">
        <f t="shared" si="7"/>
        <v>0</v>
      </c>
      <c r="CW14" s="252">
        <f t="shared" si="7"/>
        <v>0</v>
      </c>
      <c r="CX14" s="252">
        <f t="shared" si="7"/>
        <v>0</v>
      </c>
      <c r="CY14" s="252">
        <f t="shared" si="7"/>
        <v>0</v>
      </c>
      <c r="CZ14" s="252">
        <f t="shared" si="7"/>
        <v>0</v>
      </c>
    </row>
    <row r="15" spans="1:104" s="139" customFormat="1" ht="10.25" customHeight="1" x14ac:dyDescent="0.15">
      <c r="C15" s="190"/>
      <c r="D15" s="262"/>
      <c r="AA15" s="263"/>
      <c r="AB15" s="263"/>
      <c r="AC15" s="263"/>
      <c r="AD15" s="263"/>
      <c r="AE15" s="263"/>
      <c r="AF15" s="263"/>
      <c r="AG15" s="263"/>
      <c r="AH15" s="263"/>
      <c r="AI15" s="263"/>
      <c r="AJ15" s="263"/>
      <c r="AK15" s="263"/>
      <c r="AL15" s="263"/>
      <c r="AM15" s="263"/>
      <c r="AN15" s="263"/>
      <c r="AO15" s="263"/>
      <c r="AP15" s="263"/>
      <c r="AQ15" s="263"/>
      <c r="AR15" s="263"/>
      <c r="AS15" s="263"/>
      <c r="AT15" s="263"/>
      <c r="AU15" s="263"/>
      <c r="AV15" s="263"/>
      <c r="AW15" s="263"/>
      <c r="AX15" s="263"/>
      <c r="AY15" s="263"/>
      <c r="AZ15" s="263"/>
      <c r="BA15" s="263"/>
      <c r="BB15" s="263"/>
      <c r="BC15" s="263"/>
      <c r="BD15" s="263"/>
      <c r="BE15" s="263"/>
      <c r="BF15" s="263"/>
      <c r="BG15" s="263"/>
      <c r="BH15" s="263"/>
      <c r="BI15" s="263"/>
      <c r="BJ15" s="263"/>
      <c r="BK15" s="263"/>
      <c r="BL15" s="263"/>
      <c r="BM15" s="263"/>
      <c r="BN15" s="263"/>
      <c r="BO15" s="263"/>
      <c r="BP15" s="263"/>
      <c r="BQ15" s="263"/>
      <c r="BR15" s="263"/>
      <c r="BS15" s="263"/>
      <c r="BT15" s="263"/>
      <c r="BU15" s="263"/>
      <c r="BV15" s="263"/>
      <c r="BW15" s="263"/>
      <c r="BX15" s="263"/>
      <c r="BY15" s="263"/>
      <c r="BZ15" s="263"/>
      <c r="CA15" s="263"/>
      <c r="CB15" s="263"/>
      <c r="CC15" s="263"/>
      <c r="CD15" s="263"/>
      <c r="CE15" s="263"/>
      <c r="CF15" s="263"/>
      <c r="CG15" s="263"/>
      <c r="CH15" s="263"/>
      <c r="CI15" s="263"/>
      <c r="CJ15" s="263"/>
      <c r="CK15" s="263"/>
      <c r="CL15" s="263"/>
      <c r="CM15" s="263"/>
      <c r="CN15" s="263"/>
      <c r="CO15" s="263"/>
      <c r="CP15" s="263"/>
      <c r="CQ15" s="263"/>
      <c r="CR15" s="263"/>
      <c r="CS15" s="263"/>
      <c r="CT15" s="263"/>
      <c r="CU15" s="263"/>
      <c r="CV15" s="263"/>
      <c r="CW15" s="263"/>
      <c r="CX15" s="263"/>
      <c r="CY15" s="263"/>
      <c r="CZ15" s="263"/>
    </row>
    <row r="16" spans="1:104" s="139" customFormat="1" ht="10.25" customHeight="1" x14ac:dyDescent="0.15">
      <c r="C16" s="190"/>
      <c r="D16" s="262"/>
      <c r="AA16" s="263"/>
      <c r="AB16" s="263"/>
      <c r="AC16" s="263"/>
      <c r="AD16" s="263"/>
      <c r="AE16" s="263"/>
      <c r="AF16" s="263"/>
      <c r="AG16" s="263"/>
      <c r="AH16" s="263"/>
      <c r="AI16" s="263"/>
      <c r="AJ16" s="263"/>
      <c r="AK16" s="263"/>
      <c r="AL16" s="263"/>
      <c r="AM16" s="263"/>
      <c r="AN16" s="263"/>
      <c r="AO16" s="263"/>
      <c r="AP16" s="263"/>
      <c r="AQ16" s="263"/>
      <c r="AR16" s="263"/>
      <c r="AS16" s="263"/>
      <c r="AT16" s="263"/>
      <c r="AU16" s="263"/>
      <c r="AV16" s="263"/>
      <c r="AW16" s="263"/>
      <c r="AX16" s="263"/>
      <c r="AY16" s="263"/>
      <c r="AZ16" s="263"/>
      <c r="BA16" s="263"/>
      <c r="BB16" s="263"/>
      <c r="BC16" s="263"/>
      <c r="BD16" s="263"/>
      <c r="BE16" s="263"/>
      <c r="BF16" s="263"/>
      <c r="BG16" s="263"/>
      <c r="BH16" s="263"/>
      <c r="BI16" s="263"/>
      <c r="BJ16" s="263"/>
      <c r="BK16" s="263"/>
      <c r="BL16" s="263"/>
      <c r="BM16" s="263"/>
      <c r="BN16" s="263"/>
      <c r="BO16" s="263"/>
      <c r="BP16" s="263"/>
      <c r="BQ16" s="263"/>
      <c r="BR16" s="263"/>
      <c r="BS16" s="263"/>
      <c r="BT16" s="263"/>
      <c r="BU16" s="263"/>
      <c r="BV16" s="263"/>
      <c r="BW16" s="263"/>
      <c r="BX16" s="263"/>
      <c r="BY16" s="263"/>
      <c r="BZ16" s="263"/>
      <c r="CA16" s="263"/>
      <c r="CB16" s="263"/>
      <c r="CC16" s="263"/>
      <c r="CD16" s="263"/>
      <c r="CE16" s="263"/>
      <c r="CF16" s="263"/>
      <c r="CG16" s="263"/>
      <c r="CH16" s="263"/>
      <c r="CI16" s="263"/>
      <c r="CJ16" s="263"/>
      <c r="CK16" s="263"/>
      <c r="CL16" s="263"/>
      <c r="CM16" s="263"/>
      <c r="CN16" s="263"/>
      <c r="CO16" s="263"/>
      <c r="CP16" s="263"/>
      <c r="CQ16" s="263"/>
      <c r="CR16" s="263"/>
      <c r="CS16" s="263"/>
      <c r="CT16" s="263"/>
      <c r="CU16" s="263"/>
      <c r="CV16" s="263"/>
      <c r="CW16" s="263"/>
      <c r="CX16" s="263"/>
      <c r="CY16" s="263"/>
      <c r="CZ16" s="263"/>
    </row>
    <row r="17" spans="1:104" s="139" customFormat="1" ht="10.25" customHeight="1" x14ac:dyDescent="0.15">
      <c r="C17" s="190"/>
      <c r="D17" s="262"/>
      <c r="AA17" s="263"/>
      <c r="AB17" s="263"/>
      <c r="AC17" s="263"/>
      <c r="AD17" s="263"/>
      <c r="AE17" s="263"/>
      <c r="AF17" s="263"/>
      <c r="AG17" s="263"/>
      <c r="AH17" s="263"/>
      <c r="AI17" s="263"/>
      <c r="AJ17" s="263"/>
      <c r="AK17" s="263"/>
      <c r="AL17" s="263"/>
      <c r="AM17" s="263"/>
      <c r="AN17" s="263"/>
      <c r="AO17" s="263"/>
      <c r="AP17" s="263"/>
      <c r="AQ17" s="263"/>
      <c r="AR17" s="263"/>
      <c r="AS17" s="263"/>
      <c r="AT17" s="263"/>
      <c r="AU17" s="263"/>
      <c r="AV17" s="263"/>
      <c r="AW17" s="263"/>
      <c r="AX17" s="263"/>
      <c r="AY17" s="263"/>
      <c r="AZ17" s="263"/>
      <c r="BA17" s="263"/>
      <c r="BB17" s="263"/>
      <c r="BC17" s="263"/>
      <c r="BD17" s="263"/>
      <c r="BE17" s="263"/>
      <c r="BF17" s="263"/>
      <c r="BG17" s="263"/>
      <c r="BH17" s="263"/>
      <c r="BI17" s="263"/>
      <c r="BJ17" s="263"/>
      <c r="BK17" s="263"/>
      <c r="BL17" s="263"/>
      <c r="BM17" s="263"/>
      <c r="BN17" s="263"/>
      <c r="BO17" s="263"/>
      <c r="BP17" s="263"/>
      <c r="BQ17" s="263"/>
      <c r="BR17" s="263"/>
      <c r="BS17" s="263"/>
      <c r="BT17" s="263"/>
      <c r="BU17" s="263"/>
      <c r="BV17" s="263"/>
      <c r="BW17" s="263"/>
      <c r="BX17" s="263"/>
      <c r="BY17" s="263"/>
      <c r="BZ17" s="263"/>
      <c r="CA17" s="263"/>
      <c r="CB17" s="263"/>
      <c r="CC17" s="263"/>
      <c r="CD17" s="263"/>
      <c r="CE17" s="263"/>
      <c r="CF17" s="263"/>
      <c r="CG17" s="263"/>
      <c r="CH17" s="263"/>
      <c r="CI17" s="263"/>
      <c r="CJ17" s="263"/>
      <c r="CK17" s="263"/>
      <c r="CL17" s="263"/>
      <c r="CM17" s="263"/>
      <c r="CN17" s="263"/>
      <c r="CO17" s="263"/>
      <c r="CP17" s="263"/>
      <c r="CQ17" s="263"/>
      <c r="CR17" s="263"/>
      <c r="CS17" s="263"/>
      <c r="CT17" s="263"/>
      <c r="CU17" s="263"/>
      <c r="CV17" s="263"/>
      <c r="CW17" s="263"/>
      <c r="CX17" s="263"/>
      <c r="CY17" s="263"/>
      <c r="CZ17" s="263"/>
    </row>
    <row r="18" spans="1:104" s="139" customFormat="1" ht="10.25" customHeight="1" x14ac:dyDescent="0.15">
      <c r="A18" s="265" t="s">
        <v>3749</v>
      </c>
      <c r="B18" s="264"/>
      <c r="C18" s="264"/>
      <c r="D18" s="264"/>
      <c r="E18" s="264"/>
      <c r="F18" s="264"/>
      <c r="G18" s="264"/>
      <c r="H18" s="264"/>
      <c r="I18" s="264"/>
      <c r="J18" s="264"/>
      <c r="K18" s="264"/>
      <c r="L18" s="264"/>
      <c r="M18" s="264"/>
      <c r="N18" s="264"/>
      <c r="O18" s="264"/>
      <c r="P18" s="264"/>
      <c r="Q18" s="264"/>
      <c r="R18" s="264"/>
      <c r="S18" s="264"/>
      <c r="T18" s="264"/>
      <c r="U18" s="264"/>
      <c r="V18" s="264"/>
      <c r="W18" s="264"/>
      <c r="X18" s="264"/>
      <c r="Y18" s="264"/>
      <c r="Z18" s="264"/>
      <c r="AA18" s="263"/>
      <c r="AB18" s="263"/>
      <c r="AC18" s="263"/>
      <c r="AD18" s="263"/>
      <c r="AE18" s="263"/>
      <c r="AF18" s="263"/>
      <c r="AG18" s="263"/>
      <c r="AH18" s="263"/>
      <c r="AI18" s="263"/>
      <c r="AJ18" s="263"/>
      <c r="AK18" s="263"/>
      <c r="AL18" s="263"/>
      <c r="AM18" s="263"/>
      <c r="AN18" s="263"/>
      <c r="AO18" s="263"/>
      <c r="AP18" s="263"/>
      <c r="AQ18" s="263"/>
      <c r="AR18" s="263"/>
      <c r="AS18" s="263"/>
      <c r="AT18" s="263"/>
      <c r="AU18" s="263"/>
      <c r="AV18" s="263"/>
      <c r="AW18" s="263"/>
      <c r="AX18" s="263"/>
      <c r="AY18" s="263"/>
      <c r="AZ18" s="263"/>
      <c r="BA18" s="263"/>
      <c r="BB18" s="263"/>
      <c r="BC18" s="263"/>
      <c r="BD18" s="263"/>
      <c r="BE18" s="263"/>
      <c r="BF18" s="263"/>
      <c r="BG18" s="263"/>
      <c r="BH18" s="263"/>
      <c r="BI18" s="263"/>
      <c r="BJ18" s="263"/>
      <c r="BK18" s="263"/>
      <c r="BL18" s="263"/>
      <c r="BM18" s="263"/>
      <c r="BN18" s="263"/>
      <c r="BO18" s="263"/>
      <c r="BP18" s="263"/>
      <c r="BQ18" s="263"/>
      <c r="BR18" s="263"/>
      <c r="BS18" s="263"/>
      <c r="BT18" s="263"/>
      <c r="BU18" s="263"/>
      <c r="BV18" s="263"/>
      <c r="BW18" s="263"/>
      <c r="BX18" s="263"/>
      <c r="BY18" s="263"/>
      <c r="BZ18" s="263"/>
      <c r="CA18" s="263"/>
      <c r="CB18" s="263"/>
      <c r="CC18" s="263"/>
      <c r="CD18" s="263"/>
      <c r="CE18" s="263"/>
      <c r="CF18" s="263"/>
      <c r="CG18" s="263"/>
      <c r="CH18" s="263"/>
      <c r="CI18" s="263"/>
      <c r="CJ18" s="263"/>
      <c r="CK18" s="263"/>
      <c r="CL18" s="263"/>
      <c r="CM18" s="263"/>
      <c r="CN18" s="263"/>
      <c r="CO18" s="263"/>
      <c r="CP18" s="263"/>
      <c r="CQ18" s="263"/>
      <c r="CR18" s="263"/>
      <c r="CS18" s="263"/>
      <c r="CT18" s="263"/>
      <c r="CU18" s="263"/>
      <c r="CV18" s="263"/>
      <c r="CW18" s="263"/>
      <c r="CX18" s="263"/>
      <c r="CY18" s="263"/>
      <c r="CZ18" s="263"/>
    </row>
    <row r="19" spans="1:104" s="139" customFormat="1" ht="10.25" customHeight="1" x14ac:dyDescent="0.15">
      <c r="C19" s="190"/>
      <c r="D19" s="262"/>
      <c r="AA19" s="263"/>
      <c r="AB19" s="263"/>
      <c r="AC19" s="263"/>
      <c r="AD19" s="263"/>
      <c r="AE19" s="263"/>
      <c r="AF19" s="263"/>
      <c r="AG19" s="263"/>
      <c r="AH19" s="263"/>
      <c r="AI19" s="263"/>
      <c r="AJ19" s="263"/>
      <c r="AK19" s="263"/>
      <c r="AL19" s="263"/>
      <c r="AM19" s="263"/>
      <c r="AN19" s="263"/>
      <c r="AO19" s="263"/>
      <c r="AP19" s="263"/>
      <c r="AQ19" s="263"/>
      <c r="AR19" s="263"/>
      <c r="AS19" s="263"/>
      <c r="AT19" s="263"/>
      <c r="AU19" s="263"/>
      <c r="AV19" s="263"/>
      <c r="AW19" s="263"/>
      <c r="AX19" s="263"/>
      <c r="AY19" s="263"/>
      <c r="AZ19" s="263"/>
      <c r="BA19" s="263"/>
      <c r="BB19" s="263"/>
      <c r="BC19" s="263"/>
      <c r="BD19" s="263"/>
      <c r="BE19" s="263"/>
      <c r="BF19" s="263"/>
      <c r="BG19" s="263"/>
      <c r="BH19" s="263"/>
      <c r="BI19" s="263"/>
      <c r="BJ19" s="263"/>
      <c r="BK19" s="263"/>
      <c r="BL19" s="263"/>
      <c r="BM19" s="263"/>
      <c r="BN19" s="263"/>
      <c r="BO19" s="263"/>
      <c r="BP19" s="263"/>
      <c r="BQ19" s="263"/>
      <c r="BR19" s="263"/>
      <c r="BS19" s="263"/>
      <c r="BT19" s="263"/>
      <c r="BU19" s="263"/>
      <c r="BV19" s="263"/>
      <c r="BW19" s="263"/>
      <c r="BX19" s="263"/>
      <c r="BY19" s="263"/>
      <c r="BZ19" s="263"/>
      <c r="CA19" s="263"/>
      <c r="CB19" s="263"/>
      <c r="CC19" s="263"/>
      <c r="CD19" s="263"/>
      <c r="CE19" s="263"/>
      <c r="CF19" s="263"/>
      <c r="CG19" s="263"/>
      <c r="CH19" s="263"/>
      <c r="CI19" s="263"/>
      <c r="CJ19" s="263"/>
      <c r="CK19" s="263"/>
      <c r="CL19" s="263"/>
      <c r="CM19" s="263"/>
      <c r="CN19" s="263"/>
      <c r="CO19" s="263"/>
      <c r="CP19" s="263"/>
      <c r="CQ19" s="263"/>
      <c r="CR19" s="263"/>
      <c r="CS19" s="263"/>
      <c r="CT19" s="263"/>
      <c r="CU19" s="263"/>
      <c r="CV19" s="263"/>
      <c r="CW19" s="263"/>
      <c r="CX19" s="263"/>
      <c r="CY19" s="263"/>
      <c r="CZ19" s="263"/>
    </row>
    <row r="20" spans="1:104" s="139" customFormat="1" ht="10.25" customHeight="1" x14ac:dyDescent="0.15">
      <c r="A20" s="242" t="s">
        <v>3750</v>
      </c>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c r="AA20" s="263"/>
      <c r="AB20" s="263"/>
      <c r="AC20" s="263"/>
      <c r="AD20" s="263"/>
      <c r="AE20" s="263"/>
      <c r="AF20" s="263"/>
      <c r="AG20" s="263"/>
      <c r="AH20" s="263"/>
      <c r="AI20" s="263"/>
      <c r="AJ20" s="263"/>
      <c r="AK20" s="263"/>
      <c r="AL20" s="263"/>
      <c r="AM20" s="263"/>
      <c r="AN20" s="263"/>
      <c r="AO20" s="263"/>
      <c r="AP20" s="263"/>
      <c r="AQ20" s="263"/>
      <c r="AR20" s="263"/>
      <c r="AS20" s="263"/>
      <c r="AT20" s="263"/>
      <c r="AU20" s="263"/>
      <c r="AV20" s="263"/>
      <c r="AW20" s="263"/>
      <c r="AX20" s="263"/>
      <c r="AY20" s="263"/>
      <c r="AZ20" s="263"/>
      <c r="BA20" s="263"/>
      <c r="BB20" s="263"/>
      <c r="BC20" s="263"/>
      <c r="BD20" s="263"/>
      <c r="BE20" s="263"/>
      <c r="BF20" s="263"/>
      <c r="BG20" s="263"/>
      <c r="BH20" s="263"/>
      <c r="BI20" s="263"/>
      <c r="BJ20" s="263"/>
      <c r="BK20" s="263"/>
      <c r="BL20" s="263"/>
      <c r="BM20" s="263"/>
      <c r="BN20" s="263"/>
      <c r="BO20" s="263"/>
      <c r="BP20" s="263"/>
      <c r="BQ20" s="263"/>
      <c r="BR20" s="263"/>
      <c r="BS20" s="263"/>
      <c r="BT20" s="263"/>
      <c r="BU20" s="263"/>
      <c r="BV20" s="263"/>
      <c r="BW20" s="263"/>
      <c r="BX20" s="263"/>
      <c r="BY20" s="263"/>
      <c r="BZ20" s="263"/>
      <c r="CA20" s="263"/>
      <c r="CB20" s="263"/>
      <c r="CC20" s="263"/>
      <c r="CD20" s="263"/>
      <c r="CE20" s="263"/>
      <c r="CF20" s="263"/>
      <c r="CG20" s="263"/>
      <c r="CH20" s="263"/>
      <c r="CI20" s="263"/>
      <c r="CJ20" s="263"/>
      <c r="CK20" s="263"/>
      <c r="CL20" s="263"/>
      <c r="CM20" s="263"/>
      <c r="CN20" s="263"/>
      <c r="CO20" s="263"/>
      <c r="CP20" s="263"/>
      <c r="CQ20" s="263"/>
      <c r="CR20" s="263"/>
      <c r="CS20" s="263"/>
      <c r="CT20" s="263"/>
      <c r="CU20" s="263"/>
      <c r="CV20" s="263"/>
      <c r="CW20" s="263"/>
      <c r="CX20" s="263"/>
      <c r="CY20" s="263"/>
      <c r="CZ20" s="263"/>
    </row>
    <row r="21" spans="1:104" ht="26" customHeight="1" x14ac:dyDescent="0.15">
      <c r="A21"/>
      <c r="E21"/>
      <c r="F21"/>
      <c r="G21"/>
      <c r="H21"/>
      <c r="I21"/>
      <c r="J21"/>
    </row>
    <row r="22" spans="1:104" ht="16.25" customHeight="1" x14ac:dyDescent="0.15">
      <c r="A22" s="498" t="s">
        <v>3751</v>
      </c>
      <c r="B22" s="496"/>
      <c r="C22" s="496"/>
      <c r="D22" s="496"/>
      <c r="E22" s="496"/>
      <c r="F22" s="496"/>
      <c r="G22" s="496"/>
      <c r="H22" s="496"/>
      <c r="I22" s="496"/>
      <c r="J22" s="496"/>
      <c r="K22" s="496"/>
      <c r="L22" s="496"/>
      <c r="M22" s="496"/>
      <c r="N22" s="496"/>
      <c r="O22" s="496"/>
      <c r="P22" s="496"/>
      <c r="Q22" s="496"/>
      <c r="R22" s="496"/>
      <c r="S22" s="496"/>
      <c r="T22" s="496"/>
      <c r="U22" s="496"/>
      <c r="V22" s="496"/>
      <c r="W22" s="496"/>
      <c r="X22" s="496"/>
      <c r="Y22" s="496"/>
      <c r="Z22" s="496"/>
      <c r="AA22" s="496"/>
      <c r="AB22" s="496"/>
      <c r="AC22" s="496"/>
      <c r="AD22" s="496"/>
      <c r="AE22" s="496"/>
      <c r="AF22" s="496"/>
      <c r="AG22" s="496"/>
      <c r="AH22" s="496"/>
      <c r="AI22" s="496"/>
      <c r="AJ22" s="496"/>
      <c r="AK22" s="496"/>
      <c r="AL22" s="496"/>
      <c r="AM22" s="496"/>
      <c r="AN22" s="496"/>
      <c r="AO22" s="496"/>
      <c r="AP22" s="496"/>
      <c r="AQ22" s="496"/>
      <c r="AR22" s="496"/>
      <c r="AS22" s="496"/>
      <c r="AT22" s="496"/>
      <c r="AU22" s="496"/>
      <c r="AV22" s="496"/>
      <c r="AW22" s="496"/>
      <c r="AX22" s="496"/>
      <c r="AY22" s="496"/>
      <c r="AZ22" s="496"/>
      <c r="BA22" s="496"/>
      <c r="BB22" s="496"/>
      <c r="BC22" s="496"/>
      <c r="BD22" s="496"/>
      <c r="BE22" s="496"/>
      <c r="BF22" s="496"/>
      <c r="BG22" s="496"/>
      <c r="BH22" s="496"/>
      <c r="BI22" s="496"/>
      <c r="BJ22" s="496"/>
      <c r="BK22" s="496"/>
      <c r="BL22" s="496"/>
      <c r="BM22" s="496"/>
      <c r="BN22" s="496"/>
      <c r="BO22" s="496"/>
      <c r="BP22" s="496"/>
      <c r="BQ22" s="496"/>
      <c r="BR22" s="496"/>
      <c r="BS22" s="496"/>
      <c r="BT22" s="496"/>
      <c r="BU22" s="496"/>
      <c r="BV22" s="496"/>
      <c r="BW22" s="496"/>
      <c r="BX22" s="496"/>
      <c r="BY22" s="496"/>
      <c r="BZ22" s="496"/>
      <c r="CA22" s="496"/>
      <c r="CB22" s="496"/>
      <c r="CC22" s="496"/>
      <c r="CD22" s="496"/>
      <c r="CE22" s="496"/>
      <c r="CF22" s="496"/>
      <c r="CG22" s="496"/>
      <c r="CH22" s="496"/>
      <c r="CI22" s="496"/>
      <c r="CJ22" s="496"/>
      <c r="CK22" s="496"/>
      <c r="CL22" s="496"/>
      <c r="CM22" s="496"/>
      <c r="CN22" s="496"/>
      <c r="CO22" s="496"/>
      <c r="CP22" s="496"/>
      <c r="CQ22" s="496"/>
      <c r="CR22" s="496"/>
      <c r="CS22" s="496"/>
      <c r="CT22" s="496"/>
      <c r="CU22" s="496"/>
      <c r="CV22" s="496"/>
      <c r="CW22" s="496"/>
      <c r="CX22" s="496"/>
      <c r="CY22" s="496"/>
      <c r="CZ22" s="496"/>
    </row>
    <row r="23" spans="1:104" ht="89.25" customHeight="1" thickBot="1" x14ac:dyDescent="0.2">
      <c r="A23" s="499" t="s">
        <v>3752</v>
      </c>
      <c r="B23" s="499"/>
      <c r="C23" s="499"/>
      <c r="D23" s="499"/>
      <c r="E23" s="499"/>
      <c r="F23" s="499"/>
      <c r="G23" s="499"/>
      <c r="H23" s="499"/>
      <c r="I23" s="499"/>
      <c r="J23" s="499"/>
      <c r="K23" s="499"/>
      <c r="L23" s="499"/>
      <c r="M23" s="499"/>
      <c r="N23" s="499"/>
      <c r="O23" s="499"/>
      <c r="P23" s="499"/>
      <c r="Q23" s="499"/>
      <c r="R23" s="499"/>
      <c r="S23" s="39"/>
      <c r="T23" s="39"/>
      <c r="U23" s="39"/>
      <c r="V23" s="39"/>
      <c r="W23" s="39"/>
      <c r="X23" s="24"/>
      <c r="Y23" s="24"/>
      <c r="Z23" s="24"/>
      <c r="AA23" s="24"/>
    </row>
    <row r="24" spans="1:104" ht="18" thickTop="1" x14ac:dyDescent="0.15">
      <c r="A24" s="261" t="s">
        <v>3753</v>
      </c>
      <c r="B24" s="260" t="s">
        <v>3747</v>
      </c>
      <c r="C24" s="176" t="s">
        <v>165</v>
      </c>
      <c r="D24" s="392" t="s">
        <v>3727</v>
      </c>
      <c r="E24" s="393">
        <f>'Start Here Statistics'!StartDate</f>
        <v>45036</v>
      </c>
      <c r="F24" s="393">
        <f t="shared" ref="F24:AK24" si="8">E24+1</f>
        <v>45037</v>
      </c>
      <c r="G24" s="393">
        <f t="shared" si="8"/>
        <v>45038</v>
      </c>
      <c r="H24" s="393">
        <f t="shared" si="8"/>
        <v>45039</v>
      </c>
      <c r="I24" s="393">
        <f t="shared" si="8"/>
        <v>45040</v>
      </c>
      <c r="J24" s="393">
        <f t="shared" si="8"/>
        <v>45041</v>
      </c>
      <c r="K24" s="393">
        <f t="shared" si="8"/>
        <v>45042</v>
      </c>
      <c r="L24" s="393">
        <f t="shared" si="8"/>
        <v>45043</v>
      </c>
      <c r="M24" s="393">
        <f t="shared" si="8"/>
        <v>45044</v>
      </c>
      <c r="N24" s="393">
        <f t="shared" si="8"/>
        <v>45045</v>
      </c>
      <c r="O24" s="393">
        <f t="shared" si="8"/>
        <v>45046</v>
      </c>
      <c r="P24" s="393">
        <f t="shared" si="8"/>
        <v>45047</v>
      </c>
      <c r="Q24" s="393">
        <f t="shared" si="8"/>
        <v>45048</v>
      </c>
      <c r="R24" s="393">
        <f t="shared" si="8"/>
        <v>45049</v>
      </c>
      <c r="S24" s="393">
        <f t="shared" si="8"/>
        <v>45050</v>
      </c>
      <c r="T24" s="393">
        <f t="shared" si="8"/>
        <v>45051</v>
      </c>
      <c r="U24" s="393">
        <f t="shared" si="8"/>
        <v>45052</v>
      </c>
      <c r="V24" s="393">
        <f t="shared" si="8"/>
        <v>45053</v>
      </c>
      <c r="W24" s="393">
        <f t="shared" si="8"/>
        <v>45054</v>
      </c>
      <c r="X24" s="393">
        <f t="shared" si="8"/>
        <v>45055</v>
      </c>
      <c r="Y24" s="393">
        <f t="shared" si="8"/>
        <v>45056</v>
      </c>
      <c r="Z24" s="393">
        <f t="shared" si="8"/>
        <v>45057</v>
      </c>
      <c r="AA24" s="393">
        <f t="shared" si="8"/>
        <v>45058</v>
      </c>
      <c r="AB24" s="393">
        <f t="shared" si="8"/>
        <v>45059</v>
      </c>
      <c r="AC24" s="393">
        <f t="shared" si="8"/>
        <v>45060</v>
      </c>
      <c r="AD24" s="393">
        <f t="shared" si="8"/>
        <v>45061</v>
      </c>
      <c r="AE24" s="393">
        <f t="shared" si="8"/>
        <v>45062</v>
      </c>
      <c r="AF24" s="393">
        <f t="shared" si="8"/>
        <v>45063</v>
      </c>
      <c r="AG24" s="393">
        <f t="shared" si="8"/>
        <v>45064</v>
      </c>
      <c r="AH24" s="393">
        <f t="shared" si="8"/>
        <v>45065</v>
      </c>
      <c r="AI24" s="393">
        <f t="shared" si="8"/>
        <v>45066</v>
      </c>
      <c r="AJ24" s="393">
        <f t="shared" si="8"/>
        <v>45067</v>
      </c>
      <c r="AK24" s="393">
        <f t="shared" si="8"/>
        <v>45068</v>
      </c>
      <c r="AL24" s="393">
        <f t="shared" ref="AL24:BQ24" si="9">AK24+1</f>
        <v>45069</v>
      </c>
      <c r="AM24" s="393">
        <f t="shared" si="9"/>
        <v>45070</v>
      </c>
      <c r="AN24" s="393">
        <f t="shared" si="9"/>
        <v>45071</v>
      </c>
      <c r="AO24" s="393">
        <f t="shared" si="9"/>
        <v>45072</v>
      </c>
      <c r="AP24" s="393">
        <f t="shared" si="9"/>
        <v>45073</v>
      </c>
      <c r="AQ24" s="393">
        <f t="shared" si="9"/>
        <v>45074</v>
      </c>
      <c r="AR24" s="393">
        <f t="shared" si="9"/>
        <v>45075</v>
      </c>
      <c r="AS24" s="393">
        <f t="shared" si="9"/>
        <v>45076</v>
      </c>
      <c r="AT24" s="393">
        <f t="shared" si="9"/>
        <v>45077</v>
      </c>
      <c r="AU24" s="393">
        <f t="shared" si="9"/>
        <v>45078</v>
      </c>
      <c r="AV24" s="393">
        <f t="shared" si="9"/>
        <v>45079</v>
      </c>
      <c r="AW24" s="393">
        <f t="shared" si="9"/>
        <v>45080</v>
      </c>
      <c r="AX24" s="393">
        <f t="shared" si="9"/>
        <v>45081</v>
      </c>
      <c r="AY24" s="393">
        <f t="shared" si="9"/>
        <v>45082</v>
      </c>
      <c r="AZ24" s="393">
        <f t="shared" si="9"/>
        <v>45083</v>
      </c>
      <c r="BA24" s="393">
        <f t="shared" si="9"/>
        <v>45084</v>
      </c>
      <c r="BB24" s="393">
        <f t="shared" si="9"/>
        <v>45085</v>
      </c>
      <c r="BC24" s="393">
        <f t="shared" si="9"/>
        <v>45086</v>
      </c>
      <c r="BD24" s="393">
        <f t="shared" si="9"/>
        <v>45087</v>
      </c>
      <c r="BE24" s="393">
        <f t="shared" si="9"/>
        <v>45088</v>
      </c>
      <c r="BF24" s="393">
        <f t="shared" si="9"/>
        <v>45089</v>
      </c>
      <c r="BG24" s="393">
        <f t="shared" si="9"/>
        <v>45090</v>
      </c>
      <c r="BH24" s="393">
        <f t="shared" si="9"/>
        <v>45091</v>
      </c>
      <c r="BI24" s="393">
        <f t="shared" si="9"/>
        <v>45092</v>
      </c>
      <c r="BJ24" s="393">
        <f t="shared" si="9"/>
        <v>45093</v>
      </c>
      <c r="BK24" s="393">
        <f t="shared" si="9"/>
        <v>45094</v>
      </c>
      <c r="BL24" s="393">
        <f t="shared" si="9"/>
        <v>45095</v>
      </c>
      <c r="BM24" s="393">
        <f t="shared" si="9"/>
        <v>45096</v>
      </c>
      <c r="BN24" s="393">
        <f t="shared" si="9"/>
        <v>45097</v>
      </c>
      <c r="BO24" s="393">
        <f t="shared" si="9"/>
        <v>45098</v>
      </c>
      <c r="BP24" s="393">
        <f t="shared" si="9"/>
        <v>45099</v>
      </c>
      <c r="BQ24" s="393">
        <f t="shared" si="9"/>
        <v>45100</v>
      </c>
      <c r="BR24" s="393">
        <f t="shared" ref="BR24:CZ24" si="10">BQ24+1</f>
        <v>45101</v>
      </c>
      <c r="BS24" s="393">
        <f t="shared" si="10"/>
        <v>45102</v>
      </c>
      <c r="BT24" s="393">
        <f t="shared" si="10"/>
        <v>45103</v>
      </c>
      <c r="BU24" s="393">
        <f t="shared" si="10"/>
        <v>45104</v>
      </c>
      <c r="BV24" s="393">
        <f t="shared" si="10"/>
        <v>45105</v>
      </c>
      <c r="BW24" s="393">
        <f t="shared" si="10"/>
        <v>45106</v>
      </c>
      <c r="BX24" s="393">
        <f t="shared" si="10"/>
        <v>45107</v>
      </c>
      <c r="BY24" s="393">
        <f t="shared" si="10"/>
        <v>45108</v>
      </c>
      <c r="BZ24" s="393">
        <f t="shared" si="10"/>
        <v>45109</v>
      </c>
      <c r="CA24" s="393">
        <f t="shared" si="10"/>
        <v>45110</v>
      </c>
      <c r="CB24" s="393">
        <f t="shared" si="10"/>
        <v>45111</v>
      </c>
      <c r="CC24" s="393">
        <f t="shared" si="10"/>
        <v>45112</v>
      </c>
      <c r="CD24" s="393">
        <f t="shared" si="10"/>
        <v>45113</v>
      </c>
      <c r="CE24" s="393">
        <f t="shared" si="10"/>
        <v>45114</v>
      </c>
      <c r="CF24" s="393">
        <f t="shared" si="10"/>
        <v>45115</v>
      </c>
      <c r="CG24" s="393">
        <f t="shared" si="10"/>
        <v>45116</v>
      </c>
      <c r="CH24" s="393">
        <f t="shared" si="10"/>
        <v>45117</v>
      </c>
      <c r="CI24" s="393">
        <f t="shared" si="10"/>
        <v>45118</v>
      </c>
      <c r="CJ24" s="393">
        <f t="shared" si="10"/>
        <v>45119</v>
      </c>
      <c r="CK24" s="393">
        <f t="shared" si="10"/>
        <v>45120</v>
      </c>
      <c r="CL24" s="393">
        <f t="shared" si="10"/>
        <v>45121</v>
      </c>
      <c r="CM24" s="393">
        <f t="shared" si="10"/>
        <v>45122</v>
      </c>
      <c r="CN24" s="393">
        <f t="shared" si="10"/>
        <v>45123</v>
      </c>
      <c r="CO24" s="393">
        <f t="shared" si="10"/>
        <v>45124</v>
      </c>
      <c r="CP24" s="393">
        <f t="shared" si="10"/>
        <v>45125</v>
      </c>
      <c r="CQ24" s="393">
        <f t="shared" si="10"/>
        <v>45126</v>
      </c>
      <c r="CR24" s="393">
        <f t="shared" si="10"/>
        <v>45127</v>
      </c>
      <c r="CS24" s="393">
        <f t="shared" si="10"/>
        <v>45128</v>
      </c>
      <c r="CT24" s="393">
        <f t="shared" si="10"/>
        <v>45129</v>
      </c>
      <c r="CU24" s="393">
        <f t="shared" si="10"/>
        <v>45130</v>
      </c>
      <c r="CV24" s="393">
        <f t="shared" si="10"/>
        <v>45131</v>
      </c>
      <c r="CW24" s="393">
        <f t="shared" si="10"/>
        <v>45132</v>
      </c>
      <c r="CX24" s="393">
        <f t="shared" si="10"/>
        <v>45133</v>
      </c>
      <c r="CY24" s="393">
        <f t="shared" si="10"/>
        <v>45134</v>
      </c>
      <c r="CZ24" s="393">
        <f t="shared" si="10"/>
        <v>45135</v>
      </c>
    </row>
    <row r="25" spans="1:104" ht="62.75" hidden="1" customHeight="1" x14ac:dyDescent="0.15">
      <c r="A25"/>
      <c r="B25" s="46" t="s">
        <v>3747</v>
      </c>
      <c r="C25" s="46" t="s">
        <v>165</v>
      </c>
      <c r="D25" s="49" t="s">
        <v>3727</v>
      </c>
      <c r="E25" s="142" t="s">
        <v>70</v>
      </c>
      <c r="F25" s="142" t="s">
        <v>171</v>
      </c>
      <c r="G25" s="142" t="s">
        <v>172</v>
      </c>
      <c r="H25" s="142" t="s">
        <v>173</v>
      </c>
      <c r="I25" s="142" t="s">
        <v>174</v>
      </c>
      <c r="J25" s="142" t="s">
        <v>175</v>
      </c>
      <c r="K25" s="142" t="s">
        <v>176</v>
      </c>
      <c r="L25" s="142" t="s">
        <v>177</v>
      </c>
      <c r="M25" s="142" t="s">
        <v>178</v>
      </c>
      <c r="N25" s="142" t="s">
        <v>179</v>
      </c>
      <c r="O25" s="142" t="s">
        <v>180</v>
      </c>
      <c r="P25" s="142" t="s">
        <v>181</v>
      </c>
      <c r="Q25" s="142" t="s">
        <v>182</v>
      </c>
      <c r="R25" s="142" t="s">
        <v>183</v>
      </c>
      <c r="S25" s="142" t="s">
        <v>184</v>
      </c>
      <c r="T25" s="142" t="s">
        <v>185</v>
      </c>
      <c r="U25" s="142" t="s">
        <v>186</v>
      </c>
      <c r="V25" s="142" t="s">
        <v>187</v>
      </c>
      <c r="W25" s="142" t="s">
        <v>188</v>
      </c>
      <c r="X25" s="142" t="s">
        <v>189</v>
      </c>
      <c r="Y25" s="142" t="s">
        <v>190</v>
      </c>
      <c r="Z25" s="142" t="s">
        <v>191</v>
      </c>
      <c r="AA25" s="142" t="s">
        <v>192</v>
      </c>
      <c r="AB25" s="142" t="s">
        <v>193</v>
      </c>
      <c r="AC25" s="142" t="s">
        <v>194</v>
      </c>
      <c r="AD25" s="142" t="s">
        <v>195</v>
      </c>
      <c r="AE25" s="142" t="s">
        <v>196</v>
      </c>
      <c r="AF25" s="142" t="s">
        <v>197</v>
      </c>
      <c r="AG25" s="142" t="s">
        <v>198</v>
      </c>
      <c r="AH25" s="142" t="s">
        <v>199</v>
      </c>
      <c r="AI25" s="142" t="s">
        <v>200</v>
      </c>
      <c r="AJ25" s="142" t="s">
        <v>201</v>
      </c>
      <c r="AK25" s="142" t="s">
        <v>202</v>
      </c>
      <c r="AL25" s="142" t="s">
        <v>203</v>
      </c>
      <c r="AM25" s="142" t="s">
        <v>204</v>
      </c>
      <c r="AN25" s="142" t="s">
        <v>205</v>
      </c>
      <c r="AO25" s="142" t="s">
        <v>206</v>
      </c>
      <c r="AP25" s="142" t="s">
        <v>207</v>
      </c>
      <c r="AQ25" s="142" t="s">
        <v>208</v>
      </c>
      <c r="AR25" s="142" t="s">
        <v>209</v>
      </c>
      <c r="AS25" s="142" t="s">
        <v>210</v>
      </c>
      <c r="AT25" s="142" t="s">
        <v>211</v>
      </c>
      <c r="AU25" s="142" t="s">
        <v>212</v>
      </c>
      <c r="AV25" s="142" t="s">
        <v>213</v>
      </c>
      <c r="AW25" s="142" t="s">
        <v>214</v>
      </c>
      <c r="AX25" s="142" t="s">
        <v>215</v>
      </c>
      <c r="AY25" s="142" t="s">
        <v>216</v>
      </c>
      <c r="AZ25" s="142" t="s">
        <v>217</v>
      </c>
      <c r="BA25" s="142" t="s">
        <v>218</v>
      </c>
      <c r="BB25" s="142" t="s">
        <v>219</v>
      </c>
      <c r="BC25" s="142" t="s">
        <v>220</v>
      </c>
      <c r="BD25" s="142" t="s">
        <v>221</v>
      </c>
      <c r="BE25" s="142" t="s">
        <v>222</v>
      </c>
      <c r="BF25" s="142" t="s">
        <v>223</v>
      </c>
      <c r="BG25" s="142" t="s">
        <v>224</v>
      </c>
      <c r="BH25" s="142" t="s">
        <v>225</v>
      </c>
      <c r="BI25" s="142" t="s">
        <v>226</v>
      </c>
      <c r="BJ25" s="142" t="s">
        <v>227</v>
      </c>
      <c r="BK25" s="142" t="s">
        <v>228</v>
      </c>
      <c r="BL25" s="142" t="s">
        <v>229</v>
      </c>
      <c r="BM25" s="142" t="s">
        <v>230</v>
      </c>
      <c r="BN25" s="142" t="s">
        <v>231</v>
      </c>
      <c r="BO25" s="142" t="s">
        <v>232</v>
      </c>
      <c r="BP25" s="142" t="s">
        <v>233</v>
      </c>
      <c r="BQ25" s="142" t="s">
        <v>234</v>
      </c>
      <c r="BR25" s="142" t="s">
        <v>235</v>
      </c>
      <c r="BS25" s="142" t="s">
        <v>236</v>
      </c>
      <c r="BT25" s="142" t="s">
        <v>237</v>
      </c>
      <c r="BU25" s="142" t="s">
        <v>238</v>
      </c>
      <c r="BV25" s="142" t="s">
        <v>239</v>
      </c>
      <c r="BW25" s="142" t="s">
        <v>240</v>
      </c>
      <c r="BX25" s="142" t="s">
        <v>241</v>
      </c>
      <c r="BY25" s="142" t="s">
        <v>242</v>
      </c>
      <c r="BZ25" s="142" t="s">
        <v>243</v>
      </c>
      <c r="CA25" s="142" t="s">
        <v>244</v>
      </c>
      <c r="CB25" s="142" t="s">
        <v>245</v>
      </c>
      <c r="CC25" s="142" t="s">
        <v>246</v>
      </c>
      <c r="CD25" s="142" t="s">
        <v>247</v>
      </c>
      <c r="CE25" s="142" t="s">
        <v>248</v>
      </c>
      <c r="CF25" s="142" t="s">
        <v>249</v>
      </c>
      <c r="CG25" s="142" t="s">
        <v>250</v>
      </c>
      <c r="CH25" s="142" t="s">
        <v>251</v>
      </c>
      <c r="CI25" s="142" t="s">
        <v>252</v>
      </c>
      <c r="CJ25" s="142" t="s">
        <v>253</v>
      </c>
      <c r="CK25" s="142" t="s">
        <v>254</v>
      </c>
      <c r="CL25" s="142" t="s">
        <v>255</v>
      </c>
      <c r="CM25" s="142" t="s">
        <v>256</v>
      </c>
      <c r="CN25" s="142" t="s">
        <v>257</v>
      </c>
      <c r="CO25" s="142" t="s">
        <v>258</v>
      </c>
      <c r="CP25" s="142" t="s">
        <v>259</v>
      </c>
      <c r="CQ25" s="142" t="s">
        <v>260</v>
      </c>
      <c r="CR25" s="142" t="s">
        <v>261</v>
      </c>
      <c r="CS25" s="142" t="s">
        <v>262</v>
      </c>
      <c r="CT25" s="142" t="s">
        <v>263</v>
      </c>
      <c r="CU25" s="142" t="s">
        <v>264</v>
      </c>
      <c r="CV25" s="142" t="s">
        <v>265</v>
      </c>
      <c r="CW25" s="142" t="s">
        <v>266</v>
      </c>
      <c r="CX25" s="142" t="s">
        <v>267</v>
      </c>
      <c r="CY25" s="142" t="s">
        <v>268</v>
      </c>
      <c r="CZ25" s="142" t="s">
        <v>269</v>
      </c>
    </row>
    <row r="26" spans="1:104" s="139" customFormat="1" ht="27" customHeight="1" x14ac:dyDescent="0.15">
      <c r="B26" s="257"/>
      <c r="C26" s="147"/>
      <c r="D26" s="174">
        <f>SUM(E26:GV26)</f>
        <v>0</v>
      </c>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c r="CS26" s="175"/>
      <c r="CT26" s="175"/>
      <c r="CU26" s="175"/>
      <c r="CV26" s="175"/>
      <c r="CW26" s="175"/>
      <c r="CX26" s="175"/>
      <c r="CY26" s="175"/>
      <c r="CZ26" s="175"/>
    </row>
    <row r="27" spans="1:104" s="139" customFormat="1" ht="27" customHeight="1" x14ac:dyDescent="0.15">
      <c r="B27" s="259"/>
      <c r="C27" s="147"/>
      <c r="D27" s="174">
        <f t="shared" ref="D27:D33" si="11">SUM(E27:GV27)</f>
        <v>0</v>
      </c>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c r="CS27" s="175"/>
      <c r="CT27" s="175"/>
      <c r="CU27" s="175"/>
      <c r="CV27" s="175"/>
      <c r="CW27" s="175"/>
      <c r="CX27" s="175"/>
      <c r="CY27" s="175"/>
      <c r="CZ27" s="175"/>
    </row>
    <row r="28" spans="1:104" s="139" customFormat="1" ht="27" customHeight="1" x14ac:dyDescent="0.15">
      <c r="B28" s="259"/>
      <c r="C28" s="147"/>
      <c r="D28" s="174">
        <f t="shared" si="11"/>
        <v>0</v>
      </c>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BU28" s="175"/>
      <c r="BV28" s="175"/>
      <c r="BW28" s="175"/>
      <c r="BX28" s="175"/>
      <c r="BY28" s="175"/>
      <c r="BZ28" s="175"/>
      <c r="CA28" s="175"/>
      <c r="CB28" s="175"/>
      <c r="CC28" s="175"/>
      <c r="CD28" s="175"/>
      <c r="CE28" s="175"/>
      <c r="CF28" s="175"/>
      <c r="CG28" s="175"/>
      <c r="CH28" s="175"/>
      <c r="CI28" s="175"/>
      <c r="CJ28" s="175"/>
      <c r="CK28" s="175"/>
      <c r="CL28" s="175"/>
      <c r="CM28" s="175"/>
      <c r="CN28" s="175"/>
      <c r="CO28" s="175"/>
      <c r="CP28" s="175"/>
      <c r="CQ28" s="175"/>
      <c r="CR28" s="175"/>
      <c r="CS28" s="175"/>
      <c r="CT28" s="175"/>
      <c r="CU28" s="175"/>
      <c r="CV28" s="175"/>
      <c r="CW28" s="175"/>
      <c r="CX28" s="175"/>
      <c r="CY28" s="175"/>
      <c r="CZ28" s="175"/>
    </row>
    <row r="29" spans="1:104" s="139" customFormat="1" ht="27" customHeight="1" x14ac:dyDescent="0.15">
      <c r="B29" s="258"/>
      <c r="C29" s="147"/>
      <c r="D29" s="174">
        <f t="shared" si="11"/>
        <v>0</v>
      </c>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c r="CS29" s="175"/>
      <c r="CT29" s="175"/>
      <c r="CU29" s="175"/>
      <c r="CV29" s="175"/>
      <c r="CW29" s="175"/>
      <c r="CX29" s="175"/>
      <c r="CY29" s="175"/>
      <c r="CZ29" s="175"/>
    </row>
    <row r="30" spans="1:104" s="139" customFormat="1" ht="27" customHeight="1" x14ac:dyDescent="0.15">
      <c r="B30" s="257"/>
      <c r="C30" s="147"/>
      <c r="D30" s="174">
        <f t="shared" si="11"/>
        <v>0</v>
      </c>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75"/>
      <c r="AP30" s="175"/>
      <c r="AQ30" s="175"/>
      <c r="AR30" s="175"/>
      <c r="AS30" s="175"/>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75"/>
      <c r="CD30" s="175"/>
      <c r="CE30" s="175"/>
      <c r="CF30" s="175"/>
      <c r="CG30" s="175"/>
      <c r="CH30" s="175"/>
      <c r="CI30" s="175"/>
      <c r="CJ30" s="175"/>
      <c r="CK30" s="175"/>
      <c r="CL30" s="175"/>
      <c r="CM30" s="175"/>
      <c r="CN30" s="175"/>
      <c r="CO30" s="175"/>
      <c r="CP30" s="175"/>
      <c r="CQ30" s="175"/>
      <c r="CR30" s="175"/>
      <c r="CS30" s="175"/>
      <c r="CT30" s="175"/>
      <c r="CU30" s="175"/>
      <c r="CV30" s="175"/>
      <c r="CW30" s="175"/>
      <c r="CX30" s="175"/>
      <c r="CY30" s="175"/>
      <c r="CZ30" s="175"/>
    </row>
    <row r="31" spans="1:104" s="139" customFormat="1" ht="27" customHeight="1" x14ac:dyDescent="0.15">
      <c r="B31" s="257"/>
      <c r="C31" s="147"/>
      <c r="D31" s="174">
        <f t="shared" si="11"/>
        <v>0</v>
      </c>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75"/>
      <c r="AP31" s="175"/>
      <c r="AQ31" s="175"/>
      <c r="AR31" s="175"/>
      <c r="AS31" s="175"/>
      <c r="AT31" s="175"/>
      <c r="AU31" s="175"/>
      <c r="AV31" s="175"/>
      <c r="AW31" s="175"/>
      <c r="AX31" s="175"/>
      <c r="AY31" s="175"/>
      <c r="AZ31" s="175"/>
      <c r="BA31" s="175"/>
      <c r="BB31" s="175"/>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c r="CS31" s="175"/>
      <c r="CT31" s="175"/>
      <c r="CU31" s="175"/>
      <c r="CV31" s="175"/>
      <c r="CW31" s="175"/>
      <c r="CX31" s="175"/>
      <c r="CY31" s="175"/>
      <c r="CZ31" s="175"/>
    </row>
    <row r="32" spans="1:104" s="139" customFormat="1" ht="27" customHeight="1" x14ac:dyDescent="0.15">
      <c r="B32" s="257"/>
      <c r="C32" s="147"/>
      <c r="D32" s="174">
        <f t="shared" si="11"/>
        <v>0</v>
      </c>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75"/>
      <c r="AP32" s="175"/>
      <c r="AQ32" s="175"/>
      <c r="AR32" s="175"/>
      <c r="AS32" s="175"/>
      <c r="AT32" s="175"/>
      <c r="AU32" s="175"/>
      <c r="AV32" s="175"/>
      <c r="AW32" s="175"/>
      <c r="AX32" s="175"/>
      <c r="AY32" s="175"/>
      <c r="AZ32" s="175"/>
      <c r="BA32" s="175"/>
      <c r="BB32" s="175"/>
      <c r="BC32" s="175"/>
      <c r="BD32" s="175"/>
      <c r="BE32" s="175"/>
      <c r="BF32" s="175"/>
      <c r="BG32" s="175"/>
      <c r="BH32" s="175"/>
      <c r="BI32" s="175"/>
      <c r="BJ32" s="175"/>
      <c r="BK32" s="175"/>
      <c r="BL32" s="175"/>
      <c r="BM32" s="175"/>
      <c r="BN32" s="175"/>
      <c r="BO32" s="175"/>
      <c r="BP32" s="175"/>
      <c r="BQ32" s="175"/>
      <c r="BR32" s="175"/>
      <c r="BS32" s="175"/>
      <c r="BT32" s="175"/>
      <c r="BU32" s="175"/>
      <c r="BV32" s="175"/>
      <c r="BW32" s="175"/>
      <c r="BX32" s="175"/>
      <c r="BY32" s="175"/>
      <c r="BZ32" s="175"/>
      <c r="CA32" s="175"/>
      <c r="CB32" s="175"/>
      <c r="CC32" s="175"/>
      <c r="CD32" s="175"/>
      <c r="CE32" s="175"/>
      <c r="CF32" s="175"/>
      <c r="CG32" s="175"/>
      <c r="CH32" s="175"/>
      <c r="CI32" s="175"/>
      <c r="CJ32" s="175"/>
      <c r="CK32" s="175"/>
      <c r="CL32" s="175"/>
      <c r="CM32" s="175"/>
      <c r="CN32" s="175"/>
      <c r="CO32" s="175"/>
      <c r="CP32" s="175"/>
      <c r="CQ32" s="175"/>
      <c r="CR32" s="175"/>
      <c r="CS32" s="175"/>
      <c r="CT32" s="175"/>
      <c r="CU32" s="175"/>
      <c r="CV32" s="175"/>
      <c r="CW32" s="175"/>
      <c r="CX32" s="175"/>
      <c r="CY32" s="175"/>
      <c r="CZ32" s="175"/>
    </row>
    <row r="33" spans="1:104" s="254" customFormat="1" x14ac:dyDescent="0.15">
      <c r="B33" s="162"/>
      <c r="C33" s="147"/>
      <c r="D33" s="174">
        <f t="shared" si="11"/>
        <v>0</v>
      </c>
      <c r="E33" s="163"/>
      <c r="F33" s="163"/>
      <c r="G33" s="163"/>
      <c r="H33" s="163"/>
      <c r="I33" s="163"/>
      <c r="J33" s="163"/>
      <c r="K33" s="163"/>
      <c r="L33" s="163"/>
      <c r="M33" s="163"/>
      <c r="N33" s="163"/>
      <c r="O33" s="163"/>
      <c r="P33" s="163"/>
      <c r="Q33" s="163"/>
      <c r="R33" s="163"/>
      <c r="S33" s="163"/>
      <c r="T33" s="163"/>
      <c r="U33" s="163"/>
      <c r="V33" s="163"/>
      <c r="W33" s="256"/>
      <c r="X33" s="256"/>
      <c r="Y33" s="256"/>
      <c r="Z33" s="256"/>
      <c r="AA33" s="256"/>
      <c r="AB33" s="256"/>
      <c r="AC33" s="256"/>
      <c r="AD33" s="256"/>
      <c r="AE33" s="256"/>
      <c r="AF33" s="256"/>
      <c r="AG33" s="256"/>
      <c r="AH33" s="255"/>
      <c r="AI33" s="255"/>
      <c r="AJ33" s="255"/>
      <c r="AK33" s="255"/>
      <c r="AL33" s="255"/>
      <c r="AM33" s="255"/>
      <c r="AN33" s="255"/>
      <c r="AO33" s="255"/>
      <c r="AP33" s="255"/>
      <c r="AQ33" s="255"/>
      <c r="AR33" s="255"/>
      <c r="AS33" s="255"/>
      <c r="AT33" s="255"/>
      <c r="AU33" s="255"/>
      <c r="AV33" s="255"/>
      <c r="AW33" s="255"/>
      <c r="AX33" s="255"/>
      <c r="AY33" s="255"/>
      <c r="AZ33" s="255"/>
      <c r="BA33" s="255"/>
      <c r="BB33" s="255"/>
      <c r="BC33" s="255"/>
      <c r="BD33" s="255"/>
      <c r="BE33" s="255"/>
      <c r="BF33" s="255"/>
      <c r="BG33" s="255"/>
      <c r="BH33" s="255"/>
      <c r="BI33" s="255"/>
      <c r="BJ33" s="255"/>
      <c r="BK33" s="255"/>
      <c r="BL33" s="255"/>
      <c r="BM33" s="255"/>
      <c r="BN33" s="255"/>
      <c r="BO33" s="255"/>
      <c r="BP33" s="255"/>
      <c r="BQ33" s="255"/>
      <c r="BR33" s="255"/>
      <c r="BS33" s="255"/>
      <c r="BT33" s="255"/>
      <c r="BU33" s="255"/>
      <c r="BV33" s="255"/>
      <c r="BW33" s="255"/>
      <c r="BX33" s="255"/>
      <c r="BY33" s="255"/>
      <c r="BZ33" s="255"/>
      <c r="CA33" s="255"/>
      <c r="CB33" s="255"/>
      <c r="CC33" s="255"/>
      <c r="CD33" s="255"/>
      <c r="CE33" s="255"/>
      <c r="CF33" s="255"/>
      <c r="CG33" s="255"/>
      <c r="CH33" s="255"/>
      <c r="CI33" s="255"/>
      <c r="CJ33" s="255"/>
      <c r="CK33" s="255"/>
      <c r="CL33" s="255"/>
      <c r="CM33" s="255"/>
      <c r="CN33" s="255"/>
      <c r="CO33" s="255"/>
      <c r="CP33" s="255"/>
      <c r="CQ33" s="255"/>
      <c r="CR33" s="255"/>
      <c r="CS33" s="255"/>
      <c r="CT33" s="255"/>
      <c r="CU33" s="255"/>
      <c r="CV33" s="255"/>
      <c r="CW33" s="255"/>
      <c r="CX33" s="255"/>
      <c r="CY33" s="255"/>
      <c r="CZ33" s="255"/>
    </row>
    <row r="34" spans="1:104" s="139" customFormat="1" ht="14" x14ac:dyDescent="0.15">
      <c r="B34" s="175"/>
      <c r="C34" s="253" t="s">
        <v>3748</v>
      </c>
      <c r="D34" s="253">
        <f>SUM(D26:D33)</f>
        <v>0</v>
      </c>
      <c r="E34" s="252">
        <f t="shared" ref="E34:AJ34" si="12">SUM(E26:E33)</f>
        <v>0</v>
      </c>
      <c r="F34" s="252">
        <f t="shared" si="12"/>
        <v>0</v>
      </c>
      <c r="G34" s="252">
        <f t="shared" si="12"/>
        <v>0</v>
      </c>
      <c r="H34" s="252">
        <f t="shared" si="12"/>
        <v>0</v>
      </c>
      <c r="I34" s="252">
        <f t="shared" si="12"/>
        <v>0</v>
      </c>
      <c r="J34" s="252">
        <f t="shared" si="12"/>
        <v>0</v>
      </c>
      <c r="K34" s="252">
        <f t="shared" si="12"/>
        <v>0</v>
      </c>
      <c r="L34" s="252">
        <f t="shared" si="12"/>
        <v>0</v>
      </c>
      <c r="M34" s="252">
        <f t="shared" si="12"/>
        <v>0</v>
      </c>
      <c r="N34" s="252">
        <f t="shared" si="12"/>
        <v>0</v>
      </c>
      <c r="O34" s="252">
        <f t="shared" si="12"/>
        <v>0</v>
      </c>
      <c r="P34" s="252">
        <f t="shared" si="12"/>
        <v>0</v>
      </c>
      <c r="Q34" s="252">
        <f t="shared" si="12"/>
        <v>0</v>
      </c>
      <c r="R34" s="252">
        <f t="shared" si="12"/>
        <v>0</v>
      </c>
      <c r="S34" s="252">
        <f t="shared" si="12"/>
        <v>0</v>
      </c>
      <c r="T34" s="252">
        <f t="shared" si="12"/>
        <v>0</v>
      </c>
      <c r="U34" s="252">
        <f t="shared" si="12"/>
        <v>0</v>
      </c>
      <c r="V34" s="252">
        <f t="shared" si="12"/>
        <v>0</v>
      </c>
      <c r="W34" s="252">
        <f t="shared" si="12"/>
        <v>0</v>
      </c>
      <c r="X34" s="252">
        <f t="shared" si="12"/>
        <v>0</v>
      </c>
      <c r="Y34" s="252">
        <f t="shared" si="12"/>
        <v>0</v>
      </c>
      <c r="Z34" s="252">
        <f t="shared" si="12"/>
        <v>0</v>
      </c>
      <c r="AA34" s="252">
        <f t="shared" si="12"/>
        <v>0</v>
      </c>
      <c r="AB34" s="252">
        <f t="shared" si="12"/>
        <v>0</v>
      </c>
      <c r="AC34" s="252">
        <f t="shared" si="12"/>
        <v>0</v>
      </c>
      <c r="AD34" s="252">
        <f t="shared" si="12"/>
        <v>0</v>
      </c>
      <c r="AE34" s="252">
        <f t="shared" si="12"/>
        <v>0</v>
      </c>
      <c r="AF34" s="252">
        <f t="shared" si="12"/>
        <v>0</v>
      </c>
      <c r="AG34" s="252">
        <f t="shared" si="12"/>
        <v>0</v>
      </c>
      <c r="AH34" s="252">
        <f t="shared" si="12"/>
        <v>0</v>
      </c>
      <c r="AI34" s="252">
        <f t="shared" si="12"/>
        <v>0</v>
      </c>
      <c r="AJ34" s="252">
        <f t="shared" si="12"/>
        <v>0</v>
      </c>
      <c r="AK34" s="252">
        <f t="shared" ref="AK34:BP34" si="13">SUM(AK26:AK33)</f>
        <v>0</v>
      </c>
      <c r="AL34" s="252">
        <f t="shared" si="13"/>
        <v>0</v>
      </c>
      <c r="AM34" s="252">
        <f t="shared" si="13"/>
        <v>0</v>
      </c>
      <c r="AN34" s="252">
        <f t="shared" si="13"/>
        <v>0</v>
      </c>
      <c r="AO34" s="252">
        <f t="shared" si="13"/>
        <v>0</v>
      </c>
      <c r="AP34" s="252">
        <f t="shared" si="13"/>
        <v>0</v>
      </c>
      <c r="AQ34" s="252">
        <f t="shared" si="13"/>
        <v>0</v>
      </c>
      <c r="AR34" s="252">
        <f t="shared" si="13"/>
        <v>0</v>
      </c>
      <c r="AS34" s="252">
        <f t="shared" si="13"/>
        <v>0</v>
      </c>
      <c r="AT34" s="252">
        <f t="shared" si="13"/>
        <v>0</v>
      </c>
      <c r="AU34" s="252">
        <f t="shared" si="13"/>
        <v>0</v>
      </c>
      <c r="AV34" s="252">
        <f t="shared" si="13"/>
        <v>0</v>
      </c>
      <c r="AW34" s="252">
        <f t="shared" si="13"/>
        <v>0</v>
      </c>
      <c r="AX34" s="252">
        <f t="shared" si="13"/>
        <v>0</v>
      </c>
      <c r="AY34" s="252">
        <f t="shared" si="13"/>
        <v>0</v>
      </c>
      <c r="AZ34" s="252">
        <f t="shared" si="13"/>
        <v>0</v>
      </c>
      <c r="BA34" s="252">
        <f t="shared" si="13"/>
        <v>0</v>
      </c>
      <c r="BB34" s="252">
        <f t="shared" si="13"/>
        <v>0</v>
      </c>
      <c r="BC34" s="252">
        <f t="shared" si="13"/>
        <v>0</v>
      </c>
      <c r="BD34" s="252">
        <f t="shared" si="13"/>
        <v>0</v>
      </c>
      <c r="BE34" s="252">
        <f t="shared" si="13"/>
        <v>0</v>
      </c>
      <c r="BF34" s="252">
        <f t="shared" si="13"/>
        <v>0</v>
      </c>
      <c r="BG34" s="252">
        <f t="shared" si="13"/>
        <v>0</v>
      </c>
      <c r="BH34" s="252">
        <f t="shared" si="13"/>
        <v>0</v>
      </c>
      <c r="BI34" s="252">
        <f t="shared" si="13"/>
        <v>0</v>
      </c>
      <c r="BJ34" s="252">
        <f t="shared" si="13"/>
        <v>0</v>
      </c>
      <c r="BK34" s="252">
        <f t="shared" si="13"/>
        <v>0</v>
      </c>
      <c r="BL34" s="252">
        <f t="shared" si="13"/>
        <v>0</v>
      </c>
      <c r="BM34" s="252">
        <f t="shared" si="13"/>
        <v>0</v>
      </c>
      <c r="BN34" s="252">
        <f t="shared" si="13"/>
        <v>0</v>
      </c>
      <c r="BO34" s="252">
        <f t="shared" si="13"/>
        <v>0</v>
      </c>
      <c r="BP34" s="252">
        <f t="shared" si="13"/>
        <v>0</v>
      </c>
      <c r="BQ34" s="252">
        <f t="shared" ref="BQ34:CV34" si="14">SUM(BQ26:BQ33)</f>
        <v>0</v>
      </c>
      <c r="BR34" s="252">
        <f t="shared" si="14"/>
        <v>0</v>
      </c>
      <c r="BS34" s="252">
        <f t="shared" si="14"/>
        <v>0</v>
      </c>
      <c r="BT34" s="252">
        <f t="shared" si="14"/>
        <v>0</v>
      </c>
      <c r="BU34" s="252">
        <f t="shared" si="14"/>
        <v>0</v>
      </c>
      <c r="BV34" s="252">
        <f t="shared" si="14"/>
        <v>0</v>
      </c>
      <c r="BW34" s="252">
        <f t="shared" si="14"/>
        <v>0</v>
      </c>
      <c r="BX34" s="252">
        <f t="shared" si="14"/>
        <v>0</v>
      </c>
      <c r="BY34" s="252">
        <f t="shared" si="14"/>
        <v>0</v>
      </c>
      <c r="BZ34" s="252">
        <f t="shared" si="14"/>
        <v>0</v>
      </c>
      <c r="CA34" s="252">
        <f t="shared" si="14"/>
        <v>0</v>
      </c>
      <c r="CB34" s="252">
        <f t="shared" si="14"/>
        <v>0</v>
      </c>
      <c r="CC34" s="252">
        <f t="shared" si="14"/>
        <v>0</v>
      </c>
      <c r="CD34" s="252">
        <f t="shared" si="14"/>
        <v>0</v>
      </c>
      <c r="CE34" s="252">
        <f t="shared" si="14"/>
        <v>0</v>
      </c>
      <c r="CF34" s="252">
        <f t="shared" si="14"/>
        <v>0</v>
      </c>
      <c r="CG34" s="252">
        <f t="shared" si="14"/>
        <v>0</v>
      </c>
      <c r="CH34" s="252">
        <f t="shared" si="14"/>
        <v>0</v>
      </c>
      <c r="CI34" s="252">
        <f t="shared" si="14"/>
        <v>0</v>
      </c>
      <c r="CJ34" s="252">
        <f t="shared" si="14"/>
        <v>0</v>
      </c>
      <c r="CK34" s="252">
        <f t="shared" si="14"/>
        <v>0</v>
      </c>
      <c r="CL34" s="252">
        <f t="shared" si="14"/>
        <v>0</v>
      </c>
      <c r="CM34" s="252">
        <f t="shared" si="14"/>
        <v>0</v>
      </c>
      <c r="CN34" s="252">
        <f t="shared" si="14"/>
        <v>0</v>
      </c>
      <c r="CO34" s="252">
        <f t="shared" si="14"/>
        <v>0</v>
      </c>
      <c r="CP34" s="252">
        <f t="shared" si="14"/>
        <v>0</v>
      </c>
      <c r="CQ34" s="252">
        <f t="shared" si="14"/>
        <v>0</v>
      </c>
      <c r="CR34" s="252">
        <f t="shared" si="14"/>
        <v>0</v>
      </c>
      <c r="CS34" s="252">
        <f t="shared" si="14"/>
        <v>0</v>
      </c>
      <c r="CT34" s="252">
        <f t="shared" si="14"/>
        <v>0</v>
      </c>
      <c r="CU34" s="252">
        <f t="shared" si="14"/>
        <v>0</v>
      </c>
      <c r="CV34" s="252">
        <f t="shared" si="14"/>
        <v>0</v>
      </c>
      <c r="CW34" s="252">
        <f t="shared" ref="CW34:CZ34" si="15">SUM(CW26:CW33)</f>
        <v>0</v>
      </c>
      <c r="CX34" s="252">
        <f t="shared" si="15"/>
        <v>0</v>
      </c>
      <c r="CY34" s="252">
        <f t="shared" si="15"/>
        <v>0</v>
      </c>
      <c r="CZ34" s="252">
        <f t="shared" si="15"/>
        <v>0</v>
      </c>
    </row>
    <row r="36" spans="1:104" x14ac:dyDescent="0.15">
      <c r="A36" s="247"/>
      <c r="B36" s="135"/>
      <c r="C36" s="135"/>
      <c r="D36" s="92"/>
      <c r="E36" s="92"/>
      <c r="F36" s="92"/>
      <c r="G36" s="92"/>
      <c r="H36" s="92"/>
      <c r="I36" s="92"/>
      <c r="J36" s="92"/>
      <c r="K36" s="92"/>
      <c r="L36" s="92"/>
      <c r="M36" s="92"/>
      <c r="N36" s="92"/>
      <c r="O36" s="92"/>
      <c r="P36" s="92"/>
      <c r="Q36" s="92"/>
      <c r="R36" s="92"/>
      <c r="S36" s="92"/>
      <c r="T36" s="92"/>
      <c r="U36" s="92"/>
      <c r="V36" s="92"/>
      <c r="W36" s="92"/>
      <c r="X36" s="92"/>
      <c r="Y36" s="92"/>
      <c r="Z36" s="92"/>
    </row>
    <row r="52" spans="15:15" x14ac:dyDescent="0.15">
      <c r="O52" t="s">
        <v>3754</v>
      </c>
    </row>
  </sheetData>
  <sheetProtection formatRows="0" insertRows="0" selectLockedCells="1"/>
  <mergeCells count="6">
    <mergeCell ref="A1:C1"/>
    <mergeCell ref="A22:CZ22"/>
    <mergeCell ref="A23:R23"/>
    <mergeCell ref="A4:CZ4"/>
    <mergeCell ref="A5:M5"/>
    <mergeCell ref="A2:C2"/>
  </mergeCells>
  <conditionalFormatting sqref="C8:C13 C15:C17 C19 C26:C33">
    <cfRule type="expression" dxfId="27" priority="3">
      <formula>AND(ISBLANK(C8)=FALSE,ISNA(MATCH(C8,CountiesActive,0)))</formula>
    </cfRule>
  </conditionalFormatting>
  <conditionalFormatting sqref="E7:Z7">
    <cfRule type="cellIs" dxfId="26" priority="4" stopIfTrue="1" operator="lessThan">
      <formula>2007</formula>
    </cfRule>
  </conditionalFormatting>
  <dataValidations count="1">
    <dataValidation type="list" allowBlank="1" showInputMessage="1" errorTitle="Incorrect County Name,Spelling" error="To Add a county, contact Dee Falasco (Dee.falasco3@redcross.org) Los Angeles Region Volunteer Also available via Teams" sqref="C26:C33 C19 C8:C13 C15:C17" xr:uid="{A8B84482-C59A-4DD3-AE1D-935D45F62806}">
      <formula1>CountiesActive</formula1>
    </dataValidation>
  </dataValidations>
  <printOptions horizontalCentered="1"/>
  <pageMargins left="0.2" right="0.2" top="0.5" bottom="0.5" header="0.5" footer="0.25"/>
  <pageSetup scale="98" orientation="landscape" horizontalDpi="4294967293" verticalDpi="4294967293" r:id="rId1"/>
  <headerFooter alignWithMargins="0">
    <oddFooter>&amp;L&amp;8&amp;F&amp;C&amp;8&amp;P of &amp;N&amp;R&amp;8Mass Care - Bulk Distribution</oddFooter>
  </headerFooter>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FA29"/>
  <sheetViews>
    <sheetView showGridLines="0" zoomScale="83" zoomScaleNormal="83" workbookViewId="0">
      <pane xSplit="5" ySplit="2" topLeftCell="F3" activePane="bottomRight" state="frozen"/>
      <selection pane="topRight" activeCell="F1" sqref="F1"/>
      <selection pane="bottomLeft" activeCell="A3" sqref="A3"/>
      <selection pane="bottomRight" activeCell="A5" sqref="A5:Q5"/>
    </sheetView>
  </sheetViews>
  <sheetFormatPr baseColWidth="10" defaultColWidth="8.6640625" defaultRowHeight="13" x14ac:dyDescent="0.15"/>
  <cols>
    <col min="1" max="1" width="15.6640625" customWidth="1"/>
    <col min="2" max="2" width="30.83203125" customWidth="1"/>
    <col min="3" max="3" width="15.6640625" customWidth="1"/>
    <col min="4" max="4" width="15.6640625" style="1" customWidth="1"/>
    <col min="5" max="5" width="11.1640625" style="1" bestFit="1" customWidth="1"/>
    <col min="6" max="9" width="12.1640625" style="1" bestFit="1" customWidth="1"/>
    <col min="10" max="13" width="12.1640625" bestFit="1" customWidth="1"/>
    <col min="14" max="103" width="13.33203125" bestFit="1" customWidth="1"/>
    <col min="104" max="104" width="14.33203125" bestFit="1" customWidth="1"/>
    <col min="105" max="105" width="8.6640625" customWidth="1"/>
  </cols>
  <sheetData>
    <row r="1" spans="1:157" s="371" customFormat="1" ht="46.25" customHeight="1" x14ac:dyDescent="0.25">
      <c r="A1" s="502" t="s">
        <v>3755</v>
      </c>
      <c r="B1" s="502"/>
      <c r="C1" s="502"/>
      <c r="D1" s="392" t="s">
        <v>3727</v>
      </c>
      <c r="E1" s="393">
        <f>'Start Here Statistics'!StartDate</f>
        <v>45036</v>
      </c>
      <c r="F1" s="393">
        <f>E1+1</f>
        <v>45037</v>
      </c>
      <c r="G1" s="393">
        <f t="shared" ref="G1:BR1" si="0">F1+1</f>
        <v>45038</v>
      </c>
      <c r="H1" s="393">
        <f t="shared" si="0"/>
        <v>45039</v>
      </c>
      <c r="I1" s="393">
        <f t="shared" si="0"/>
        <v>45040</v>
      </c>
      <c r="J1" s="393">
        <f t="shared" si="0"/>
        <v>45041</v>
      </c>
      <c r="K1" s="393">
        <f t="shared" si="0"/>
        <v>45042</v>
      </c>
      <c r="L1" s="393">
        <f t="shared" si="0"/>
        <v>45043</v>
      </c>
      <c r="M1" s="393">
        <f t="shared" si="0"/>
        <v>45044</v>
      </c>
      <c r="N1" s="393">
        <f t="shared" si="0"/>
        <v>45045</v>
      </c>
      <c r="O1" s="393">
        <f t="shared" si="0"/>
        <v>45046</v>
      </c>
      <c r="P1" s="393">
        <f t="shared" si="0"/>
        <v>45047</v>
      </c>
      <c r="Q1" s="393">
        <f t="shared" si="0"/>
        <v>45048</v>
      </c>
      <c r="R1" s="393">
        <f t="shared" si="0"/>
        <v>45049</v>
      </c>
      <c r="S1" s="393">
        <f t="shared" si="0"/>
        <v>45050</v>
      </c>
      <c r="T1" s="393">
        <f t="shared" si="0"/>
        <v>45051</v>
      </c>
      <c r="U1" s="393">
        <f t="shared" si="0"/>
        <v>45052</v>
      </c>
      <c r="V1" s="393">
        <f t="shared" si="0"/>
        <v>45053</v>
      </c>
      <c r="W1" s="393">
        <f t="shared" si="0"/>
        <v>45054</v>
      </c>
      <c r="X1" s="393">
        <f t="shared" si="0"/>
        <v>45055</v>
      </c>
      <c r="Y1" s="393">
        <f t="shared" si="0"/>
        <v>45056</v>
      </c>
      <c r="Z1" s="393">
        <f t="shared" si="0"/>
        <v>45057</v>
      </c>
      <c r="AA1" s="393">
        <f t="shared" si="0"/>
        <v>45058</v>
      </c>
      <c r="AB1" s="393">
        <f t="shared" si="0"/>
        <v>45059</v>
      </c>
      <c r="AC1" s="393">
        <f t="shared" si="0"/>
        <v>45060</v>
      </c>
      <c r="AD1" s="393">
        <f t="shared" si="0"/>
        <v>45061</v>
      </c>
      <c r="AE1" s="393">
        <f t="shared" si="0"/>
        <v>45062</v>
      </c>
      <c r="AF1" s="393">
        <f t="shared" si="0"/>
        <v>45063</v>
      </c>
      <c r="AG1" s="393">
        <f t="shared" si="0"/>
        <v>45064</v>
      </c>
      <c r="AH1" s="393">
        <f t="shared" si="0"/>
        <v>45065</v>
      </c>
      <c r="AI1" s="393">
        <f t="shared" si="0"/>
        <v>45066</v>
      </c>
      <c r="AJ1" s="393">
        <f t="shared" si="0"/>
        <v>45067</v>
      </c>
      <c r="AK1" s="393">
        <f t="shared" si="0"/>
        <v>45068</v>
      </c>
      <c r="AL1" s="393">
        <f t="shared" si="0"/>
        <v>45069</v>
      </c>
      <c r="AM1" s="393">
        <f t="shared" si="0"/>
        <v>45070</v>
      </c>
      <c r="AN1" s="393">
        <f t="shared" si="0"/>
        <v>45071</v>
      </c>
      <c r="AO1" s="393">
        <f t="shared" si="0"/>
        <v>45072</v>
      </c>
      <c r="AP1" s="393">
        <f t="shared" si="0"/>
        <v>45073</v>
      </c>
      <c r="AQ1" s="393">
        <f t="shared" si="0"/>
        <v>45074</v>
      </c>
      <c r="AR1" s="393">
        <f t="shared" si="0"/>
        <v>45075</v>
      </c>
      <c r="AS1" s="393">
        <f t="shared" si="0"/>
        <v>45076</v>
      </c>
      <c r="AT1" s="393">
        <f t="shared" si="0"/>
        <v>45077</v>
      </c>
      <c r="AU1" s="393">
        <f t="shared" si="0"/>
        <v>45078</v>
      </c>
      <c r="AV1" s="393">
        <f t="shared" si="0"/>
        <v>45079</v>
      </c>
      <c r="AW1" s="393">
        <f t="shared" si="0"/>
        <v>45080</v>
      </c>
      <c r="AX1" s="393">
        <f t="shared" si="0"/>
        <v>45081</v>
      </c>
      <c r="AY1" s="393">
        <f t="shared" si="0"/>
        <v>45082</v>
      </c>
      <c r="AZ1" s="393">
        <f t="shared" si="0"/>
        <v>45083</v>
      </c>
      <c r="BA1" s="393">
        <f t="shared" si="0"/>
        <v>45084</v>
      </c>
      <c r="BB1" s="393">
        <f t="shared" si="0"/>
        <v>45085</v>
      </c>
      <c r="BC1" s="393">
        <f t="shared" si="0"/>
        <v>45086</v>
      </c>
      <c r="BD1" s="393">
        <f t="shared" si="0"/>
        <v>45087</v>
      </c>
      <c r="BE1" s="393">
        <f t="shared" si="0"/>
        <v>45088</v>
      </c>
      <c r="BF1" s="393">
        <f t="shared" si="0"/>
        <v>45089</v>
      </c>
      <c r="BG1" s="393">
        <f t="shared" si="0"/>
        <v>45090</v>
      </c>
      <c r="BH1" s="393">
        <f t="shared" si="0"/>
        <v>45091</v>
      </c>
      <c r="BI1" s="393">
        <f t="shared" si="0"/>
        <v>45092</v>
      </c>
      <c r="BJ1" s="393">
        <f t="shared" si="0"/>
        <v>45093</v>
      </c>
      <c r="BK1" s="393">
        <f t="shared" si="0"/>
        <v>45094</v>
      </c>
      <c r="BL1" s="393">
        <f t="shared" si="0"/>
        <v>45095</v>
      </c>
      <c r="BM1" s="393">
        <f t="shared" si="0"/>
        <v>45096</v>
      </c>
      <c r="BN1" s="393">
        <f t="shared" si="0"/>
        <v>45097</v>
      </c>
      <c r="BO1" s="393">
        <f t="shared" si="0"/>
        <v>45098</v>
      </c>
      <c r="BP1" s="393">
        <f t="shared" si="0"/>
        <v>45099</v>
      </c>
      <c r="BQ1" s="393">
        <f t="shared" si="0"/>
        <v>45100</v>
      </c>
      <c r="BR1" s="393">
        <f t="shared" si="0"/>
        <v>45101</v>
      </c>
      <c r="BS1" s="393">
        <f t="shared" ref="BS1:CZ1" si="1">BR1+1</f>
        <v>45102</v>
      </c>
      <c r="BT1" s="393">
        <f t="shared" si="1"/>
        <v>45103</v>
      </c>
      <c r="BU1" s="393">
        <f t="shared" si="1"/>
        <v>45104</v>
      </c>
      <c r="BV1" s="393">
        <f t="shared" si="1"/>
        <v>45105</v>
      </c>
      <c r="BW1" s="393">
        <f t="shared" si="1"/>
        <v>45106</v>
      </c>
      <c r="BX1" s="393">
        <f t="shared" si="1"/>
        <v>45107</v>
      </c>
      <c r="BY1" s="393">
        <f t="shared" si="1"/>
        <v>45108</v>
      </c>
      <c r="BZ1" s="393">
        <f t="shared" si="1"/>
        <v>45109</v>
      </c>
      <c r="CA1" s="393">
        <f t="shared" si="1"/>
        <v>45110</v>
      </c>
      <c r="CB1" s="393">
        <f t="shared" si="1"/>
        <v>45111</v>
      </c>
      <c r="CC1" s="393">
        <f t="shared" si="1"/>
        <v>45112</v>
      </c>
      <c r="CD1" s="393">
        <f t="shared" si="1"/>
        <v>45113</v>
      </c>
      <c r="CE1" s="393">
        <f t="shared" si="1"/>
        <v>45114</v>
      </c>
      <c r="CF1" s="393">
        <f t="shared" si="1"/>
        <v>45115</v>
      </c>
      <c r="CG1" s="393">
        <f t="shared" si="1"/>
        <v>45116</v>
      </c>
      <c r="CH1" s="393">
        <f t="shared" si="1"/>
        <v>45117</v>
      </c>
      <c r="CI1" s="393">
        <f t="shared" si="1"/>
        <v>45118</v>
      </c>
      <c r="CJ1" s="393">
        <f t="shared" si="1"/>
        <v>45119</v>
      </c>
      <c r="CK1" s="393">
        <f t="shared" si="1"/>
        <v>45120</v>
      </c>
      <c r="CL1" s="393">
        <f t="shared" si="1"/>
        <v>45121</v>
      </c>
      <c r="CM1" s="393">
        <f t="shared" si="1"/>
        <v>45122</v>
      </c>
      <c r="CN1" s="393">
        <f t="shared" si="1"/>
        <v>45123</v>
      </c>
      <c r="CO1" s="393">
        <f t="shared" si="1"/>
        <v>45124</v>
      </c>
      <c r="CP1" s="393">
        <f t="shared" si="1"/>
        <v>45125</v>
      </c>
      <c r="CQ1" s="393">
        <f t="shared" si="1"/>
        <v>45126</v>
      </c>
      <c r="CR1" s="393">
        <f t="shared" si="1"/>
        <v>45127</v>
      </c>
      <c r="CS1" s="393">
        <f t="shared" si="1"/>
        <v>45128</v>
      </c>
      <c r="CT1" s="393">
        <f t="shared" si="1"/>
        <v>45129</v>
      </c>
      <c r="CU1" s="393">
        <f t="shared" si="1"/>
        <v>45130</v>
      </c>
      <c r="CV1" s="393">
        <f t="shared" si="1"/>
        <v>45131</v>
      </c>
      <c r="CW1" s="393">
        <f t="shared" si="1"/>
        <v>45132</v>
      </c>
      <c r="CX1" s="393">
        <f t="shared" si="1"/>
        <v>45133</v>
      </c>
      <c r="CY1" s="393">
        <f t="shared" si="1"/>
        <v>45134</v>
      </c>
      <c r="CZ1" s="393">
        <f t="shared" si="1"/>
        <v>45135</v>
      </c>
    </row>
    <row r="2" spans="1:157" s="372" customFormat="1" ht="24.5" customHeight="1" x14ac:dyDescent="0.15">
      <c r="A2" s="503" t="s">
        <v>158</v>
      </c>
      <c r="B2" s="503"/>
      <c r="C2" s="503"/>
      <c r="D2" s="395"/>
      <c r="E2" s="395"/>
      <c r="F2" s="395"/>
      <c r="G2" s="395"/>
      <c r="H2" s="395"/>
      <c r="I2" s="395"/>
      <c r="J2" s="395"/>
      <c r="K2" s="395"/>
      <c r="L2" s="395"/>
      <c r="M2" s="395"/>
      <c r="N2" s="395"/>
      <c r="O2" s="395"/>
      <c r="P2" s="395"/>
      <c r="Q2" s="395"/>
      <c r="R2" s="395"/>
      <c r="S2" s="395"/>
    </row>
    <row r="3" spans="1:157" s="8" customFormat="1" ht="10.25" customHeight="1" thickBot="1" x14ac:dyDescent="0.2">
      <c r="A3" s="25"/>
      <c r="B3" s="25"/>
      <c r="C3" s="25"/>
      <c r="D3" s="25"/>
      <c r="E3" s="25"/>
      <c r="F3" s="25"/>
      <c r="G3" s="25"/>
      <c r="H3" s="25"/>
      <c r="I3" s="25"/>
      <c r="J3" s="25"/>
      <c r="K3" s="25"/>
      <c r="L3" s="25"/>
      <c r="M3" s="25"/>
      <c r="N3" s="25"/>
      <c r="O3" s="25"/>
      <c r="P3" s="25"/>
      <c r="Q3" s="25"/>
      <c r="R3" s="25"/>
      <c r="S3" s="25"/>
      <c r="T3" s="25"/>
      <c r="U3" s="25"/>
    </row>
    <row r="4" spans="1:157" s="94" customFormat="1" ht="14" thickBot="1" x14ac:dyDescent="0.2">
      <c r="A4" s="251" t="s">
        <v>3756</v>
      </c>
      <c r="B4" s="135"/>
      <c r="C4" s="135"/>
      <c r="D4" s="135"/>
      <c r="E4" s="135"/>
      <c r="F4" s="135"/>
      <c r="G4" s="135"/>
      <c r="H4" s="135"/>
      <c r="I4" s="135"/>
      <c r="J4" s="135"/>
      <c r="K4" s="135"/>
      <c r="L4" s="135"/>
      <c r="M4" s="135"/>
      <c r="N4" s="135"/>
      <c r="O4" s="135"/>
      <c r="P4" s="135"/>
      <c r="Q4" s="135"/>
      <c r="R4" s="248"/>
      <c r="S4" s="248"/>
      <c r="T4" s="248"/>
      <c r="U4" s="248"/>
      <c r="V4" s="248"/>
      <c r="W4" s="248"/>
      <c r="X4" s="248"/>
      <c r="Y4" s="248"/>
      <c r="Z4" s="248"/>
      <c r="AA4" s="248"/>
      <c r="AB4" s="248"/>
      <c r="AC4" s="248"/>
      <c r="AD4" s="248"/>
      <c r="AE4" s="248"/>
      <c r="AF4" s="248"/>
      <c r="AG4" s="248"/>
      <c r="AH4" s="248"/>
      <c r="AI4" s="248"/>
      <c r="AJ4" s="248"/>
      <c r="AK4" s="248"/>
      <c r="AL4" s="248"/>
      <c r="AM4" s="248"/>
      <c r="AN4" s="248"/>
      <c r="AO4" s="248"/>
      <c r="AP4" s="248"/>
      <c r="AQ4" s="248"/>
      <c r="AR4" s="248"/>
      <c r="AS4" s="248"/>
      <c r="AT4" s="248"/>
      <c r="AU4" s="248"/>
      <c r="AV4" s="248"/>
      <c r="AW4" s="248"/>
      <c r="AX4" s="248"/>
      <c r="AY4" s="248"/>
      <c r="AZ4" s="248"/>
      <c r="BA4" s="248"/>
      <c r="BB4" s="248"/>
      <c r="BC4" s="248"/>
      <c r="BD4" s="248"/>
      <c r="BE4" s="248"/>
      <c r="BF4" s="248"/>
      <c r="BG4" s="248"/>
      <c r="BH4" s="248"/>
      <c r="BI4" s="248"/>
      <c r="BJ4" s="248"/>
      <c r="BK4" s="248"/>
      <c r="BL4" s="248"/>
      <c r="BM4" s="248"/>
      <c r="BN4" s="248"/>
      <c r="BO4" s="248"/>
      <c r="BP4" s="248"/>
      <c r="BQ4" s="248"/>
      <c r="BR4" s="248"/>
      <c r="BS4" s="248"/>
      <c r="BT4" s="248"/>
      <c r="BU4" s="248"/>
      <c r="BV4" s="248"/>
      <c r="BW4" s="248"/>
      <c r="BX4" s="248"/>
      <c r="BY4" s="248"/>
      <c r="BZ4" s="248"/>
      <c r="CA4" s="248"/>
      <c r="CB4" s="248"/>
      <c r="CC4" s="248"/>
      <c r="CD4" s="248"/>
      <c r="CE4" s="248"/>
      <c r="CF4" s="248"/>
      <c r="CG4" s="248"/>
      <c r="CH4" s="248"/>
      <c r="CI4" s="248"/>
      <c r="CJ4" s="248"/>
      <c r="CK4" s="248"/>
      <c r="CL4" s="248"/>
      <c r="CM4" s="248"/>
      <c r="CN4" s="248"/>
      <c r="CO4" s="248"/>
      <c r="CP4" s="248"/>
      <c r="CQ4" s="248"/>
      <c r="CR4" s="248"/>
      <c r="CS4" s="248"/>
      <c r="CT4" s="248"/>
      <c r="CU4" s="248"/>
      <c r="CV4" s="248"/>
      <c r="CW4" s="248"/>
      <c r="CX4" s="248"/>
      <c r="CY4" s="248"/>
      <c r="CZ4" s="248"/>
      <c r="DA4" s="248"/>
      <c r="DB4" s="2"/>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row>
    <row r="5" spans="1:157" ht="59.25" customHeight="1" thickBot="1" x14ac:dyDescent="0.2">
      <c r="A5" s="501" t="s">
        <v>3757</v>
      </c>
      <c r="B5" s="499"/>
      <c r="C5" s="499"/>
      <c r="D5" s="499"/>
      <c r="E5" s="499"/>
      <c r="F5" s="499"/>
      <c r="G5" s="499"/>
      <c r="H5" s="499"/>
      <c r="I5" s="499"/>
      <c r="J5" s="499"/>
      <c r="K5" s="499"/>
      <c r="L5" s="499"/>
      <c r="M5" s="499"/>
      <c r="N5" s="499"/>
      <c r="O5" s="499"/>
      <c r="P5" s="499"/>
      <c r="Q5" s="499"/>
      <c r="R5" s="250"/>
      <c r="S5" s="39"/>
      <c r="T5" s="39"/>
      <c r="U5" s="39"/>
      <c r="V5" s="39"/>
      <c r="W5" s="39"/>
      <c r="X5" s="39"/>
      <c r="Y5" s="39"/>
      <c r="Z5" s="39"/>
      <c r="AA5" s="4"/>
      <c r="AB5" s="4"/>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row>
    <row r="6" spans="1:157" ht="17" x14ac:dyDescent="0.15">
      <c r="A6" s="290" t="s">
        <v>3753</v>
      </c>
      <c r="B6" s="287" t="s">
        <v>3758</v>
      </c>
      <c r="C6" s="270" t="s">
        <v>165</v>
      </c>
      <c r="D6" s="392" t="s">
        <v>3727</v>
      </c>
      <c r="E6" s="393">
        <f>'Start Here Statistics'!StartDate</f>
        <v>45036</v>
      </c>
      <c r="F6" s="393">
        <f>E6+1</f>
        <v>45037</v>
      </c>
      <c r="G6" s="393">
        <f t="shared" ref="G6:BR6" si="2">F6+1</f>
        <v>45038</v>
      </c>
      <c r="H6" s="393">
        <f t="shared" si="2"/>
        <v>45039</v>
      </c>
      <c r="I6" s="393">
        <f t="shared" si="2"/>
        <v>45040</v>
      </c>
      <c r="J6" s="393">
        <f t="shared" si="2"/>
        <v>45041</v>
      </c>
      <c r="K6" s="393">
        <f t="shared" si="2"/>
        <v>45042</v>
      </c>
      <c r="L6" s="393">
        <f t="shared" si="2"/>
        <v>45043</v>
      </c>
      <c r="M6" s="393">
        <f t="shared" si="2"/>
        <v>45044</v>
      </c>
      <c r="N6" s="393">
        <f t="shared" si="2"/>
        <v>45045</v>
      </c>
      <c r="O6" s="393">
        <f t="shared" si="2"/>
        <v>45046</v>
      </c>
      <c r="P6" s="393">
        <f t="shared" si="2"/>
        <v>45047</v>
      </c>
      <c r="Q6" s="393">
        <f t="shared" si="2"/>
        <v>45048</v>
      </c>
      <c r="R6" s="393">
        <f t="shared" si="2"/>
        <v>45049</v>
      </c>
      <c r="S6" s="393">
        <f t="shared" si="2"/>
        <v>45050</v>
      </c>
      <c r="T6" s="393">
        <f t="shared" si="2"/>
        <v>45051</v>
      </c>
      <c r="U6" s="393">
        <f t="shared" si="2"/>
        <v>45052</v>
      </c>
      <c r="V6" s="393">
        <f t="shared" si="2"/>
        <v>45053</v>
      </c>
      <c r="W6" s="393">
        <f t="shared" si="2"/>
        <v>45054</v>
      </c>
      <c r="X6" s="393">
        <f t="shared" si="2"/>
        <v>45055</v>
      </c>
      <c r="Y6" s="393">
        <f t="shared" si="2"/>
        <v>45056</v>
      </c>
      <c r="Z6" s="393">
        <f t="shared" si="2"/>
        <v>45057</v>
      </c>
      <c r="AA6" s="393">
        <f t="shared" si="2"/>
        <v>45058</v>
      </c>
      <c r="AB6" s="393">
        <f t="shared" si="2"/>
        <v>45059</v>
      </c>
      <c r="AC6" s="393">
        <f t="shared" si="2"/>
        <v>45060</v>
      </c>
      <c r="AD6" s="393">
        <f t="shared" si="2"/>
        <v>45061</v>
      </c>
      <c r="AE6" s="393">
        <f t="shared" si="2"/>
        <v>45062</v>
      </c>
      <c r="AF6" s="393">
        <f t="shared" si="2"/>
        <v>45063</v>
      </c>
      <c r="AG6" s="393">
        <f t="shared" si="2"/>
        <v>45064</v>
      </c>
      <c r="AH6" s="393">
        <f t="shared" si="2"/>
        <v>45065</v>
      </c>
      <c r="AI6" s="393">
        <f t="shared" si="2"/>
        <v>45066</v>
      </c>
      <c r="AJ6" s="393">
        <f t="shared" si="2"/>
        <v>45067</v>
      </c>
      <c r="AK6" s="393">
        <f t="shared" si="2"/>
        <v>45068</v>
      </c>
      <c r="AL6" s="393">
        <f t="shared" si="2"/>
        <v>45069</v>
      </c>
      <c r="AM6" s="393">
        <f t="shared" si="2"/>
        <v>45070</v>
      </c>
      <c r="AN6" s="393">
        <f t="shared" si="2"/>
        <v>45071</v>
      </c>
      <c r="AO6" s="393">
        <f t="shared" si="2"/>
        <v>45072</v>
      </c>
      <c r="AP6" s="393">
        <f t="shared" si="2"/>
        <v>45073</v>
      </c>
      <c r="AQ6" s="393">
        <f t="shared" si="2"/>
        <v>45074</v>
      </c>
      <c r="AR6" s="393">
        <f t="shared" si="2"/>
        <v>45075</v>
      </c>
      <c r="AS6" s="393">
        <f t="shared" si="2"/>
        <v>45076</v>
      </c>
      <c r="AT6" s="393">
        <f t="shared" si="2"/>
        <v>45077</v>
      </c>
      <c r="AU6" s="393">
        <f t="shared" si="2"/>
        <v>45078</v>
      </c>
      <c r="AV6" s="393">
        <f t="shared" si="2"/>
        <v>45079</v>
      </c>
      <c r="AW6" s="393">
        <f t="shared" si="2"/>
        <v>45080</v>
      </c>
      <c r="AX6" s="393">
        <f t="shared" si="2"/>
        <v>45081</v>
      </c>
      <c r="AY6" s="393">
        <f t="shared" si="2"/>
        <v>45082</v>
      </c>
      <c r="AZ6" s="393">
        <f t="shared" si="2"/>
        <v>45083</v>
      </c>
      <c r="BA6" s="393">
        <f t="shared" si="2"/>
        <v>45084</v>
      </c>
      <c r="BB6" s="393">
        <f t="shared" si="2"/>
        <v>45085</v>
      </c>
      <c r="BC6" s="393">
        <f t="shared" si="2"/>
        <v>45086</v>
      </c>
      <c r="BD6" s="393">
        <f t="shared" si="2"/>
        <v>45087</v>
      </c>
      <c r="BE6" s="393">
        <f t="shared" si="2"/>
        <v>45088</v>
      </c>
      <c r="BF6" s="393">
        <f t="shared" si="2"/>
        <v>45089</v>
      </c>
      <c r="BG6" s="393">
        <f t="shared" si="2"/>
        <v>45090</v>
      </c>
      <c r="BH6" s="393">
        <f t="shared" si="2"/>
        <v>45091</v>
      </c>
      <c r="BI6" s="393">
        <f t="shared" si="2"/>
        <v>45092</v>
      </c>
      <c r="BJ6" s="393">
        <f t="shared" si="2"/>
        <v>45093</v>
      </c>
      <c r="BK6" s="393">
        <f t="shared" si="2"/>
        <v>45094</v>
      </c>
      <c r="BL6" s="393">
        <f t="shared" si="2"/>
        <v>45095</v>
      </c>
      <c r="BM6" s="393">
        <f t="shared" si="2"/>
        <v>45096</v>
      </c>
      <c r="BN6" s="393">
        <f t="shared" si="2"/>
        <v>45097</v>
      </c>
      <c r="BO6" s="393">
        <f t="shared" si="2"/>
        <v>45098</v>
      </c>
      <c r="BP6" s="393">
        <f t="shared" si="2"/>
        <v>45099</v>
      </c>
      <c r="BQ6" s="393">
        <f t="shared" si="2"/>
        <v>45100</v>
      </c>
      <c r="BR6" s="393">
        <f t="shared" si="2"/>
        <v>45101</v>
      </c>
      <c r="BS6" s="393">
        <f t="shared" ref="BS6:CZ6" si="3">BR6+1</f>
        <v>45102</v>
      </c>
      <c r="BT6" s="393">
        <f t="shared" si="3"/>
        <v>45103</v>
      </c>
      <c r="BU6" s="393">
        <f t="shared" si="3"/>
        <v>45104</v>
      </c>
      <c r="BV6" s="393">
        <f t="shared" si="3"/>
        <v>45105</v>
      </c>
      <c r="BW6" s="393">
        <f t="shared" si="3"/>
        <v>45106</v>
      </c>
      <c r="BX6" s="393">
        <f t="shared" si="3"/>
        <v>45107</v>
      </c>
      <c r="BY6" s="393">
        <f t="shared" si="3"/>
        <v>45108</v>
      </c>
      <c r="BZ6" s="393">
        <f t="shared" si="3"/>
        <v>45109</v>
      </c>
      <c r="CA6" s="393">
        <f t="shared" si="3"/>
        <v>45110</v>
      </c>
      <c r="CB6" s="393">
        <f t="shared" si="3"/>
        <v>45111</v>
      </c>
      <c r="CC6" s="393">
        <f t="shared" si="3"/>
        <v>45112</v>
      </c>
      <c r="CD6" s="393">
        <f t="shared" si="3"/>
        <v>45113</v>
      </c>
      <c r="CE6" s="393">
        <f t="shared" si="3"/>
        <v>45114</v>
      </c>
      <c r="CF6" s="393">
        <f t="shared" si="3"/>
        <v>45115</v>
      </c>
      <c r="CG6" s="393">
        <f t="shared" si="3"/>
        <v>45116</v>
      </c>
      <c r="CH6" s="393">
        <f t="shared" si="3"/>
        <v>45117</v>
      </c>
      <c r="CI6" s="393">
        <f t="shared" si="3"/>
        <v>45118</v>
      </c>
      <c r="CJ6" s="393">
        <f t="shared" si="3"/>
        <v>45119</v>
      </c>
      <c r="CK6" s="393">
        <f t="shared" si="3"/>
        <v>45120</v>
      </c>
      <c r="CL6" s="393">
        <f t="shared" si="3"/>
        <v>45121</v>
      </c>
      <c r="CM6" s="393">
        <f t="shared" si="3"/>
        <v>45122</v>
      </c>
      <c r="CN6" s="393">
        <f t="shared" si="3"/>
        <v>45123</v>
      </c>
      <c r="CO6" s="393">
        <f t="shared" si="3"/>
        <v>45124</v>
      </c>
      <c r="CP6" s="393">
        <f t="shared" si="3"/>
        <v>45125</v>
      </c>
      <c r="CQ6" s="393">
        <f t="shared" si="3"/>
        <v>45126</v>
      </c>
      <c r="CR6" s="393">
        <f t="shared" si="3"/>
        <v>45127</v>
      </c>
      <c r="CS6" s="393">
        <f t="shared" si="3"/>
        <v>45128</v>
      </c>
      <c r="CT6" s="393">
        <f t="shared" si="3"/>
        <v>45129</v>
      </c>
      <c r="CU6" s="393">
        <f t="shared" si="3"/>
        <v>45130</v>
      </c>
      <c r="CV6" s="393">
        <f t="shared" si="3"/>
        <v>45131</v>
      </c>
      <c r="CW6" s="393">
        <f t="shared" si="3"/>
        <v>45132</v>
      </c>
      <c r="CX6" s="393">
        <f t="shared" si="3"/>
        <v>45133</v>
      </c>
      <c r="CY6" s="393">
        <f t="shared" si="3"/>
        <v>45134</v>
      </c>
      <c r="CZ6" s="393">
        <f t="shared" si="3"/>
        <v>45135</v>
      </c>
    </row>
    <row r="7" spans="1:157" ht="17" hidden="1" x14ac:dyDescent="0.15">
      <c r="A7" s="218"/>
      <c r="B7" s="288"/>
      <c r="C7" s="276" t="s">
        <v>165</v>
      </c>
      <c r="D7" s="49" t="s">
        <v>3727</v>
      </c>
      <c r="E7" s="47" t="s">
        <v>70</v>
      </c>
      <c r="F7" s="47" t="s">
        <v>171</v>
      </c>
      <c r="G7" s="47" t="s">
        <v>172</v>
      </c>
      <c r="H7" s="47" t="s">
        <v>173</v>
      </c>
      <c r="I7" s="47" t="s">
        <v>174</v>
      </c>
      <c r="J7" s="47" t="s">
        <v>175</v>
      </c>
      <c r="K7" s="47" t="s">
        <v>176</v>
      </c>
      <c r="L7" s="47" t="s">
        <v>177</v>
      </c>
      <c r="M7" s="47" t="s">
        <v>178</v>
      </c>
      <c r="N7" s="47" t="s">
        <v>179</v>
      </c>
      <c r="O7" s="47" t="s">
        <v>180</v>
      </c>
      <c r="P7" s="47" t="s">
        <v>181</v>
      </c>
      <c r="Q7" s="47" t="s">
        <v>182</v>
      </c>
      <c r="R7" s="47" t="s">
        <v>183</v>
      </c>
      <c r="S7" s="47" t="s">
        <v>184</v>
      </c>
      <c r="T7" s="47" t="s">
        <v>185</v>
      </c>
      <c r="U7" s="47" t="s">
        <v>186</v>
      </c>
      <c r="V7" s="47" t="s">
        <v>187</v>
      </c>
      <c r="W7" s="47" t="s">
        <v>188</v>
      </c>
      <c r="X7" s="47" t="s">
        <v>189</v>
      </c>
      <c r="Y7" s="47" t="s">
        <v>190</v>
      </c>
      <c r="Z7" s="47" t="s">
        <v>191</v>
      </c>
      <c r="AA7" s="47" t="s">
        <v>192</v>
      </c>
      <c r="AB7" s="47" t="s">
        <v>193</v>
      </c>
      <c r="AC7" s="47" t="s">
        <v>194</v>
      </c>
      <c r="AD7" s="47" t="s">
        <v>195</v>
      </c>
      <c r="AE7" s="47" t="s">
        <v>196</v>
      </c>
      <c r="AF7" s="47" t="s">
        <v>197</v>
      </c>
      <c r="AG7" s="47" t="s">
        <v>198</v>
      </c>
      <c r="AH7" s="47" t="s">
        <v>199</v>
      </c>
      <c r="AI7" s="47" t="s">
        <v>200</v>
      </c>
      <c r="AJ7" s="47" t="s">
        <v>201</v>
      </c>
      <c r="AK7" s="47" t="s">
        <v>202</v>
      </c>
      <c r="AL7" s="47" t="s">
        <v>203</v>
      </c>
      <c r="AM7" s="47" t="s">
        <v>204</v>
      </c>
      <c r="AN7" s="47" t="s">
        <v>205</v>
      </c>
      <c r="AO7" s="47" t="s">
        <v>206</v>
      </c>
      <c r="AP7" s="47" t="s">
        <v>207</v>
      </c>
      <c r="AQ7" s="47" t="s">
        <v>208</v>
      </c>
      <c r="AR7" s="47" t="s">
        <v>209</v>
      </c>
      <c r="AS7" s="47" t="s">
        <v>210</v>
      </c>
      <c r="AT7" s="47" t="s">
        <v>211</v>
      </c>
      <c r="AU7" s="47" t="s">
        <v>212</v>
      </c>
      <c r="AV7" s="47" t="s">
        <v>213</v>
      </c>
      <c r="AW7" s="47" t="s">
        <v>214</v>
      </c>
      <c r="AX7" s="47" t="s">
        <v>215</v>
      </c>
      <c r="AY7" s="47" t="s">
        <v>216</v>
      </c>
      <c r="AZ7" s="47" t="s">
        <v>217</v>
      </c>
      <c r="BA7" s="47" t="s">
        <v>218</v>
      </c>
      <c r="BB7" s="47" t="s">
        <v>219</v>
      </c>
      <c r="BC7" s="47" t="s">
        <v>220</v>
      </c>
      <c r="BD7" s="47" t="s">
        <v>221</v>
      </c>
      <c r="BE7" s="47" t="s">
        <v>222</v>
      </c>
      <c r="BF7" s="47" t="s">
        <v>223</v>
      </c>
      <c r="BG7" s="47" t="s">
        <v>224</v>
      </c>
      <c r="BH7" s="47" t="s">
        <v>225</v>
      </c>
      <c r="BI7" s="47" t="s">
        <v>226</v>
      </c>
      <c r="BJ7" s="47" t="s">
        <v>227</v>
      </c>
      <c r="BK7" s="47" t="s">
        <v>228</v>
      </c>
      <c r="BL7" s="47" t="s">
        <v>229</v>
      </c>
      <c r="BM7" s="47" t="s">
        <v>230</v>
      </c>
      <c r="BN7" s="47" t="s">
        <v>231</v>
      </c>
      <c r="BO7" s="47" t="s">
        <v>232</v>
      </c>
      <c r="BP7" s="47" t="s">
        <v>233</v>
      </c>
      <c r="BQ7" s="47" t="s">
        <v>234</v>
      </c>
      <c r="BR7" s="47" t="s">
        <v>235</v>
      </c>
      <c r="BS7" s="47" t="s">
        <v>236</v>
      </c>
      <c r="BT7" s="47" t="s">
        <v>237</v>
      </c>
      <c r="BU7" s="47" t="s">
        <v>238</v>
      </c>
      <c r="BV7" s="47" t="s">
        <v>239</v>
      </c>
      <c r="BW7" s="47" t="s">
        <v>240</v>
      </c>
      <c r="BX7" s="47" t="s">
        <v>241</v>
      </c>
      <c r="BY7" s="47" t="s">
        <v>242</v>
      </c>
      <c r="BZ7" s="47" t="s">
        <v>243</v>
      </c>
      <c r="CA7" s="47" t="s">
        <v>244</v>
      </c>
      <c r="CB7" s="47" t="s">
        <v>245</v>
      </c>
      <c r="CC7" s="47" t="s">
        <v>246</v>
      </c>
      <c r="CD7" s="47" t="s">
        <v>247</v>
      </c>
      <c r="CE7" s="47" t="s">
        <v>248</v>
      </c>
      <c r="CF7" s="47" t="s">
        <v>249</v>
      </c>
      <c r="CG7" s="47" t="s">
        <v>250</v>
      </c>
      <c r="CH7" s="47" t="s">
        <v>251</v>
      </c>
      <c r="CI7" s="47" t="s">
        <v>252</v>
      </c>
      <c r="CJ7" s="47" t="s">
        <v>253</v>
      </c>
      <c r="CK7" s="47" t="s">
        <v>254</v>
      </c>
      <c r="CL7" s="47" t="s">
        <v>255</v>
      </c>
      <c r="CM7" s="47" t="s">
        <v>256</v>
      </c>
      <c r="CN7" s="47" t="s">
        <v>257</v>
      </c>
      <c r="CO7" s="47" t="s">
        <v>258</v>
      </c>
      <c r="CP7" s="47" t="s">
        <v>259</v>
      </c>
      <c r="CQ7" s="47" t="s">
        <v>260</v>
      </c>
      <c r="CR7" s="47" t="s">
        <v>261</v>
      </c>
      <c r="CS7" s="47" t="s">
        <v>262</v>
      </c>
      <c r="CT7" s="47" t="s">
        <v>263</v>
      </c>
      <c r="CU7" s="47" t="s">
        <v>264</v>
      </c>
      <c r="CV7" s="47" t="s">
        <v>265</v>
      </c>
      <c r="CW7" s="47" t="s">
        <v>266</v>
      </c>
      <c r="CX7" s="47" t="s">
        <v>267</v>
      </c>
      <c r="CY7" s="47" t="s">
        <v>268</v>
      </c>
      <c r="CZ7" s="47" t="s">
        <v>269</v>
      </c>
    </row>
    <row r="8" spans="1:157" ht="28.25" customHeight="1" x14ac:dyDescent="0.15">
      <c r="A8" s="219"/>
      <c r="B8" s="289"/>
      <c r="C8" s="274" t="s">
        <v>272</v>
      </c>
      <c r="D8" s="174">
        <f t="shared" ref="D8" si="4">SUM(E8:GV8)</f>
        <v>0</v>
      </c>
      <c r="E8" s="169"/>
      <c r="F8" s="169"/>
      <c r="G8" s="169"/>
      <c r="H8" s="169"/>
      <c r="I8" s="169"/>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169"/>
      <c r="BI8" s="169"/>
      <c r="BJ8" s="169"/>
      <c r="BK8" s="169"/>
      <c r="BL8" s="169"/>
      <c r="BM8" s="169"/>
      <c r="BN8" s="169"/>
      <c r="BO8" s="169"/>
      <c r="BP8" s="169"/>
      <c r="BQ8" s="169"/>
      <c r="BR8" s="169"/>
      <c r="BS8" s="169"/>
      <c r="BT8" s="169"/>
      <c r="BU8" s="169"/>
      <c r="BV8" s="169"/>
      <c r="BW8" s="169"/>
      <c r="BX8" s="169"/>
      <c r="BY8" s="169"/>
      <c r="BZ8" s="169"/>
      <c r="CA8" s="169"/>
      <c r="CB8" s="169"/>
      <c r="CC8" s="169"/>
      <c r="CD8" s="169"/>
      <c r="CE8" s="169"/>
      <c r="CF8" s="169"/>
      <c r="CG8" s="169"/>
      <c r="CH8" s="169"/>
      <c r="CI8" s="169"/>
      <c r="CJ8" s="169"/>
      <c r="CK8" s="169"/>
      <c r="CL8" s="169"/>
      <c r="CM8" s="169"/>
      <c r="CN8" s="169"/>
      <c r="CO8" s="169"/>
      <c r="CP8" s="169"/>
      <c r="CQ8" s="169"/>
      <c r="CR8" s="169"/>
      <c r="CS8" s="169"/>
      <c r="CT8" s="169"/>
      <c r="CU8" s="169"/>
      <c r="CV8" s="169"/>
      <c r="CW8" s="169"/>
      <c r="CX8" s="169"/>
      <c r="CY8" s="169"/>
      <c r="CZ8" s="169"/>
      <c r="DA8" s="139"/>
    </row>
    <row r="9" spans="1:157" ht="28.25" customHeight="1" x14ac:dyDescent="0.15">
      <c r="A9" s="219"/>
      <c r="B9" s="289"/>
      <c r="C9" s="274" t="s">
        <v>272</v>
      </c>
      <c r="D9" s="168">
        <f t="shared" ref="D9:D10" si="5">SUM(E9:GV9)</f>
        <v>0</v>
      </c>
      <c r="E9" s="169"/>
      <c r="F9" s="169"/>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c r="CE9" s="169"/>
      <c r="CF9" s="169"/>
      <c r="CG9" s="169"/>
      <c r="CH9" s="169"/>
      <c r="CI9" s="169"/>
      <c r="CJ9" s="169"/>
      <c r="CK9" s="169"/>
      <c r="CL9" s="169"/>
      <c r="CM9" s="169"/>
      <c r="CN9" s="169"/>
      <c r="CO9" s="169"/>
      <c r="CP9" s="169"/>
      <c r="CQ9" s="169"/>
      <c r="CR9" s="169"/>
      <c r="CS9" s="169"/>
      <c r="CT9" s="169"/>
      <c r="CU9" s="169"/>
      <c r="CV9" s="169"/>
      <c r="CW9" s="169"/>
      <c r="CX9" s="169"/>
      <c r="CY9" s="169"/>
      <c r="CZ9" s="169"/>
      <c r="DA9" s="139"/>
    </row>
    <row r="10" spans="1:157" s="254" customFormat="1" ht="14" x14ac:dyDescent="0.15">
      <c r="B10" s="162"/>
      <c r="C10" s="147" t="s">
        <v>272</v>
      </c>
      <c r="D10" s="174">
        <f t="shared" si="5"/>
        <v>0</v>
      </c>
      <c r="E10" s="163"/>
      <c r="F10" s="163"/>
      <c r="G10" s="163"/>
      <c r="H10" s="163"/>
      <c r="I10" s="163"/>
      <c r="J10" s="163"/>
      <c r="K10" s="163"/>
      <c r="L10" s="163"/>
      <c r="M10" s="163"/>
      <c r="N10" s="163"/>
      <c r="O10" s="163"/>
      <c r="P10" s="163"/>
      <c r="Q10" s="163"/>
      <c r="R10" s="163"/>
      <c r="S10" s="163"/>
      <c r="T10" s="163"/>
      <c r="U10" s="163"/>
      <c r="V10" s="163"/>
      <c r="W10" s="256"/>
      <c r="X10" s="256"/>
      <c r="Y10" s="256"/>
      <c r="Z10" s="256"/>
      <c r="AA10" s="256"/>
      <c r="AB10" s="256"/>
      <c r="AC10" s="256"/>
      <c r="AD10" s="256"/>
      <c r="AE10" s="256"/>
      <c r="AF10" s="256"/>
      <c r="AG10" s="256"/>
      <c r="AH10" s="255"/>
      <c r="AI10" s="255"/>
      <c r="AJ10" s="255"/>
      <c r="AK10" s="255"/>
      <c r="AL10" s="255"/>
      <c r="AM10" s="255"/>
      <c r="AN10" s="255"/>
      <c r="AO10" s="255"/>
      <c r="AP10" s="255"/>
      <c r="AQ10" s="255"/>
      <c r="AR10" s="255"/>
      <c r="AS10" s="255"/>
      <c r="AT10" s="255"/>
      <c r="AU10" s="255"/>
      <c r="AV10" s="255"/>
      <c r="AW10" s="255"/>
      <c r="AX10" s="255"/>
      <c r="AY10" s="255"/>
      <c r="AZ10" s="255"/>
      <c r="BA10" s="255"/>
      <c r="BB10" s="255"/>
      <c r="BC10" s="255"/>
      <c r="BD10" s="255"/>
      <c r="BE10" s="255"/>
      <c r="BF10" s="255"/>
      <c r="BG10" s="255"/>
      <c r="BH10" s="255"/>
      <c r="BI10" s="255"/>
      <c r="BJ10" s="255"/>
      <c r="BK10" s="255"/>
      <c r="BL10" s="255"/>
      <c r="BM10" s="255"/>
      <c r="BN10" s="255"/>
      <c r="BO10" s="255"/>
      <c r="BP10" s="255"/>
      <c r="BQ10" s="255"/>
      <c r="BR10" s="255"/>
      <c r="BS10" s="255"/>
      <c r="BT10" s="255"/>
      <c r="BU10" s="255"/>
      <c r="BV10" s="255"/>
      <c r="BW10" s="255"/>
      <c r="BX10" s="255"/>
      <c r="BY10" s="255"/>
      <c r="BZ10" s="255"/>
      <c r="CA10" s="255"/>
      <c r="CB10" s="255"/>
      <c r="CC10" s="255"/>
      <c r="CD10" s="255"/>
      <c r="CE10" s="255"/>
      <c r="CF10" s="255"/>
      <c r="CG10" s="255"/>
      <c r="CH10" s="255"/>
      <c r="CI10" s="255"/>
      <c r="CJ10" s="255"/>
      <c r="CK10" s="255"/>
      <c r="CL10" s="255"/>
      <c r="CM10" s="255"/>
      <c r="CN10" s="255"/>
      <c r="CO10" s="255"/>
      <c r="CP10" s="255"/>
      <c r="CQ10" s="255"/>
      <c r="CR10" s="255"/>
      <c r="CS10" s="255"/>
      <c r="CT10" s="255"/>
      <c r="CU10" s="255"/>
      <c r="CV10" s="255"/>
      <c r="CW10" s="255"/>
      <c r="CX10" s="255"/>
      <c r="CY10" s="255"/>
      <c r="CZ10" s="255"/>
    </row>
    <row r="11" spans="1:157" s="139" customFormat="1" ht="14" x14ac:dyDescent="0.15">
      <c r="B11" s="175"/>
      <c r="C11" s="253" t="s">
        <v>3748</v>
      </c>
      <c r="D11" s="253">
        <f t="shared" ref="D11" si="6">SUM(D6:D10)</f>
        <v>0</v>
      </c>
      <c r="E11" s="252">
        <f>SUM(E7:E10)</f>
        <v>0</v>
      </c>
      <c r="F11" s="252">
        <f t="shared" ref="F11:BQ11" si="7">SUM(F7:F10)</f>
        <v>0</v>
      </c>
      <c r="G11" s="252">
        <f t="shared" si="7"/>
        <v>0</v>
      </c>
      <c r="H11" s="252">
        <f t="shared" si="7"/>
        <v>0</v>
      </c>
      <c r="I11" s="252">
        <f t="shared" si="7"/>
        <v>0</v>
      </c>
      <c r="J11" s="252">
        <f t="shared" si="7"/>
        <v>0</v>
      </c>
      <c r="K11" s="252">
        <f t="shared" si="7"/>
        <v>0</v>
      </c>
      <c r="L11" s="252">
        <f t="shared" si="7"/>
        <v>0</v>
      </c>
      <c r="M11" s="252">
        <f t="shared" si="7"/>
        <v>0</v>
      </c>
      <c r="N11" s="252">
        <f t="shared" si="7"/>
        <v>0</v>
      </c>
      <c r="O11" s="252">
        <f t="shared" si="7"/>
        <v>0</v>
      </c>
      <c r="P11" s="252">
        <f t="shared" si="7"/>
        <v>0</v>
      </c>
      <c r="Q11" s="252">
        <f t="shared" si="7"/>
        <v>0</v>
      </c>
      <c r="R11" s="252">
        <f t="shared" si="7"/>
        <v>0</v>
      </c>
      <c r="S11" s="252">
        <f t="shared" si="7"/>
        <v>0</v>
      </c>
      <c r="T11" s="252">
        <f t="shared" si="7"/>
        <v>0</v>
      </c>
      <c r="U11" s="252">
        <f t="shared" si="7"/>
        <v>0</v>
      </c>
      <c r="V11" s="252">
        <f t="shared" si="7"/>
        <v>0</v>
      </c>
      <c r="W11" s="252">
        <f t="shared" si="7"/>
        <v>0</v>
      </c>
      <c r="X11" s="252">
        <f t="shared" si="7"/>
        <v>0</v>
      </c>
      <c r="Y11" s="252">
        <f t="shared" si="7"/>
        <v>0</v>
      </c>
      <c r="Z11" s="252">
        <f t="shared" si="7"/>
        <v>0</v>
      </c>
      <c r="AA11" s="252">
        <f t="shared" si="7"/>
        <v>0</v>
      </c>
      <c r="AB11" s="252">
        <f t="shared" si="7"/>
        <v>0</v>
      </c>
      <c r="AC11" s="252">
        <f t="shared" si="7"/>
        <v>0</v>
      </c>
      <c r="AD11" s="252">
        <f t="shared" si="7"/>
        <v>0</v>
      </c>
      <c r="AE11" s="252">
        <f t="shared" si="7"/>
        <v>0</v>
      </c>
      <c r="AF11" s="252">
        <f t="shared" si="7"/>
        <v>0</v>
      </c>
      <c r="AG11" s="252">
        <f t="shared" si="7"/>
        <v>0</v>
      </c>
      <c r="AH11" s="252">
        <f t="shared" si="7"/>
        <v>0</v>
      </c>
      <c r="AI11" s="252">
        <f t="shared" si="7"/>
        <v>0</v>
      </c>
      <c r="AJ11" s="252">
        <f t="shared" si="7"/>
        <v>0</v>
      </c>
      <c r="AK11" s="252">
        <f t="shared" si="7"/>
        <v>0</v>
      </c>
      <c r="AL11" s="252">
        <f t="shared" si="7"/>
        <v>0</v>
      </c>
      <c r="AM11" s="252">
        <f t="shared" si="7"/>
        <v>0</v>
      </c>
      <c r="AN11" s="252">
        <f t="shared" si="7"/>
        <v>0</v>
      </c>
      <c r="AO11" s="252">
        <f t="shared" si="7"/>
        <v>0</v>
      </c>
      <c r="AP11" s="252">
        <f t="shared" si="7"/>
        <v>0</v>
      </c>
      <c r="AQ11" s="252">
        <f t="shared" si="7"/>
        <v>0</v>
      </c>
      <c r="AR11" s="252">
        <f t="shared" si="7"/>
        <v>0</v>
      </c>
      <c r="AS11" s="252">
        <f t="shared" si="7"/>
        <v>0</v>
      </c>
      <c r="AT11" s="252">
        <f t="shared" si="7"/>
        <v>0</v>
      </c>
      <c r="AU11" s="252">
        <f t="shared" si="7"/>
        <v>0</v>
      </c>
      <c r="AV11" s="252">
        <f t="shared" si="7"/>
        <v>0</v>
      </c>
      <c r="AW11" s="252">
        <f t="shared" si="7"/>
        <v>0</v>
      </c>
      <c r="AX11" s="252">
        <f t="shared" si="7"/>
        <v>0</v>
      </c>
      <c r="AY11" s="252">
        <f t="shared" si="7"/>
        <v>0</v>
      </c>
      <c r="AZ11" s="252">
        <f t="shared" si="7"/>
        <v>0</v>
      </c>
      <c r="BA11" s="252">
        <f t="shared" si="7"/>
        <v>0</v>
      </c>
      <c r="BB11" s="252">
        <f t="shared" si="7"/>
        <v>0</v>
      </c>
      <c r="BC11" s="252">
        <f t="shared" si="7"/>
        <v>0</v>
      </c>
      <c r="BD11" s="252">
        <f t="shared" si="7"/>
        <v>0</v>
      </c>
      <c r="BE11" s="252">
        <f t="shared" si="7"/>
        <v>0</v>
      </c>
      <c r="BF11" s="252">
        <f t="shared" si="7"/>
        <v>0</v>
      </c>
      <c r="BG11" s="252">
        <f t="shared" si="7"/>
        <v>0</v>
      </c>
      <c r="BH11" s="252">
        <f t="shared" si="7"/>
        <v>0</v>
      </c>
      <c r="BI11" s="252">
        <f t="shared" si="7"/>
        <v>0</v>
      </c>
      <c r="BJ11" s="252">
        <f t="shared" si="7"/>
        <v>0</v>
      </c>
      <c r="BK11" s="252">
        <f t="shared" si="7"/>
        <v>0</v>
      </c>
      <c r="BL11" s="252">
        <f t="shared" si="7"/>
        <v>0</v>
      </c>
      <c r="BM11" s="252">
        <f t="shared" si="7"/>
        <v>0</v>
      </c>
      <c r="BN11" s="252">
        <f t="shared" si="7"/>
        <v>0</v>
      </c>
      <c r="BO11" s="252">
        <f t="shared" si="7"/>
        <v>0</v>
      </c>
      <c r="BP11" s="252">
        <f t="shared" si="7"/>
        <v>0</v>
      </c>
      <c r="BQ11" s="252">
        <f t="shared" si="7"/>
        <v>0</v>
      </c>
      <c r="BR11" s="252">
        <f t="shared" ref="BR11:CZ11" si="8">SUM(BR7:BR10)</f>
        <v>0</v>
      </c>
      <c r="BS11" s="252">
        <f t="shared" si="8"/>
        <v>0</v>
      </c>
      <c r="BT11" s="252">
        <f t="shared" si="8"/>
        <v>0</v>
      </c>
      <c r="BU11" s="252">
        <f t="shared" si="8"/>
        <v>0</v>
      </c>
      <c r="BV11" s="252">
        <f t="shared" si="8"/>
        <v>0</v>
      </c>
      <c r="BW11" s="252">
        <f t="shared" si="8"/>
        <v>0</v>
      </c>
      <c r="BX11" s="252">
        <f t="shared" si="8"/>
        <v>0</v>
      </c>
      <c r="BY11" s="252">
        <f t="shared" si="8"/>
        <v>0</v>
      </c>
      <c r="BZ11" s="252">
        <f t="shared" si="8"/>
        <v>0</v>
      </c>
      <c r="CA11" s="252">
        <f t="shared" si="8"/>
        <v>0</v>
      </c>
      <c r="CB11" s="252">
        <f t="shared" si="8"/>
        <v>0</v>
      </c>
      <c r="CC11" s="252">
        <f t="shared" si="8"/>
        <v>0</v>
      </c>
      <c r="CD11" s="252">
        <f t="shared" si="8"/>
        <v>0</v>
      </c>
      <c r="CE11" s="252">
        <f t="shared" si="8"/>
        <v>0</v>
      </c>
      <c r="CF11" s="252">
        <f t="shared" si="8"/>
        <v>0</v>
      </c>
      <c r="CG11" s="252">
        <f t="shared" si="8"/>
        <v>0</v>
      </c>
      <c r="CH11" s="252">
        <f t="shared" si="8"/>
        <v>0</v>
      </c>
      <c r="CI11" s="252">
        <f t="shared" si="8"/>
        <v>0</v>
      </c>
      <c r="CJ11" s="252">
        <f t="shared" si="8"/>
        <v>0</v>
      </c>
      <c r="CK11" s="252">
        <f t="shared" si="8"/>
        <v>0</v>
      </c>
      <c r="CL11" s="252">
        <f t="shared" si="8"/>
        <v>0</v>
      </c>
      <c r="CM11" s="252">
        <f t="shared" si="8"/>
        <v>0</v>
      </c>
      <c r="CN11" s="252">
        <f t="shared" si="8"/>
        <v>0</v>
      </c>
      <c r="CO11" s="252">
        <f t="shared" si="8"/>
        <v>0</v>
      </c>
      <c r="CP11" s="252">
        <f t="shared" si="8"/>
        <v>0</v>
      </c>
      <c r="CQ11" s="252">
        <f t="shared" si="8"/>
        <v>0</v>
      </c>
      <c r="CR11" s="252">
        <f t="shared" si="8"/>
        <v>0</v>
      </c>
      <c r="CS11" s="252">
        <f t="shared" si="8"/>
        <v>0</v>
      </c>
      <c r="CT11" s="252">
        <f t="shared" si="8"/>
        <v>0</v>
      </c>
      <c r="CU11" s="252">
        <f t="shared" si="8"/>
        <v>0</v>
      </c>
      <c r="CV11" s="252">
        <f t="shared" si="8"/>
        <v>0</v>
      </c>
      <c r="CW11" s="252">
        <f t="shared" si="8"/>
        <v>0</v>
      </c>
      <c r="CX11" s="252">
        <f t="shared" si="8"/>
        <v>0</v>
      </c>
      <c r="CY11" s="252">
        <f t="shared" si="8"/>
        <v>0</v>
      </c>
      <c r="CZ11" s="252">
        <f t="shared" si="8"/>
        <v>0</v>
      </c>
    </row>
    <row r="12" spans="1:157" ht="25.25" customHeight="1" x14ac:dyDescent="0.15">
      <c r="D12"/>
      <c r="E12"/>
      <c r="F12"/>
      <c r="G12"/>
      <c r="H12"/>
      <c r="I12"/>
    </row>
    <row r="13" spans="1:157" ht="15.75" customHeight="1" x14ac:dyDescent="0.15">
      <c r="A13" s="242" t="s">
        <v>3759</v>
      </c>
      <c r="B13" s="243"/>
      <c r="C13" s="243"/>
      <c r="D13" s="243"/>
      <c r="E13" s="243"/>
      <c r="F13" s="243"/>
      <c r="G13" s="243"/>
      <c r="H13" s="243"/>
      <c r="I13" s="243"/>
      <c r="J13" s="243"/>
      <c r="K13" s="243"/>
      <c r="L13" s="243"/>
      <c r="M13" s="243"/>
      <c r="N13" s="243"/>
      <c r="O13" s="243"/>
      <c r="P13" s="243"/>
      <c r="Q13" s="243"/>
      <c r="R13" s="243"/>
      <c r="S13" s="243"/>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48"/>
      <c r="BF13" s="248"/>
      <c r="BG13" s="248"/>
      <c r="BH13" s="248"/>
      <c r="BI13" s="248"/>
      <c r="BJ13" s="248"/>
      <c r="BK13" s="248"/>
      <c r="BL13" s="248"/>
      <c r="BM13" s="248"/>
      <c r="BN13" s="248"/>
      <c r="BO13" s="248"/>
      <c r="BP13" s="248"/>
      <c r="BQ13" s="248"/>
      <c r="BR13" s="248"/>
      <c r="BS13" s="248"/>
      <c r="BT13" s="248"/>
      <c r="BU13" s="248"/>
      <c r="BV13" s="248"/>
      <c r="BW13" s="248"/>
      <c r="BX13" s="248"/>
      <c r="BY13" s="248"/>
      <c r="BZ13" s="248"/>
      <c r="CA13" s="248"/>
      <c r="CB13" s="248"/>
      <c r="CC13" s="248"/>
      <c r="CD13" s="248"/>
      <c r="CE13" s="248"/>
      <c r="CF13" s="248"/>
      <c r="CG13" s="248"/>
      <c r="CH13" s="248"/>
      <c r="CI13" s="248"/>
      <c r="CJ13" s="248"/>
      <c r="CK13" s="248"/>
      <c r="CL13" s="248"/>
      <c r="CM13" s="248"/>
      <c r="CN13" s="248"/>
      <c r="CO13" s="248"/>
      <c r="CP13" s="248"/>
      <c r="CQ13" s="248"/>
      <c r="CR13" s="248"/>
      <c r="CS13" s="248"/>
      <c r="CT13" s="248"/>
      <c r="CU13" s="248"/>
      <c r="CV13" s="248"/>
      <c r="CW13" s="248"/>
      <c r="CX13" s="248"/>
      <c r="CY13" s="248"/>
      <c r="CZ13" s="248"/>
      <c r="DA13" s="248"/>
    </row>
    <row r="14" spans="1:157" ht="73.25" customHeight="1" thickBot="1" x14ac:dyDescent="0.25">
      <c r="A14" s="499" t="s">
        <v>3760</v>
      </c>
      <c r="B14" s="499"/>
      <c r="C14" s="499"/>
      <c r="D14" s="499"/>
      <c r="E14" s="499"/>
      <c r="F14" s="499"/>
      <c r="G14" s="499"/>
      <c r="H14" s="499"/>
      <c r="I14" s="499"/>
      <c r="J14" s="499"/>
      <c r="K14" s="499"/>
      <c r="L14" s="499"/>
      <c r="M14" s="499"/>
      <c r="N14" s="499"/>
      <c r="O14" s="499"/>
      <c r="P14" s="499"/>
      <c r="Q14" s="499"/>
      <c r="R14" s="499"/>
      <c r="S14" s="499"/>
      <c r="T14" s="249"/>
      <c r="U14" s="82"/>
      <c r="V14" s="82"/>
      <c r="W14" s="82"/>
      <c r="X14" s="82"/>
      <c r="Y14" s="83"/>
      <c r="Z14" s="83"/>
      <c r="AA14" s="83"/>
      <c r="AB14" s="83"/>
    </row>
    <row r="15" spans="1:157" ht="47.5" customHeight="1" thickTop="1" thickBot="1" x14ac:dyDescent="0.2">
      <c r="A15" s="261" t="s">
        <v>3753</v>
      </c>
      <c r="B15" s="273" t="s">
        <v>3761</v>
      </c>
      <c r="C15" s="270" t="s">
        <v>165</v>
      </c>
      <c r="D15" s="392" t="s">
        <v>3727</v>
      </c>
      <c r="E15" s="393">
        <f>'Start Here Statistics'!StartDate</f>
        <v>45036</v>
      </c>
      <c r="F15" s="393">
        <f>E15+1</f>
        <v>45037</v>
      </c>
      <c r="G15" s="393">
        <f t="shared" ref="G15:BR15" si="9">F15+1</f>
        <v>45038</v>
      </c>
      <c r="H15" s="393">
        <f t="shared" si="9"/>
        <v>45039</v>
      </c>
      <c r="I15" s="393">
        <f t="shared" si="9"/>
        <v>45040</v>
      </c>
      <c r="J15" s="393">
        <f t="shared" si="9"/>
        <v>45041</v>
      </c>
      <c r="K15" s="393">
        <f t="shared" si="9"/>
        <v>45042</v>
      </c>
      <c r="L15" s="393">
        <f t="shared" si="9"/>
        <v>45043</v>
      </c>
      <c r="M15" s="393">
        <f t="shared" si="9"/>
        <v>45044</v>
      </c>
      <c r="N15" s="393">
        <f t="shared" si="9"/>
        <v>45045</v>
      </c>
      <c r="O15" s="393">
        <f t="shared" si="9"/>
        <v>45046</v>
      </c>
      <c r="P15" s="393">
        <f t="shared" si="9"/>
        <v>45047</v>
      </c>
      <c r="Q15" s="393">
        <f t="shared" si="9"/>
        <v>45048</v>
      </c>
      <c r="R15" s="393">
        <f t="shared" si="9"/>
        <v>45049</v>
      </c>
      <c r="S15" s="393">
        <f t="shared" si="9"/>
        <v>45050</v>
      </c>
      <c r="T15" s="393">
        <f t="shared" si="9"/>
        <v>45051</v>
      </c>
      <c r="U15" s="393">
        <f t="shared" si="9"/>
        <v>45052</v>
      </c>
      <c r="V15" s="393">
        <f t="shared" si="9"/>
        <v>45053</v>
      </c>
      <c r="W15" s="393">
        <f t="shared" si="9"/>
        <v>45054</v>
      </c>
      <c r="X15" s="393">
        <f t="shared" si="9"/>
        <v>45055</v>
      </c>
      <c r="Y15" s="393">
        <f t="shared" si="9"/>
        <v>45056</v>
      </c>
      <c r="Z15" s="393">
        <f t="shared" si="9"/>
        <v>45057</v>
      </c>
      <c r="AA15" s="393">
        <f t="shared" si="9"/>
        <v>45058</v>
      </c>
      <c r="AB15" s="393">
        <f t="shared" si="9"/>
        <v>45059</v>
      </c>
      <c r="AC15" s="393">
        <f t="shared" si="9"/>
        <v>45060</v>
      </c>
      <c r="AD15" s="393">
        <f t="shared" si="9"/>
        <v>45061</v>
      </c>
      <c r="AE15" s="393">
        <f t="shared" si="9"/>
        <v>45062</v>
      </c>
      <c r="AF15" s="393">
        <f t="shared" si="9"/>
        <v>45063</v>
      </c>
      <c r="AG15" s="393">
        <f t="shared" si="9"/>
        <v>45064</v>
      </c>
      <c r="AH15" s="393">
        <f t="shared" si="9"/>
        <v>45065</v>
      </c>
      <c r="AI15" s="393">
        <f t="shared" si="9"/>
        <v>45066</v>
      </c>
      <c r="AJ15" s="393">
        <f t="shared" si="9"/>
        <v>45067</v>
      </c>
      <c r="AK15" s="393">
        <f t="shared" si="9"/>
        <v>45068</v>
      </c>
      <c r="AL15" s="393">
        <f t="shared" si="9"/>
        <v>45069</v>
      </c>
      <c r="AM15" s="393">
        <f t="shared" si="9"/>
        <v>45070</v>
      </c>
      <c r="AN15" s="393">
        <f t="shared" si="9"/>
        <v>45071</v>
      </c>
      <c r="AO15" s="393">
        <f t="shared" si="9"/>
        <v>45072</v>
      </c>
      <c r="AP15" s="393">
        <f t="shared" si="9"/>
        <v>45073</v>
      </c>
      <c r="AQ15" s="393">
        <f t="shared" si="9"/>
        <v>45074</v>
      </c>
      <c r="AR15" s="393">
        <f t="shared" si="9"/>
        <v>45075</v>
      </c>
      <c r="AS15" s="393">
        <f t="shared" si="9"/>
        <v>45076</v>
      </c>
      <c r="AT15" s="393">
        <f t="shared" si="9"/>
        <v>45077</v>
      </c>
      <c r="AU15" s="393">
        <f t="shared" si="9"/>
        <v>45078</v>
      </c>
      <c r="AV15" s="393">
        <f t="shared" si="9"/>
        <v>45079</v>
      </c>
      <c r="AW15" s="393">
        <f t="shared" si="9"/>
        <v>45080</v>
      </c>
      <c r="AX15" s="393">
        <f t="shared" si="9"/>
        <v>45081</v>
      </c>
      <c r="AY15" s="393">
        <f t="shared" si="9"/>
        <v>45082</v>
      </c>
      <c r="AZ15" s="393">
        <f t="shared" si="9"/>
        <v>45083</v>
      </c>
      <c r="BA15" s="393">
        <f t="shared" si="9"/>
        <v>45084</v>
      </c>
      <c r="BB15" s="393">
        <f t="shared" si="9"/>
        <v>45085</v>
      </c>
      <c r="BC15" s="393">
        <f t="shared" si="9"/>
        <v>45086</v>
      </c>
      <c r="BD15" s="393">
        <f t="shared" si="9"/>
        <v>45087</v>
      </c>
      <c r="BE15" s="393">
        <f t="shared" si="9"/>
        <v>45088</v>
      </c>
      <c r="BF15" s="393">
        <f t="shared" si="9"/>
        <v>45089</v>
      </c>
      <c r="BG15" s="393">
        <f t="shared" si="9"/>
        <v>45090</v>
      </c>
      <c r="BH15" s="393">
        <f t="shared" si="9"/>
        <v>45091</v>
      </c>
      <c r="BI15" s="393">
        <f t="shared" si="9"/>
        <v>45092</v>
      </c>
      <c r="BJ15" s="393">
        <f t="shared" si="9"/>
        <v>45093</v>
      </c>
      <c r="BK15" s="393">
        <f t="shared" si="9"/>
        <v>45094</v>
      </c>
      <c r="BL15" s="393">
        <f t="shared" si="9"/>
        <v>45095</v>
      </c>
      <c r="BM15" s="393">
        <f t="shared" si="9"/>
        <v>45096</v>
      </c>
      <c r="BN15" s="393">
        <f t="shared" si="9"/>
        <v>45097</v>
      </c>
      <c r="BO15" s="393">
        <f t="shared" si="9"/>
        <v>45098</v>
      </c>
      <c r="BP15" s="393">
        <f t="shared" si="9"/>
        <v>45099</v>
      </c>
      <c r="BQ15" s="393">
        <f t="shared" si="9"/>
        <v>45100</v>
      </c>
      <c r="BR15" s="393">
        <f t="shared" si="9"/>
        <v>45101</v>
      </c>
      <c r="BS15" s="393">
        <f t="shared" ref="BS15:CZ15" si="10">BR15+1</f>
        <v>45102</v>
      </c>
      <c r="BT15" s="393">
        <f t="shared" si="10"/>
        <v>45103</v>
      </c>
      <c r="BU15" s="393">
        <f t="shared" si="10"/>
        <v>45104</v>
      </c>
      <c r="BV15" s="393">
        <f t="shared" si="10"/>
        <v>45105</v>
      </c>
      <c r="BW15" s="393">
        <f t="shared" si="10"/>
        <v>45106</v>
      </c>
      <c r="BX15" s="393">
        <f t="shared" si="10"/>
        <v>45107</v>
      </c>
      <c r="BY15" s="393">
        <f t="shared" si="10"/>
        <v>45108</v>
      </c>
      <c r="BZ15" s="393">
        <f t="shared" si="10"/>
        <v>45109</v>
      </c>
      <c r="CA15" s="393">
        <f t="shared" si="10"/>
        <v>45110</v>
      </c>
      <c r="CB15" s="393">
        <f t="shared" si="10"/>
        <v>45111</v>
      </c>
      <c r="CC15" s="393">
        <f t="shared" si="10"/>
        <v>45112</v>
      </c>
      <c r="CD15" s="393">
        <f t="shared" si="10"/>
        <v>45113</v>
      </c>
      <c r="CE15" s="393">
        <f t="shared" si="10"/>
        <v>45114</v>
      </c>
      <c r="CF15" s="393">
        <f t="shared" si="10"/>
        <v>45115</v>
      </c>
      <c r="CG15" s="393">
        <f t="shared" si="10"/>
        <v>45116</v>
      </c>
      <c r="CH15" s="393">
        <f t="shared" si="10"/>
        <v>45117</v>
      </c>
      <c r="CI15" s="393">
        <f t="shared" si="10"/>
        <v>45118</v>
      </c>
      <c r="CJ15" s="393">
        <f t="shared" si="10"/>
        <v>45119</v>
      </c>
      <c r="CK15" s="393">
        <f t="shared" si="10"/>
        <v>45120</v>
      </c>
      <c r="CL15" s="393">
        <f t="shared" si="10"/>
        <v>45121</v>
      </c>
      <c r="CM15" s="393">
        <f t="shared" si="10"/>
        <v>45122</v>
      </c>
      <c r="CN15" s="393">
        <f t="shared" si="10"/>
        <v>45123</v>
      </c>
      <c r="CO15" s="393">
        <f t="shared" si="10"/>
        <v>45124</v>
      </c>
      <c r="CP15" s="393">
        <f t="shared" si="10"/>
        <v>45125</v>
      </c>
      <c r="CQ15" s="393">
        <f t="shared" si="10"/>
        <v>45126</v>
      </c>
      <c r="CR15" s="393">
        <f t="shared" si="10"/>
        <v>45127</v>
      </c>
      <c r="CS15" s="393">
        <f t="shared" si="10"/>
        <v>45128</v>
      </c>
      <c r="CT15" s="393">
        <f t="shared" si="10"/>
        <v>45129</v>
      </c>
      <c r="CU15" s="393">
        <f t="shared" si="10"/>
        <v>45130</v>
      </c>
      <c r="CV15" s="393">
        <f t="shared" si="10"/>
        <v>45131</v>
      </c>
      <c r="CW15" s="393">
        <f t="shared" si="10"/>
        <v>45132</v>
      </c>
      <c r="CX15" s="393">
        <f t="shared" si="10"/>
        <v>45133</v>
      </c>
      <c r="CY15" s="393">
        <f t="shared" si="10"/>
        <v>45134</v>
      </c>
      <c r="CZ15" s="393">
        <f t="shared" si="10"/>
        <v>45135</v>
      </c>
    </row>
    <row r="16" spans="1:157" ht="3" hidden="1" customHeight="1" thickBot="1" x14ac:dyDescent="0.2">
      <c r="B16" s="271"/>
      <c r="C16" s="276" t="s">
        <v>165</v>
      </c>
      <c r="D16" s="49" t="s">
        <v>3727</v>
      </c>
      <c r="E16" s="47" t="s">
        <v>70</v>
      </c>
      <c r="F16" s="47" t="s">
        <v>171</v>
      </c>
      <c r="G16" s="47" t="s">
        <v>172</v>
      </c>
      <c r="H16" s="47" t="s">
        <v>173</v>
      </c>
      <c r="I16" s="47" t="s">
        <v>174</v>
      </c>
      <c r="J16" s="47" t="s">
        <v>175</v>
      </c>
      <c r="K16" s="47" t="s">
        <v>176</v>
      </c>
      <c r="L16" s="47" t="s">
        <v>177</v>
      </c>
      <c r="M16" s="47" t="s">
        <v>178</v>
      </c>
      <c r="N16" s="47" t="s">
        <v>179</v>
      </c>
      <c r="O16" s="47" t="s">
        <v>180</v>
      </c>
      <c r="P16" s="47" t="s">
        <v>181</v>
      </c>
      <c r="Q16" s="47" t="s">
        <v>182</v>
      </c>
      <c r="R16" s="47" t="s">
        <v>183</v>
      </c>
      <c r="S16" s="47" t="s">
        <v>184</v>
      </c>
      <c r="T16" s="47" t="s">
        <v>185</v>
      </c>
      <c r="U16" s="47" t="s">
        <v>186</v>
      </c>
      <c r="V16" s="47" t="s">
        <v>187</v>
      </c>
      <c r="W16" s="47" t="s">
        <v>188</v>
      </c>
      <c r="X16" s="47" t="s">
        <v>189</v>
      </c>
      <c r="Y16" s="47" t="s">
        <v>190</v>
      </c>
      <c r="Z16" s="47" t="s">
        <v>191</v>
      </c>
      <c r="AA16" s="47" t="s">
        <v>192</v>
      </c>
      <c r="AB16" s="47" t="s">
        <v>193</v>
      </c>
      <c r="AC16" s="47" t="s">
        <v>194</v>
      </c>
      <c r="AD16" s="47" t="s">
        <v>195</v>
      </c>
      <c r="AE16" s="47" t="s">
        <v>196</v>
      </c>
      <c r="AF16" s="47" t="s">
        <v>197</v>
      </c>
      <c r="AG16" s="47" t="s">
        <v>198</v>
      </c>
      <c r="AH16" s="47" t="s">
        <v>199</v>
      </c>
      <c r="AI16" s="47" t="s">
        <v>200</v>
      </c>
      <c r="AJ16" s="47" t="s">
        <v>201</v>
      </c>
      <c r="AK16" s="47" t="s">
        <v>202</v>
      </c>
      <c r="AL16" s="47" t="s">
        <v>203</v>
      </c>
      <c r="AM16" s="47" t="s">
        <v>204</v>
      </c>
      <c r="AN16" s="47" t="s">
        <v>205</v>
      </c>
      <c r="AO16" s="47" t="s">
        <v>206</v>
      </c>
      <c r="AP16" s="47" t="s">
        <v>207</v>
      </c>
      <c r="AQ16" s="47" t="s">
        <v>208</v>
      </c>
      <c r="AR16" s="47" t="s">
        <v>209</v>
      </c>
      <c r="AS16" s="47" t="s">
        <v>210</v>
      </c>
      <c r="AT16" s="47" t="s">
        <v>211</v>
      </c>
      <c r="AU16" s="47" t="s">
        <v>212</v>
      </c>
      <c r="AV16" s="47" t="s">
        <v>213</v>
      </c>
      <c r="AW16" s="47" t="s">
        <v>214</v>
      </c>
      <c r="AX16" s="47" t="s">
        <v>215</v>
      </c>
      <c r="AY16" s="47" t="s">
        <v>216</v>
      </c>
      <c r="AZ16" s="47" t="s">
        <v>217</v>
      </c>
      <c r="BA16" s="47" t="s">
        <v>218</v>
      </c>
      <c r="BB16" s="47" t="s">
        <v>219</v>
      </c>
      <c r="BC16" s="47" t="s">
        <v>220</v>
      </c>
      <c r="BD16" s="47" t="s">
        <v>221</v>
      </c>
      <c r="BE16" s="47" t="s">
        <v>222</v>
      </c>
      <c r="BF16" s="47" t="s">
        <v>223</v>
      </c>
      <c r="BG16" s="47" t="s">
        <v>224</v>
      </c>
      <c r="BH16" s="47" t="s">
        <v>225</v>
      </c>
      <c r="BI16" s="47" t="s">
        <v>226</v>
      </c>
      <c r="BJ16" s="47" t="s">
        <v>227</v>
      </c>
      <c r="BK16" s="47" t="s">
        <v>228</v>
      </c>
      <c r="BL16" s="47" t="s">
        <v>229</v>
      </c>
      <c r="BM16" s="47" t="s">
        <v>230</v>
      </c>
      <c r="BN16" s="47" t="s">
        <v>231</v>
      </c>
      <c r="BO16" s="47" t="s">
        <v>232</v>
      </c>
      <c r="BP16" s="47" t="s">
        <v>233</v>
      </c>
      <c r="BQ16" s="47" t="s">
        <v>234</v>
      </c>
      <c r="BR16" s="47" t="s">
        <v>235</v>
      </c>
      <c r="BS16" s="47" t="s">
        <v>236</v>
      </c>
      <c r="BT16" s="47" t="s">
        <v>237</v>
      </c>
      <c r="BU16" s="47" t="s">
        <v>238</v>
      </c>
      <c r="BV16" s="47" t="s">
        <v>239</v>
      </c>
      <c r="BW16" s="47" t="s">
        <v>240</v>
      </c>
      <c r="BX16" s="47" t="s">
        <v>241</v>
      </c>
      <c r="BY16" s="47" t="s">
        <v>242</v>
      </c>
      <c r="BZ16" s="47" t="s">
        <v>243</v>
      </c>
      <c r="CA16" s="47" t="s">
        <v>244</v>
      </c>
      <c r="CB16" s="47" t="s">
        <v>245</v>
      </c>
      <c r="CC16" s="47" t="s">
        <v>246</v>
      </c>
      <c r="CD16" s="47" t="s">
        <v>247</v>
      </c>
      <c r="CE16" s="47" t="s">
        <v>248</v>
      </c>
      <c r="CF16" s="47" t="s">
        <v>249</v>
      </c>
      <c r="CG16" s="47" t="s">
        <v>250</v>
      </c>
      <c r="CH16" s="47" t="s">
        <v>251</v>
      </c>
      <c r="CI16" s="47" t="s">
        <v>252</v>
      </c>
      <c r="CJ16" s="47" t="s">
        <v>253</v>
      </c>
      <c r="CK16" s="47" t="s">
        <v>254</v>
      </c>
      <c r="CL16" s="47" t="s">
        <v>255</v>
      </c>
      <c r="CM16" s="47" t="s">
        <v>256</v>
      </c>
      <c r="CN16" s="47" t="s">
        <v>257</v>
      </c>
      <c r="CO16" s="47" t="s">
        <v>258</v>
      </c>
      <c r="CP16" s="47" t="s">
        <v>259</v>
      </c>
      <c r="CQ16" s="47" t="s">
        <v>260</v>
      </c>
      <c r="CR16" s="47" t="s">
        <v>261</v>
      </c>
      <c r="CS16" s="47" t="s">
        <v>262</v>
      </c>
      <c r="CT16" s="47" t="s">
        <v>263</v>
      </c>
      <c r="CU16" s="47" t="s">
        <v>264</v>
      </c>
      <c r="CV16" s="47" t="s">
        <v>265</v>
      </c>
      <c r="CW16" s="47" t="s">
        <v>266</v>
      </c>
      <c r="CX16" s="47" t="s">
        <v>267</v>
      </c>
      <c r="CY16" s="47" t="s">
        <v>268</v>
      </c>
      <c r="CZ16" s="47" t="s">
        <v>269</v>
      </c>
    </row>
    <row r="17" spans="1:105" ht="29.5" customHeight="1" x14ac:dyDescent="0.15">
      <c r="A17" s="286"/>
      <c r="B17" s="285"/>
      <c r="C17" s="275" t="s">
        <v>272</v>
      </c>
      <c r="D17" s="168">
        <f t="shared" ref="D17:D26" si="11">SUM(E17:GV17)</f>
        <v>0</v>
      </c>
      <c r="E17" s="272"/>
      <c r="F17" s="272"/>
      <c r="G17" s="272"/>
      <c r="H17" s="272"/>
      <c r="I17" s="272"/>
      <c r="J17" s="272"/>
      <c r="K17" s="272"/>
      <c r="L17" s="272"/>
      <c r="M17" s="272"/>
      <c r="N17" s="272"/>
      <c r="O17" s="272"/>
      <c r="P17" s="272"/>
      <c r="Q17" s="272"/>
      <c r="R17" s="272"/>
      <c r="S17" s="272"/>
      <c r="T17" s="272"/>
      <c r="U17" s="272"/>
      <c r="V17" s="272"/>
      <c r="W17" s="272"/>
      <c r="X17" s="272"/>
      <c r="Y17" s="272"/>
      <c r="Z17" s="272"/>
      <c r="AA17" s="272"/>
      <c r="AB17" s="272"/>
      <c r="AC17" s="272"/>
      <c r="AD17" s="272"/>
      <c r="AE17" s="272"/>
      <c r="AF17" s="272"/>
      <c r="AG17" s="272"/>
      <c r="AH17" s="272"/>
      <c r="AI17" s="272"/>
      <c r="AJ17" s="272"/>
      <c r="AK17" s="272"/>
      <c r="AL17" s="272"/>
      <c r="AM17" s="272"/>
      <c r="AN17" s="272"/>
      <c r="AO17" s="272"/>
      <c r="AP17" s="266"/>
      <c r="AQ17" s="266"/>
      <c r="AR17" s="266"/>
      <c r="AS17" s="266"/>
      <c r="AT17" s="266"/>
      <c r="AU17" s="266"/>
      <c r="AV17" s="266"/>
      <c r="AW17" s="266"/>
      <c r="AX17" s="266"/>
      <c r="AY17" s="266"/>
      <c r="AZ17" s="266"/>
      <c r="BA17" s="266"/>
      <c r="BB17" s="266"/>
      <c r="BC17" s="266"/>
      <c r="BD17" s="266"/>
      <c r="BE17" s="266"/>
      <c r="BF17" s="266"/>
      <c r="BG17" s="266"/>
      <c r="BH17" s="266"/>
      <c r="BI17" s="266"/>
      <c r="BJ17" s="266"/>
      <c r="BK17" s="266"/>
      <c r="BL17" s="266"/>
      <c r="BM17" s="266"/>
      <c r="BN17" s="266"/>
      <c r="BO17" s="266"/>
      <c r="BP17" s="266"/>
      <c r="BQ17" s="266"/>
      <c r="BR17" s="266"/>
      <c r="BS17" s="266"/>
      <c r="BT17" s="266"/>
      <c r="BU17" s="266"/>
      <c r="BV17" s="266"/>
      <c r="BW17" s="266"/>
      <c r="BX17" s="266"/>
      <c r="BY17" s="266"/>
      <c r="BZ17" s="266"/>
      <c r="CA17" s="266"/>
      <c r="CB17" s="266"/>
      <c r="CC17" s="266"/>
      <c r="CD17" s="266"/>
      <c r="CE17" s="266"/>
      <c r="CF17" s="266"/>
      <c r="CG17" s="266"/>
      <c r="CH17" s="266"/>
      <c r="CI17" s="266"/>
      <c r="CJ17" s="266"/>
      <c r="CK17" s="266"/>
      <c r="CL17" s="266"/>
      <c r="CM17" s="266"/>
      <c r="CN17" s="266"/>
      <c r="CO17" s="266"/>
      <c r="CP17" s="266"/>
      <c r="CQ17" s="266"/>
      <c r="CR17" s="266"/>
      <c r="CS17" s="266"/>
      <c r="CT17" s="266"/>
      <c r="CU17" s="266"/>
      <c r="CV17" s="266"/>
      <c r="CW17" s="266"/>
      <c r="CX17" s="266"/>
      <c r="CY17" s="266"/>
      <c r="CZ17" s="266"/>
      <c r="DA17" s="139"/>
    </row>
    <row r="18" spans="1:105" ht="29.5" customHeight="1" x14ac:dyDescent="0.15">
      <c r="A18" s="219"/>
      <c r="B18" s="285"/>
      <c r="C18" s="275" t="s">
        <v>272</v>
      </c>
      <c r="D18" s="168">
        <f t="shared" si="11"/>
        <v>0</v>
      </c>
      <c r="E18" s="272"/>
      <c r="F18" s="272"/>
      <c r="G18" s="272"/>
      <c r="H18" s="272"/>
      <c r="I18" s="272"/>
      <c r="J18" s="272"/>
      <c r="K18" s="272"/>
      <c r="L18" s="272"/>
      <c r="M18" s="272"/>
      <c r="N18" s="272"/>
      <c r="O18" s="272"/>
      <c r="P18" s="272"/>
      <c r="Q18" s="272"/>
      <c r="R18" s="272"/>
      <c r="S18" s="272"/>
      <c r="T18" s="272"/>
      <c r="U18" s="272"/>
      <c r="V18" s="272"/>
      <c r="W18" s="272"/>
      <c r="X18" s="272"/>
      <c r="Y18" s="272"/>
      <c r="Z18" s="272"/>
      <c r="AA18" s="272"/>
      <c r="AB18" s="272"/>
      <c r="AC18" s="272"/>
      <c r="AD18" s="272"/>
      <c r="AE18" s="272"/>
      <c r="AF18" s="272"/>
      <c r="AG18" s="272"/>
      <c r="AH18" s="272"/>
      <c r="AI18" s="272"/>
      <c r="AJ18" s="272"/>
      <c r="AK18" s="272"/>
      <c r="AL18" s="272"/>
      <c r="AM18" s="272"/>
      <c r="AN18" s="272"/>
      <c r="AO18" s="272"/>
      <c r="AP18" s="266"/>
      <c r="AQ18" s="266"/>
      <c r="AR18" s="266"/>
      <c r="AS18" s="266"/>
      <c r="AT18" s="266"/>
      <c r="AU18" s="266"/>
      <c r="AV18" s="266"/>
      <c r="AW18" s="266"/>
      <c r="AX18" s="266"/>
      <c r="AY18" s="266"/>
      <c r="AZ18" s="266"/>
      <c r="BA18" s="266"/>
      <c r="BB18" s="266"/>
      <c r="BC18" s="266"/>
      <c r="BD18" s="266"/>
      <c r="BE18" s="266"/>
      <c r="BF18" s="266"/>
      <c r="BG18" s="266"/>
      <c r="BH18" s="266"/>
      <c r="BI18" s="266"/>
      <c r="BJ18" s="266"/>
      <c r="BK18" s="266"/>
      <c r="BL18" s="266"/>
      <c r="BM18" s="266"/>
      <c r="BN18" s="266"/>
      <c r="BO18" s="266"/>
      <c r="BP18" s="266"/>
      <c r="BQ18" s="266"/>
      <c r="BR18" s="266"/>
      <c r="BS18" s="266"/>
      <c r="BT18" s="266"/>
      <c r="BU18" s="266"/>
      <c r="BV18" s="266"/>
      <c r="BW18" s="266"/>
      <c r="BX18" s="266"/>
      <c r="BY18" s="266"/>
      <c r="BZ18" s="266"/>
      <c r="CA18" s="266"/>
      <c r="CB18" s="266"/>
      <c r="CC18" s="266"/>
      <c r="CD18" s="266"/>
      <c r="CE18" s="266"/>
      <c r="CF18" s="266"/>
      <c r="CG18" s="266"/>
      <c r="CH18" s="266"/>
      <c r="CI18" s="266"/>
      <c r="CJ18" s="266"/>
      <c r="CK18" s="266"/>
      <c r="CL18" s="266"/>
      <c r="CM18" s="266"/>
      <c r="CN18" s="266"/>
      <c r="CO18" s="266"/>
      <c r="CP18" s="266"/>
      <c r="CQ18" s="266"/>
      <c r="CR18" s="266"/>
      <c r="CS18" s="266"/>
      <c r="CT18" s="266"/>
      <c r="CU18" s="266"/>
      <c r="CV18" s="266"/>
      <c r="CW18" s="266"/>
      <c r="CX18" s="266"/>
      <c r="CY18" s="266"/>
      <c r="CZ18" s="266"/>
      <c r="DA18" s="139"/>
    </row>
    <row r="19" spans="1:105" ht="29.5" customHeight="1" x14ac:dyDescent="0.15">
      <c r="A19" s="219"/>
      <c r="B19" s="285"/>
      <c r="C19" s="275" t="s">
        <v>272</v>
      </c>
      <c r="D19" s="168">
        <f t="shared" si="11"/>
        <v>0</v>
      </c>
      <c r="E19" s="272"/>
      <c r="F19" s="272"/>
      <c r="G19" s="272"/>
      <c r="H19" s="272"/>
      <c r="I19" s="272"/>
      <c r="J19" s="272"/>
      <c r="K19" s="272"/>
      <c r="L19" s="272"/>
      <c r="M19" s="272"/>
      <c r="N19" s="272"/>
      <c r="O19" s="272"/>
      <c r="P19" s="272"/>
      <c r="Q19" s="272"/>
      <c r="R19" s="272"/>
      <c r="S19" s="272"/>
      <c r="T19" s="272"/>
      <c r="U19" s="272"/>
      <c r="V19" s="272"/>
      <c r="W19" s="272"/>
      <c r="X19" s="272"/>
      <c r="Y19" s="272"/>
      <c r="Z19" s="272"/>
      <c r="AA19" s="272"/>
      <c r="AB19" s="272"/>
      <c r="AC19" s="272"/>
      <c r="AD19" s="272"/>
      <c r="AE19" s="272"/>
      <c r="AF19" s="272"/>
      <c r="AG19" s="272"/>
      <c r="AH19" s="272"/>
      <c r="AI19" s="272"/>
      <c r="AJ19" s="272"/>
      <c r="AK19" s="272"/>
      <c r="AL19" s="272"/>
      <c r="AM19" s="272"/>
      <c r="AN19" s="272"/>
      <c r="AO19" s="272"/>
      <c r="AP19" s="266"/>
      <c r="AQ19" s="266"/>
      <c r="AR19" s="266"/>
      <c r="AS19" s="266"/>
      <c r="AT19" s="266"/>
      <c r="AU19" s="266"/>
      <c r="AV19" s="266"/>
      <c r="AW19" s="266"/>
      <c r="AX19" s="266"/>
      <c r="AY19" s="266"/>
      <c r="AZ19" s="266"/>
      <c r="BA19" s="266"/>
      <c r="BB19" s="266"/>
      <c r="BC19" s="266"/>
      <c r="BD19" s="266"/>
      <c r="BE19" s="266"/>
      <c r="BF19" s="266"/>
      <c r="BG19" s="266"/>
      <c r="BH19" s="266"/>
      <c r="BI19" s="266"/>
      <c r="BJ19" s="266"/>
      <c r="BK19" s="266"/>
      <c r="BL19" s="266"/>
      <c r="BM19" s="266"/>
      <c r="BN19" s="266"/>
      <c r="BO19" s="266"/>
      <c r="BP19" s="266"/>
      <c r="BQ19" s="266"/>
      <c r="BR19" s="266"/>
      <c r="BS19" s="266"/>
      <c r="BT19" s="266"/>
      <c r="BU19" s="266"/>
      <c r="BV19" s="266"/>
      <c r="BW19" s="266"/>
      <c r="BX19" s="266"/>
      <c r="BY19" s="266"/>
      <c r="BZ19" s="266"/>
      <c r="CA19" s="266"/>
      <c r="CB19" s="266"/>
      <c r="CC19" s="266"/>
      <c r="CD19" s="266"/>
      <c r="CE19" s="266"/>
      <c r="CF19" s="266"/>
      <c r="CG19" s="266"/>
      <c r="CH19" s="266"/>
      <c r="CI19" s="266"/>
      <c r="CJ19" s="266"/>
      <c r="CK19" s="266"/>
      <c r="CL19" s="266"/>
      <c r="CM19" s="266"/>
      <c r="CN19" s="266"/>
      <c r="CO19" s="266"/>
      <c r="CP19" s="266"/>
      <c r="CQ19" s="266"/>
      <c r="CR19" s="266"/>
      <c r="CS19" s="266"/>
      <c r="CT19" s="266"/>
      <c r="CU19" s="266"/>
      <c r="CV19" s="266"/>
      <c r="CW19" s="266"/>
      <c r="CX19" s="266"/>
      <c r="CY19" s="266"/>
      <c r="CZ19" s="266"/>
      <c r="DA19" s="139"/>
    </row>
    <row r="20" spans="1:105" ht="29.5" customHeight="1" x14ac:dyDescent="0.15">
      <c r="A20" s="219"/>
      <c r="B20" s="285"/>
      <c r="C20" s="275" t="s">
        <v>272</v>
      </c>
      <c r="D20" s="168">
        <f t="shared" si="11"/>
        <v>0</v>
      </c>
      <c r="E20" s="272"/>
      <c r="F20" s="272"/>
      <c r="G20" s="272"/>
      <c r="H20" s="272"/>
      <c r="I20" s="272"/>
      <c r="J20" s="272"/>
      <c r="K20" s="272"/>
      <c r="L20" s="272"/>
      <c r="M20" s="272"/>
      <c r="N20" s="272"/>
      <c r="O20" s="272"/>
      <c r="P20" s="272"/>
      <c r="Q20" s="272"/>
      <c r="R20" s="272"/>
      <c r="S20" s="272"/>
      <c r="T20" s="272"/>
      <c r="U20" s="272"/>
      <c r="V20" s="272"/>
      <c r="W20" s="272"/>
      <c r="X20" s="272"/>
      <c r="Y20" s="272"/>
      <c r="Z20" s="272"/>
      <c r="AA20" s="272"/>
      <c r="AB20" s="272"/>
      <c r="AC20" s="272"/>
      <c r="AD20" s="272"/>
      <c r="AE20" s="272"/>
      <c r="AF20" s="272"/>
      <c r="AG20" s="272"/>
      <c r="AH20" s="272"/>
      <c r="AI20" s="272"/>
      <c r="AJ20" s="272"/>
      <c r="AK20" s="272"/>
      <c r="AL20" s="272"/>
      <c r="AM20" s="272"/>
      <c r="AN20" s="272"/>
      <c r="AO20" s="272"/>
      <c r="AP20" s="266"/>
      <c r="AQ20" s="266"/>
      <c r="AR20" s="266"/>
      <c r="AS20" s="266"/>
      <c r="AT20" s="266"/>
      <c r="AU20" s="266"/>
      <c r="AV20" s="266"/>
      <c r="AW20" s="266"/>
      <c r="AX20" s="266"/>
      <c r="AY20" s="266"/>
      <c r="AZ20" s="266"/>
      <c r="BA20" s="266"/>
      <c r="BB20" s="266"/>
      <c r="BC20" s="266"/>
      <c r="BD20" s="266"/>
      <c r="BE20" s="266"/>
      <c r="BF20" s="266"/>
      <c r="BG20" s="266"/>
      <c r="BH20" s="266"/>
      <c r="BI20" s="266"/>
      <c r="BJ20" s="266"/>
      <c r="BK20" s="266"/>
      <c r="BL20" s="266"/>
      <c r="BM20" s="266"/>
      <c r="BN20" s="266"/>
      <c r="BO20" s="266"/>
      <c r="BP20" s="266"/>
      <c r="BQ20" s="266"/>
      <c r="BR20" s="266"/>
      <c r="BS20" s="266"/>
      <c r="BT20" s="266"/>
      <c r="BU20" s="266"/>
      <c r="BV20" s="266"/>
      <c r="BW20" s="266"/>
      <c r="BX20" s="266"/>
      <c r="BY20" s="266"/>
      <c r="BZ20" s="266"/>
      <c r="CA20" s="266"/>
      <c r="CB20" s="266"/>
      <c r="CC20" s="266"/>
      <c r="CD20" s="266"/>
      <c r="CE20" s="266"/>
      <c r="CF20" s="266"/>
      <c r="CG20" s="266"/>
      <c r="CH20" s="266"/>
      <c r="CI20" s="266"/>
      <c r="CJ20" s="266"/>
      <c r="CK20" s="266"/>
      <c r="CL20" s="266"/>
      <c r="CM20" s="266"/>
      <c r="CN20" s="266"/>
      <c r="CO20" s="266"/>
      <c r="CP20" s="266"/>
      <c r="CQ20" s="266"/>
      <c r="CR20" s="266"/>
      <c r="CS20" s="266"/>
      <c r="CT20" s="266"/>
      <c r="CU20" s="266"/>
      <c r="CV20" s="266"/>
      <c r="CW20" s="266"/>
      <c r="CX20" s="266"/>
      <c r="CY20" s="266"/>
      <c r="CZ20" s="266"/>
      <c r="DA20" s="139"/>
    </row>
    <row r="21" spans="1:105" ht="29.5" customHeight="1" x14ac:dyDescent="0.15">
      <c r="A21" s="219"/>
      <c r="B21" s="285"/>
      <c r="C21" s="275" t="s">
        <v>272</v>
      </c>
      <c r="D21" s="168">
        <f t="shared" si="11"/>
        <v>0</v>
      </c>
      <c r="E21" s="272"/>
      <c r="F21" s="272"/>
      <c r="G21" s="272"/>
      <c r="H21" s="272"/>
      <c r="I21" s="272"/>
      <c r="J21" s="272"/>
      <c r="K21" s="272"/>
      <c r="L21" s="272"/>
      <c r="M21" s="272"/>
      <c r="N21" s="272"/>
      <c r="O21" s="272"/>
      <c r="P21" s="272"/>
      <c r="Q21" s="272"/>
      <c r="R21" s="272"/>
      <c r="S21" s="272"/>
      <c r="T21" s="272"/>
      <c r="U21" s="272"/>
      <c r="V21" s="272"/>
      <c r="W21" s="272"/>
      <c r="X21" s="272"/>
      <c r="Y21" s="272"/>
      <c r="Z21" s="272"/>
      <c r="AA21" s="272"/>
      <c r="AB21" s="272"/>
      <c r="AC21" s="272"/>
      <c r="AD21" s="272"/>
      <c r="AE21" s="272"/>
      <c r="AF21" s="272"/>
      <c r="AG21" s="272"/>
      <c r="AH21" s="272"/>
      <c r="AI21" s="272"/>
      <c r="AJ21" s="272"/>
      <c r="AK21" s="272"/>
      <c r="AL21" s="272"/>
      <c r="AM21" s="272"/>
      <c r="AN21" s="272"/>
      <c r="AO21" s="272"/>
      <c r="AP21" s="266"/>
      <c r="AQ21" s="266"/>
      <c r="AR21" s="266"/>
      <c r="AS21" s="266"/>
      <c r="AT21" s="266"/>
      <c r="AU21" s="266"/>
      <c r="AV21" s="266"/>
      <c r="AW21" s="266"/>
      <c r="AX21" s="266"/>
      <c r="AY21" s="266"/>
      <c r="AZ21" s="266"/>
      <c r="BA21" s="266"/>
      <c r="BB21" s="266"/>
      <c r="BC21" s="266"/>
      <c r="BD21" s="266"/>
      <c r="BE21" s="266"/>
      <c r="BF21" s="266"/>
      <c r="BG21" s="266"/>
      <c r="BH21" s="266"/>
      <c r="BI21" s="266"/>
      <c r="BJ21" s="266"/>
      <c r="BK21" s="266"/>
      <c r="BL21" s="266"/>
      <c r="BM21" s="266"/>
      <c r="BN21" s="266"/>
      <c r="BO21" s="266"/>
      <c r="BP21" s="266"/>
      <c r="BQ21" s="266"/>
      <c r="BR21" s="266"/>
      <c r="BS21" s="266"/>
      <c r="BT21" s="266"/>
      <c r="BU21" s="266"/>
      <c r="BV21" s="266"/>
      <c r="BW21" s="266"/>
      <c r="BX21" s="266"/>
      <c r="BY21" s="266"/>
      <c r="BZ21" s="266"/>
      <c r="CA21" s="266"/>
      <c r="CB21" s="266"/>
      <c r="CC21" s="266"/>
      <c r="CD21" s="266"/>
      <c r="CE21" s="266"/>
      <c r="CF21" s="266"/>
      <c r="CG21" s="266"/>
      <c r="CH21" s="266"/>
      <c r="CI21" s="266"/>
      <c r="CJ21" s="266"/>
      <c r="CK21" s="266"/>
      <c r="CL21" s="266"/>
      <c r="CM21" s="266"/>
      <c r="CN21" s="266"/>
      <c r="CO21" s="266"/>
      <c r="CP21" s="266"/>
      <c r="CQ21" s="266"/>
      <c r="CR21" s="266"/>
      <c r="CS21" s="266"/>
      <c r="CT21" s="266"/>
      <c r="CU21" s="266"/>
      <c r="CV21" s="266"/>
      <c r="CW21" s="266"/>
      <c r="CX21" s="266"/>
      <c r="CY21" s="266"/>
      <c r="CZ21" s="266"/>
      <c r="DA21" s="139"/>
    </row>
    <row r="22" spans="1:105" ht="29.5" customHeight="1" x14ac:dyDescent="0.15">
      <c r="A22" s="219"/>
      <c r="B22" s="285"/>
      <c r="C22" s="275" t="s">
        <v>272</v>
      </c>
      <c r="D22" s="168">
        <f t="shared" si="11"/>
        <v>0</v>
      </c>
      <c r="E22" s="272"/>
      <c r="F22" s="272"/>
      <c r="G22" s="272"/>
      <c r="H22" s="272"/>
      <c r="I22" s="272"/>
      <c r="J22" s="272"/>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2"/>
      <c r="AJ22" s="272"/>
      <c r="AK22" s="272"/>
      <c r="AL22" s="272"/>
      <c r="AM22" s="272"/>
      <c r="AN22" s="272"/>
      <c r="AO22" s="272"/>
      <c r="AP22" s="266"/>
      <c r="AQ22" s="266"/>
      <c r="AR22" s="266"/>
      <c r="AS22" s="266"/>
      <c r="AT22" s="266"/>
      <c r="AU22" s="266"/>
      <c r="AV22" s="266"/>
      <c r="AW22" s="266"/>
      <c r="AX22" s="266"/>
      <c r="AY22" s="266"/>
      <c r="AZ22" s="266"/>
      <c r="BA22" s="266"/>
      <c r="BB22" s="266"/>
      <c r="BC22" s="266"/>
      <c r="BD22" s="266"/>
      <c r="BE22" s="266"/>
      <c r="BF22" s="266"/>
      <c r="BG22" s="266"/>
      <c r="BH22" s="266"/>
      <c r="BI22" s="266"/>
      <c r="BJ22" s="266"/>
      <c r="BK22" s="266"/>
      <c r="BL22" s="266"/>
      <c r="BM22" s="266"/>
      <c r="BN22" s="266"/>
      <c r="BO22" s="266"/>
      <c r="BP22" s="266"/>
      <c r="BQ22" s="266"/>
      <c r="BR22" s="266"/>
      <c r="BS22" s="266"/>
      <c r="BT22" s="266"/>
      <c r="BU22" s="266"/>
      <c r="BV22" s="266"/>
      <c r="BW22" s="266"/>
      <c r="BX22" s="266"/>
      <c r="BY22" s="266"/>
      <c r="BZ22" s="266"/>
      <c r="CA22" s="266"/>
      <c r="CB22" s="266"/>
      <c r="CC22" s="266"/>
      <c r="CD22" s="266"/>
      <c r="CE22" s="266"/>
      <c r="CF22" s="266"/>
      <c r="CG22" s="266"/>
      <c r="CH22" s="266"/>
      <c r="CI22" s="266"/>
      <c r="CJ22" s="266"/>
      <c r="CK22" s="266"/>
      <c r="CL22" s="266"/>
      <c r="CM22" s="266"/>
      <c r="CN22" s="266"/>
      <c r="CO22" s="266"/>
      <c r="CP22" s="266"/>
      <c r="CQ22" s="266"/>
      <c r="CR22" s="266"/>
      <c r="CS22" s="266"/>
      <c r="CT22" s="266"/>
      <c r="CU22" s="266"/>
      <c r="CV22" s="266"/>
      <c r="CW22" s="266"/>
      <c r="CX22" s="266"/>
      <c r="CY22" s="266"/>
      <c r="CZ22" s="266"/>
      <c r="DA22" s="139"/>
    </row>
    <row r="23" spans="1:105" ht="29.5" customHeight="1" x14ac:dyDescent="0.15">
      <c r="A23" s="219"/>
      <c r="B23" s="285"/>
      <c r="C23" s="275" t="s">
        <v>272</v>
      </c>
      <c r="D23" s="168">
        <f t="shared" si="11"/>
        <v>0</v>
      </c>
      <c r="E23" s="272"/>
      <c r="F23" s="272"/>
      <c r="G23" s="272"/>
      <c r="H23" s="272"/>
      <c r="I23" s="272"/>
      <c r="J23" s="272"/>
      <c r="K23" s="272"/>
      <c r="L23" s="272"/>
      <c r="M23" s="272"/>
      <c r="N23" s="272"/>
      <c r="O23" s="272"/>
      <c r="P23" s="272"/>
      <c r="Q23" s="272"/>
      <c r="R23" s="272"/>
      <c r="S23" s="272"/>
      <c r="T23" s="272"/>
      <c r="U23" s="272"/>
      <c r="V23" s="272"/>
      <c r="W23" s="272"/>
      <c r="X23" s="272"/>
      <c r="Y23" s="272"/>
      <c r="Z23" s="272"/>
      <c r="AA23" s="272"/>
      <c r="AB23" s="272"/>
      <c r="AC23" s="272"/>
      <c r="AD23" s="272"/>
      <c r="AE23" s="272"/>
      <c r="AF23" s="272"/>
      <c r="AG23" s="272"/>
      <c r="AH23" s="272"/>
      <c r="AI23" s="272"/>
      <c r="AJ23" s="272"/>
      <c r="AK23" s="272"/>
      <c r="AL23" s="272"/>
      <c r="AM23" s="272"/>
      <c r="AN23" s="272"/>
      <c r="AO23" s="272"/>
      <c r="AP23" s="266"/>
      <c r="AQ23" s="266"/>
      <c r="AR23" s="266"/>
      <c r="AS23" s="266"/>
      <c r="AT23" s="266"/>
      <c r="AU23" s="266"/>
      <c r="AV23" s="266"/>
      <c r="AW23" s="266"/>
      <c r="AX23" s="266"/>
      <c r="AY23" s="266"/>
      <c r="AZ23" s="266"/>
      <c r="BA23" s="266"/>
      <c r="BB23" s="266"/>
      <c r="BC23" s="266"/>
      <c r="BD23" s="266"/>
      <c r="BE23" s="266"/>
      <c r="BF23" s="266"/>
      <c r="BG23" s="266"/>
      <c r="BH23" s="266"/>
      <c r="BI23" s="266"/>
      <c r="BJ23" s="266"/>
      <c r="BK23" s="266"/>
      <c r="BL23" s="266"/>
      <c r="BM23" s="266"/>
      <c r="BN23" s="266"/>
      <c r="BO23" s="266"/>
      <c r="BP23" s="266"/>
      <c r="BQ23" s="266"/>
      <c r="BR23" s="266"/>
      <c r="BS23" s="266"/>
      <c r="BT23" s="266"/>
      <c r="BU23" s="266"/>
      <c r="BV23" s="266"/>
      <c r="BW23" s="266"/>
      <c r="BX23" s="266"/>
      <c r="BY23" s="266"/>
      <c r="BZ23" s="266"/>
      <c r="CA23" s="266"/>
      <c r="CB23" s="266"/>
      <c r="CC23" s="266"/>
      <c r="CD23" s="266"/>
      <c r="CE23" s="266"/>
      <c r="CF23" s="266"/>
      <c r="CG23" s="266"/>
      <c r="CH23" s="266"/>
      <c r="CI23" s="266"/>
      <c r="CJ23" s="266"/>
      <c r="CK23" s="266"/>
      <c r="CL23" s="266"/>
      <c r="CM23" s="266"/>
      <c r="CN23" s="266"/>
      <c r="CO23" s="266"/>
      <c r="CP23" s="266"/>
      <c r="CQ23" s="266"/>
      <c r="CR23" s="266"/>
      <c r="CS23" s="266"/>
      <c r="CT23" s="266"/>
      <c r="CU23" s="266"/>
      <c r="CV23" s="266"/>
      <c r="CW23" s="266"/>
      <c r="CX23" s="266"/>
      <c r="CY23" s="266"/>
      <c r="CZ23" s="266"/>
      <c r="DA23" s="139"/>
    </row>
    <row r="24" spans="1:105" ht="29.5" customHeight="1" x14ac:dyDescent="0.15">
      <c r="A24" s="218"/>
      <c r="B24" s="285"/>
      <c r="C24" s="275" t="s">
        <v>272</v>
      </c>
      <c r="D24" s="168">
        <f t="shared" si="11"/>
        <v>0</v>
      </c>
      <c r="E24" s="272"/>
      <c r="F24" s="272"/>
      <c r="G24" s="272"/>
      <c r="H24" s="272"/>
      <c r="I24" s="272"/>
      <c r="J24" s="272"/>
      <c r="K24" s="272"/>
      <c r="L24" s="272"/>
      <c r="M24" s="272"/>
      <c r="N24" s="272"/>
      <c r="O24" s="272"/>
      <c r="P24" s="272"/>
      <c r="Q24" s="272"/>
      <c r="R24" s="272"/>
      <c r="S24" s="272"/>
      <c r="T24" s="272"/>
      <c r="U24" s="272"/>
      <c r="V24" s="272"/>
      <c r="W24" s="272"/>
      <c r="X24" s="272"/>
      <c r="Y24" s="272"/>
      <c r="Z24" s="272"/>
      <c r="AA24" s="272"/>
      <c r="AB24" s="272"/>
      <c r="AC24" s="272"/>
      <c r="AD24" s="272"/>
      <c r="AE24" s="272"/>
      <c r="AF24" s="272"/>
      <c r="AG24" s="272"/>
      <c r="AH24" s="272"/>
      <c r="AI24" s="272"/>
      <c r="AJ24" s="272"/>
      <c r="AK24" s="272"/>
      <c r="AL24" s="272"/>
      <c r="AM24" s="272"/>
      <c r="AN24" s="272"/>
      <c r="AO24" s="272"/>
      <c r="AP24" s="266"/>
      <c r="AQ24" s="266"/>
      <c r="AR24" s="266"/>
      <c r="AS24" s="266"/>
      <c r="AT24" s="266"/>
      <c r="AU24" s="266"/>
      <c r="AV24" s="266"/>
      <c r="AW24" s="266"/>
      <c r="AX24" s="266"/>
      <c r="AY24" s="266"/>
      <c r="AZ24" s="266"/>
      <c r="BA24" s="266"/>
      <c r="BB24" s="266"/>
      <c r="BC24" s="266"/>
      <c r="BD24" s="266"/>
      <c r="BE24" s="266"/>
      <c r="BF24" s="266"/>
      <c r="BG24" s="266"/>
      <c r="BH24" s="266"/>
      <c r="BI24" s="266"/>
      <c r="BJ24" s="266"/>
      <c r="BK24" s="266"/>
      <c r="BL24" s="266"/>
      <c r="BM24" s="266"/>
      <c r="BN24" s="266"/>
      <c r="BO24" s="266"/>
      <c r="BP24" s="266"/>
      <c r="BQ24" s="266"/>
      <c r="BR24" s="266"/>
      <c r="BS24" s="266"/>
      <c r="BT24" s="266"/>
      <c r="BU24" s="266"/>
      <c r="BV24" s="266"/>
      <c r="BW24" s="266"/>
      <c r="BX24" s="266"/>
      <c r="BY24" s="266"/>
      <c r="BZ24" s="266"/>
      <c r="CA24" s="266"/>
      <c r="CB24" s="266"/>
      <c r="CC24" s="266"/>
      <c r="CD24" s="266"/>
      <c r="CE24" s="266"/>
      <c r="CF24" s="266"/>
      <c r="CG24" s="266"/>
      <c r="CH24" s="266"/>
      <c r="CI24" s="266"/>
      <c r="CJ24" s="266"/>
      <c r="CK24" s="266"/>
      <c r="CL24" s="266"/>
      <c r="CM24" s="266"/>
      <c r="CN24" s="266"/>
      <c r="CO24" s="266"/>
      <c r="CP24" s="266"/>
      <c r="CQ24" s="266"/>
      <c r="CR24" s="266"/>
      <c r="CS24" s="266"/>
      <c r="CT24" s="266"/>
      <c r="CU24" s="266"/>
      <c r="CV24" s="266"/>
      <c r="CW24" s="266"/>
      <c r="CX24" s="266"/>
      <c r="CY24" s="266"/>
      <c r="CZ24" s="266"/>
    </row>
    <row r="25" spans="1:105" ht="29.5" customHeight="1" x14ac:dyDescent="0.15">
      <c r="A25" s="218"/>
      <c r="B25" s="285"/>
      <c r="C25" s="275" t="s">
        <v>272</v>
      </c>
      <c r="D25" s="168">
        <f t="shared" si="11"/>
        <v>0</v>
      </c>
      <c r="E25" s="272"/>
      <c r="F25" s="272"/>
      <c r="G25" s="272"/>
      <c r="H25" s="272"/>
      <c r="I25" s="272"/>
      <c r="J25" s="272"/>
      <c r="K25" s="272"/>
      <c r="L25" s="272"/>
      <c r="M25" s="272"/>
      <c r="N25" s="272"/>
      <c r="O25" s="272"/>
      <c r="P25" s="272"/>
      <c r="Q25" s="272"/>
      <c r="R25" s="272"/>
      <c r="S25" s="272"/>
      <c r="T25" s="272"/>
      <c r="U25" s="272"/>
      <c r="V25" s="272"/>
      <c r="W25" s="272"/>
      <c r="X25" s="272"/>
      <c r="Y25" s="272"/>
      <c r="Z25" s="272"/>
      <c r="AA25" s="272"/>
      <c r="AB25" s="272"/>
      <c r="AC25" s="272"/>
      <c r="AD25" s="272"/>
      <c r="AE25" s="272"/>
      <c r="AF25" s="272"/>
      <c r="AG25" s="272"/>
      <c r="AH25" s="272"/>
      <c r="AI25" s="272"/>
      <c r="AJ25" s="272"/>
      <c r="AK25" s="272"/>
      <c r="AL25" s="272"/>
      <c r="AM25" s="272"/>
      <c r="AN25" s="272"/>
      <c r="AO25" s="272"/>
      <c r="AP25" s="266"/>
      <c r="AQ25" s="266"/>
      <c r="AR25" s="266"/>
      <c r="AS25" s="266"/>
      <c r="AT25" s="266"/>
      <c r="AU25" s="266"/>
      <c r="AV25" s="266"/>
      <c r="AW25" s="266"/>
      <c r="AX25" s="266"/>
      <c r="AY25" s="266"/>
      <c r="AZ25" s="266"/>
      <c r="BA25" s="266"/>
      <c r="BB25" s="266"/>
      <c r="BC25" s="266"/>
      <c r="BD25" s="266"/>
      <c r="BE25" s="266"/>
      <c r="BF25" s="266"/>
      <c r="BG25" s="266"/>
      <c r="BH25" s="266"/>
      <c r="BI25" s="266"/>
      <c r="BJ25" s="266"/>
      <c r="BK25" s="266"/>
      <c r="BL25" s="266"/>
      <c r="BM25" s="266"/>
      <c r="BN25" s="266"/>
      <c r="BO25" s="266"/>
      <c r="BP25" s="266"/>
      <c r="BQ25" s="266"/>
      <c r="BR25" s="266"/>
      <c r="BS25" s="266"/>
      <c r="BT25" s="266"/>
      <c r="BU25" s="266"/>
      <c r="BV25" s="266"/>
      <c r="BW25" s="266"/>
      <c r="BX25" s="266"/>
      <c r="BY25" s="266"/>
      <c r="BZ25" s="266"/>
      <c r="CA25" s="266"/>
      <c r="CB25" s="266"/>
      <c r="CC25" s="266"/>
      <c r="CD25" s="266"/>
      <c r="CE25" s="266"/>
      <c r="CF25" s="266"/>
      <c r="CG25" s="266"/>
      <c r="CH25" s="266"/>
      <c r="CI25" s="266"/>
      <c r="CJ25" s="266"/>
      <c r="CK25" s="266"/>
      <c r="CL25" s="266"/>
      <c r="CM25" s="266"/>
      <c r="CN25" s="266"/>
      <c r="CO25" s="266"/>
      <c r="CP25" s="266"/>
      <c r="CQ25" s="266"/>
      <c r="CR25" s="266"/>
      <c r="CS25" s="266"/>
      <c r="CT25" s="266"/>
      <c r="CU25" s="266"/>
      <c r="CV25" s="266"/>
      <c r="CW25" s="266"/>
      <c r="CX25" s="266"/>
      <c r="CY25" s="266"/>
      <c r="CZ25" s="266"/>
    </row>
    <row r="26" spans="1:105" s="254" customFormat="1" ht="14" x14ac:dyDescent="0.15">
      <c r="B26" s="162"/>
      <c r="C26" s="147" t="s">
        <v>272</v>
      </c>
      <c r="D26" s="174">
        <f t="shared" si="11"/>
        <v>0</v>
      </c>
      <c r="E26" s="163"/>
      <c r="F26" s="163"/>
      <c r="G26" s="163"/>
      <c r="H26" s="163"/>
      <c r="I26" s="163"/>
      <c r="J26" s="163"/>
      <c r="K26" s="163"/>
      <c r="L26" s="163"/>
      <c r="M26" s="163"/>
      <c r="N26" s="163"/>
      <c r="O26" s="163"/>
      <c r="P26" s="163"/>
      <c r="Q26" s="163"/>
      <c r="R26" s="163"/>
      <c r="S26" s="163"/>
      <c r="T26" s="163"/>
      <c r="U26" s="163"/>
      <c r="V26" s="163"/>
      <c r="W26" s="256"/>
      <c r="X26" s="256"/>
      <c r="Y26" s="256"/>
      <c r="Z26" s="256"/>
      <c r="AA26" s="256"/>
      <c r="AB26" s="256"/>
      <c r="AC26" s="256"/>
      <c r="AD26" s="256"/>
      <c r="AE26" s="256"/>
      <c r="AF26" s="256"/>
      <c r="AG26" s="256"/>
      <c r="AH26" s="255"/>
      <c r="AI26" s="255"/>
      <c r="AJ26" s="255"/>
      <c r="AK26" s="255"/>
      <c r="AL26" s="255"/>
      <c r="AM26" s="255"/>
      <c r="AN26" s="255"/>
      <c r="AO26" s="255"/>
      <c r="AP26" s="255"/>
      <c r="AQ26" s="255"/>
      <c r="AR26" s="255"/>
      <c r="AS26" s="255"/>
      <c r="AT26" s="255"/>
      <c r="AU26" s="255"/>
      <c r="AV26" s="255"/>
      <c r="AW26" s="255"/>
      <c r="AX26" s="255"/>
      <c r="AY26" s="255"/>
      <c r="AZ26" s="255"/>
      <c r="BA26" s="255"/>
      <c r="BB26" s="255"/>
      <c r="BC26" s="255"/>
      <c r="BD26" s="255"/>
      <c r="BE26" s="255"/>
      <c r="BF26" s="255"/>
      <c r="BG26" s="255"/>
      <c r="BH26" s="255"/>
      <c r="BI26" s="255"/>
      <c r="BJ26" s="255"/>
      <c r="BK26" s="255"/>
      <c r="BL26" s="255"/>
      <c r="BM26" s="255"/>
      <c r="BN26" s="255"/>
      <c r="BO26" s="255"/>
      <c r="BP26" s="255"/>
      <c r="BQ26" s="255"/>
      <c r="BR26" s="255"/>
      <c r="BS26" s="255"/>
      <c r="BT26" s="255"/>
      <c r="BU26" s="255"/>
      <c r="BV26" s="255"/>
      <c r="BW26" s="255"/>
      <c r="BX26" s="255"/>
      <c r="BY26" s="255"/>
      <c r="BZ26" s="255"/>
      <c r="CA26" s="255"/>
      <c r="CB26" s="255"/>
      <c r="CC26" s="255"/>
      <c r="CD26" s="255"/>
      <c r="CE26" s="255"/>
      <c r="CF26" s="255"/>
      <c r="CG26" s="255"/>
      <c r="CH26" s="255"/>
      <c r="CI26" s="255"/>
      <c r="CJ26" s="255"/>
      <c r="CK26" s="255"/>
      <c r="CL26" s="255"/>
      <c r="CM26" s="255"/>
      <c r="CN26" s="255"/>
      <c r="CO26" s="255"/>
      <c r="CP26" s="255"/>
      <c r="CQ26" s="255"/>
      <c r="CR26" s="255"/>
      <c r="CS26" s="255"/>
      <c r="CT26" s="255"/>
      <c r="CU26" s="255"/>
      <c r="CV26" s="255"/>
      <c r="CW26" s="255"/>
      <c r="CX26" s="255"/>
      <c r="CY26" s="255"/>
      <c r="CZ26" s="255"/>
    </row>
    <row r="27" spans="1:105" s="139" customFormat="1" ht="14" x14ac:dyDescent="0.15">
      <c r="B27" s="175"/>
      <c r="C27" s="253" t="s">
        <v>3748</v>
      </c>
      <c r="D27" s="253">
        <f>SUM(D16:D26)</f>
        <v>0</v>
      </c>
      <c r="E27" s="252">
        <f t="shared" ref="E27:BP27" si="12">SUM(E16:E26)</f>
        <v>0</v>
      </c>
      <c r="F27" s="252">
        <f t="shared" si="12"/>
        <v>0</v>
      </c>
      <c r="G27" s="252">
        <f t="shared" si="12"/>
        <v>0</v>
      </c>
      <c r="H27" s="252">
        <f t="shared" si="12"/>
        <v>0</v>
      </c>
      <c r="I27" s="252">
        <f t="shared" si="12"/>
        <v>0</v>
      </c>
      <c r="J27" s="252">
        <f t="shared" si="12"/>
        <v>0</v>
      </c>
      <c r="K27" s="252">
        <f t="shared" si="12"/>
        <v>0</v>
      </c>
      <c r="L27" s="252">
        <f t="shared" si="12"/>
        <v>0</v>
      </c>
      <c r="M27" s="252">
        <f t="shared" si="12"/>
        <v>0</v>
      </c>
      <c r="N27" s="252">
        <f t="shared" si="12"/>
        <v>0</v>
      </c>
      <c r="O27" s="252">
        <f t="shared" si="12"/>
        <v>0</v>
      </c>
      <c r="P27" s="252">
        <f t="shared" si="12"/>
        <v>0</v>
      </c>
      <c r="Q27" s="252">
        <f t="shared" si="12"/>
        <v>0</v>
      </c>
      <c r="R27" s="252">
        <f t="shared" si="12"/>
        <v>0</v>
      </c>
      <c r="S27" s="252">
        <f t="shared" si="12"/>
        <v>0</v>
      </c>
      <c r="T27" s="252">
        <f t="shared" si="12"/>
        <v>0</v>
      </c>
      <c r="U27" s="252">
        <f t="shared" si="12"/>
        <v>0</v>
      </c>
      <c r="V27" s="252">
        <f t="shared" si="12"/>
        <v>0</v>
      </c>
      <c r="W27" s="252">
        <f t="shared" si="12"/>
        <v>0</v>
      </c>
      <c r="X27" s="252">
        <f t="shared" si="12"/>
        <v>0</v>
      </c>
      <c r="Y27" s="252">
        <f t="shared" si="12"/>
        <v>0</v>
      </c>
      <c r="Z27" s="252">
        <f t="shared" si="12"/>
        <v>0</v>
      </c>
      <c r="AA27" s="252">
        <f t="shared" si="12"/>
        <v>0</v>
      </c>
      <c r="AB27" s="252">
        <f t="shared" si="12"/>
        <v>0</v>
      </c>
      <c r="AC27" s="252">
        <f t="shared" si="12"/>
        <v>0</v>
      </c>
      <c r="AD27" s="252">
        <f t="shared" si="12"/>
        <v>0</v>
      </c>
      <c r="AE27" s="252">
        <f t="shared" si="12"/>
        <v>0</v>
      </c>
      <c r="AF27" s="252">
        <f t="shared" si="12"/>
        <v>0</v>
      </c>
      <c r="AG27" s="252">
        <f t="shared" si="12"/>
        <v>0</v>
      </c>
      <c r="AH27" s="252">
        <f t="shared" si="12"/>
        <v>0</v>
      </c>
      <c r="AI27" s="252">
        <f t="shared" si="12"/>
        <v>0</v>
      </c>
      <c r="AJ27" s="252">
        <f t="shared" si="12"/>
        <v>0</v>
      </c>
      <c r="AK27" s="252">
        <f t="shared" si="12"/>
        <v>0</v>
      </c>
      <c r="AL27" s="252">
        <f t="shared" si="12"/>
        <v>0</v>
      </c>
      <c r="AM27" s="252">
        <f t="shared" si="12"/>
        <v>0</v>
      </c>
      <c r="AN27" s="252">
        <f t="shared" si="12"/>
        <v>0</v>
      </c>
      <c r="AO27" s="252">
        <f t="shared" si="12"/>
        <v>0</v>
      </c>
      <c r="AP27" s="252">
        <f t="shared" si="12"/>
        <v>0</v>
      </c>
      <c r="AQ27" s="252">
        <f t="shared" si="12"/>
        <v>0</v>
      </c>
      <c r="AR27" s="252">
        <f t="shared" si="12"/>
        <v>0</v>
      </c>
      <c r="AS27" s="252">
        <f t="shared" si="12"/>
        <v>0</v>
      </c>
      <c r="AT27" s="252">
        <f t="shared" si="12"/>
        <v>0</v>
      </c>
      <c r="AU27" s="252">
        <f t="shared" si="12"/>
        <v>0</v>
      </c>
      <c r="AV27" s="252">
        <f t="shared" si="12"/>
        <v>0</v>
      </c>
      <c r="AW27" s="252">
        <f t="shared" si="12"/>
        <v>0</v>
      </c>
      <c r="AX27" s="252">
        <f t="shared" si="12"/>
        <v>0</v>
      </c>
      <c r="AY27" s="252">
        <f t="shared" si="12"/>
        <v>0</v>
      </c>
      <c r="AZ27" s="252">
        <f t="shared" si="12"/>
        <v>0</v>
      </c>
      <c r="BA27" s="252">
        <f t="shared" si="12"/>
        <v>0</v>
      </c>
      <c r="BB27" s="252">
        <f t="shared" si="12"/>
        <v>0</v>
      </c>
      <c r="BC27" s="252">
        <f t="shared" si="12"/>
        <v>0</v>
      </c>
      <c r="BD27" s="252">
        <f t="shared" si="12"/>
        <v>0</v>
      </c>
      <c r="BE27" s="252">
        <f t="shared" si="12"/>
        <v>0</v>
      </c>
      <c r="BF27" s="252">
        <f t="shared" si="12"/>
        <v>0</v>
      </c>
      <c r="BG27" s="252">
        <f t="shared" si="12"/>
        <v>0</v>
      </c>
      <c r="BH27" s="252">
        <f t="shared" si="12"/>
        <v>0</v>
      </c>
      <c r="BI27" s="252">
        <f t="shared" si="12"/>
        <v>0</v>
      </c>
      <c r="BJ27" s="252">
        <f t="shared" si="12"/>
        <v>0</v>
      </c>
      <c r="BK27" s="252">
        <f t="shared" si="12"/>
        <v>0</v>
      </c>
      <c r="BL27" s="252">
        <f t="shared" si="12"/>
        <v>0</v>
      </c>
      <c r="BM27" s="252">
        <f t="shared" si="12"/>
        <v>0</v>
      </c>
      <c r="BN27" s="252">
        <f t="shared" si="12"/>
        <v>0</v>
      </c>
      <c r="BO27" s="252">
        <f t="shared" si="12"/>
        <v>0</v>
      </c>
      <c r="BP27" s="252">
        <f t="shared" si="12"/>
        <v>0</v>
      </c>
      <c r="BQ27" s="252">
        <f t="shared" ref="BQ27:CZ27" si="13">SUM(BQ16:BQ26)</f>
        <v>0</v>
      </c>
      <c r="BR27" s="252">
        <f t="shared" si="13"/>
        <v>0</v>
      </c>
      <c r="BS27" s="252">
        <f t="shared" si="13"/>
        <v>0</v>
      </c>
      <c r="BT27" s="252">
        <f t="shared" si="13"/>
        <v>0</v>
      </c>
      <c r="BU27" s="252">
        <f t="shared" si="13"/>
        <v>0</v>
      </c>
      <c r="BV27" s="252">
        <f t="shared" si="13"/>
        <v>0</v>
      </c>
      <c r="BW27" s="252">
        <f t="shared" si="13"/>
        <v>0</v>
      </c>
      <c r="BX27" s="252">
        <f t="shared" si="13"/>
        <v>0</v>
      </c>
      <c r="BY27" s="252">
        <f t="shared" si="13"/>
        <v>0</v>
      </c>
      <c r="BZ27" s="252">
        <f t="shared" si="13"/>
        <v>0</v>
      </c>
      <c r="CA27" s="252">
        <f t="shared" si="13"/>
        <v>0</v>
      </c>
      <c r="CB27" s="252">
        <f t="shared" si="13"/>
        <v>0</v>
      </c>
      <c r="CC27" s="252">
        <f t="shared" si="13"/>
        <v>0</v>
      </c>
      <c r="CD27" s="252">
        <f t="shared" si="13"/>
        <v>0</v>
      </c>
      <c r="CE27" s="252">
        <f t="shared" si="13"/>
        <v>0</v>
      </c>
      <c r="CF27" s="252">
        <f t="shared" si="13"/>
        <v>0</v>
      </c>
      <c r="CG27" s="252">
        <f t="shared" si="13"/>
        <v>0</v>
      </c>
      <c r="CH27" s="252">
        <f t="shared" si="13"/>
        <v>0</v>
      </c>
      <c r="CI27" s="252">
        <f t="shared" si="13"/>
        <v>0</v>
      </c>
      <c r="CJ27" s="252">
        <f t="shared" si="13"/>
        <v>0</v>
      </c>
      <c r="CK27" s="252">
        <f t="shared" si="13"/>
        <v>0</v>
      </c>
      <c r="CL27" s="252">
        <f t="shared" si="13"/>
        <v>0</v>
      </c>
      <c r="CM27" s="252">
        <f t="shared" si="13"/>
        <v>0</v>
      </c>
      <c r="CN27" s="252">
        <f t="shared" si="13"/>
        <v>0</v>
      </c>
      <c r="CO27" s="252">
        <f t="shared" si="13"/>
        <v>0</v>
      </c>
      <c r="CP27" s="252">
        <f t="shared" si="13"/>
        <v>0</v>
      </c>
      <c r="CQ27" s="252">
        <f t="shared" si="13"/>
        <v>0</v>
      </c>
      <c r="CR27" s="252">
        <f t="shared" si="13"/>
        <v>0</v>
      </c>
      <c r="CS27" s="252">
        <f t="shared" si="13"/>
        <v>0</v>
      </c>
      <c r="CT27" s="252">
        <f t="shared" si="13"/>
        <v>0</v>
      </c>
      <c r="CU27" s="252">
        <f t="shared" si="13"/>
        <v>0</v>
      </c>
      <c r="CV27" s="252">
        <f t="shared" si="13"/>
        <v>0</v>
      </c>
      <c r="CW27" s="252">
        <f t="shared" si="13"/>
        <v>0</v>
      </c>
      <c r="CX27" s="252">
        <f t="shared" si="13"/>
        <v>0</v>
      </c>
      <c r="CY27" s="252">
        <f t="shared" si="13"/>
        <v>0</v>
      </c>
      <c r="CZ27" s="252">
        <f t="shared" si="13"/>
        <v>0</v>
      </c>
    </row>
    <row r="29" spans="1:105" x14ac:dyDescent="0.15">
      <c r="A29" s="247"/>
      <c r="B29" s="135"/>
      <c r="C29" s="135"/>
      <c r="D29" s="92"/>
      <c r="E29" s="92"/>
      <c r="F29" s="92"/>
      <c r="G29" s="92"/>
      <c r="H29" s="92"/>
      <c r="I29" s="92"/>
      <c r="J29" s="92"/>
      <c r="K29" s="92"/>
      <c r="L29" s="92"/>
      <c r="M29" s="92"/>
      <c r="N29" s="92"/>
      <c r="O29" s="92"/>
      <c r="P29" s="92"/>
      <c r="Q29" s="92"/>
      <c r="R29" s="92"/>
      <c r="S29" s="92"/>
      <c r="T29" s="92"/>
      <c r="U29" s="92"/>
      <c r="V29" s="92"/>
      <c r="W29" s="92"/>
      <c r="X29" s="92"/>
      <c r="Y29" s="92"/>
      <c r="Z29" s="92"/>
    </row>
  </sheetData>
  <sheetProtection formatRows="0" insertRows="0" deleteColumns="0" selectLockedCells="1"/>
  <mergeCells count="4">
    <mergeCell ref="A14:S14"/>
    <mergeCell ref="A5:Q5"/>
    <mergeCell ref="A1:C1"/>
    <mergeCell ref="A2:C2"/>
  </mergeCells>
  <phoneticPr fontId="6" type="noConversion"/>
  <conditionalFormatting sqref="C8:C10">
    <cfRule type="expression" dxfId="25" priority="2">
      <formula>AND(ISBLANK(C8)=FALSE,ISNA(MATCH(C8,CountiesActive,0)))</formula>
    </cfRule>
  </conditionalFormatting>
  <conditionalFormatting sqref="C17:C26">
    <cfRule type="expression" dxfId="24" priority="1">
      <formula>AND(ISBLANK(C17)=FALSE,ISNA(MATCH(C17,CountiesActive,0)))</formula>
    </cfRule>
  </conditionalFormatting>
  <dataValidations count="1">
    <dataValidation type="list" allowBlank="1" showInputMessage="1" errorTitle="Incorrect County Name,Spelling" error="To Add a county, contact Dee Falasco (Dee.falasco3@redcross.org) Los Angeles Region Volunteer Also available via Teams" sqref="C8:C10 C17:C26" xr:uid="{8ABE7B1F-4224-4C7D-833D-7A9B03C98423}">
      <formula1>"DRO"</formula1>
    </dataValidation>
  </dataValidations>
  <printOptions horizontalCentered="1"/>
  <pageMargins left="0.2" right="0.2" top="0.5" bottom="0.5" header="0.5" footer="0.25"/>
  <pageSetup scale="89" orientation="landscape" horizontalDpi="4294967293" verticalDpi="4294967293" r:id="rId1"/>
  <headerFooter alignWithMargins="0">
    <oddFooter>&amp;L&amp;8&amp;F&amp;C&amp;8&amp;P of &amp;N&amp;R&amp;8Logistics</oddFooter>
  </headerFooter>
  <tableParts count="2">
    <tablePart r:id="rId2"/>
    <tablePart r:id="rId3"/>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indexed="44"/>
  </sheetPr>
  <dimension ref="A1:DB31"/>
  <sheetViews>
    <sheetView showGridLines="0" zoomScale="88" zoomScaleNormal="88" workbookViewId="0">
      <pane xSplit="8" ySplit="2" topLeftCell="I3" activePane="bottomRight" state="frozen"/>
      <selection pane="topRight" activeCell="I1" sqref="I1"/>
      <selection pane="bottomLeft" activeCell="E3" sqref="E3"/>
      <selection pane="bottomRight" activeCell="A3" sqref="A3"/>
    </sheetView>
  </sheetViews>
  <sheetFormatPr baseColWidth="10" defaultColWidth="8.6640625" defaultRowHeight="13" x14ac:dyDescent="0.15"/>
  <cols>
    <col min="1" max="1" width="15.6640625" style="3" customWidth="1"/>
    <col min="2" max="29" width="15.6640625" customWidth="1"/>
    <col min="107" max="107" width="9.6640625" customWidth="1"/>
  </cols>
  <sheetData>
    <row r="1" spans="1:102" ht="18" x14ac:dyDescent="0.2">
      <c r="A1" s="472" t="s">
        <v>3762</v>
      </c>
      <c r="B1" s="472"/>
      <c r="C1" s="472"/>
      <c r="D1" s="472"/>
      <c r="E1" s="472"/>
      <c r="F1" s="472"/>
      <c r="G1" s="472"/>
      <c r="H1" s="472"/>
      <c r="I1" s="472"/>
      <c r="J1" s="472"/>
      <c r="K1" s="472"/>
      <c r="L1" s="472"/>
      <c r="M1" s="472"/>
      <c r="N1" s="472"/>
      <c r="O1" s="472"/>
      <c r="P1" s="472"/>
      <c r="Q1" s="472"/>
      <c r="R1" s="472"/>
      <c r="S1" s="472"/>
      <c r="T1" s="472"/>
      <c r="U1" s="472"/>
      <c r="V1" s="507"/>
    </row>
    <row r="2" spans="1:102" s="8" customFormat="1" ht="14" thickBot="1" x14ac:dyDescent="0.2">
      <c r="A2" s="487" t="s">
        <v>158</v>
      </c>
      <c r="B2" s="487"/>
      <c r="C2" s="487"/>
      <c r="D2" s="487"/>
      <c r="E2" s="487"/>
      <c r="F2" s="487"/>
      <c r="G2" s="487"/>
      <c r="H2" s="487"/>
      <c r="I2" s="487"/>
      <c r="J2" s="487"/>
      <c r="K2" s="487"/>
      <c r="L2" s="487"/>
      <c r="M2" s="487"/>
      <c r="N2" s="487"/>
      <c r="O2" s="487"/>
      <c r="P2" s="487"/>
      <c r="Q2" s="487"/>
      <c r="R2" s="487"/>
      <c r="S2" s="487"/>
      <c r="T2" s="487"/>
      <c r="U2" s="487"/>
      <c r="V2" s="487"/>
    </row>
    <row r="3" spans="1:102" s="8" customFormat="1" ht="10.25" customHeight="1" x14ac:dyDescent="0.15">
      <c r="A3" s="25"/>
      <c r="B3" s="25"/>
      <c r="C3" s="25"/>
      <c r="D3" s="25"/>
      <c r="E3" s="25"/>
      <c r="F3" s="25"/>
      <c r="G3" s="25"/>
      <c r="H3" s="25"/>
      <c r="I3" s="25"/>
      <c r="J3" s="25"/>
      <c r="K3" s="25"/>
      <c r="L3" s="25"/>
      <c r="M3" s="25"/>
      <c r="N3" s="25"/>
      <c r="O3" s="25"/>
      <c r="P3" s="25"/>
      <c r="Q3" s="25"/>
      <c r="R3" s="25"/>
      <c r="S3" s="25"/>
      <c r="T3" s="25"/>
      <c r="U3" s="25"/>
      <c r="V3" s="25"/>
    </row>
    <row r="4" spans="1:102" s="2" customFormat="1" ht="16.25" customHeight="1" x14ac:dyDescent="0.15">
      <c r="A4" s="488" t="s">
        <v>3763</v>
      </c>
      <c r="B4" s="488"/>
      <c r="C4" s="488"/>
      <c r="D4" s="488"/>
      <c r="E4" s="488"/>
      <c r="F4" s="488"/>
      <c r="G4" s="488"/>
      <c r="H4" s="488"/>
      <c r="I4" s="488"/>
      <c r="J4" s="488"/>
      <c r="K4" s="488"/>
      <c r="L4" s="488"/>
      <c r="M4" s="488"/>
      <c r="N4" s="488"/>
      <c r="O4" s="488"/>
      <c r="P4" s="488"/>
      <c r="Q4" s="488"/>
      <c r="R4" s="488"/>
      <c r="S4" s="488"/>
      <c r="T4" s="488"/>
      <c r="U4" s="488"/>
      <c r="V4" s="488"/>
    </row>
    <row r="5" spans="1:102" ht="70.25" customHeight="1" x14ac:dyDescent="0.15">
      <c r="A5" s="509" t="s">
        <v>3764</v>
      </c>
      <c r="B5" s="509"/>
      <c r="C5" s="509"/>
      <c r="D5" s="509"/>
      <c r="E5" s="509"/>
      <c r="F5" s="509"/>
      <c r="G5" s="509"/>
      <c r="H5" s="509"/>
      <c r="I5" s="509"/>
      <c r="J5" s="509"/>
      <c r="K5" s="509"/>
      <c r="L5" s="509"/>
      <c r="M5" s="509"/>
      <c r="N5" s="509"/>
      <c r="O5" s="509"/>
      <c r="P5" s="509"/>
      <c r="Q5" s="509"/>
      <c r="R5" s="509"/>
      <c r="S5" s="509"/>
      <c r="T5" s="509"/>
      <c r="U5" s="509"/>
      <c r="V5" s="509"/>
      <c r="W5" s="509"/>
      <c r="X5" s="509"/>
      <c r="Y5" s="509"/>
      <c r="Z5" s="509"/>
      <c r="AA5" s="509"/>
      <c r="AB5" s="509"/>
      <c r="AC5" s="509"/>
    </row>
    <row r="6" spans="1:102" ht="16" x14ac:dyDescent="0.15">
      <c r="A6" s="145"/>
      <c r="B6" s="392" t="s">
        <v>3727</v>
      </c>
      <c r="C6" s="393">
        <f>'Start Here Statistics'!StartDate</f>
        <v>45036</v>
      </c>
      <c r="D6" s="393">
        <f>C6+1</f>
        <v>45037</v>
      </c>
      <c r="E6" s="393">
        <f t="shared" ref="E6" si="0">D6+1</f>
        <v>45038</v>
      </c>
      <c r="F6" s="393">
        <f t="shared" ref="F6" si="1">E6+1</f>
        <v>45039</v>
      </c>
      <c r="G6" s="393">
        <f t="shared" ref="G6" si="2">F6+1</f>
        <v>45040</v>
      </c>
      <c r="H6" s="393">
        <f t="shared" ref="H6" si="3">G6+1</f>
        <v>45041</v>
      </c>
      <c r="I6" s="393">
        <f t="shared" ref="I6" si="4">H6+1</f>
        <v>45042</v>
      </c>
      <c r="J6" s="393">
        <f t="shared" ref="J6" si="5">I6+1</f>
        <v>45043</v>
      </c>
      <c r="K6" s="393">
        <f t="shared" ref="K6" si="6">J6+1</f>
        <v>45044</v>
      </c>
      <c r="L6" s="393">
        <f t="shared" ref="L6" si="7">K6+1</f>
        <v>45045</v>
      </c>
      <c r="M6" s="393">
        <f t="shared" ref="M6" si="8">L6+1</f>
        <v>45046</v>
      </c>
      <c r="N6" s="393">
        <f t="shared" ref="N6" si="9">M6+1</f>
        <v>45047</v>
      </c>
      <c r="O6" s="393">
        <f t="shared" ref="O6" si="10">N6+1</f>
        <v>45048</v>
      </c>
      <c r="P6" s="393">
        <f t="shared" ref="P6" si="11">O6+1</f>
        <v>45049</v>
      </c>
      <c r="Q6" s="393">
        <f t="shared" ref="Q6" si="12">P6+1</f>
        <v>45050</v>
      </c>
      <c r="R6" s="393">
        <f t="shared" ref="R6" si="13">Q6+1</f>
        <v>45051</v>
      </c>
      <c r="S6" s="393">
        <f t="shared" ref="S6" si="14">R6+1</f>
        <v>45052</v>
      </c>
      <c r="T6" s="393">
        <f t="shared" ref="T6" si="15">S6+1</f>
        <v>45053</v>
      </c>
      <c r="U6" s="393">
        <f t="shared" ref="U6" si="16">T6+1</f>
        <v>45054</v>
      </c>
      <c r="V6" s="393">
        <f t="shared" ref="V6" si="17">U6+1</f>
        <v>45055</v>
      </c>
      <c r="W6" s="393">
        <f t="shared" ref="W6" si="18">V6+1</f>
        <v>45056</v>
      </c>
      <c r="X6" s="393">
        <f t="shared" ref="X6" si="19">W6+1</f>
        <v>45057</v>
      </c>
      <c r="Y6" s="393">
        <f t="shared" ref="Y6" si="20">X6+1</f>
        <v>45058</v>
      </c>
      <c r="Z6" s="393">
        <f t="shared" ref="Z6" si="21">Y6+1</f>
        <v>45059</v>
      </c>
      <c r="AA6" s="393">
        <f t="shared" ref="AA6" si="22">Z6+1</f>
        <v>45060</v>
      </c>
      <c r="AB6" s="393">
        <f t="shared" ref="AB6" si="23">AA6+1</f>
        <v>45061</v>
      </c>
      <c r="AC6" s="393">
        <f t="shared" ref="AC6" si="24">AB6+1</f>
        <v>45062</v>
      </c>
      <c r="AD6" s="393">
        <f t="shared" ref="AD6" si="25">AC6+1</f>
        <v>45063</v>
      </c>
      <c r="AE6" s="393">
        <f t="shared" ref="AE6" si="26">AD6+1</f>
        <v>45064</v>
      </c>
      <c r="AF6" s="393">
        <f t="shared" ref="AF6" si="27">AE6+1</f>
        <v>45065</v>
      </c>
      <c r="AG6" s="393">
        <f t="shared" ref="AG6" si="28">AF6+1</f>
        <v>45066</v>
      </c>
      <c r="AH6" s="393">
        <f t="shared" ref="AH6" si="29">AG6+1</f>
        <v>45067</v>
      </c>
      <c r="AI6" s="393">
        <f t="shared" ref="AI6" si="30">AH6+1</f>
        <v>45068</v>
      </c>
      <c r="AJ6" s="393">
        <f t="shared" ref="AJ6" si="31">AI6+1</f>
        <v>45069</v>
      </c>
      <c r="AK6" s="393">
        <f t="shared" ref="AK6" si="32">AJ6+1</f>
        <v>45070</v>
      </c>
      <c r="AL6" s="393">
        <f t="shared" ref="AL6" si="33">AK6+1</f>
        <v>45071</v>
      </c>
      <c r="AM6" s="393">
        <f t="shared" ref="AM6" si="34">AL6+1</f>
        <v>45072</v>
      </c>
      <c r="AN6" s="393">
        <f t="shared" ref="AN6" si="35">AM6+1</f>
        <v>45073</v>
      </c>
      <c r="AO6" s="393">
        <f t="shared" ref="AO6" si="36">AN6+1</f>
        <v>45074</v>
      </c>
      <c r="AP6" s="393">
        <f t="shared" ref="AP6" si="37">AO6+1</f>
        <v>45075</v>
      </c>
      <c r="AQ6" s="393">
        <f t="shared" ref="AQ6" si="38">AP6+1</f>
        <v>45076</v>
      </c>
      <c r="AR6" s="393">
        <f t="shared" ref="AR6" si="39">AQ6+1</f>
        <v>45077</v>
      </c>
      <c r="AS6" s="393">
        <f t="shared" ref="AS6" si="40">AR6+1</f>
        <v>45078</v>
      </c>
      <c r="AT6" s="393">
        <f t="shared" ref="AT6" si="41">AS6+1</f>
        <v>45079</v>
      </c>
      <c r="AU6" s="393">
        <f t="shared" ref="AU6" si="42">AT6+1</f>
        <v>45080</v>
      </c>
      <c r="AV6" s="393">
        <f t="shared" ref="AV6" si="43">AU6+1</f>
        <v>45081</v>
      </c>
      <c r="AW6" s="393">
        <f t="shared" ref="AW6" si="44">AV6+1</f>
        <v>45082</v>
      </c>
      <c r="AX6" s="393">
        <f t="shared" ref="AX6" si="45">AW6+1</f>
        <v>45083</v>
      </c>
      <c r="AY6" s="393">
        <f t="shared" ref="AY6" si="46">AX6+1</f>
        <v>45084</v>
      </c>
      <c r="AZ6" s="393">
        <f t="shared" ref="AZ6" si="47">AY6+1</f>
        <v>45085</v>
      </c>
      <c r="BA6" s="393">
        <f t="shared" ref="BA6" si="48">AZ6+1</f>
        <v>45086</v>
      </c>
      <c r="BB6" s="393">
        <f t="shared" ref="BB6" si="49">BA6+1</f>
        <v>45087</v>
      </c>
      <c r="BC6" s="393">
        <f t="shared" ref="BC6" si="50">BB6+1</f>
        <v>45088</v>
      </c>
      <c r="BD6" s="393">
        <f t="shared" ref="BD6" si="51">BC6+1</f>
        <v>45089</v>
      </c>
      <c r="BE6" s="393">
        <f t="shared" ref="BE6" si="52">BD6+1</f>
        <v>45090</v>
      </c>
      <c r="BF6" s="393">
        <f t="shared" ref="BF6" si="53">BE6+1</f>
        <v>45091</v>
      </c>
      <c r="BG6" s="393">
        <f t="shared" ref="BG6" si="54">BF6+1</f>
        <v>45092</v>
      </c>
      <c r="BH6" s="393">
        <f t="shared" ref="BH6" si="55">BG6+1</f>
        <v>45093</v>
      </c>
      <c r="BI6" s="393">
        <f t="shared" ref="BI6" si="56">BH6+1</f>
        <v>45094</v>
      </c>
      <c r="BJ6" s="393">
        <f t="shared" ref="BJ6" si="57">BI6+1</f>
        <v>45095</v>
      </c>
      <c r="BK6" s="393">
        <f t="shared" ref="BK6" si="58">BJ6+1</f>
        <v>45096</v>
      </c>
      <c r="BL6" s="393">
        <f t="shared" ref="BL6" si="59">BK6+1</f>
        <v>45097</v>
      </c>
      <c r="BM6" s="393">
        <f t="shared" ref="BM6" si="60">BL6+1</f>
        <v>45098</v>
      </c>
      <c r="BN6" s="393">
        <f t="shared" ref="BN6" si="61">BM6+1</f>
        <v>45099</v>
      </c>
      <c r="BO6" s="393">
        <f t="shared" ref="BO6" si="62">BN6+1</f>
        <v>45100</v>
      </c>
      <c r="BP6" s="393">
        <f t="shared" ref="BP6" si="63">BO6+1</f>
        <v>45101</v>
      </c>
      <c r="BQ6" s="393">
        <f t="shared" ref="BQ6" si="64">BP6+1</f>
        <v>45102</v>
      </c>
      <c r="BR6" s="393">
        <f t="shared" ref="BR6" si="65">BQ6+1</f>
        <v>45103</v>
      </c>
      <c r="BS6" s="393">
        <f t="shared" ref="BS6" si="66">BR6+1</f>
        <v>45104</v>
      </c>
      <c r="BT6" s="393">
        <f t="shared" ref="BT6" si="67">BS6+1</f>
        <v>45105</v>
      </c>
      <c r="BU6" s="393">
        <f t="shared" ref="BU6" si="68">BT6+1</f>
        <v>45106</v>
      </c>
      <c r="BV6" s="393">
        <f t="shared" ref="BV6" si="69">BU6+1</f>
        <v>45107</v>
      </c>
      <c r="BW6" s="393">
        <f t="shared" ref="BW6" si="70">BV6+1</f>
        <v>45108</v>
      </c>
      <c r="BX6" s="393">
        <f t="shared" ref="BX6" si="71">BW6+1</f>
        <v>45109</v>
      </c>
      <c r="BY6" s="393">
        <f t="shared" ref="BY6" si="72">BX6+1</f>
        <v>45110</v>
      </c>
      <c r="BZ6" s="393">
        <f t="shared" ref="BZ6" si="73">BY6+1</f>
        <v>45111</v>
      </c>
      <c r="CA6" s="393">
        <f t="shared" ref="CA6" si="74">BZ6+1</f>
        <v>45112</v>
      </c>
      <c r="CB6" s="393">
        <f t="shared" ref="CB6" si="75">CA6+1</f>
        <v>45113</v>
      </c>
      <c r="CC6" s="393">
        <f t="shared" ref="CC6" si="76">CB6+1</f>
        <v>45114</v>
      </c>
      <c r="CD6" s="393">
        <f t="shared" ref="CD6" si="77">CC6+1</f>
        <v>45115</v>
      </c>
      <c r="CE6" s="393">
        <f t="shared" ref="CE6" si="78">CD6+1</f>
        <v>45116</v>
      </c>
      <c r="CF6" s="393">
        <f t="shared" ref="CF6" si="79">CE6+1</f>
        <v>45117</v>
      </c>
      <c r="CG6" s="393">
        <f t="shared" ref="CG6" si="80">CF6+1</f>
        <v>45118</v>
      </c>
      <c r="CH6" s="393">
        <f t="shared" ref="CH6" si="81">CG6+1</f>
        <v>45119</v>
      </c>
      <c r="CI6" s="393">
        <f t="shared" ref="CI6" si="82">CH6+1</f>
        <v>45120</v>
      </c>
      <c r="CJ6" s="393">
        <f t="shared" ref="CJ6" si="83">CI6+1</f>
        <v>45121</v>
      </c>
      <c r="CK6" s="393">
        <f t="shared" ref="CK6" si="84">CJ6+1</f>
        <v>45122</v>
      </c>
      <c r="CL6" s="393">
        <f t="shared" ref="CL6" si="85">CK6+1</f>
        <v>45123</v>
      </c>
      <c r="CM6" s="393">
        <f t="shared" ref="CM6" si="86">CL6+1</f>
        <v>45124</v>
      </c>
      <c r="CN6" s="393">
        <f t="shared" ref="CN6" si="87">CM6+1</f>
        <v>45125</v>
      </c>
      <c r="CO6" s="393">
        <f t="shared" ref="CO6" si="88">CN6+1</f>
        <v>45126</v>
      </c>
      <c r="CP6" s="393">
        <f t="shared" ref="CP6" si="89">CO6+1</f>
        <v>45127</v>
      </c>
      <c r="CQ6" s="393">
        <f t="shared" ref="CQ6" si="90">CP6+1</f>
        <v>45128</v>
      </c>
      <c r="CR6" s="393">
        <f t="shared" ref="CR6" si="91">CQ6+1</f>
        <v>45129</v>
      </c>
      <c r="CS6" s="393">
        <f t="shared" ref="CS6" si="92">CR6+1</f>
        <v>45130</v>
      </c>
      <c r="CT6" s="393">
        <f t="shared" ref="CT6" si="93">CS6+1</f>
        <v>45131</v>
      </c>
      <c r="CU6" s="393">
        <f t="shared" ref="CU6" si="94">CT6+1</f>
        <v>45132</v>
      </c>
      <c r="CV6" s="393">
        <f t="shared" ref="CV6" si="95">CU6+1</f>
        <v>45133</v>
      </c>
      <c r="CW6" s="393">
        <f t="shared" ref="CW6" si="96">CV6+1</f>
        <v>45134</v>
      </c>
      <c r="CX6" s="393">
        <f t="shared" ref="CX6" si="97">CW6+1</f>
        <v>45135</v>
      </c>
    </row>
    <row r="7" spans="1:102" ht="0.5" customHeight="1" x14ac:dyDescent="0.2">
      <c r="A7" s="144" t="s">
        <v>3765</v>
      </c>
      <c r="B7" s="96" t="s">
        <v>3727</v>
      </c>
      <c r="C7" s="142" t="s">
        <v>70</v>
      </c>
      <c r="D7" s="142" t="s">
        <v>171</v>
      </c>
      <c r="E7" s="142" t="s">
        <v>172</v>
      </c>
      <c r="F7" s="142" t="s">
        <v>173</v>
      </c>
      <c r="G7" s="142" t="s">
        <v>174</v>
      </c>
      <c r="H7" s="142" t="s">
        <v>175</v>
      </c>
      <c r="I7" s="142" t="s">
        <v>176</v>
      </c>
      <c r="J7" s="142" t="s">
        <v>177</v>
      </c>
      <c r="K7" s="142" t="s">
        <v>178</v>
      </c>
      <c r="L7" s="142" t="s">
        <v>179</v>
      </c>
      <c r="M7" s="142" t="s">
        <v>180</v>
      </c>
      <c r="N7" s="142" t="s">
        <v>181</v>
      </c>
      <c r="O7" s="142" t="s">
        <v>182</v>
      </c>
      <c r="P7" s="142" t="s">
        <v>183</v>
      </c>
      <c r="Q7" s="142" t="s">
        <v>184</v>
      </c>
      <c r="R7" s="142" t="s">
        <v>185</v>
      </c>
      <c r="S7" s="142" t="s">
        <v>186</v>
      </c>
      <c r="T7" s="142" t="s">
        <v>187</v>
      </c>
      <c r="U7" s="142" t="s">
        <v>188</v>
      </c>
      <c r="V7" s="142" t="s">
        <v>189</v>
      </c>
      <c r="W7" s="142" t="s">
        <v>190</v>
      </c>
      <c r="X7" s="142" t="s">
        <v>191</v>
      </c>
      <c r="Y7" s="142" t="s">
        <v>192</v>
      </c>
      <c r="Z7" s="142" t="s">
        <v>193</v>
      </c>
      <c r="AA7" s="142" t="s">
        <v>194</v>
      </c>
      <c r="AB7" s="142" t="s">
        <v>195</v>
      </c>
      <c r="AC7" s="142" t="s">
        <v>196</v>
      </c>
      <c r="AD7" s="142" t="s">
        <v>197</v>
      </c>
      <c r="AE7" s="142" t="s">
        <v>198</v>
      </c>
      <c r="AF7" s="142" t="s">
        <v>199</v>
      </c>
      <c r="AG7" s="142" t="s">
        <v>200</v>
      </c>
      <c r="AH7" s="142" t="s">
        <v>201</v>
      </c>
      <c r="AI7" s="142" t="s">
        <v>202</v>
      </c>
      <c r="AJ7" s="142" t="s">
        <v>203</v>
      </c>
      <c r="AK7" s="142" t="s">
        <v>204</v>
      </c>
      <c r="AL7" s="142" t="s">
        <v>205</v>
      </c>
      <c r="AM7" s="142" t="s">
        <v>206</v>
      </c>
      <c r="AN7" s="142" t="s">
        <v>207</v>
      </c>
      <c r="AO7" s="142" t="s">
        <v>208</v>
      </c>
      <c r="AP7" s="142" t="s">
        <v>209</v>
      </c>
      <c r="AQ7" s="142" t="s">
        <v>210</v>
      </c>
      <c r="AR7" s="142" t="s">
        <v>211</v>
      </c>
      <c r="AS7" s="142" t="s">
        <v>212</v>
      </c>
      <c r="AT7" s="142" t="s">
        <v>213</v>
      </c>
      <c r="AU7" s="142" t="s">
        <v>214</v>
      </c>
      <c r="AV7" s="142" t="s">
        <v>215</v>
      </c>
      <c r="AW7" s="142" t="s">
        <v>216</v>
      </c>
      <c r="AX7" s="142" t="s">
        <v>217</v>
      </c>
      <c r="AY7" s="142" t="s">
        <v>218</v>
      </c>
      <c r="AZ7" s="142" t="s">
        <v>219</v>
      </c>
      <c r="BA7" s="142" t="s">
        <v>220</v>
      </c>
      <c r="BB7" s="142" t="s">
        <v>221</v>
      </c>
      <c r="BC7" s="142" t="s">
        <v>222</v>
      </c>
      <c r="BD7" s="142" t="s">
        <v>223</v>
      </c>
      <c r="BE7" s="142" t="s">
        <v>224</v>
      </c>
      <c r="BF7" s="142" t="s">
        <v>225</v>
      </c>
      <c r="BG7" s="142" t="s">
        <v>226</v>
      </c>
      <c r="BH7" s="142" t="s">
        <v>227</v>
      </c>
      <c r="BI7" s="142" t="s">
        <v>228</v>
      </c>
      <c r="BJ7" s="142" t="s">
        <v>229</v>
      </c>
      <c r="BK7" s="142" t="s">
        <v>230</v>
      </c>
      <c r="BL7" s="142" t="s">
        <v>231</v>
      </c>
      <c r="BM7" s="142" t="s">
        <v>232</v>
      </c>
      <c r="BN7" s="142" t="s">
        <v>233</v>
      </c>
      <c r="BO7" s="142" t="s">
        <v>234</v>
      </c>
      <c r="BP7" s="142" t="s">
        <v>235</v>
      </c>
      <c r="BQ7" s="142" t="s">
        <v>236</v>
      </c>
      <c r="BR7" s="142" t="s">
        <v>237</v>
      </c>
      <c r="BS7" s="142" t="s">
        <v>238</v>
      </c>
      <c r="BT7" s="142" t="s">
        <v>239</v>
      </c>
      <c r="BU7" s="142" t="s">
        <v>240</v>
      </c>
      <c r="BV7" s="142" t="s">
        <v>241</v>
      </c>
      <c r="BW7" s="142" t="s">
        <v>242</v>
      </c>
      <c r="BX7" s="142" t="s">
        <v>243</v>
      </c>
      <c r="BY7" s="142" t="s">
        <v>244</v>
      </c>
      <c r="BZ7" s="142" t="s">
        <v>245</v>
      </c>
      <c r="CA7" s="142" t="s">
        <v>246</v>
      </c>
      <c r="CB7" s="142" t="s">
        <v>247</v>
      </c>
      <c r="CC7" s="142" t="s">
        <v>248</v>
      </c>
      <c r="CD7" s="142" t="s">
        <v>249</v>
      </c>
      <c r="CE7" s="142" t="s">
        <v>250</v>
      </c>
      <c r="CF7" s="142" t="s">
        <v>251</v>
      </c>
      <c r="CG7" s="142" t="s">
        <v>252</v>
      </c>
      <c r="CH7" s="142" t="s">
        <v>253</v>
      </c>
      <c r="CI7" s="142" t="s">
        <v>254</v>
      </c>
      <c r="CJ7" s="142" t="s">
        <v>255</v>
      </c>
      <c r="CK7" s="142" t="s">
        <v>256</v>
      </c>
      <c r="CL7" s="142" t="s">
        <v>257</v>
      </c>
      <c r="CM7" s="142" t="s">
        <v>258</v>
      </c>
      <c r="CN7" s="142" t="s">
        <v>259</v>
      </c>
      <c r="CO7" s="142" t="s">
        <v>260</v>
      </c>
      <c r="CP7" s="142" t="s">
        <v>261</v>
      </c>
      <c r="CQ7" s="142" t="s">
        <v>262</v>
      </c>
      <c r="CR7" s="142" t="s">
        <v>263</v>
      </c>
      <c r="CS7" s="142" t="s">
        <v>264</v>
      </c>
      <c r="CT7" s="142" t="s">
        <v>265</v>
      </c>
      <c r="CU7" s="142" t="s">
        <v>266</v>
      </c>
      <c r="CV7" s="142" t="s">
        <v>267</v>
      </c>
      <c r="CW7" s="142" t="s">
        <v>268</v>
      </c>
      <c r="CX7" s="142" t="s">
        <v>269</v>
      </c>
    </row>
    <row r="8" spans="1:102" s="139" customFormat="1" ht="32" customHeight="1" x14ac:dyDescent="0.15">
      <c r="A8" s="241" t="s">
        <v>272</v>
      </c>
      <c r="B8" s="244"/>
      <c r="C8" s="148"/>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75"/>
      <c r="BO8" s="175"/>
      <c r="BP8" s="175"/>
      <c r="BQ8" s="175"/>
      <c r="BR8" s="175"/>
      <c r="BS8" s="175"/>
      <c r="BT8" s="175"/>
      <c r="BU8" s="175"/>
      <c r="BV8" s="175"/>
      <c r="BW8" s="175"/>
      <c r="BX8" s="175"/>
      <c r="BY8" s="175"/>
      <c r="BZ8" s="175"/>
      <c r="CA8" s="175"/>
      <c r="CB8" s="175"/>
      <c r="CC8" s="175"/>
      <c r="CD8" s="175"/>
      <c r="CE8" s="175"/>
      <c r="CF8" s="175"/>
      <c r="CG8" s="175"/>
      <c r="CH8" s="175"/>
      <c r="CI8" s="175"/>
      <c r="CJ8" s="175"/>
      <c r="CK8" s="175"/>
      <c r="CL8" s="175"/>
      <c r="CM8" s="175"/>
      <c r="CN8" s="175"/>
      <c r="CO8" s="175"/>
      <c r="CP8" s="175"/>
      <c r="CQ8" s="175"/>
      <c r="CR8" s="175"/>
      <c r="CS8" s="175"/>
      <c r="CT8" s="175"/>
      <c r="CU8" s="175"/>
      <c r="CV8" s="175"/>
      <c r="CW8" s="175"/>
      <c r="CX8" s="175"/>
    </row>
    <row r="9" spans="1:102" s="139" customFormat="1" ht="25.5" customHeight="1" x14ac:dyDescent="0.2">
      <c r="A9" s="284" t="s">
        <v>3766</v>
      </c>
      <c r="B9" s="240">
        <f>SUM(C9:GT9)</f>
        <v>0</v>
      </c>
      <c r="C9" s="159"/>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89"/>
      <c r="AO9" s="189"/>
      <c r="AP9" s="189"/>
      <c r="AQ9" s="189"/>
      <c r="AR9" s="189"/>
      <c r="AS9" s="189"/>
      <c r="AT9" s="189"/>
      <c r="AU9" s="189"/>
      <c r="AV9" s="189"/>
      <c r="AW9" s="189"/>
      <c r="AX9" s="189"/>
      <c r="AY9" s="189"/>
      <c r="AZ9" s="189"/>
      <c r="BA9" s="189"/>
      <c r="BB9" s="189"/>
      <c r="BC9" s="189"/>
      <c r="BD9" s="189"/>
      <c r="BE9" s="189"/>
      <c r="BF9" s="189"/>
      <c r="BG9" s="189"/>
      <c r="BH9" s="189"/>
      <c r="BI9" s="189"/>
      <c r="BJ9" s="189"/>
      <c r="BK9" s="189"/>
      <c r="BL9" s="189"/>
      <c r="BM9" s="189"/>
      <c r="BN9" s="189"/>
      <c r="BO9" s="189"/>
      <c r="BP9" s="189"/>
      <c r="BQ9" s="189"/>
      <c r="BR9" s="189"/>
      <c r="BS9" s="189"/>
      <c r="BT9" s="189"/>
      <c r="BU9" s="189"/>
      <c r="BV9" s="189"/>
      <c r="BW9" s="189"/>
      <c r="BX9" s="189"/>
      <c r="BY9" s="189"/>
      <c r="BZ9" s="189"/>
      <c r="CA9" s="189"/>
      <c r="CB9" s="189"/>
      <c r="CC9" s="189"/>
      <c r="CD9" s="189"/>
      <c r="CE9" s="189"/>
      <c r="CF9" s="189"/>
      <c r="CG9" s="189"/>
      <c r="CH9" s="189"/>
      <c r="CI9" s="189"/>
      <c r="CJ9" s="189"/>
      <c r="CK9" s="189"/>
      <c r="CL9" s="189"/>
      <c r="CM9" s="189"/>
      <c r="CN9" s="189"/>
      <c r="CO9" s="189"/>
      <c r="CP9" s="189"/>
      <c r="CQ9" s="189"/>
      <c r="CR9" s="189"/>
      <c r="CS9" s="189"/>
      <c r="CT9" s="189"/>
      <c r="CU9" s="189"/>
      <c r="CV9" s="189"/>
      <c r="CW9" s="189"/>
      <c r="CX9" s="189"/>
    </row>
    <row r="10" spans="1:102" ht="25.5" customHeight="1" x14ac:dyDescent="0.15">
      <c r="A10"/>
    </row>
    <row r="11" spans="1:102" s="2" customFormat="1" ht="16.25" customHeight="1" x14ac:dyDescent="0.15">
      <c r="A11" s="488" t="s">
        <v>3767</v>
      </c>
      <c r="B11" s="488"/>
      <c r="C11" s="488"/>
      <c r="D11" s="488"/>
      <c r="E11" s="488"/>
      <c r="F11" s="488"/>
      <c r="G11" s="508"/>
      <c r="H11" s="508"/>
      <c r="I11" s="508"/>
      <c r="J11" s="508"/>
      <c r="K11" s="508"/>
      <c r="L11" s="508"/>
      <c r="M11" s="508"/>
      <c r="N11" s="508"/>
      <c r="O11" s="508"/>
      <c r="P11" s="508"/>
      <c r="Q11" s="508"/>
      <c r="R11" s="508"/>
      <c r="S11" s="508"/>
      <c r="T11" s="508"/>
      <c r="U11" s="508"/>
      <c r="V11" s="508"/>
    </row>
    <row r="12" spans="1:102" ht="92" customHeight="1" x14ac:dyDescent="0.15">
      <c r="A12" s="504" t="s">
        <v>3768</v>
      </c>
      <c r="B12" s="505"/>
      <c r="C12" s="505"/>
      <c r="D12" s="505"/>
      <c r="E12" s="505"/>
      <c r="F12" s="505"/>
      <c r="G12" s="505"/>
      <c r="H12" s="505"/>
      <c r="I12" s="505"/>
      <c r="J12" s="505"/>
      <c r="K12" s="505"/>
      <c r="L12" s="505"/>
      <c r="M12" s="505"/>
      <c r="N12" s="505"/>
      <c r="O12" s="505"/>
      <c r="P12" s="505"/>
      <c r="Q12" s="505"/>
      <c r="R12" s="505"/>
      <c r="S12" s="505"/>
      <c r="T12" s="505"/>
      <c r="U12" s="505"/>
      <c r="V12" s="505"/>
    </row>
    <row r="13" spans="1:102" ht="16" x14ac:dyDescent="0.15">
      <c r="A13" s="145"/>
      <c r="B13" s="392" t="s">
        <v>3727</v>
      </c>
      <c r="C13" s="393">
        <f>'Start Here Statistics'!StartDate</f>
        <v>45036</v>
      </c>
      <c r="D13" s="393">
        <f>C13+1</f>
        <v>45037</v>
      </c>
      <c r="E13" s="393">
        <f t="shared" ref="E13:BP13" si="98">D13+1</f>
        <v>45038</v>
      </c>
      <c r="F13" s="393">
        <f t="shared" si="98"/>
        <v>45039</v>
      </c>
      <c r="G13" s="393">
        <f t="shared" si="98"/>
        <v>45040</v>
      </c>
      <c r="H13" s="393">
        <f t="shared" si="98"/>
        <v>45041</v>
      </c>
      <c r="I13" s="393">
        <f t="shared" si="98"/>
        <v>45042</v>
      </c>
      <c r="J13" s="393">
        <f t="shared" si="98"/>
        <v>45043</v>
      </c>
      <c r="K13" s="393">
        <f t="shared" si="98"/>
        <v>45044</v>
      </c>
      <c r="L13" s="393">
        <f t="shared" si="98"/>
        <v>45045</v>
      </c>
      <c r="M13" s="393">
        <f t="shared" si="98"/>
        <v>45046</v>
      </c>
      <c r="N13" s="393">
        <f t="shared" si="98"/>
        <v>45047</v>
      </c>
      <c r="O13" s="393">
        <f t="shared" si="98"/>
        <v>45048</v>
      </c>
      <c r="P13" s="393">
        <f t="shared" si="98"/>
        <v>45049</v>
      </c>
      <c r="Q13" s="393">
        <f t="shared" si="98"/>
        <v>45050</v>
      </c>
      <c r="R13" s="393">
        <f t="shared" si="98"/>
        <v>45051</v>
      </c>
      <c r="S13" s="393">
        <f t="shared" si="98"/>
        <v>45052</v>
      </c>
      <c r="T13" s="393">
        <f t="shared" si="98"/>
        <v>45053</v>
      </c>
      <c r="U13" s="393">
        <f t="shared" si="98"/>
        <v>45054</v>
      </c>
      <c r="V13" s="393">
        <f t="shared" si="98"/>
        <v>45055</v>
      </c>
      <c r="W13" s="393">
        <f t="shared" si="98"/>
        <v>45056</v>
      </c>
      <c r="X13" s="393">
        <f t="shared" si="98"/>
        <v>45057</v>
      </c>
      <c r="Y13" s="393">
        <f t="shared" si="98"/>
        <v>45058</v>
      </c>
      <c r="Z13" s="393">
        <f t="shared" si="98"/>
        <v>45059</v>
      </c>
      <c r="AA13" s="393">
        <f t="shared" si="98"/>
        <v>45060</v>
      </c>
      <c r="AB13" s="393">
        <f t="shared" si="98"/>
        <v>45061</v>
      </c>
      <c r="AC13" s="393">
        <f t="shared" si="98"/>
        <v>45062</v>
      </c>
      <c r="AD13" s="393">
        <f t="shared" si="98"/>
        <v>45063</v>
      </c>
      <c r="AE13" s="393">
        <f t="shared" si="98"/>
        <v>45064</v>
      </c>
      <c r="AF13" s="393">
        <f t="shared" si="98"/>
        <v>45065</v>
      </c>
      <c r="AG13" s="393">
        <f t="shared" si="98"/>
        <v>45066</v>
      </c>
      <c r="AH13" s="393">
        <f t="shared" si="98"/>
        <v>45067</v>
      </c>
      <c r="AI13" s="393">
        <f t="shared" si="98"/>
        <v>45068</v>
      </c>
      <c r="AJ13" s="393">
        <f t="shared" si="98"/>
        <v>45069</v>
      </c>
      <c r="AK13" s="393">
        <f t="shared" si="98"/>
        <v>45070</v>
      </c>
      <c r="AL13" s="393">
        <f t="shared" si="98"/>
        <v>45071</v>
      </c>
      <c r="AM13" s="393">
        <f t="shared" si="98"/>
        <v>45072</v>
      </c>
      <c r="AN13" s="393">
        <f t="shared" si="98"/>
        <v>45073</v>
      </c>
      <c r="AO13" s="393">
        <f t="shared" si="98"/>
        <v>45074</v>
      </c>
      <c r="AP13" s="393">
        <f t="shared" si="98"/>
        <v>45075</v>
      </c>
      <c r="AQ13" s="393">
        <f t="shared" si="98"/>
        <v>45076</v>
      </c>
      <c r="AR13" s="393">
        <f t="shared" si="98"/>
        <v>45077</v>
      </c>
      <c r="AS13" s="393">
        <f t="shared" si="98"/>
        <v>45078</v>
      </c>
      <c r="AT13" s="393">
        <f t="shared" si="98"/>
        <v>45079</v>
      </c>
      <c r="AU13" s="393">
        <f t="shared" si="98"/>
        <v>45080</v>
      </c>
      <c r="AV13" s="393">
        <f t="shared" si="98"/>
        <v>45081</v>
      </c>
      <c r="AW13" s="393">
        <f t="shared" si="98"/>
        <v>45082</v>
      </c>
      <c r="AX13" s="393">
        <f t="shared" si="98"/>
        <v>45083</v>
      </c>
      <c r="AY13" s="393">
        <f t="shared" si="98"/>
        <v>45084</v>
      </c>
      <c r="AZ13" s="393">
        <f t="shared" si="98"/>
        <v>45085</v>
      </c>
      <c r="BA13" s="393">
        <f t="shared" si="98"/>
        <v>45086</v>
      </c>
      <c r="BB13" s="393">
        <f t="shared" si="98"/>
        <v>45087</v>
      </c>
      <c r="BC13" s="393">
        <f t="shared" si="98"/>
        <v>45088</v>
      </c>
      <c r="BD13" s="393">
        <f t="shared" si="98"/>
        <v>45089</v>
      </c>
      <c r="BE13" s="393">
        <f t="shared" si="98"/>
        <v>45090</v>
      </c>
      <c r="BF13" s="393">
        <f t="shared" si="98"/>
        <v>45091</v>
      </c>
      <c r="BG13" s="393">
        <f t="shared" si="98"/>
        <v>45092</v>
      </c>
      <c r="BH13" s="393">
        <f t="shared" si="98"/>
        <v>45093</v>
      </c>
      <c r="BI13" s="393">
        <f t="shared" si="98"/>
        <v>45094</v>
      </c>
      <c r="BJ13" s="393">
        <f t="shared" si="98"/>
        <v>45095</v>
      </c>
      <c r="BK13" s="393">
        <f t="shared" si="98"/>
        <v>45096</v>
      </c>
      <c r="BL13" s="393">
        <f t="shared" si="98"/>
        <v>45097</v>
      </c>
      <c r="BM13" s="393">
        <f t="shared" si="98"/>
        <v>45098</v>
      </c>
      <c r="BN13" s="393">
        <f t="shared" si="98"/>
        <v>45099</v>
      </c>
      <c r="BO13" s="393">
        <f t="shared" si="98"/>
        <v>45100</v>
      </c>
      <c r="BP13" s="393">
        <f t="shared" si="98"/>
        <v>45101</v>
      </c>
      <c r="BQ13" s="393">
        <f t="shared" ref="BQ13:CX13" si="99">BP13+1</f>
        <v>45102</v>
      </c>
      <c r="BR13" s="393">
        <f t="shared" si="99"/>
        <v>45103</v>
      </c>
      <c r="BS13" s="393">
        <f t="shared" si="99"/>
        <v>45104</v>
      </c>
      <c r="BT13" s="393">
        <f t="shared" si="99"/>
        <v>45105</v>
      </c>
      <c r="BU13" s="393">
        <f t="shared" si="99"/>
        <v>45106</v>
      </c>
      <c r="BV13" s="393">
        <f t="shared" si="99"/>
        <v>45107</v>
      </c>
      <c r="BW13" s="393">
        <f t="shared" si="99"/>
        <v>45108</v>
      </c>
      <c r="BX13" s="393">
        <f t="shared" si="99"/>
        <v>45109</v>
      </c>
      <c r="BY13" s="393">
        <f t="shared" si="99"/>
        <v>45110</v>
      </c>
      <c r="BZ13" s="393">
        <f t="shared" si="99"/>
        <v>45111</v>
      </c>
      <c r="CA13" s="393">
        <f t="shared" si="99"/>
        <v>45112</v>
      </c>
      <c r="CB13" s="393">
        <f t="shared" si="99"/>
        <v>45113</v>
      </c>
      <c r="CC13" s="393">
        <f t="shared" si="99"/>
        <v>45114</v>
      </c>
      <c r="CD13" s="393">
        <f t="shared" si="99"/>
        <v>45115</v>
      </c>
      <c r="CE13" s="393">
        <f t="shared" si="99"/>
        <v>45116</v>
      </c>
      <c r="CF13" s="393">
        <f t="shared" si="99"/>
        <v>45117</v>
      </c>
      <c r="CG13" s="393">
        <f t="shared" si="99"/>
        <v>45118</v>
      </c>
      <c r="CH13" s="393">
        <f t="shared" si="99"/>
        <v>45119</v>
      </c>
      <c r="CI13" s="393">
        <f t="shared" si="99"/>
        <v>45120</v>
      </c>
      <c r="CJ13" s="393">
        <f t="shared" si="99"/>
        <v>45121</v>
      </c>
      <c r="CK13" s="393">
        <f t="shared" si="99"/>
        <v>45122</v>
      </c>
      <c r="CL13" s="393">
        <f t="shared" si="99"/>
        <v>45123</v>
      </c>
      <c r="CM13" s="393">
        <f t="shared" si="99"/>
        <v>45124</v>
      </c>
      <c r="CN13" s="393">
        <f t="shared" si="99"/>
        <v>45125</v>
      </c>
      <c r="CO13" s="393">
        <f t="shared" si="99"/>
        <v>45126</v>
      </c>
      <c r="CP13" s="393">
        <f t="shared" si="99"/>
        <v>45127</v>
      </c>
      <c r="CQ13" s="393">
        <f t="shared" si="99"/>
        <v>45128</v>
      </c>
      <c r="CR13" s="393">
        <f t="shared" si="99"/>
        <v>45129</v>
      </c>
      <c r="CS13" s="393">
        <f t="shared" si="99"/>
        <v>45130</v>
      </c>
      <c r="CT13" s="393">
        <f t="shared" si="99"/>
        <v>45131</v>
      </c>
      <c r="CU13" s="393">
        <f t="shared" si="99"/>
        <v>45132</v>
      </c>
      <c r="CV13" s="393">
        <f t="shared" si="99"/>
        <v>45133</v>
      </c>
      <c r="CW13" s="393">
        <f t="shared" si="99"/>
        <v>45134</v>
      </c>
      <c r="CX13" s="393">
        <f t="shared" si="99"/>
        <v>45135</v>
      </c>
    </row>
    <row r="14" spans="1:102" ht="21" hidden="1" customHeight="1" x14ac:dyDescent="0.2">
      <c r="A14" s="56" t="s">
        <v>3765</v>
      </c>
      <c r="B14" s="95" t="s">
        <v>3727</v>
      </c>
      <c r="C14" s="142" t="s">
        <v>70</v>
      </c>
      <c r="D14" s="142" t="s">
        <v>171</v>
      </c>
      <c r="E14" s="142" t="s">
        <v>172</v>
      </c>
      <c r="F14" s="142" t="s">
        <v>173</v>
      </c>
      <c r="G14" s="142" t="s">
        <v>174</v>
      </c>
      <c r="H14" s="142" t="s">
        <v>175</v>
      </c>
      <c r="I14" s="142" t="s">
        <v>176</v>
      </c>
      <c r="J14" s="142" t="s">
        <v>177</v>
      </c>
      <c r="K14" s="142" t="s">
        <v>178</v>
      </c>
      <c r="L14" s="142" t="s">
        <v>179</v>
      </c>
      <c r="M14" s="142" t="s">
        <v>180</v>
      </c>
      <c r="N14" s="142" t="s">
        <v>181</v>
      </c>
      <c r="O14" s="142" t="s">
        <v>182</v>
      </c>
      <c r="P14" s="142" t="s">
        <v>183</v>
      </c>
      <c r="Q14" s="142" t="s">
        <v>184</v>
      </c>
      <c r="R14" s="142" t="s">
        <v>185</v>
      </c>
      <c r="S14" s="142" t="s">
        <v>186</v>
      </c>
      <c r="T14" s="142" t="s">
        <v>187</v>
      </c>
      <c r="U14" s="142" t="s">
        <v>188</v>
      </c>
      <c r="V14" s="142" t="s">
        <v>189</v>
      </c>
      <c r="W14" s="142" t="s">
        <v>190</v>
      </c>
      <c r="X14" s="142" t="s">
        <v>191</v>
      </c>
      <c r="Y14" s="142" t="s">
        <v>192</v>
      </c>
      <c r="Z14" s="142" t="s">
        <v>193</v>
      </c>
      <c r="AA14" s="142" t="s">
        <v>194</v>
      </c>
      <c r="AB14" s="142" t="s">
        <v>195</v>
      </c>
      <c r="AC14" s="142" t="s">
        <v>196</v>
      </c>
      <c r="AD14" s="142" t="s">
        <v>197</v>
      </c>
      <c r="AE14" s="142" t="s">
        <v>198</v>
      </c>
      <c r="AF14" s="142" t="s">
        <v>199</v>
      </c>
      <c r="AG14" s="142" t="s">
        <v>200</v>
      </c>
      <c r="AH14" s="142" t="s">
        <v>201</v>
      </c>
      <c r="AI14" s="142" t="s">
        <v>202</v>
      </c>
      <c r="AJ14" s="142" t="s">
        <v>203</v>
      </c>
      <c r="AK14" s="142" t="s">
        <v>204</v>
      </c>
      <c r="AL14" s="142" t="s">
        <v>205</v>
      </c>
      <c r="AM14" s="142" t="s">
        <v>206</v>
      </c>
      <c r="AN14" s="142" t="s">
        <v>207</v>
      </c>
      <c r="AO14" s="142" t="s">
        <v>208</v>
      </c>
      <c r="AP14" s="142" t="s">
        <v>209</v>
      </c>
      <c r="AQ14" s="142" t="s">
        <v>210</v>
      </c>
      <c r="AR14" s="142" t="s">
        <v>211</v>
      </c>
      <c r="AS14" s="142" t="s">
        <v>212</v>
      </c>
      <c r="AT14" s="142" t="s">
        <v>213</v>
      </c>
      <c r="AU14" s="142" t="s">
        <v>214</v>
      </c>
      <c r="AV14" s="142" t="s">
        <v>215</v>
      </c>
      <c r="AW14" s="142" t="s">
        <v>216</v>
      </c>
      <c r="AX14" s="142" t="s">
        <v>217</v>
      </c>
      <c r="AY14" s="142" t="s">
        <v>218</v>
      </c>
      <c r="AZ14" s="142" t="s">
        <v>219</v>
      </c>
      <c r="BA14" s="142" t="s">
        <v>220</v>
      </c>
      <c r="BB14" s="142" t="s">
        <v>221</v>
      </c>
      <c r="BC14" s="142" t="s">
        <v>222</v>
      </c>
      <c r="BD14" s="142" t="s">
        <v>223</v>
      </c>
      <c r="BE14" s="142" t="s">
        <v>224</v>
      </c>
      <c r="BF14" s="142" t="s">
        <v>225</v>
      </c>
      <c r="BG14" s="142" t="s">
        <v>226</v>
      </c>
      <c r="BH14" s="142" t="s">
        <v>227</v>
      </c>
      <c r="BI14" s="142" t="s">
        <v>228</v>
      </c>
      <c r="BJ14" s="142" t="s">
        <v>229</v>
      </c>
      <c r="BK14" s="142" t="s">
        <v>230</v>
      </c>
      <c r="BL14" s="142" t="s">
        <v>231</v>
      </c>
      <c r="BM14" s="142" t="s">
        <v>232</v>
      </c>
      <c r="BN14" s="142" t="s">
        <v>233</v>
      </c>
      <c r="BO14" s="142" t="s">
        <v>234</v>
      </c>
      <c r="BP14" s="142" t="s">
        <v>235</v>
      </c>
      <c r="BQ14" s="142" t="s">
        <v>236</v>
      </c>
      <c r="BR14" s="142" t="s">
        <v>237</v>
      </c>
      <c r="BS14" s="142" t="s">
        <v>238</v>
      </c>
      <c r="BT14" s="142" t="s">
        <v>239</v>
      </c>
      <c r="BU14" s="142" t="s">
        <v>240</v>
      </c>
      <c r="BV14" s="142" t="s">
        <v>241</v>
      </c>
      <c r="BW14" s="142" t="s">
        <v>242</v>
      </c>
      <c r="BX14" s="142" t="s">
        <v>243</v>
      </c>
      <c r="BY14" s="142" t="s">
        <v>244</v>
      </c>
      <c r="BZ14" s="142" t="s">
        <v>245</v>
      </c>
      <c r="CA14" s="142" t="s">
        <v>246</v>
      </c>
      <c r="CB14" s="142" t="s">
        <v>247</v>
      </c>
      <c r="CC14" s="142" t="s">
        <v>248</v>
      </c>
      <c r="CD14" s="142" t="s">
        <v>249</v>
      </c>
      <c r="CE14" s="142" t="s">
        <v>250</v>
      </c>
      <c r="CF14" s="142" t="s">
        <v>251</v>
      </c>
      <c r="CG14" s="142" t="s">
        <v>252</v>
      </c>
      <c r="CH14" s="142" t="s">
        <v>253</v>
      </c>
      <c r="CI14" s="142" t="s">
        <v>254</v>
      </c>
      <c r="CJ14" s="142" t="s">
        <v>255</v>
      </c>
      <c r="CK14" s="142" t="s">
        <v>256</v>
      </c>
      <c r="CL14" s="142" t="s">
        <v>257</v>
      </c>
      <c r="CM14" s="142" t="s">
        <v>258</v>
      </c>
      <c r="CN14" s="142" t="s">
        <v>259</v>
      </c>
      <c r="CO14" s="142" t="s">
        <v>260</v>
      </c>
      <c r="CP14" s="142" t="s">
        <v>261</v>
      </c>
      <c r="CQ14" s="142" t="s">
        <v>262</v>
      </c>
      <c r="CR14" s="142" t="s">
        <v>263</v>
      </c>
      <c r="CS14" s="142" t="s">
        <v>264</v>
      </c>
      <c r="CT14" s="142" t="s">
        <v>265</v>
      </c>
      <c r="CU14" s="142" t="s">
        <v>266</v>
      </c>
      <c r="CV14" s="142" t="s">
        <v>267</v>
      </c>
      <c r="CW14" s="142" t="s">
        <v>268</v>
      </c>
      <c r="CX14" s="142" t="s">
        <v>269</v>
      </c>
    </row>
    <row r="15" spans="1:102" s="139" customFormat="1" ht="25.5" customHeight="1" x14ac:dyDescent="0.15">
      <c r="A15" s="177" t="s">
        <v>272</v>
      </c>
      <c r="B15" s="244"/>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75"/>
      <c r="AO15" s="175"/>
      <c r="AP15" s="175"/>
      <c r="AQ15" s="175"/>
      <c r="AR15" s="175"/>
      <c r="AS15" s="175"/>
      <c r="AT15" s="175"/>
      <c r="AU15" s="175"/>
      <c r="AV15" s="175"/>
      <c r="AW15" s="175"/>
      <c r="AX15" s="175"/>
      <c r="AY15" s="175"/>
      <c r="AZ15" s="175"/>
      <c r="BA15" s="175"/>
      <c r="BB15" s="175"/>
      <c r="BC15" s="175"/>
      <c r="BD15" s="175"/>
      <c r="BE15" s="175"/>
      <c r="BF15" s="175"/>
      <c r="BG15" s="175"/>
      <c r="BH15" s="175"/>
      <c r="BI15" s="175"/>
      <c r="BJ15" s="175"/>
      <c r="BK15" s="175"/>
      <c r="BL15" s="175"/>
      <c r="BM15" s="175"/>
      <c r="BN15" s="175"/>
      <c r="BO15" s="175"/>
      <c r="BP15" s="175"/>
      <c r="BQ15" s="175"/>
      <c r="BR15" s="175"/>
      <c r="BS15" s="175"/>
      <c r="BT15" s="175"/>
      <c r="BU15" s="175"/>
      <c r="BV15" s="175"/>
      <c r="BW15" s="175"/>
      <c r="BX15" s="175"/>
      <c r="BY15" s="175"/>
      <c r="BZ15" s="175"/>
      <c r="CA15" s="175"/>
      <c r="CB15" s="175"/>
      <c r="CC15" s="175"/>
      <c r="CD15" s="175"/>
      <c r="CE15" s="175"/>
      <c r="CF15" s="175"/>
      <c r="CG15" s="175"/>
      <c r="CH15" s="175"/>
      <c r="CI15" s="175"/>
      <c r="CJ15" s="175"/>
      <c r="CK15" s="175"/>
      <c r="CL15" s="175"/>
      <c r="CM15" s="175"/>
      <c r="CN15" s="175"/>
      <c r="CO15" s="175"/>
      <c r="CP15" s="175"/>
      <c r="CQ15" s="175"/>
      <c r="CR15" s="175"/>
      <c r="CS15" s="175"/>
      <c r="CT15" s="175"/>
      <c r="CU15" s="175"/>
      <c r="CV15" s="175"/>
      <c r="CW15" s="175"/>
      <c r="CX15" s="175"/>
    </row>
    <row r="16" spans="1:102" s="139" customFormat="1" ht="25.5" customHeight="1" x14ac:dyDescent="0.2">
      <c r="A16" s="284" t="s">
        <v>3766</v>
      </c>
      <c r="B16" s="240">
        <f>SUM(C16:GT16)</f>
        <v>0</v>
      </c>
      <c r="C16" s="159"/>
      <c r="D16" s="159"/>
      <c r="E16" s="159"/>
      <c r="F16" s="159"/>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89"/>
      <c r="AO16" s="189"/>
      <c r="AP16" s="189"/>
      <c r="AQ16" s="189"/>
      <c r="AR16" s="189"/>
      <c r="AS16" s="189"/>
      <c r="AT16" s="189"/>
      <c r="AU16" s="189"/>
      <c r="AV16" s="189"/>
      <c r="AW16" s="189"/>
      <c r="AX16" s="189"/>
      <c r="AY16" s="189"/>
      <c r="AZ16" s="189"/>
      <c r="BA16" s="189"/>
      <c r="BB16" s="189"/>
      <c r="BC16" s="189"/>
      <c r="BD16" s="189"/>
      <c r="BE16" s="189"/>
      <c r="BF16" s="189"/>
      <c r="BG16" s="189"/>
      <c r="BH16" s="189"/>
      <c r="BI16" s="189"/>
      <c r="BJ16" s="189"/>
      <c r="BK16" s="189"/>
      <c r="BL16" s="189"/>
      <c r="BM16" s="189"/>
      <c r="BN16" s="189"/>
      <c r="BO16" s="189"/>
      <c r="BP16" s="189"/>
      <c r="BQ16" s="189"/>
      <c r="BR16" s="189"/>
      <c r="BS16" s="189"/>
      <c r="BT16" s="189"/>
      <c r="BU16" s="189"/>
      <c r="BV16" s="189"/>
      <c r="BW16" s="189"/>
      <c r="BX16" s="189"/>
      <c r="BY16" s="189"/>
      <c r="BZ16" s="189"/>
      <c r="CA16" s="189"/>
      <c r="CB16" s="189"/>
      <c r="CC16" s="189"/>
      <c r="CD16" s="189"/>
      <c r="CE16" s="189"/>
      <c r="CF16" s="189"/>
      <c r="CG16" s="189"/>
      <c r="CH16" s="189"/>
      <c r="CI16" s="189"/>
      <c r="CJ16" s="189"/>
      <c r="CK16" s="189"/>
      <c r="CL16" s="189"/>
      <c r="CM16" s="189"/>
      <c r="CN16" s="189"/>
      <c r="CO16" s="189"/>
      <c r="CP16" s="189"/>
      <c r="CQ16" s="189"/>
      <c r="CR16" s="189"/>
      <c r="CS16" s="189"/>
      <c r="CT16" s="189"/>
      <c r="CU16" s="189"/>
      <c r="CV16" s="189"/>
      <c r="CW16" s="189"/>
      <c r="CX16" s="189"/>
    </row>
    <row r="17" spans="1:106" ht="25.5" customHeight="1" x14ac:dyDescent="0.15">
      <c r="A17"/>
    </row>
    <row r="18" spans="1:106" s="2" customFormat="1" ht="16.25" customHeight="1" x14ac:dyDescent="0.15">
      <c r="A18" s="508" t="s">
        <v>3769</v>
      </c>
      <c r="B18" s="508"/>
      <c r="C18" s="508"/>
      <c r="D18" s="508"/>
      <c r="E18" s="508"/>
      <c r="F18" s="508"/>
      <c r="G18" s="508"/>
      <c r="H18" s="508"/>
      <c r="I18" s="508"/>
      <c r="J18" s="508"/>
      <c r="K18" s="508"/>
      <c r="L18" s="508"/>
      <c r="M18" s="508"/>
      <c r="N18" s="508"/>
      <c r="O18" s="508"/>
      <c r="P18" s="508"/>
      <c r="Q18" s="508"/>
      <c r="R18" s="508"/>
      <c r="S18" s="508"/>
      <c r="T18" s="508"/>
      <c r="U18" s="508"/>
      <c r="V18" s="508"/>
    </row>
    <row r="19" spans="1:106" ht="76.25" customHeight="1" x14ac:dyDescent="0.15">
      <c r="A19" s="504" t="s">
        <v>3770</v>
      </c>
      <c r="B19" s="506"/>
      <c r="C19" s="506"/>
      <c r="D19" s="506"/>
      <c r="E19" s="506"/>
      <c r="F19" s="506"/>
      <c r="G19" s="506"/>
      <c r="H19" s="506"/>
      <c r="I19" s="506"/>
      <c r="J19" s="506"/>
      <c r="K19" s="506"/>
      <c r="L19" s="506"/>
      <c r="M19" s="506"/>
      <c r="N19" s="506"/>
      <c r="O19" s="506"/>
      <c r="P19" s="506"/>
      <c r="Q19" s="506"/>
      <c r="R19" s="506"/>
      <c r="S19" s="506"/>
      <c r="T19" s="506"/>
      <c r="U19" s="506"/>
      <c r="V19" s="506"/>
    </row>
    <row r="20" spans="1:106" ht="16" x14ac:dyDescent="0.15">
      <c r="A20" s="145"/>
      <c r="B20" s="392" t="s">
        <v>3727</v>
      </c>
      <c r="C20" s="393">
        <f>'Start Here Statistics'!StartDate</f>
        <v>45036</v>
      </c>
      <c r="D20" s="393">
        <f>C20+1</f>
        <v>45037</v>
      </c>
      <c r="E20" s="393">
        <f t="shared" ref="E20:BP20" si="100">D20+1</f>
        <v>45038</v>
      </c>
      <c r="F20" s="393">
        <f t="shared" si="100"/>
        <v>45039</v>
      </c>
      <c r="G20" s="393">
        <f t="shared" si="100"/>
        <v>45040</v>
      </c>
      <c r="H20" s="393">
        <f t="shared" si="100"/>
        <v>45041</v>
      </c>
      <c r="I20" s="393">
        <f t="shared" si="100"/>
        <v>45042</v>
      </c>
      <c r="J20" s="393">
        <f t="shared" si="100"/>
        <v>45043</v>
      </c>
      <c r="K20" s="393">
        <f t="shared" si="100"/>
        <v>45044</v>
      </c>
      <c r="L20" s="393">
        <f t="shared" si="100"/>
        <v>45045</v>
      </c>
      <c r="M20" s="393">
        <f t="shared" si="100"/>
        <v>45046</v>
      </c>
      <c r="N20" s="393">
        <f t="shared" si="100"/>
        <v>45047</v>
      </c>
      <c r="O20" s="393">
        <f t="shared" si="100"/>
        <v>45048</v>
      </c>
      <c r="P20" s="393">
        <f t="shared" si="100"/>
        <v>45049</v>
      </c>
      <c r="Q20" s="393">
        <f t="shared" si="100"/>
        <v>45050</v>
      </c>
      <c r="R20" s="393">
        <f t="shared" si="100"/>
        <v>45051</v>
      </c>
      <c r="S20" s="393">
        <f t="shared" si="100"/>
        <v>45052</v>
      </c>
      <c r="T20" s="393">
        <f t="shared" si="100"/>
        <v>45053</v>
      </c>
      <c r="U20" s="393">
        <f t="shared" si="100"/>
        <v>45054</v>
      </c>
      <c r="V20" s="393">
        <f t="shared" si="100"/>
        <v>45055</v>
      </c>
      <c r="W20" s="393">
        <f t="shared" si="100"/>
        <v>45056</v>
      </c>
      <c r="X20" s="393">
        <f t="shared" si="100"/>
        <v>45057</v>
      </c>
      <c r="Y20" s="393">
        <f t="shared" si="100"/>
        <v>45058</v>
      </c>
      <c r="Z20" s="393">
        <f t="shared" si="100"/>
        <v>45059</v>
      </c>
      <c r="AA20" s="393">
        <f t="shared" si="100"/>
        <v>45060</v>
      </c>
      <c r="AB20" s="393">
        <f t="shared" si="100"/>
        <v>45061</v>
      </c>
      <c r="AC20" s="393">
        <f t="shared" si="100"/>
        <v>45062</v>
      </c>
      <c r="AD20" s="393">
        <f t="shared" si="100"/>
        <v>45063</v>
      </c>
      <c r="AE20" s="393">
        <f t="shared" si="100"/>
        <v>45064</v>
      </c>
      <c r="AF20" s="393">
        <f t="shared" si="100"/>
        <v>45065</v>
      </c>
      <c r="AG20" s="393">
        <f t="shared" si="100"/>
        <v>45066</v>
      </c>
      <c r="AH20" s="393">
        <f t="shared" si="100"/>
        <v>45067</v>
      </c>
      <c r="AI20" s="393">
        <f t="shared" si="100"/>
        <v>45068</v>
      </c>
      <c r="AJ20" s="393">
        <f t="shared" si="100"/>
        <v>45069</v>
      </c>
      <c r="AK20" s="393">
        <f t="shared" si="100"/>
        <v>45070</v>
      </c>
      <c r="AL20" s="393">
        <f t="shared" si="100"/>
        <v>45071</v>
      </c>
      <c r="AM20" s="393">
        <f t="shared" si="100"/>
        <v>45072</v>
      </c>
      <c r="AN20" s="393">
        <f t="shared" si="100"/>
        <v>45073</v>
      </c>
      <c r="AO20" s="393">
        <f t="shared" si="100"/>
        <v>45074</v>
      </c>
      <c r="AP20" s="393">
        <f t="shared" si="100"/>
        <v>45075</v>
      </c>
      <c r="AQ20" s="393">
        <f t="shared" si="100"/>
        <v>45076</v>
      </c>
      <c r="AR20" s="393">
        <f t="shared" si="100"/>
        <v>45077</v>
      </c>
      <c r="AS20" s="393">
        <f t="shared" si="100"/>
        <v>45078</v>
      </c>
      <c r="AT20" s="393">
        <f t="shared" si="100"/>
        <v>45079</v>
      </c>
      <c r="AU20" s="393">
        <f t="shared" si="100"/>
        <v>45080</v>
      </c>
      <c r="AV20" s="393">
        <f t="shared" si="100"/>
        <v>45081</v>
      </c>
      <c r="AW20" s="393">
        <f t="shared" si="100"/>
        <v>45082</v>
      </c>
      <c r="AX20" s="393">
        <f t="shared" si="100"/>
        <v>45083</v>
      </c>
      <c r="AY20" s="393">
        <f t="shared" si="100"/>
        <v>45084</v>
      </c>
      <c r="AZ20" s="393">
        <f t="shared" si="100"/>
        <v>45085</v>
      </c>
      <c r="BA20" s="393">
        <f t="shared" si="100"/>
        <v>45086</v>
      </c>
      <c r="BB20" s="393">
        <f t="shared" si="100"/>
        <v>45087</v>
      </c>
      <c r="BC20" s="393">
        <f t="shared" si="100"/>
        <v>45088</v>
      </c>
      <c r="BD20" s="393">
        <f t="shared" si="100"/>
        <v>45089</v>
      </c>
      <c r="BE20" s="393">
        <f t="shared" si="100"/>
        <v>45090</v>
      </c>
      <c r="BF20" s="393">
        <f t="shared" si="100"/>
        <v>45091</v>
      </c>
      <c r="BG20" s="393">
        <f t="shared" si="100"/>
        <v>45092</v>
      </c>
      <c r="BH20" s="393">
        <f t="shared" si="100"/>
        <v>45093</v>
      </c>
      <c r="BI20" s="393">
        <f t="shared" si="100"/>
        <v>45094</v>
      </c>
      <c r="BJ20" s="393">
        <f t="shared" si="100"/>
        <v>45095</v>
      </c>
      <c r="BK20" s="393">
        <f t="shared" si="100"/>
        <v>45096</v>
      </c>
      <c r="BL20" s="393">
        <f t="shared" si="100"/>
        <v>45097</v>
      </c>
      <c r="BM20" s="393">
        <f t="shared" si="100"/>
        <v>45098</v>
      </c>
      <c r="BN20" s="393">
        <f t="shared" si="100"/>
        <v>45099</v>
      </c>
      <c r="BO20" s="393">
        <f t="shared" si="100"/>
        <v>45100</v>
      </c>
      <c r="BP20" s="393">
        <f t="shared" si="100"/>
        <v>45101</v>
      </c>
      <c r="BQ20" s="393">
        <f t="shared" ref="BQ20:CX20" si="101">BP20+1</f>
        <v>45102</v>
      </c>
      <c r="BR20" s="393">
        <f t="shared" si="101"/>
        <v>45103</v>
      </c>
      <c r="BS20" s="393">
        <f t="shared" si="101"/>
        <v>45104</v>
      </c>
      <c r="BT20" s="393">
        <f t="shared" si="101"/>
        <v>45105</v>
      </c>
      <c r="BU20" s="393">
        <f t="shared" si="101"/>
        <v>45106</v>
      </c>
      <c r="BV20" s="393">
        <f t="shared" si="101"/>
        <v>45107</v>
      </c>
      <c r="BW20" s="393">
        <f t="shared" si="101"/>
        <v>45108</v>
      </c>
      <c r="BX20" s="393">
        <f t="shared" si="101"/>
        <v>45109</v>
      </c>
      <c r="BY20" s="393">
        <f t="shared" si="101"/>
        <v>45110</v>
      </c>
      <c r="BZ20" s="393">
        <f t="shared" si="101"/>
        <v>45111</v>
      </c>
      <c r="CA20" s="393">
        <f t="shared" si="101"/>
        <v>45112</v>
      </c>
      <c r="CB20" s="393">
        <f t="shared" si="101"/>
        <v>45113</v>
      </c>
      <c r="CC20" s="393">
        <f t="shared" si="101"/>
        <v>45114</v>
      </c>
      <c r="CD20" s="393">
        <f t="shared" si="101"/>
        <v>45115</v>
      </c>
      <c r="CE20" s="393">
        <f t="shared" si="101"/>
        <v>45116</v>
      </c>
      <c r="CF20" s="393">
        <f t="shared" si="101"/>
        <v>45117</v>
      </c>
      <c r="CG20" s="393">
        <f t="shared" si="101"/>
        <v>45118</v>
      </c>
      <c r="CH20" s="393">
        <f t="shared" si="101"/>
        <v>45119</v>
      </c>
      <c r="CI20" s="393">
        <f t="shared" si="101"/>
        <v>45120</v>
      </c>
      <c r="CJ20" s="393">
        <f t="shared" si="101"/>
        <v>45121</v>
      </c>
      <c r="CK20" s="393">
        <f t="shared" si="101"/>
        <v>45122</v>
      </c>
      <c r="CL20" s="393">
        <f t="shared" si="101"/>
        <v>45123</v>
      </c>
      <c r="CM20" s="393">
        <f t="shared" si="101"/>
        <v>45124</v>
      </c>
      <c r="CN20" s="393">
        <f t="shared" si="101"/>
        <v>45125</v>
      </c>
      <c r="CO20" s="393">
        <f t="shared" si="101"/>
        <v>45126</v>
      </c>
      <c r="CP20" s="393">
        <f t="shared" si="101"/>
        <v>45127</v>
      </c>
      <c r="CQ20" s="393">
        <f t="shared" si="101"/>
        <v>45128</v>
      </c>
      <c r="CR20" s="393">
        <f t="shared" si="101"/>
        <v>45129</v>
      </c>
      <c r="CS20" s="393">
        <f t="shared" si="101"/>
        <v>45130</v>
      </c>
      <c r="CT20" s="393">
        <f t="shared" si="101"/>
        <v>45131</v>
      </c>
      <c r="CU20" s="393">
        <f t="shared" si="101"/>
        <v>45132</v>
      </c>
      <c r="CV20" s="393">
        <f t="shared" si="101"/>
        <v>45133</v>
      </c>
      <c r="CW20" s="393">
        <f t="shared" si="101"/>
        <v>45134</v>
      </c>
      <c r="CX20" s="393">
        <f t="shared" si="101"/>
        <v>45135</v>
      </c>
    </row>
    <row r="21" spans="1:106" ht="21" hidden="1" customHeight="1" x14ac:dyDescent="0.15">
      <c r="A21" s="56" t="s">
        <v>3765</v>
      </c>
      <c r="B21" s="55" t="s">
        <v>3727</v>
      </c>
      <c r="C21" s="142" t="s">
        <v>70</v>
      </c>
      <c r="D21" s="142" t="s">
        <v>171</v>
      </c>
      <c r="E21" s="142" t="s">
        <v>172</v>
      </c>
      <c r="F21" s="142" t="s">
        <v>173</v>
      </c>
      <c r="G21" s="142" t="s">
        <v>174</v>
      </c>
      <c r="H21" s="142" t="s">
        <v>175</v>
      </c>
      <c r="I21" s="142" t="s">
        <v>176</v>
      </c>
      <c r="J21" s="142" t="s">
        <v>177</v>
      </c>
      <c r="K21" s="142" t="s">
        <v>178</v>
      </c>
      <c r="L21" s="142" t="s">
        <v>179</v>
      </c>
      <c r="M21" s="142" t="s">
        <v>180</v>
      </c>
      <c r="N21" s="142" t="s">
        <v>181</v>
      </c>
      <c r="O21" s="142" t="s">
        <v>182</v>
      </c>
      <c r="P21" s="142" t="s">
        <v>183</v>
      </c>
      <c r="Q21" s="142" t="s">
        <v>184</v>
      </c>
      <c r="R21" s="142" t="s">
        <v>185</v>
      </c>
      <c r="S21" s="142" t="s">
        <v>186</v>
      </c>
      <c r="T21" s="142" t="s">
        <v>187</v>
      </c>
      <c r="U21" s="142" t="s">
        <v>188</v>
      </c>
      <c r="V21" s="142" t="s">
        <v>189</v>
      </c>
      <c r="W21" s="142" t="s">
        <v>190</v>
      </c>
      <c r="X21" s="142" t="s">
        <v>191</v>
      </c>
      <c r="Y21" s="142" t="s">
        <v>192</v>
      </c>
      <c r="Z21" s="142" t="s">
        <v>193</v>
      </c>
      <c r="AA21" s="142" t="s">
        <v>194</v>
      </c>
      <c r="AB21" s="142" t="s">
        <v>195</v>
      </c>
      <c r="AC21" s="142" t="s">
        <v>196</v>
      </c>
      <c r="AD21" s="142" t="s">
        <v>197</v>
      </c>
      <c r="AE21" s="142" t="s">
        <v>198</v>
      </c>
      <c r="AF21" s="142" t="s">
        <v>199</v>
      </c>
      <c r="AG21" s="142" t="s">
        <v>200</v>
      </c>
      <c r="AH21" s="142" t="s">
        <v>201</v>
      </c>
      <c r="AI21" s="142" t="s">
        <v>202</v>
      </c>
      <c r="AJ21" s="142" t="s">
        <v>203</v>
      </c>
      <c r="AK21" s="142" t="s">
        <v>204</v>
      </c>
      <c r="AL21" s="142" t="s">
        <v>205</v>
      </c>
      <c r="AM21" s="142" t="s">
        <v>206</v>
      </c>
      <c r="AN21" s="142" t="s">
        <v>207</v>
      </c>
      <c r="AO21" s="142" t="s">
        <v>208</v>
      </c>
      <c r="AP21" s="142" t="s">
        <v>209</v>
      </c>
      <c r="AQ21" s="142" t="s">
        <v>210</v>
      </c>
      <c r="AR21" s="142" t="s">
        <v>211</v>
      </c>
      <c r="AS21" s="142" t="s">
        <v>212</v>
      </c>
      <c r="AT21" s="142" t="s">
        <v>213</v>
      </c>
      <c r="AU21" s="142" t="s">
        <v>214</v>
      </c>
      <c r="AV21" s="142" t="s">
        <v>215</v>
      </c>
      <c r="AW21" s="142" t="s">
        <v>216</v>
      </c>
      <c r="AX21" s="142" t="s">
        <v>217</v>
      </c>
      <c r="AY21" s="142" t="s">
        <v>218</v>
      </c>
      <c r="AZ21" s="142" t="s">
        <v>219</v>
      </c>
      <c r="BA21" s="142" t="s">
        <v>220</v>
      </c>
      <c r="BB21" s="142" t="s">
        <v>221</v>
      </c>
      <c r="BC21" s="142" t="s">
        <v>222</v>
      </c>
      <c r="BD21" s="142" t="s">
        <v>223</v>
      </c>
      <c r="BE21" s="142" t="s">
        <v>224</v>
      </c>
      <c r="BF21" s="142" t="s">
        <v>225</v>
      </c>
      <c r="BG21" s="142" t="s">
        <v>226</v>
      </c>
      <c r="BH21" s="142" t="s">
        <v>227</v>
      </c>
      <c r="BI21" s="142" t="s">
        <v>228</v>
      </c>
      <c r="BJ21" s="142" t="s">
        <v>229</v>
      </c>
      <c r="BK21" s="142" t="s">
        <v>230</v>
      </c>
      <c r="BL21" s="142" t="s">
        <v>231</v>
      </c>
      <c r="BM21" s="142" t="s">
        <v>232</v>
      </c>
      <c r="BN21" s="142" t="s">
        <v>233</v>
      </c>
      <c r="BO21" s="142" t="s">
        <v>234</v>
      </c>
      <c r="BP21" s="142" t="s">
        <v>235</v>
      </c>
      <c r="BQ21" s="142" t="s">
        <v>236</v>
      </c>
      <c r="BR21" s="142" t="s">
        <v>237</v>
      </c>
      <c r="BS21" s="142" t="s">
        <v>238</v>
      </c>
      <c r="BT21" s="142" t="s">
        <v>239</v>
      </c>
      <c r="BU21" s="142" t="s">
        <v>240</v>
      </c>
      <c r="BV21" s="142" t="s">
        <v>241</v>
      </c>
      <c r="BW21" s="142" t="s">
        <v>242</v>
      </c>
      <c r="BX21" s="142" t="s">
        <v>243</v>
      </c>
      <c r="BY21" s="142" t="s">
        <v>244</v>
      </c>
      <c r="BZ21" s="142" t="s">
        <v>245</v>
      </c>
      <c r="CA21" s="142" t="s">
        <v>246</v>
      </c>
      <c r="CB21" s="142" t="s">
        <v>247</v>
      </c>
      <c r="CC21" s="142" t="s">
        <v>248</v>
      </c>
      <c r="CD21" s="142" t="s">
        <v>249</v>
      </c>
      <c r="CE21" s="142" t="s">
        <v>250</v>
      </c>
      <c r="CF21" s="142" t="s">
        <v>251</v>
      </c>
      <c r="CG21" s="142" t="s">
        <v>252</v>
      </c>
      <c r="CH21" s="142" t="s">
        <v>253</v>
      </c>
      <c r="CI21" s="142" t="s">
        <v>254</v>
      </c>
      <c r="CJ21" s="142" t="s">
        <v>255</v>
      </c>
      <c r="CK21" s="142" t="s">
        <v>256</v>
      </c>
      <c r="CL21" s="142" t="s">
        <v>257</v>
      </c>
      <c r="CM21" s="142" t="s">
        <v>258</v>
      </c>
      <c r="CN21" s="142" t="s">
        <v>259</v>
      </c>
      <c r="CO21" s="142" t="s">
        <v>260</v>
      </c>
      <c r="CP21" s="142" t="s">
        <v>261</v>
      </c>
      <c r="CQ21" s="142" t="s">
        <v>262</v>
      </c>
      <c r="CR21" s="142" t="s">
        <v>263</v>
      </c>
      <c r="CS21" s="142" t="s">
        <v>264</v>
      </c>
      <c r="CT21" s="142" t="s">
        <v>265</v>
      </c>
      <c r="CU21" s="142" t="s">
        <v>266</v>
      </c>
      <c r="CV21" s="142" t="s">
        <v>267</v>
      </c>
      <c r="CW21" s="142" t="s">
        <v>268</v>
      </c>
      <c r="CX21" s="142" t="s">
        <v>269</v>
      </c>
    </row>
    <row r="22" spans="1:106" s="139" customFormat="1" ht="25.5" customHeight="1" x14ac:dyDescent="0.15">
      <c r="A22" s="178" t="s">
        <v>272</v>
      </c>
      <c r="B22" s="244"/>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75"/>
      <c r="BI22" s="175"/>
      <c r="BJ22" s="175"/>
      <c r="BK22" s="175"/>
      <c r="BL22" s="175"/>
      <c r="BM22" s="175"/>
      <c r="BN22" s="175"/>
      <c r="BO22" s="175"/>
      <c r="BP22" s="175"/>
      <c r="BQ22" s="175"/>
      <c r="BR22" s="175"/>
      <c r="BS22" s="175"/>
      <c r="BT22" s="175"/>
      <c r="BU22" s="175"/>
      <c r="BV22" s="175"/>
      <c r="BW22" s="175"/>
      <c r="BX22" s="175"/>
      <c r="BY22" s="175"/>
      <c r="BZ22" s="175"/>
      <c r="CA22" s="175"/>
      <c r="CB22" s="175"/>
      <c r="CC22" s="175"/>
      <c r="CD22" s="175"/>
      <c r="CE22" s="175"/>
      <c r="CF22" s="175"/>
      <c r="CG22" s="175"/>
      <c r="CH22" s="175"/>
      <c r="CI22" s="175"/>
      <c r="CJ22" s="175"/>
      <c r="CK22" s="175"/>
      <c r="CL22" s="175"/>
      <c r="CM22" s="175"/>
      <c r="CN22" s="175"/>
      <c r="CO22" s="175"/>
      <c r="CP22" s="175"/>
      <c r="CQ22" s="175"/>
      <c r="CR22" s="175"/>
      <c r="CS22" s="175"/>
      <c r="CT22" s="175"/>
      <c r="CU22" s="175"/>
      <c r="CV22" s="175"/>
      <c r="CW22" s="175"/>
      <c r="CX22" s="175"/>
    </row>
    <row r="23" spans="1:106" s="139" customFormat="1" ht="25.5" customHeight="1" x14ac:dyDescent="0.2">
      <c r="A23" s="284" t="s">
        <v>3766</v>
      </c>
      <c r="B23" s="240">
        <f>SUM(C23:GT23)</f>
        <v>0</v>
      </c>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89"/>
      <c r="AM23" s="189"/>
      <c r="AN23" s="189"/>
      <c r="AO23" s="189"/>
      <c r="AP23" s="189"/>
      <c r="AQ23" s="189"/>
      <c r="AR23" s="189"/>
      <c r="AS23" s="189"/>
      <c r="AT23" s="189"/>
      <c r="AU23" s="189"/>
      <c r="AV23" s="189"/>
      <c r="AW23" s="189"/>
      <c r="AX23" s="189"/>
      <c r="AY23" s="189"/>
      <c r="AZ23" s="189"/>
      <c r="BA23" s="189"/>
      <c r="BB23" s="189"/>
      <c r="BC23" s="189"/>
      <c r="BD23" s="189"/>
      <c r="BE23" s="189"/>
      <c r="BF23" s="189"/>
      <c r="BG23" s="189"/>
      <c r="BH23" s="189"/>
      <c r="BI23" s="189"/>
      <c r="BJ23" s="189"/>
      <c r="BK23" s="189"/>
      <c r="BL23" s="189"/>
      <c r="BM23" s="189"/>
      <c r="BN23" s="189"/>
      <c r="BO23" s="189"/>
      <c r="BP23" s="189"/>
      <c r="BQ23" s="189"/>
      <c r="BR23" s="189"/>
      <c r="BS23" s="189"/>
      <c r="BT23" s="189"/>
      <c r="BU23" s="189"/>
      <c r="BV23" s="189"/>
      <c r="BW23" s="189"/>
      <c r="BX23" s="189"/>
      <c r="BY23" s="189"/>
      <c r="BZ23" s="189"/>
      <c r="CA23" s="189"/>
      <c r="CB23" s="189"/>
      <c r="CC23" s="189"/>
      <c r="CD23" s="189"/>
      <c r="CE23" s="189"/>
      <c r="CF23" s="189"/>
      <c r="CG23" s="189"/>
      <c r="CH23" s="189"/>
      <c r="CI23" s="189"/>
      <c r="CJ23" s="189"/>
      <c r="CK23" s="189"/>
      <c r="CL23" s="189"/>
      <c r="CM23" s="189"/>
      <c r="CN23" s="189"/>
      <c r="CO23" s="189"/>
      <c r="CP23" s="189"/>
      <c r="CQ23" s="189"/>
      <c r="CR23" s="189"/>
      <c r="CS23" s="189"/>
      <c r="CT23" s="189"/>
      <c r="CU23" s="189"/>
      <c r="CV23" s="189"/>
      <c r="CW23" s="189"/>
      <c r="CX23" s="189"/>
    </row>
    <row r="24" spans="1:106" ht="25.5" customHeight="1" x14ac:dyDescent="0.15">
      <c r="A24"/>
    </row>
    <row r="25" spans="1:106" x14ac:dyDescent="0.15">
      <c r="A25" s="488" t="s">
        <v>3771</v>
      </c>
      <c r="B25" s="488"/>
      <c r="C25" s="488"/>
      <c r="D25" s="488"/>
      <c r="E25" s="488"/>
      <c r="F25" s="488"/>
      <c r="G25" s="488"/>
      <c r="H25" s="488"/>
      <c r="I25" s="488"/>
      <c r="J25" s="488"/>
      <c r="K25" s="488"/>
      <c r="L25" s="488"/>
      <c r="M25" s="488"/>
      <c r="N25" s="488"/>
      <c r="O25" s="488"/>
      <c r="P25" s="488"/>
      <c r="Q25" s="488"/>
      <c r="R25" s="488"/>
      <c r="S25" s="488"/>
      <c r="T25" s="488"/>
      <c r="U25" s="488"/>
      <c r="V25" s="488"/>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row>
    <row r="26" spans="1:106" ht="74.75" customHeight="1" x14ac:dyDescent="0.15">
      <c r="A26" s="489" t="s">
        <v>3772</v>
      </c>
      <c r="B26" s="489"/>
      <c r="C26" s="489"/>
      <c r="D26" s="489"/>
      <c r="E26" s="489"/>
      <c r="F26" s="489"/>
      <c r="G26" s="489"/>
      <c r="H26" s="489"/>
      <c r="I26" s="489"/>
      <c r="J26" s="489"/>
      <c r="K26" s="489"/>
      <c r="L26" s="489"/>
      <c r="M26" s="489"/>
      <c r="N26" s="489"/>
      <c r="O26" s="489"/>
      <c r="P26" s="489"/>
      <c r="Q26" s="489"/>
      <c r="R26" s="489"/>
      <c r="S26" s="489"/>
      <c r="T26" s="489"/>
      <c r="U26" s="489"/>
      <c r="V26" s="489"/>
    </row>
    <row r="27" spans="1:106" ht="16" x14ac:dyDescent="0.15">
      <c r="A27" s="145"/>
      <c r="B27" s="392" t="s">
        <v>3727</v>
      </c>
      <c r="C27" s="393">
        <f>'Start Here Statistics'!StartDate</f>
        <v>45036</v>
      </c>
      <c r="D27" s="393">
        <f>C27+1</f>
        <v>45037</v>
      </c>
      <c r="E27" s="393">
        <f t="shared" ref="E27:BP27" si="102">D27+1</f>
        <v>45038</v>
      </c>
      <c r="F27" s="393">
        <f t="shared" si="102"/>
        <v>45039</v>
      </c>
      <c r="G27" s="393">
        <f t="shared" si="102"/>
        <v>45040</v>
      </c>
      <c r="H27" s="393">
        <f t="shared" si="102"/>
        <v>45041</v>
      </c>
      <c r="I27" s="393">
        <f t="shared" si="102"/>
        <v>45042</v>
      </c>
      <c r="J27" s="393">
        <f t="shared" si="102"/>
        <v>45043</v>
      </c>
      <c r="K27" s="393">
        <f t="shared" si="102"/>
        <v>45044</v>
      </c>
      <c r="L27" s="393">
        <f t="shared" si="102"/>
        <v>45045</v>
      </c>
      <c r="M27" s="393">
        <f t="shared" si="102"/>
        <v>45046</v>
      </c>
      <c r="N27" s="393">
        <f t="shared" si="102"/>
        <v>45047</v>
      </c>
      <c r="O27" s="393">
        <f t="shared" si="102"/>
        <v>45048</v>
      </c>
      <c r="P27" s="393">
        <f t="shared" si="102"/>
        <v>45049</v>
      </c>
      <c r="Q27" s="393">
        <f t="shared" si="102"/>
        <v>45050</v>
      </c>
      <c r="R27" s="393">
        <f t="shared" si="102"/>
        <v>45051</v>
      </c>
      <c r="S27" s="393">
        <f t="shared" si="102"/>
        <v>45052</v>
      </c>
      <c r="T27" s="393">
        <f t="shared" si="102"/>
        <v>45053</v>
      </c>
      <c r="U27" s="393">
        <f t="shared" si="102"/>
        <v>45054</v>
      </c>
      <c r="V27" s="393">
        <f t="shared" si="102"/>
        <v>45055</v>
      </c>
      <c r="W27" s="393">
        <f t="shared" si="102"/>
        <v>45056</v>
      </c>
      <c r="X27" s="393">
        <f t="shared" si="102"/>
        <v>45057</v>
      </c>
      <c r="Y27" s="393">
        <f t="shared" si="102"/>
        <v>45058</v>
      </c>
      <c r="Z27" s="393">
        <f t="shared" si="102"/>
        <v>45059</v>
      </c>
      <c r="AA27" s="393">
        <f t="shared" si="102"/>
        <v>45060</v>
      </c>
      <c r="AB27" s="393">
        <f t="shared" si="102"/>
        <v>45061</v>
      </c>
      <c r="AC27" s="393">
        <f t="shared" si="102"/>
        <v>45062</v>
      </c>
      <c r="AD27" s="393">
        <f t="shared" si="102"/>
        <v>45063</v>
      </c>
      <c r="AE27" s="393">
        <f t="shared" si="102"/>
        <v>45064</v>
      </c>
      <c r="AF27" s="393">
        <f t="shared" si="102"/>
        <v>45065</v>
      </c>
      <c r="AG27" s="393">
        <f t="shared" si="102"/>
        <v>45066</v>
      </c>
      <c r="AH27" s="393">
        <f t="shared" si="102"/>
        <v>45067</v>
      </c>
      <c r="AI27" s="393">
        <f t="shared" si="102"/>
        <v>45068</v>
      </c>
      <c r="AJ27" s="393">
        <f t="shared" si="102"/>
        <v>45069</v>
      </c>
      <c r="AK27" s="393">
        <f t="shared" si="102"/>
        <v>45070</v>
      </c>
      <c r="AL27" s="393">
        <f t="shared" si="102"/>
        <v>45071</v>
      </c>
      <c r="AM27" s="393">
        <f t="shared" si="102"/>
        <v>45072</v>
      </c>
      <c r="AN27" s="393">
        <f t="shared" si="102"/>
        <v>45073</v>
      </c>
      <c r="AO27" s="393">
        <f t="shared" si="102"/>
        <v>45074</v>
      </c>
      <c r="AP27" s="393">
        <f t="shared" si="102"/>
        <v>45075</v>
      </c>
      <c r="AQ27" s="393">
        <f t="shared" si="102"/>
        <v>45076</v>
      </c>
      <c r="AR27" s="393">
        <f t="shared" si="102"/>
        <v>45077</v>
      </c>
      <c r="AS27" s="393">
        <f t="shared" si="102"/>
        <v>45078</v>
      </c>
      <c r="AT27" s="393">
        <f t="shared" si="102"/>
        <v>45079</v>
      </c>
      <c r="AU27" s="393">
        <f t="shared" si="102"/>
        <v>45080</v>
      </c>
      <c r="AV27" s="393">
        <f t="shared" si="102"/>
        <v>45081</v>
      </c>
      <c r="AW27" s="393">
        <f t="shared" si="102"/>
        <v>45082</v>
      </c>
      <c r="AX27" s="393">
        <f t="shared" si="102"/>
        <v>45083</v>
      </c>
      <c r="AY27" s="393">
        <f t="shared" si="102"/>
        <v>45084</v>
      </c>
      <c r="AZ27" s="393">
        <f t="shared" si="102"/>
        <v>45085</v>
      </c>
      <c r="BA27" s="393">
        <f t="shared" si="102"/>
        <v>45086</v>
      </c>
      <c r="BB27" s="393">
        <f t="shared" si="102"/>
        <v>45087</v>
      </c>
      <c r="BC27" s="393">
        <f t="shared" si="102"/>
        <v>45088</v>
      </c>
      <c r="BD27" s="393">
        <f t="shared" si="102"/>
        <v>45089</v>
      </c>
      <c r="BE27" s="393">
        <f t="shared" si="102"/>
        <v>45090</v>
      </c>
      <c r="BF27" s="393">
        <f t="shared" si="102"/>
        <v>45091</v>
      </c>
      <c r="BG27" s="393">
        <f t="shared" si="102"/>
        <v>45092</v>
      </c>
      <c r="BH27" s="393">
        <f t="shared" si="102"/>
        <v>45093</v>
      </c>
      <c r="BI27" s="393">
        <f t="shared" si="102"/>
        <v>45094</v>
      </c>
      <c r="BJ27" s="393">
        <f t="shared" si="102"/>
        <v>45095</v>
      </c>
      <c r="BK27" s="393">
        <f t="shared" si="102"/>
        <v>45096</v>
      </c>
      <c r="BL27" s="393">
        <f t="shared" si="102"/>
        <v>45097</v>
      </c>
      <c r="BM27" s="393">
        <f t="shared" si="102"/>
        <v>45098</v>
      </c>
      <c r="BN27" s="393">
        <f t="shared" si="102"/>
        <v>45099</v>
      </c>
      <c r="BO27" s="393">
        <f t="shared" si="102"/>
        <v>45100</v>
      </c>
      <c r="BP27" s="393">
        <f t="shared" si="102"/>
        <v>45101</v>
      </c>
      <c r="BQ27" s="393">
        <f t="shared" ref="BQ27:CX27" si="103">BP27+1</f>
        <v>45102</v>
      </c>
      <c r="BR27" s="393">
        <f t="shared" si="103"/>
        <v>45103</v>
      </c>
      <c r="BS27" s="393">
        <f t="shared" si="103"/>
        <v>45104</v>
      </c>
      <c r="BT27" s="393">
        <f t="shared" si="103"/>
        <v>45105</v>
      </c>
      <c r="BU27" s="393">
        <f t="shared" si="103"/>
        <v>45106</v>
      </c>
      <c r="BV27" s="393">
        <f t="shared" si="103"/>
        <v>45107</v>
      </c>
      <c r="BW27" s="393">
        <f t="shared" si="103"/>
        <v>45108</v>
      </c>
      <c r="BX27" s="393">
        <f t="shared" si="103"/>
        <v>45109</v>
      </c>
      <c r="BY27" s="393">
        <f t="shared" si="103"/>
        <v>45110</v>
      </c>
      <c r="BZ27" s="393">
        <f t="shared" si="103"/>
        <v>45111</v>
      </c>
      <c r="CA27" s="393">
        <f t="shared" si="103"/>
        <v>45112</v>
      </c>
      <c r="CB27" s="393">
        <f t="shared" si="103"/>
        <v>45113</v>
      </c>
      <c r="CC27" s="393">
        <f t="shared" si="103"/>
        <v>45114</v>
      </c>
      <c r="CD27" s="393">
        <f t="shared" si="103"/>
        <v>45115</v>
      </c>
      <c r="CE27" s="393">
        <f t="shared" si="103"/>
        <v>45116</v>
      </c>
      <c r="CF27" s="393">
        <f t="shared" si="103"/>
        <v>45117</v>
      </c>
      <c r="CG27" s="393">
        <f t="shared" si="103"/>
        <v>45118</v>
      </c>
      <c r="CH27" s="393">
        <f t="shared" si="103"/>
        <v>45119</v>
      </c>
      <c r="CI27" s="393">
        <f t="shared" si="103"/>
        <v>45120</v>
      </c>
      <c r="CJ27" s="393">
        <f t="shared" si="103"/>
        <v>45121</v>
      </c>
      <c r="CK27" s="393">
        <f t="shared" si="103"/>
        <v>45122</v>
      </c>
      <c r="CL27" s="393">
        <f t="shared" si="103"/>
        <v>45123</v>
      </c>
      <c r="CM27" s="393">
        <f t="shared" si="103"/>
        <v>45124</v>
      </c>
      <c r="CN27" s="393">
        <f t="shared" si="103"/>
        <v>45125</v>
      </c>
      <c r="CO27" s="393">
        <f t="shared" si="103"/>
        <v>45126</v>
      </c>
      <c r="CP27" s="393">
        <f t="shared" si="103"/>
        <v>45127</v>
      </c>
      <c r="CQ27" s="393">
        <f t="shared" si="103"/>
        <v>45128</v>
      </c>
      <c r="CR27" s="393">
        <f t="shared" si="103"/>
        <v>45129</v>
      </c>
      <c r="CS27" s="393">
        <f t="shared" si="103"/>
        <v>45130</v>
      </c>
      <c r="CT27" s="393">
        <f t="shared" si="103"/>
        <v>45131</v>
      </c>
      <c r="CU27" s="393">
        <f t="shared" si="103"/>
        <v>45132</v>
      </c>
      <c r="CV27" s="393">
        <f t="shared" si="103"/>
        <v>45133</v>
      </c>
      <c r="CW27" s="393">
        <f t="shared" si="103"/>
        <v>45134</v>
      </c>
      <c r="CX27" s="393">
        <f t="shared" si="103"/>
        <v>45135</v>
      </c>
    </row>
    <row r="28" spans="1:106" ht="17" hidden="1" x14ac:dyDescent="0.15">
      <c r="A28" s="56" t="s">
        <v>3765</v>
      </c>
      <c r="B28" s="291" t="s">
        <v>3727</v>
      </c>
      <c r="C28" s="142" t="s">
        <v>70</v>
      </c>
      <c r="D28" s="142" t="s">
        <v>171</v>
      </c>
      <c r="E28" s="142" t="s">
        <v>172</v>
      </c>
      <c r="F28" s="142" t="s">
        <v>173</v>
      </c>
      <c r="G28" s="142" t="s">
        <v>174</v>
      </c>
      <c r="H28" s="142" t="s">
        <v>175</v>
      </c>
      <c r="I28" s="142" t="s">
        <v>176</v>
      </c>
      <c r="J28" s="142" t="s">
        <v>177</v>
      </c>
      <c r="K28" s="142" t="s">
        <v>178</v>
      </c>
      <c r="L28" s="142" t="s">
        <v>179</v>
      </c>
      <c r="M28" s="142" t="s">
        <v>180</v>
      </c>
      <c r="N28" s="142" t="s">
        <v>181</v>
      </c>
      <c r="O28" s="142" t="s">
        <v>182</v>
      </c>
      <c r="P28" s="142" t="s">
        <v>183</v>
      </c>
      <c r="Q28" s="142" t="s">
        <v>184</v>
      </c>
      <c r="R28" s="142" t="s">
        <v>185</v>
      </c>
      <c r="S28" s="142" t="s">
        <v>186</v>
      </c>
      <c r="T28" s="142" t="s">
        <v>187</v>
      </c>
      <c r="U28" s="142" t="s">
        <v>188</v>
      </c>
      <c r="V28" s="142" t="s">
        <v>189</v>
      </c>
      <c r="W28" s="142" t="s">
        <v>190</v>
      </c>
      <c r="X28" s="142" t="s">
        <v>191</v>
      </c>
      <c r="Y28" s="142" t="s">
        <v>192</v>
      </c>
      <c r="Z28" s="142" t="s">
        <v>193</v>
      </c>
      <c r="AA28" s="142" t="s">
        <v>194</v>
      </c>
      <c r="AB28" s="142" t="s">
        <v>195</v>
      </c>
      <c r="AC28" s="142" t="s">
        <v>196</v>
      </c>
      <c r="AD28" s="142" t="s">
        <v>197</v>
      </c>
      <c r="AE28" s="142" t="s">
        <v>198</v>
      </c>
      <c r="AF28" s="142" t="s">
        <v>199</v>
      </c>
      <c r="AG28" s="142" t="s">
        <v>200</v>
      </c>
      <c r="AH28" s="142" t="s">
        <v>201</v>
      </c>
      <c r="AI28" s="142" t="s">
        <v>202</v>
      </c>
      <c r="AJ28" s="142" t="s">
        <v>203</v>
      </c>
      <c r="AK28" s="142" t="s">
        <v>204</v>
      </c>
      <c r="AL28" s="142" t="s">
        <v>205</v>
      </c>
      <c r="AM28" s="142" t="s">
        <v>206</v>
      </c>
      <c r="AN28" s="142" t="s">
        <v>207</v>
      </c>
      <c r="AO28" s="142" t="s">
        <v>208</v>
      </c>
      <c r="AP28" s="142" t="s">
        <v>209</v>
      </c>
      <c r="AQ28" s="142" t="s">
        <v>210</v>
      </c>
      <c r="AR28" s="142" t="s">
        <v>211</v>
      </c>
      <c r="AS28" s="142" t="s">
        <v>212</v>
      </c>
      <c r="AT28" s="142" t="s">
        <v>213</v>
      </c>
      <c r="AU28" s="142" t="s">
        <v>214</v>
      </c>
      <c r="AV28" s="142" t="s">
        <v>215</v>
      </c>
      <c r="AW28" s="142" t="s">
        <v>216</v>
      </c>
      <c r="AX28" s="142" t="s">
        <v>217</v>
      </c>
      <c r="AY28" s="142" t="s">
        <v>218</v>
      </c>
      <c r="AZ28" s="142" t="s">
        <v>219</v>
      </c>
      <c r="BA28" s="142" t="s">
        <v>220</v>
      </c>
      <c r="BB28" s="142" t="s">
        <v>221</v>
      </c>
      <c r="BC28" s="142" t="s">
        <v>222</v>
      </c>
      <c r="BD28" s="142" t="s">
        <v>223</v>
      </c>
      <c r="BE28" s="142" t="s">
        <v>224</v>
      </c>
      <c r="BF28" s="142" t="s">
        <v>225</v>
      </c>
      <c r="BG28" s="142" t="s">
        <v>226</v>
      </c>
      <c r="BH28" s="142" t="s">
        <v>227</v>
      </c>
      <c r="BI28" s="142" t="s">
        <v>228</v>
      </c>
      <c r="BJ28" s="142" t="s">
        <v>229</v>
      </c>
      <c r="BK28" s="142" t="s">
        <v>230</v>
      </c>
      <c r="BL28" s="142" t="s">
        <v>231</v>
      </c>
      <c r="BM28" s="142" t="s">
        <v>232</v>
      </c>
      <c r="BN28" s="142" t="s">
        <v>233</v>
      </c>
      <c r="BO28" s="142" t="s">
        <v>234</v>
      </c>
      <c r="BP28" s="142" t="s">
        <v>235</v>
      </c>
      <c r="BQ28" s="142" t="s">
        <v>236</v>
      </c>
      <c r="BR28" s="142" t="s">
        <v>237</v>
      </c>
      <c r="BS28" s="142" t="s">
        <v>238</v>
      </c>
      <c r="BT28" s="142" t="s">
        <v>239</v>
      </c>
      <c r="BU28" s="142" t="s">
        <v>240</v>
      </c>
      <c r="BV28" s="142" t="s">
        <v>241</v>
      </c>
      <c r="BW28" s="142" t="s">
        <v>242</v>
      </c>
      <c r="BX28" s="142" t="s">
        <v>243</v>
      </c>
      <c r="BY28" s="142" t="s">
        <v>244</v>
      </c>
      <c r="BZ28" s="142" t="s">
        <v>245</v>
      </c>
      <c r="CA28" s="142" t="s">
        <v>246</v>
      </c>
      <c r="CB28" s="142" t="s">
        <v>247</v>
      </c>
      <c r="CC28" s="142" t="s">
        <v>248</v>
      </c>
      <c r="CD28" s="142" t="s">
        <v>249</v>
      </c>
      <c r="CE28" s="142" t="s">
        <v>250</v>
      </c>
      <c r="CF28" s="142" t="s">
        <v>251</v>
      </c>
      <c r="CG28" s="142" t="s">
        <v>252</v>
      </c>
      <c r="CH28" s="142" t="s">
        <v>253</v>
      </c>
      <c r="CI28" s="142" t="s">
        <v>254</v>
      </c>
      <c r="CJ28" s="142" t="s">
        <v>255</v>
      </c>
      <c r="CK28" s="142" t="s">
        <v>256</v>
      </c>
      <c r="CL28" s="142" t="s">
        <v>257</v>
      </c>
      <c r="CM28" s="142" t="s">
        <v>258</v>
      </c>
      <c r="CN28" s="142" t="s">
        <v>259</v>
      </c>
      <c r="CO28" s="142" t="s">
        <v>260</v>
      </c>
      <c r="CP28" s="142" t="s">
        <v>261</v>
      </c>
      <c r="CQ28" s="142" t="s">
        <v>262</v>
      </c>
      <c r="CR28" s="142" t="s">
        <v>263</v>
      </c>
      <c r="CS28" s="142" t="s">
        <v>264</v>
      </c>
      <c r="CT28" s="142" t="s">
        <v>265</v>
      </c>
      <c r="CU28" s="142" t="s">
        <v>266</v>
      </c>
      <c r="CV28" s="142" t="s">
        <v>267</v>
      </c>
      <c r="CW28" s="142" t="s">
        <v>268</v>
      </c>
      <c r="CX28" s="142" t="s">
        <v>269</v>
      </c>
    </row>
    <row r="29" spans="1:106" s="139" customFormat="1" ht="16" x14ac:dyDescent="0.2">
      <c r="A29" s="241" t="s">
        <v>272</v>
      </c>
      <c r="B29" s="292">
        <f>SUM(C29:GT29)</f>
        <v>0</v>
      </c>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c r="CS29" s="175"/>
      <c r="CT29" s="175"/>
      <c r="CU29" s="175"/>
      <c r="CV29" s="175"/>
      <c r="CW29" s="175"/>
      <c r="CX29" s="175"/>
    </row>
    <row r="30" spans="1:106" x14ac:dyDescent="0.15">
      <c r="A30"/>
    </row>
    <row r="31" spans="1:106" s="373" customFormat="1" ht="25.5" customHeight="1" x14ac:dyDescent="0.15">
      <c r="A31" s="496"/>
      <c r="B31" s="496"/>
      <c r="C31" s="496"/>
      <c r="D31" s="496"/>
      <c r="E31" s="496"/>
      <c r="F31" s="496"/>
      <c r="G31" s="496"/>
      <c r="H31" s="496"/>
      <c r="I31" s="496"/>
      <c r="J31" s="496"/>
      <c r="K31" s="496"/>
      <c r="L31" s="496"/>
      <c r="M31" s="496"/>
      <c r="N31" s="496"/>
      <c r="O31" s="496"/>
      <c r="P31" s="496"/>
      <c r="Q31" s="496"/>
      <c r="R31" s="496"/>
      <c r="S31" s="496"/>
      <c r="T31" s="496"/>
      <c r="U31" s="496"/>
      <c r="V31" s="496"/>
    </row>
  </sheetData>
  <sheetProtection formatRows="0" insertRows="0" selectLockedCells="1"/>
  <mergeCells count="11">
    <mergeCell ref="A1:V1"/>
    <mergeCell ref="A2:V2"/>
    <mergeCell ref="A4:V4"/>
    <mergeCell ref="A11:V11"/>
    <mergeCell ref="A18:V18"/>
    <mergeCell ref="A5:AC5"/>
    <mergeCell ref="A31:V31"/>
    <mergeCell ref="A25:V25"/>
    <mergeCell ref="A26:V26"/>
    <mergeCell ref="A12:V12"/>
    <mergeCell ref="A19:V19"/>
  </mergeCells>
  <phoneticPr fontId="6" type="noConversion"/>
  <printOptions horizontalCentered="1"/>
  <pageMargins left="0.4" right="0.4" top="0.5" bottom="0.5" header="0.5" footer="0.25"/>
  <pageSetup orientation="landscape" horizontalDpi="4294967293" verticalDpi="4294967293" r:id="rId1"/>
  <headerFooter alignWithMargins="0">
    <oddFooter>&amp;L&amp;8&amp;F&amp;C&amp;8&amp;P of &amp;N&amp;R&amp;8Staff Services</oddFooter>
  </headerFooter>
  <tableParts count="4">
    <tablePart r:id="rId2"/>
    <tablePart r:id="rId3"/>
    <tablePart r:id="rId4"/>
    <tablePart r:id="rId5"/>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BE4BC-A609-4D22-B549-7D7FE571E979}">
  <sheetPr codeName="Sheet1"/>
  <dimension ref="A1:CZ11"/>
  <sheetViews>
    <sheetView showGridLines="0" workbookViewId="0">
      <pane xSplit="4" ySplit="2" topLeftCell="E5" activePane="bottomRight" state="frozen"/>
      <selection pane="topRight" activeCell="E1" sqref="E1"/>
      <selection pane="bottomLeft" activeCell="A3" sqref="A3"/>
      <selection pane="bottomRight" activeCell="F33" sqref="F33"/>
    </sheetView>
  </sheetViews>
  <sheetFormatPr baseColWidth="10" defaultColWidth="8.5" defaultRowHeight="13" x14ac:dyDescent="0.15"/>
  <cols>
    <col min="2" max="2" width="11.33203125" customWidth="1"/>
    <col min="4" max="4" width="10.1640625" bestFit="1" customWidth="1"/>
    <col min="5" max="12" width="10.33203125" bestFit="1" customWidth="1"/>
    <col min="13" max="102" width="11.33203125" bestFit="1" customWidth="1"/>
    <col min="103" max="103" width="12.33203125" bestFit="1" customWidth="1"/>
  </cols>
  <sheetData>
    <row r="1" spans="1:104" ht="18" x14ac:dyDescent="0.2">
      <c r="A1" s="472" t="s">
        <v>154</v>
      </c>
      <c r="B1" s="472"/>
      <c r="C1" s="472"/>
      <c r="D1" s="472"/>
      <c r="E1" s="472"/>
      <c r="F1" s="472"/>
      <c r="G1" s="472"/>
      <c r="H1" s="472"/>
      <c r="I1" s="472"/>
      <c r="J1" s="472"/>
      <c r="K1" s="472"/>
      <c r="L1" s="472"/>
      <c r="M1" s="472"/>
      <c r="N1" s="472"/>
      <c r="O1" s="472"/>
      <c r="P1" s="472"/>
      <c r="Q1" s="472"/>
      <c r="R1" s="472"/>
      <c r="S1" s="472"/>
      <c r="T1" s="472"/>
      <c r="U1" s="472"/>
      <c r="V1" s="472"/>
    </row>
    <row r="2" spans="1:104" x14ac:dyDescent="0.15">
      <c r="A2" s="500" t="s">
        <v>158</v>
      </c>
      <c r="B2" s="500"/>
      <c r="C2" s="500"/>
      <c r="D2" s="500"/>
      <c r="E2" s="500"/>
      <c r="F2" s="500"/>
      <c r="G2" s="500"/>
      <c r="H2" s="500"/>
      <c r="I2" s="500"/>
      <c r="J2" s="500"/>
      <c r="K2" s="500"/>
      <c r="L2" s="500"/>
      <c r="M2" s="500"/>
      <c r="N2" s="500"/>
      <c r="O2" s="500"/>
      <c r="P2" s="500"/>
      <c r="Q2" s="500"/>
      <c r="R2" s="500"/>
      <c r="S2" s="500"/>
      <c r="T2" s="500"/>
      <c r="U2" s="500"/>
      <c r="V2" s="500"/>
    </row>
    <row r="3" spans="1:104" x14ac:dyDescent="0.15">
      <c r="A3" s="25"/>
      <c r="B3" s="25"/>
      <c r="C3" s="25"/>
      <c r="D3" s="25"/>
      <c r="E3" s="25"/>
      <c r="F3" s="25"/>
      <c r="G3" s="25"/>
      <c r="H3" s="25"/>
      <c r="I3" s="25"/>
      <c r="J3" s="25"/>
      <c r="K3" s="25"/>
      <c r="L3" s="25"/>
      <c r="M3" s="25"/>
      <c r="N3" s="25"/>
      <c r="O3" s="25"/>
      <c r="P3" s="25"/>
      <c r="Q3" s="25"/>
      <c r="R3" s="25"/>
      <c r="S3" s="25"/>
      <c r="T3" s="25"/>
      <c r="U3" s="25"/>
      <c r="V3" s="25"/>
    </row>
    <row r="4" spans="1:104" x14ac:dyDescent="0.15">
      <c r="A4" s="498" t="s">
        <v>3773</v>
      </c>
      <c r="B4" s="496"/>
      <c r="C4" s="496"/>
      <c r="D4" s="496"/>
      <c r="E4" s="496"/>
      <c r="F4" s="496"/>
      <c r="G4" s="496"/>
      <c r="H4" s="496"/>
      <c r="I4" s="496"/>
      <c r="J4" s="496"/>
      <c r="K4" s="496"/>
      <c r="L4" s="496"/>
      <c r="M4" s="496"/>
      <c r="N4" s="496"/>
      <c r="O4" s="496"/>
      <c r="P4" s="496"/>
      <c r="Q4" s="496"/>
      <c r="R4" s="496"/>
      <c r="S4" s="496"/>
      <c r="T4" s="496"/>
      <c r="U4" s="496"/>
      <c r="V4" s="496"/>
      <c r="W4" s="496"/>
      <c r="X4" s="496"/>
      <c r="Y4" s="496"/>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row>
    <row r="5" spans="1:104" ht="18" customHeight="1" x14ac:dyDescent="0.15">
      <c r="A5" s="490" t="s">
        <v>3774</v>
      </c>
      <c r="B5" s="490"/>
      <c r="C5" s="490"/>
      <c r="D5" s="490"/>
      <c r="E5" s="490"/>
      <c r="F5" s="490"/>
      <c r="G5" s="490"/>
      <c r="H5" s="490"/>
      <c r="I5" s="490"/>
      <c r="J5" s="490"/>
      <c r="K5" s="490"/>
      <c r="L5" s="490"/>
      <c r="M5" s="490"/>
      <c r="N5" s="490"/>
      <c r="O5" s="490"/>
      <c r="P5" s="490"/>
      <c r="Q5" s="490"/>
      <c r="R5" s="490"/>
      <c r="S5" s="490"/>
      <c r="T5" s="490"/>
      <c r="U5" s="490"/>
      <c r="V5" s="490"/>
      <c r="W5" s="490"/>
      <c r="X5" s="490"/>
      <c r="Y5" s="490"/>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row>
    <row r="6" spans="1:104" ht="16" x14ac:dyDescent="0.15">
      <c r="B6" s="176"/>
      <c r="C6" s="392" t="s">
        <v>3727</v>
      </c>
      <c r="D6" s="393">
        <f>'Start Here Statistics'!StartDate</f>
        <v>45036</v>
      </c>
      <c r="E6" s="393">
        <f>D6+1</f>
        <v>45037</v>
      </c>
      <c r="F6" s="393">
        <f t="shared" ref="F6:BQ6" si="0">E6+1</f>
        <v>45038</v>
      </c>
      <c r="G6" s="393">
        <f t="shared" si="0"/>
        <v>45039</v>
      </c>
      <c r="H6" s="393">
        <f t="shared" si="0"/>
        <v>45040</v>
      </c>
      <c r="I6" s="393">
        <f t="shared" si="0"/>
        <v>45041</v>
      </c>
      <c r="J6" s="393">
        <f t="shared" si="0"/>
        <v>45042</v>
      </c>
      <c r="K6" s="393">
        <f t="shared" si="0"/>
        <v>45043</v>
      </c>
      <c r="L6" s="393">
        <f t="shared" si="0"/>
        <v>45044</v>
      </c>
      <c r="M6" s="393">
        <f t="shared" si="0"/>
        <v>45045</v>
      </c>
      <c r="N6" s="393">
        <f t="shared" si="0"/>
        <v>45046</v>
      </c>
      <c r="O6" s="393">
        <f t="shared" si="0"/>
        <v>45047</v>
      </c>
      <c r="P6" s="393">
        <f t="shared" si="0"/>
        <v>45048</v>
      </c>
      <c r="Q6" s="393">
        <f t="shared" si="0"/>
        <v>45049</v>
      </c>
      <c r="R6" s="393">
        <f t="shared" si="0"/>
        <v>45050</v>
      </c>
      <c r="S6" s="393">
        <f t="shared" si="0"/>
        <v>45051</v>
      </c>
      <c r="T6" s="393">
        <f t="shared" si="0"/>
        <v>45052</v>
      </c>
      <c r="U6" s="393">
        <f t="shared" si="0"/>
        <v>45053</v>
      </c>
      <c r="V6" s="393">
        <f t="shared" si="0"/>
        <v>45054</v>
      </c>
      <c r="W6" s="393">
        <f t="shared" si="0"/>
        <v>45055</v>
      </c>
      <c r="X6" s="393">
        <f t="shared" si="0"/>
        <v>45056</v>
      </c>
      <c r="Y6" s="393">
        <f t="shared" si="0"/>
        <v>45057</v>
      </c>
      <c r="Z6" s="393">
        <f t="shared" si="0"/>
        <v>45058</v>
      </c>
      <c r="AA6" s="393">
        <f t="shared" si="0"/>
        <v>45059</v>
      </c>
      <c r="AB6" s="393">
        <f t="shared" si="0"/>
        <v>45060</v>
      </c>
      <c r="AC6" s="393">
        <f t="shared" si="0"/>
        <v>45061</v>
      </c>
      <c r="AD6" s="393">
        <f t="shared" si="0"/>
        <v>45062</v>
      </c>
      <c r="AE6" s="393">
        <f t="shared" si="0"/>
        <v>45063</v>
      </c>
      <c r="AF6" s="393">
        <f t="shared" si="0"/>
        <v>45064</v>
      </c>
      <c r="AG6" s="393">
        <f t="shared" si="0"/>
        <v>45065</v>
      </c>
      <c r="AH6" s="393">
        <f t="shared" si="0"/>
        <v>45066</v>
      </c>
      <c r="AI6" s="393">
        <f t="shared" si="0"/>
        <v>45067</v>
      </c>
      <c r="AJ6" s="393">
        <f t="shared" si="0"/>
        <v>45068</v>
      </c>
      <c r="AK6" s="393">
        <f t="shared" si="0"/>
        <v>45069</v>
      </c>
      <c r="AL6" s="393">
        <f t="shared" si="0"/>
        <v>45070</v>
      </c>
      <c r="AM6" s="393">
        <f t="shared" si="0"/>
        <v>45071</v>
      </c>
      <c r="AN6" s="393">
        <f t="shared" si="0"/>
        <v>45072</v>
      </c>
      <c r="AO6" s="393">
        <f t="shared" si="0"/>
        <v>45073</v>
      </c>
      <c r="AP6" s="393">
        <f t="shared" si="0"/>
        <v>45074</v>
      </c>
      <c r="AQ6" s="393">
        <f t="shared" si="0"/>
        <v>45075</v>
      </c>
      <c r="AR6" s="393">
        <f t="shared" si="0"/>
        <v>45076</v>
      </c>
      <c r="AS6" s="393">
        <f t="shared" si="0"/>
        <v>45077</v>
      </c>
      <c r="AT6" s="393">
        <f t="shared" si="0"/>
        <v>45078</v>
      </c>
      <c r="AU6" s="393">
        <f t="shared" si="0"/>
        <v>45079</v>
      </c>
      <c r="AV6" s="393">
        <f t="shared" si="0"/>
        <v>45080</v>
      </c>
      <c r="AW6" s="393">
        <f t="shared" si="0"/>
        <v>45081</v>
      </c>
      <c r="AX6" s="393">
        <f t="shared" si="0"/>
        <v>45082</v>
      </c>
      <c r="AY6" s="393">
        <f t="shared" si="0"/>
        <v>45083</v>
      </c>
      <c r="AZ6" s="393">
        <f t="shared" si="0"/>
        <v>45084</v>
      </c>
      <c r="BA6" s="393">
        <f t="shared" si="0"/>
        <v>45085</v>
      </c>
      <c r="BB6" s="393">
        <f t="shared" si="0"/>
        <v>45086</v>
      </c>
      <c r="BC6" s="393">
        <f t="shared" si="0"/>
        <v>45087</v>
      </c>
      <c r="BD6" s="393">
        <f t="shared" si="0"/>
        <v>45088</v>
      </c>
      <c r="BE6" s="393">
        <f t="shared" si="0"/>
        <v>45089</v>
      </c>
      <c r="BF6" s="393">
        <f t="shared" si="0"/>
        <v>45090</v>
      </c>
      <c r="BG6" s="393">
        <f t="shared" si="0"/>
        <v>45091</v>
      </c>
      <c r="BH6" s="393">
        <f t="shared" si="0"/>
        <v>45092</v>
      </c>
      <c r="BI6" s="393">
        <f t="shared" si="0"/>
        <v>45093</v>
      </c>
      <c r="BJ6" s="393">
        <f t="shared" si="0"/>
        <v>45094</v>
      </c>
      <c r="BK6" s="393">
        <f t="shared" si="0"/>
        <v>45095</v>
      </c>
      <c r="BL6" s="393">
        <f t="shared" si="0"/>
        <v>45096</v>
      </c>
      <c r="BM6" s="393">
        <f t="shared" si="0"/>
        <v>45097</v>
      </c>
      <c r="BN6" s="393">
        <f t="shared" si="0"/>
        <v>45098</v>
      </c>
      <c r="BO6" s="393">
        <f t="shared" si="0"/>
        <v>45099</v>
      </c>
      <c r="BP6" s="393">
        <f t="shared" si="0"/>
        <v>45100</v>
      </c>
      <c r="BQ6" s="393">
        <f t="shared" si="0"/>
        <v>45101</v>
      </c>
      <c r="BR6" s="393">
        <f t="shared" ref="BR6:CY6" si="1">BQ6+1</f>
        <v>45102</v>
      </c>
      <c r="BS6" s="393">
        <f t="shared" si="1"/>
        <v>45103</v>
      </c>
      <c r="BT6" s="393">
        <f t="shared" si="1"/>
        <v>45104</v>
      </c>
      <c r="BU6" s="393">
        <f t="shared" si="1"/>
        <v>45105</v>
      </c>
      <c r="BV6" s="393">
        <f t="shared" si="1"/>
        <v>45106</v>
      </c>
      <c r="BW6" s="393">
        <f t="shared" si="1"/>
        <v>45107</v>
      </c>
      <c r="BX6" s="393">
        <f t="shared" si="1"/>
        <v>45108</v>
      </c>
      <c r="BY6" s="393">
        <f t="shared" si="1"/>
        <v>45109</v>
      </c>
      <c r="BZ6" s="393">
        <f t="shared" si="1"/>
        <v>45110</v>
      </c>
      <c r="CA6" s="393">
        <f t="shared" si="1"/>
        <v>45111</v>
      </c>
      <c r="CB6" s="393">
        <f t="shared" si="1"/>
        <v>45112</v>
      </c>
      <c r="CC6" s="393">
        <f t="shared" si="1"/>
        <v>45113</v>
      </c>
      <c r="CD6" s="393">
        <f t="shared" si="1"/>
        <v>45114</v>
      </c>
      <c r="CE6" s="393">
        <f t="shared" si="1"/>
        <v>45115</v>
      </c>
      <c r="CF6" s="393">
        <f t="shared" si="1"/>
        <v>45116</v>
      </c>
      <c r="CG6" s="393">
        <f t="shared" si="1"/>
        <v>45117</v>
      </c>
      <c r="CH6" s="393">
        <f t="shared" si="1"/>
        <v>45118</v>
      </c>
      <c r="CI6" s="393">
        <f t="shared" si="1"/>
        <v>45119</v>
      </c>
      <c r="CJ6" s="393">
        <f t="shared" si="1"/>
        <v>45120</v>
      </c>
      <c r="CK6" s="393">
        <f t="shared" si="1"/>
        <v>45121</v>
      </c>
      <c r="CL6" s="393">
        <f t="shared" si="1"/>
        <v>45122</v>
      </c>
      <c r="CM6" s="393">
        <f t="shared" si="1"/>
        <v>45123</v>
      </c>
      <c r="CN6" s="393">
        <f t="shared" si="1"/>
        <v>45124</v>
      </c>
      <c r="CO6" s="393">
        <f t="shared" si="1"/>
        <v>45125</v>
      </c>
      <c r="CP6" s="393">
        <f t="shared" si="1"/>
        <v>45126</v>
      </c>
      <c r="CQ6" s="393">
        <f t="shared" si="1"/>
        <v>45127</v>
      </c>
      <c r="CR6" s="393">
        <f t="shared" si="1"/>
        <v>45128</v>
      </c>
      <c r="CS6" s="393">
        <f t="shared" si="1"/>
        <v>45129</v>
      </c>
      <c r="CT6" s="393">
        <f t="shared" si="1"/>
        <v>45130</v>
      </c>
      <c r="CU6" s="393">
        <f t="shared" si="1"/>
        <v>45131</v>
      </c>
      <c r="CV6" s="393">
        <f t="shared" si="1"/>
        <v>45132</v>
      </c>
      <c r="CW6" s="393">
        <f t="shared" si="1"/>
        <v>45133</v>
      </c>
      <c r="CX6" s="393">
        <f t="shared" si="1"/>
        <v>45134</v>
      </c>
      <c r="CY6" s="393">
        <f t="shared" si="1"/>
        <v>45135</v>
      </c>
    </row>
    <row r="7" spans="1:104" ht="17" hidden="1" x14ac:dyDescent="0.15">
      <c r="B7" s="50" t="s">
        <v>3775</v>
      </c>
      <c r="C7" s="93" t="s">
        <v>3727</v>
      </c>
      <c r="D7" s="142" t="s">
        <v>70</v>
      </c>
      <c r="E7" s="142" t="s">
        <v>171</v>
      </c>
      <c r="F7" s="142" t="s">
        <v>172</v>
      </c>
      <c r="G7" s="142" t="s">
        <v>173</v>
      </c>
      <c r="H7" s="142" t="s">
        <v>174</v>
      </c>
      <c r="I7" s="142" t="s">
        <v>175</v>
      </c>
      <c r="J7" s="142" t="s">
        <v>176</v>
      </c>
      <c r="K7" s="142" t="s">
        <v>177</v>
      </c>
      <c r="L7" s="142" t="s">
        <v>178</v>
      </c>
      <c r="M7" s="142" t="s">
        <v>179</v>
      </c>
      <c r="N7" s="142" t="s">
        <v>180</v>
      </c>
      <c r="O7" s="142" t="s">
        <v>181</v>
      </c>
      <c r="P7" s="142" t="s">
        <v>182</v>
      </c>
      <c r="Q7" s="142" t="s">
        <v>183</v>
      </c>
      <c r="R7" s="142" t="s">
        <v>184</v>
      </c>
      <c r="S7" s="142" t="s">
        <v>185</v>
      </c>
      <c r="T7" s="142" t="s">
        <v>186</v>
      </c>
      <c r="U7" s="142" t="s">
        <v>187</v>
      </c>
      <c r="V7" s="142" t="s">
        <v>188</v>
      </c>
      <c r="W7" s="142" t="s">
        <v>189</v>
      </c>
      <c r="X7" s="142" t="s">
        <v>190</v>
      </c>
      <c r="Y7" s="142" t="s">
        <v>191</v>
      </c>
      <c r="Z7" s="142" t="s">
        <v>192</v>
      </c>
      <c r="AA7" s="142" t="s">
        <v>193</v>
      </c>
      <c r="AB7" s="142" t="s">
        <v>194</v>
      </c>
      <c r="AC7" s="142" t="s">
        <v>195</v>
      </c>
      <c r="AD7" s="142" t="s">
        <v>196</v>
      </c>
      <c r="AE7" s="142" t="s">
        <v>197</v>
      </c>
      <c r="AF7" s="142" t="s">
        <v>198</v>
      </c>
      <c r="AG7" s="142" t="s">
        <v>199</v>
      </c>
      <c r="AH7" s="142" t="s">
        <v>200</v>
      </c>
      <c r="AI7" s="142" t="s">
        <v>201</v>
      </c>
      <c r="AJ7" s="142" t="s">
        <v>202</v>
      </c>
      <c r="AK7" s="142" t="s">
        <v>203</v>
      </c>
      <c r="AL7" s="142" t="s">
        <v>204</v>
      </c>
      <c r="AM7" s="142" t="s">
        <v>205</v>
      </c>
      <c r="AN7" s="142" t="s">
        <v>206</v>
      </c>
      <c r="AO7" s="142" t="s">
        <v>207</v>
      </c>
      <c r="AP7" s="142" t="s">
        <v>208</v>
      </c>
      <c r="AQ7" s="142" t="s">
        <v>209</v>
      </c>
      <c r="AR7" s="142" t="s">
        <v>210</v>
      </c>
      <c r="AS7" s="142" t="s">
        <v>211</v>
      </c>
      <c r="AT7" s="142" t="s">
        <v>212</v>
      </c>
      <c r="AU7" s="142" t="s">
        <v>213</v>
      </c>
      <c r="AV7" s="142" t="s">
        <v>214</v>
      </c>
      <c r="AW7" s="142" t="s">
        <v>215</v>
      </c>
      <c r="AX7" s="142" t="s">
        <v>216</v>
      </c>
      <c r="AY7" s="142" t="s">
        <v>217</v>
      </c>
      <c r="AZ7" s="142" t="s">
        <v>218</v>
      </c>
      <c r="BA7" s="142" t="s">
        <v>219</v>
      </c>
      <c r="BB7" s="142" t="s">
        <v>220</v>
      </c>
      <c r="BC7" s="142" t="s">
        <v>221</v>
      </c>
      <c r="BD7" s="142" t="s">
        <v>222</v>
      </c>
      <c r="BE7" s="142" t="s">
        <v>223</v>
      </c>
      <c r="BF7" s="142" t="s">
        <v>224</v>
      </c>
      <c r="BG7" s="142" t="s">
        <v>225</v>
      </c>
      <c r="BH7" s="142" t="s">
        <v>226</v>
      </c>
      <c r="BI7" s="142" t="s">
        <v>227</v>
      </c>
      <c r="BJ7" s="142" t="s">
        <v>228</v>
      </c>
      <c r="BK7" s="142" t="s">
        <v>229</v>
      </c>
      <c r="BL7" s="142" t="s">
        <v>230</v>
      </c>
      <c r="BM7" s="142" t="s">
        <v>231</v>
      </c>
      <c r="BN7" s="142" t="s">
        <v>232</v>
      </c>
      <c r="BO7" s="142" t="s">
        <v>233</v>
      </c>
      <c r="BP7" s="142" t="s">
        <v>234</v>
      </c>
      <c r="BQ7" s="142" t="s">
        <v>235</v>
      </c>
      <c r="BR7" s="142" t="s">
        <v>236</v>
      </c>
      <c r="BS7" s="142" t="s">
        <v>237</v>
      </c>
      <c r="BT7" s="142" t="s">
        <v>238</v>
      </c>
      <c r="BU7" s="142" t="s">
        <v>239</v>
      </c>
      <c r="BV7" s="142" t="s">
        <v>240</v>
      </c>
      <c r="BW7" s="142" t="s">
        <v>241</v>
      </c>
      <c r="BX7" s="142" t="s">
        <v>242</v>
      </c>
      <c r="BY7" s="142" t="s">
        <v>243</v>
      </c>
      <c r="BZ7" s="142" t="s">
        <v>244</v>
      </c>
      <c r="CA7" s="142" t="s">
        <v>245</v>
      </c>
      <c r="CB7" s="142" t="s">
        <v>246</v>
      </c>
      <c r="CC7" s="142" t="s">
        <v>247</v>
      </c>
      <c r="CD7" s="142" t="s">
        <v>248</v>
      </c>
      <c r="CE7" s="142" t="s">
        <v>249</v>
      </c>
      <c r="CF7" s="142" t="s">
        <v>250</v>
      </c>
      <c r="CG7" s="142" t="s">
        <v>251</v>
      </c>
      <c r="CH7" s="142" t="s">
        <v>252</v>
      </c>
      <c r="CI7" s="142" t="s">
        <v>253</v>
      </c>
      <c r="CJ7" s="142" t="s">
        <v>254</v>
      </c>
      <c r="CK7" s="142" t="s">
        <v>255</v>
      </c>
      <c r="CL7" s="142" t="s">
        <v>256</v>
      </c>
      <c r="CM7" s="142" t="s">
        <v>257</v>
      </c>
      <c r="CN7" s="142" t="s">
        <v>258</v>
      </c>
      <c r="CO7" s="142" t="s">
        <v>259</v>
      </c>
      <c r="CP7" s="142" t="s">
        <v>260</v>
      </c>
      <c r="CQ7" s="142" t="s">
        <v>261</v>
      </c>
      <c r="CR7" s="142" t="s">
        <v>262</v>
      </c>
      <c r="CS7" s="142" t="s">
        <v>263</v>
      </c>
      <c r="CT7" s="142" t="s">
        <v>264</v>
      </c>
      <c r="CU7" s="142" t="s">
        <v>265</v>
      </c>
      <c r="CV7" s="142" t="s">
        <v>266</v>
      </c>
      <c r="CW7" s="142" t="s">
        <v>267</v>
      </c>
      <c r="CX7" s="142" t="s">
        <v>268</v>
      </c>
      <c r="CY7" s="142" t="s">
        <v>269</v>
      </c>
    </row>
    <row r="8" spans="1:104" ht="19.5" customHeight="1" x14ac:dyDescent="0.15">
      <c r="A8" s="139"/>
      <c r="B8" s="147" t="s">
        <v>272</v>
      </c>
      <c r="C8" s="282"/>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39"/>
    </row>
    <row r="9" spans="1:104" ht="42" x14ac:dyDescent="0.15">
      <c r="B9" s="281" t="s">
        <v>3766</v>
      </c>
      <c r="C9" s="168">
        <f>SUM(D9:GT9)</f>
        <v>0</v>
      </c>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59"/>
      <c r="BL9" s="159"/>
      <c r="BM9" s="159"/>
      <c r="BN9" s="159"/>
      <c r="BO9" s="159"/>
      <c r="BP9" s="159"/>
      <c r="BQ9" s="159"/>
      <c r="BR9" s="159"/>
      <c r="BS9" s="159"/>
      <c r="BT9" s="159"/>
      <c r="BU9" s="159"/>
      <c r="BV9" s="159"/>
      <c r="BW9" s="159"/>
      <c r="BX9" s="159"/>
      <c r="BY9" s="159"/>
      <c r="BZ9" s="159"/>
      <c r="CA9" s="159"/>
      <c r="CB9" s="159"/>
      <c r="CC9" s="159"/>
      <c r="CD9" s="159"/>
      <c r="CE9" s="159"/>
      <c r="CF9" s="159"/>
      <c r="CG9" s="159"/>
      <c r="CH9" s="159"/>
      <c r="CI9" s="159"/>
      <c r="CJ9" s="159"/>
      <c r="CK9" s="159"/>
      <c r="CL9" s="159"/>
      <c r="CM9" s="159"/>
      <c r="CN9" s="159"/>
      <c r="CO9" s="159"/>
      <c r="CP9" s="159"/>
      <c r="CQ9" s="159"/>
      <c r="CR9" s="159"/>
      <c r="CS9" s="159"/>
      <c r="CT9" s="159"/>
      <c r="CU9" s="159"/>
      <c r="CV9" s="159"/>
      <c r="CW9" s="159"/>
      <c r="CX9" s="159"/>
      <c r="CY9" s="159"/>
    </row>
    <row r="11" spans="1:104" x14ac:dyDescent="0.15">
      <c r="A11" s="370"/>
      <c r="B11" s="370"/>
      <c r="C11" s="370"/>
      <c r="D11" s="370"/>
      <c r="E11" s="370"/>
      <c r="F11" s="370"/>
      <c r="G11" s="370"/>
      <c r="H11" s="370"/>
      <c r="I11" s="370"/>
      <c r="J11" s="370"/>
      <c r="K11" s="370"/>
      <c r="L11" s="370"/>
      <c r="M11" s="370"/>
      <c r="N11" s="370"/>
      <c r="O11" s="370"/>
      <c r="P11" s="370"/>
      <c r="Q11" s="370"/>
      <c r="R11" s="370"/>
      <c r="S11" s="370"/>
      <c r="T11" s="370"/>
      <c r="U11" s="370"/>
      <c r="V11" s="370"/>
      <c r="W11" s="370"/>
      <c r="X11" s="370"/>
      <c r="Y11" s="370"/>
      <c r="Z11" s="370"/>
    </row>
  </sheetData>
  <mergeCells count="4">
    <mergeCell ref="A5:Y5"/>
    <mergeCell ref="A4:Y4"/>
    <mergeCell ref="A1:V1"/>
    <mergeCell ref="A2:V2"/>
  </mergeCells>
  <conditionalFormatting sqref="B8">
    <cfRule type="expression" dxfId="23" priority="1">
      <formula>AND(ISBLANK(B8)=FALSE,ISNA(MATCH(B8,CountiesActive,0)))</formula>
    </cfRule>
  </conditionalFormatting>
  <conditionalFormatting sqref="D7:Y7">
    <cfRule type="cellIs" dxfId="22" priority="2" stopIfTrue="1" operator="lessThan">
      <formula>2007</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D039-E4F0-48BB-AC66-534E6AC937C5}">
  <sheetPr codeName="Sheet8"/>
  <dimension ref="A1:CY201"/>
  <sheetViews>
    <sheetView showGridLines="0" zoomScale="85" zoomScaleNormal="85" workbookViewId="0">
      <pane xSplit="5" ySplit="2" topLeftCell="F3" activePane="bottomRight" state="frozen"/>
      <selection pane="topRight" activeCell="F1" sqref="F1"/>
      <selection pane="bottomLeft" activeCell="A3" sqref="A3"/>
      <selection pane="bottomRight" activeCell="J6" sqref="J6"/>
    </sheetView>
  </sheetViews>
  <sheetFormatPr baseColWidth="10" defaultColWidth="8.83203125" defaultRowHeight="15" x14ac:dyDescent="0.2"/>
  <cols>
    <col min="1" max="1" width="20.33203125" style="308" customWidth="1"/>
    <col min="2" max="2" width="29.83203125" style="308" customWidth="1"/>
    <col min="3" max="3" width="12.6640625" style="308" bestFit="1" customWidth="1"/>
    <col min="4" max="4" width="10.33203125" style="308" bestFit="1" customWidth="1"/>
    <col min="5" max="5" width="12.1640625" style="308" bestFit="1" customWidth="1"/>
    <col min="6" max="12" width="11.33203125" style="308" bestFit="1" customWidth="1"/>
    <col min="13" max="102" width="12.33203125" style="308" bestFit="1" customWidth="1"/>
    <col min="103" max="103" width="13.33203125" style="308" bestFit="1" customWidth="1"/>
    <col min="104" max="16384" width="8.83203125" style="308"/>
  </cols>
  <sheetData>
    <row r="1" spans="1:24" ht="45" customHeight="1" x14ac:dyDescent="0.2">
      <c r="C1" s="510" t="s">
        <v>140</v>
      </c>
      <c r="D1" s="510"/>
      <c r="E1" s="510"/>
      <c r="F1" s="510"/>
      <c r="G1" s="510"/>
      <c r="H1" s="510"/>
      <c r="I1" s="510"/>
      <c r="J1" s="510"/>
      <c r="K1" s="510"/>
      <c r="L1" s="510"/>
      <c r="M1" s="510"/>
      <c r="N1" s="510"/>
      <c r="O1" s="510"/>
      <c r="P1" s="510"/>
      <c r="Q1" s="510"/>
      <c r="R1" s="510"/>
      <c r="S1" s="510"/>
      <c r="T1" s="510"/>
      <c r="U1" s="510"/>
      <c r="V1" s="510"/>
      <c r="W1" s="510"/>
      <c r="X1" s="510"/>
    </row>
    <row r="2" spans="1:24" s="367" customFormat="1" ht="45" customHeight="1" thickBot="1" x14ac:dyDescent="0.2">
      <c r="C2" s="511" t="s">
        <v>158</v>
      </c>
      <c r="D2" s="511"/>
      <c r="E2" s="511"/>
      <c r="F2" s="511"/>
      <c r="G2" s="511"/>
      <c r="H2" s="511"/>
      <c r="I2" s="511"/>
      <c r="J2" s="511"/>
      <c r="K2" s="511"/>
      <c r="L2" s="511"/>
      <c r="M2" s="511"/>
      <c r="N2" s="511"/>
      <c r="O2" s="511"/>
      <c r="P2" s="511"/>
      <c r="Q2" s="511"/>
      <c r="R2" s="511"/>
      <c r="S2" s="511"/>
      <c r="T2" s="511"/>
      <c r="U2" s="511"/>
      <c r="V2" s="511"/>
      <c r="W2" s="511"/>
      <c r="X2" s="511"/>
    </row>
    <row r="3" spans="1:24" s="367" customFormat="1" ht="4.5" customHeight="1" x14ac:dyDescent="0.15">
      <c r="C3" s="368"/>
      <c r="D3" s="368"/>
      <c r="E3" s="368"/>
      <c r="F3" s="368"/>
      <c r="G3" s="368"/>
      <c r="H3" s="368"/>
      <c r="I3" s="368"/>
      <c r="J3" s="368"/>
      <c r="K3" s="368"/>
      <c r="L3" s="368"/>
      <c r="M3" s="368"/>
      <c r="N3" s="368"/>
      <c r="O3" s="368"/>
      <c r="P3" s="368"/>
      <c r="Q3" s="368"/>
      <c r="R3" s="368"/>
      <c r="S3" s="368"/>
      <c r="T3" s="368"/>
      <c r="U3" s="368"/>
      <c r="V3" s="368"/>
      <c r="W3" s="368"/>
      <c r="X3" s="368"/>
    </row>
    <row r="4" spans="1:24" x14ac:dyDescent="0.2">
      <c r="A4" s="512" t="s">
        <v>3776</v>
      </c>
      <c r="B4" s="512"/>
      <c r="C4" s="512"/>
      <c r="D4" s="512"/>
      <c r="E4" s="512"/>
      <c r="F4" s="512"/>
      <c r="G4" s="512"/>
      <c r="H4" s="512"/>
      <c r="I4" s="512"/>
      <c r="J4" s="512"/>
      <c r="K4" s="512"/>
      <c r="L4" s="512"/>
      <c r="M4" s="512"/>
      <c r="N4" s="512"/>
      <c r="O4" s="512"/>
      <c r="P4" s="512"/>
      <c r="Q4" s="512"/>
      <c r="R4" s="512"/>
      <c r="S4" s="512"/>
      <c r="T4" s="512"/>
    </row>
    <row r="5" spans="1:24" s="366" customFormat="1" ht="30" customHeight="1" x14ac:dyDescent="0.15">
      <c r="A5" s="515" t="s">
        <v>3777</v>
      </c>
      <c r="B5" s="515"/>
      <c r="C5" s="515"/>
      <c r="D5" s="515"/>
      <c r="E5" s="515"/>
      <c r="F5" s="515"/>
      <c r="G5" s="515"/>
      <c r="H5" s="515"/>
      <c r="I5" s="515"/>
      <c r="J5" s="515"/>
      <c r="K5" s="515"/>
      <c r="L5" s="515"/>
      <c r="M5" s="515"/>
      <c r="N5" s="515"/>
      <c r="O5" s="515"/>
      <c r="P5" s="515"/>
      <c r="Q5" s="515"/>
      <c r="R5" s="515"/>
      <c r="S5" s="515"/>
      <c r="T5" s="515"/>
      <c r="U5" s="515"/>
      <c r="V5" s="515"/>
    </row>
    <row r="6" spans="1:24" ht="30" customHeight="1" x14ac:dyDescent="0.2">
      <c r="B6" s="387" t="s">
        <v>3778</v>
      </c>
      <c r="C6" s="387" t="s">
        <v>3779</v>
      </c>
      <c r="D6" s="388" t="s">
        <v>165</v>
      </c>
      <c r="E6" s="389" t="s">
        <v>3780</v>
      </c>
      <c r="F6" s="387" t="s">
        <v>3781</v>
      </c>
      <c r="G6" s="365"/>
      <c r="H6" s="365"/>
    </row>
    <row r="7" spans="1:24" x14ac:dyDescent="0.2">
      <c r="B7" s="335"/>
      <c r="C7" s="335"/>
      <c r="D7" s="335"/>
      <c r="E7" s="335"/>
      <c r="F7" s="335"/>
    </row>
    <row r="8" spans="1:24" x14ac:dyDescent="0.2">
      <c r="B8" s="335"/>
      <c r="C8" s="335"/>
      <c r="D8" s="335"/>
      <c r="E8" s="335"/>
      <c r="F8" s="335"/>
    </row>
    <row r="9" spans="1:24" x14ac:dyDescent="0.2">
      <c r="B9" s="335"/>
      <c r="C9" s="335"/>
      <c r="D9" s="335"/>
      <c r="E9" s="335"/>
      <c r="F9" s="335"/>
    </row>
    <row r="10" spans="1:24" x14ac:dyDescent="0.2">
      <c r="B10" s="335"/>
      <c r="C10" s="335"/>
      <c r="D10" s="335"/>
      <c r="E10" s="335"/>
      <c r="F10" s="335"/>
    </row>
    <row r="11" spans="1:24" x14ac:dyDescent="0.2">
      <c r="B11" s="335"/>
      <c r="C11" s="335"/>
      <c r="D11" s="335"/>
      <c r="E11" s="335"/>
      <c r="F11" s="335"/>
    </row>
    <row r="13" spans="1:24" x14ac:dyDescent="0.2">
      <c r="A13" s="512" t="s">
        <v>3782</v>
      </c>
      <c r="B13" s="512"/>
      <c r="C13" s="512"/>
      <c r="D13" s="512"/>
      <c r="E13" s="512"/>
      <c r="F13" s="512"/>
      <c r="G13" s="512"/>
      <c r="H13" s="512"/>
      <c r="I13" s="512"/>
      <c r="J13" s="512"/>
      <c r="K13" s="512"/>
      <c r="L13" s="512"/>
      <c r="M13" s="512"/>
      <c r="N13" s="512"/>
      <c r="O13" s="512"/>
      <c r="P13" s="512"/>
      <c r="Q13" s="512"/>
      <c r="R13" s="512"/>
      <c r="S13" s="512"/>
      <c r="T13" s="512"/>
    </row>
    <row r="14" spans="1:24" s="366" customFormat="1" ht="30" customHeight="1" x14ac:dyDescent="0.15">
      <c r="A14" s="515" t="s">
        <v>3783</v>
      </c>
      <c r="B14" s="515"/>
      <c r="C14" s="515"/>
      <c r="D14" s="515"/>
      <c r="E14" s="515"/>
      <c r="F14" s="515"/>
      <c r="G14" s="515"/>
      <c r="H14" s="515"/>
      <c r="I14" s="515"/>
      <c r="J14" s="515"/>
      <c r="K14" s="515"/>
      <c r="L14" s="515"/>
      <c r="M14" s="515"/>
      <c r="N14" s="515"/>
      <c r="O14" s="515"/>
      <c r="P14" s="515"/>
      <c r="Q14" s="515"/>
      <c r="R14" s="515"/>
      <c r="S14" s="515"/>
      <c r="T14" s="515"/>
      <c r="U14" s="515"/>
      <c r="V14" s="515"/>
    </row>
    <row r="15" spans="1:24" ht="30" customHeight="1" x14ac:dyDescent="0.2">
      <c r="B15" s="387" t="s">
        <v>3778</v>
      </c>
      <c r="C15" s="387" t="s">
        <v>3779</v>
      </c>
      <c r="D15" s="388" t="s">
        <v>165</v>
      </c>
      <c r="E15" s="389" t="s">
        <v>3780</v>
      </c>
      <c r="F15" s="387" t="s">
        <v>3781</v>
      </c>
      <c r="G15" s="365"/>
      <c r="H15" s="365"/>
    </row>
    <row r="16" spans="1:24" x14ac:dyDescent="0.2">
      <c r="B16" s="335"/>
      <c r="C16" s="335"/>
      <c r="D16" s="335"/>
      <c r="E16" s="335"/>
      <c r="F16" s="335"/>
    </row>
    <row r="17" spans="1:103" x14ac:dyDescent="0.2">
      <c r="B17" s="335"/>
      <c r="C17" s="335"/>
      <c r="D17" s="335"/>
      <c r="E17" s="335"/>
      <c r="F17" s="335"/>
    </row>
    <row r="18" spans="1:103" x14ac:dyDescent="0.2">
      <c r="B18" s="335"/>
      <c r="C18" s="335"/>
      <c r="D18" s="335"/>
      <c r="E18" s="335"/>
      <c r="F18" s="335"/>
    </row>
    <row r="19" spans="1:103" x14ac:dyDescent="0.2">
      <c r="B19" s="335"/>
      <c r="C19" s="335"/>
      <c r="D19" s="335"/>
      <c r="E19" s="335"/>
      <c r="F19" s="335"/>
    </row>
    <row r="20" spans="1:103" x14ac:dyDescent="0.2">
      <c r="B20" s="335"/>
      <c r="C20" s="335"/>
      <c r="D20" s="335"/>
      <c r="E20" s="335"/>
      <c r="F20" s="335"/>
    </row>
    <row r="21" spans="1:103" x14ac:dyDescent="0.2">
      <c r="B21" s="335"/>
      <c r="C21" s="335"/>
      <c r="D21" s="335"/>
      <c r="E21" s="335"/>
      <c r="F21" s="335"/>
    </row>
    <row r="23" spans="1:103" ht="16" customHeight="1" x14ac:dyDescent="0.2">
      <c r="A23" s="512" t="s">
        <v>3784</v>
      </c>
      <c r="B23" s="512"/>
      <c r="C23" s="512"/>
      <c r="D23" s="512"/>
      <c r="E23" s="512"/>
      <c r="F23" s="512"/>
      <c r="G23" s="512"/>
      <c r="H23" s="512"/>
      <c r="I23" s="512"/>
      <c r="J23" s="512"/>
      <c r="K23" s="512"/>
      <c r="L23" s="512"/>
      <c r="M23" s="512"/>
      <c r="N23" s="512"/>
      <c r="O23" s="512"/>
      <c r="P23" s="512"/>
      <c r="Q23" s="512"/>
      <c r="R23" s="512"/>
      <c r="S23" s="512"/>
      <c r="T23" s="512"/>
      <c r="U23" s="512"/>
      <c r="V23" s="512"/>
    </row>
    <row r="24" spans="1:103" ht="30" customHeight="1" thickBot="1" x14ac:dyDescent="0.25">
      <c r="A24" s="513" t="s">
        <v>3785</v>
      </c>
      <c r="B24" s="514"/>
      <c r="C24" s="514"/>
      <c r="D24" s="514"/>
      <c r="E24" s="514"/>
      <c r="F24" s="514"/>
      <c r="G24" s="514"/>
      <c r="H24" s="514"/>
      <c r="I24" s="514"/>
      <c r="J24" s="514"/>
      <c r="K24" s="514"/>
      <c r="L24" s="514"/>
      <c r="M24" s="514"/>
      <c r="N24" s="514"/>
      <c r="O24" s="514"/>
      <c r="P24" s="514"/>
      <c r="Q24" s="514"/>
      <c r="R24" s="514"/>
      <c r="S24" s="514"/>
      <c r="T24" s="514"/>
      <c r="U24" s="514"/>
      <c r="V24" s="514"/>
    </row>
    <row r="25" spans="1:103" s="326" customFormat="1" ht="16" customHeight="1" thickTop="1" x14ac:dyDescent="0.15">
      <c r="A25" s="331" t="s">
        <v>3753</v>
      </c>
      <c r="B25" s="364" t="s">
        <v>3786</v>
      </c>
      <c r="C25" s="392" t="s">
        <v>3727</v>
      </c>
      <c r="D25" s="393">
        <f>'Start Here Statistics'!StartDate</f>
        <v>45036</v>
      </c>
      <c r="E25" s="393">
        <f t="shared" ref="E25:AJ25" si="0">D25+1</f>
        <v>45037</v>
      </c>
      <c r="F25" s="393">
        <f t="shared" si="0"/>
        <v>45038</v>
      </c>
      <c r="G25" s="393">
        <f t="shared" si="0"/>
        <v>45039</v>
      </c>
      <c r="H25" s="393">
        <f t="shared" si="0"/>
        <v>45040</v>
      </c>
      <c r="I25" s="393">
        <f t="shared" si="0"/>
        <v>45041</v>
      </c>
      <c r="J25" s="393">
        <f t="shared" si="0"/>
        <v>45042</v>
      </c>
      <c r="K25" s="393">
        <f t="shared" si="0"/>
        <v>45043</v>
      </c>
      <c r="L25" s="393">
        <f t="shared" si="0"/>
        <v>45044</v>
      </c>
      <c r="M25" s="393">
        <f t="shared" si="0"/>
        <v>45045</v>
      </c>
      <c r="N25" s="393">
        <f t="shared" si="0"/>
        <v>45046</v>
      </c>
      <c r="O25" s="393">
        <f t="shared" si="0"/>
        <v>45047</v>
      </c>
      <c r="P25" s="393">
        <f t="shared" si="0"/>
        <v>45048</v>
      </c>
      <c r="Q25" s="393">
        <f t="shared" si="0"/>
        <v>45049</v>
      </c>
      <c r="R25" s="393">
        <f t="shared" si="0"/>
        <v>45050</v>
      </c>
      <c r="S25" s="393">
        <f t="shared" si="0"/>
        <v>45051</v>
      </c>
      <c r="T25" s="393">
        <f t="shared" si="0"/>
        <v>45052</v>
      </c>
      <c r="U25" s="393">
        <f t="shared" si="0"/>
        <v>45053</v>
      </c>
      <c r="V25" s="393">
        <f t="shared" si="0"/>
        <v>45054</v>
      </c>
      <c r="W25" s="393">
        <f t="shared" si="0"/>
        <v>45055</v>
      </c>
      <c r="X25" s="393">
        <f t="shared" si="0"/>
        <v>45056</v>
      </c>
      <c r="Y25" s="393">
        <f t="shared" si="0"/>
        <v>45057</v>
      </c>
      <c r="Z25" s="393">
        <f t="shared" si="0"/>
        <v>45058</v>
      </c>
      <c r="AA25" s="393">
        <f t="shared" si="0"/>
        <v>45059</v>
      </c>
      <c r="AB25" s="393">
        <f t="shared" si="0"/>
        <v>45060</v>
      </c>
      <c r="AC25" s="393">
        <f t="shared" si="0"/>
        <v>45061</v>
      </c>
      <c r="AD25" s="393">
        <f t="shared" si="0"/>
        <v>45062</v>
      </c>
      <c r="AE25" s="393">
        <f t="shared" si="0"/>
        <v>45063</v>
      </c>
      <c r="AF25" s="393">
        <f t="shared" si="0"/>
        <v>45064</v>
      </c>
      <c r="AG25" s="393">
        <f t="shared" si="0"/>
        <v>45065</v>
      </c>
      <c r="AH25" s="393">
        <f t="shared" si="0"/>
        <v>45066</v>
      </c>
      <c r="AI25" s="393">
        <f t="shared" si="0"/>
        <v>45067</v>
      </c>
      <c r="AJ25" s="393">
        <f t="shared" si="0"/>
        <v>45068</v>
      </c>
      <c r="AK25" s="393">
        <f t="shared" ref="AK25:BP25" si="1">AJ25+1</f>
        <v>45069</v>
      </c>
      <c r="AL25" s="393">
        <f t="shared" si="1"/>
        <v>45070</v>
      </c>
      <c r="AM25" s="393">
        <f t="shared" si="1"/>
        <v>45071</v>
      </c>
      <c r="AN25" s="393">
        <f t="shared" si="1"/>
        <v>45072</v>
      </c>
      <c r="AO25" s="393">
        <f t="shared" si="1"/>
        <v>45073</v>
      </c>
      <c r="AP25" s="393">
        <f t="shared" si="1"/>
        <v>45074</v>
      </c>
      <c r="AQ25" s="393">
        <f t="shared" si="1"/>
        <v>45075</v>
      </c>
      <c r="AR25" s="393">
        <f t="shared" si="1"/>
        <v>45076</v>
      </c>
      <c r="AS25" s="393">
        <f t="shared" si="1"/>
        <v>45077</v>
      </c>
      <c r="AT25" s="393">
        <f t="shared" si="1"/>
        <v>45078</v>
      </c>
      <c r="AU25" s="393">
        <f t="shared" si="1"/>
        <v>45079</v>
      </c>
      <c r="AV25" s="393">
        <f t="shared" si="1"/>
        <v>45080</v>
      </c>
      <c r="AW25" s="393">
        <f t="shared" si="1"/>
        <v>45081</v>
      </c>
      <c r="AX25" s="393">
        <f t="shared" si="1"/>
        <v>45082</v>
      </c>
      <c r="AY25" s="393">
        <f t="shared" si="1"/>
        <v>45083</v>
      </c>
      <c r="AZ25" s="393">
        <f t="shared" si="1"/>
        <v>45084</v>
      </c>
      <c r="BA25" s="393">
        <f t="shared" si="1"/>
        <v>45085</v>
      </c>
      <c r="BB25" s="393">
        <f t="shared" si="1"/>
        <v>45086</v>
      </c>
      <c r="BC25" s="393">
        <f t="shared" si="1"/>
        <v>45087</v>
      </c>
      <c r="BD25" s="393">
        <f t="shared" si="1"/>
        <v>45088</v>
      </c>
      <c r="BE25" s="393">
        <f t="shared" si="1"/>
        <v>45089</v>
      </c>
      <c r="BF25" s="393">
        <f t="shared" si="1"/>
        <v>45090</v>
      </c>
      <c r="BG25" s="393">
        <f t="shared" si="1"/>
        <v>45091</v>
      </c>
      <c r="BH25" s="393">
        <f t="shared" si="1"/>
        <v>45092</v>
      </c>
      <c r="BI25" s="393">
        <f t="shared" si="1"/>
        <v>45093</v>
      </c>
      <c r="BJ25" s="393">
        <f t="shared" si="1"/>
        <v>45094</v>
      </c>
      <c r="BK25" s="393">
        <f t="shared" si="1"/>
        <v>45095</v>
      </c>
      <c r="BL25" s="393">
        <f t="shared" si="1"/>
        <v>45096</v>
      </c>
      <c r="BM25" s="393">
        <f t="shared" si="1"/>
        <v>45097</v>
      </c>
      <c r="BN25" s="393">
        <f t="shared" si="1"/>
        <v>45098</v>
      </c>
      <c r="BO25" s="393">
        <f t="shared" si="1"/>
        <v>45099</v>
      </c>
      <c r="BP25" s="393">
        <f t="shared" si="1"/>
        <v>45100</v>
      </c>
      <c r="BQ25" s="393">
        <f t="shared" ref="BQ25:CY25" si="2">BP25+1</f>
        <v>45101</v>
      </c>
      <c r="BR25" s="393">
        <f t="shared" si="2"/>
        <v>45102</v>
      </c>
      <c r="BS25" s="393">
        <f t="shared" si="2"/>
        <v>45103</v>
      </c>
      <c r="BT25" s="393">
        <f t="shared" si="2"/>
        <v>45104</v>
      </c>
      <c r="BU25" s="393">
        <f t="shared" si="2"/>
        <v>45105</v>
      </c>
      <c r="BV25" s="393">
        <f t="shared" si="2"/>
        <v>45106</v>
      </c>
      <c r="BW25" s="393">
        <f t="shared" si="2"/>
        <v>45107</v>
      </c>
      <c r="BX25" s="393">
        <f t="shared" si="2"/>
        <v>45108</v>
      </c>
      <c r="BY25" s="393">
        <f t="shared" si="2"/>
        <v>45109</v>
      </c>
      <c r="BZ25" s="393">
        <f t="shared" si="2"/>
        <v>45110</v>
      </c>
      <c r="CA25" s="393">
        <f t="shared" si="2"/>
        <v>45111</v>
      </c>
      <c r="CB25" s="393">
        <f t="shared" si="2"/>
        <v>45112</v>
      </c>
      <c r="CC25" s="393">
        <f t="shared" si="2"/>
        <v>45113</v>
      </c>
      <c r="CD25" s="393">
        <f t="shared" si="2"/>
        <v>45114</v>
      </c>
      <c r="CE25" s="393">
        <f t="shared" si="2"/>
        <v>45115</v>
      </c>
      <c r="CF25" s="393">
        <f t="shared" si="2"/>
        <v>45116</v>
      </c>
      <c r="CG25" s="393">
        <f t="shared" si="2"/>
        <v>45117</v>
      </c>
      <c r="CH25" s="393">
        <f t="shared" si="2"/>
        <v>45118</v>
      </c>
      <c r="CI25" s="393">
        <f t="shared" si="2"/>
        <v>45119</v>
      </c>
      <c r="CJ25" s="393">
        <f t="shared" si="2"/>
        <v>45120</v>
      </c>
      <c r="CK25" s="393">
        <f t="shared" si="2"/>
        <v>45121</v>
      </c>
      <c r="CL25" s="393">
        <f t="shared" si="2"/>
        <v>45122</v>
      </c>
      <c r="CM25" s="393">
        <f t="shared" si="2"/>
        <v>45123</v>
      </c>
      <c r="CN25" s="393">
        <f t="shared" si="2"/>
        <v>45124</v>
      </c>
      <c r="CO25" s="393">
        <f t="shared" si="2"/>
        <v>45125</v>
      </c>
      <c r="CP25" s="393">
        <f t="shared" si="2"/>
        <v>45126</v>
      </c>
      <c r="CQ25" s="393">
        <f t="shared" si="2"/>
        <v>45127</v>
      </c>
      <c r="CR25" s="393">
        <f t="shared" si="2"/>
        <v>45128</v>
      </c>
      <c r="CS25" s="393">
        <f t="shared" si="2"/>
        <v>45129</v>
      </c>
      <c r="CT25" s="393">
        <f t="shared" si="2"/>
        <v>45130</v>
      </c>
      <c r="CU25" s="393">
        <f t="shared" si="2"/>
        <v>45131</v>
      </c>
      <c r="CV25" s="393">
        <f t="shared" si="2"/>
        <v>45132</v>
      </c>
      <c r="CW25" s="393">
        <f t="shared" si="2"/>
        <v>45133</v>
      </c>
      <c r="CX25" s="393">
        <f t="shared" si="2"/>
        <v>45134</v>
      </c>
      <c r="CY25" s="393">
        <f t="shared" si="2"/>
        <v>45135</v>
      </c>
    </row>
    <row r="26" spans="1:103" s="320" customFormat="1" ht="21" hidden="1" customHeight="1" x14ac:dyDescent="0.15">
      <c r="A26" s="325"/>
      <c r="B26" s="363" t="s">
        <v>3786</v>
      </c>
      <c r="C26" s="323" t="s">
        <v>3727</v>
      </c>
      <c r="D26" s="356" t="s">
        <v>70</v>
      </c>
      <c r="E26" s="321" t="s">
        <v>171</v>
      </c>
      <c r="F26" s="321" t="s">
        <v>172</v>
      </c>
      <c r="G26" s="321" t="s">
        <v>173</v>
      </c>
      <c r="H26" s="321" t="s">
        <v>174</v>
      </c>
      <c r="I26" s="321" t="s">
        <v>175</v>
      </c>
      <c r="J26" s="321" t="s">
        <v>176</v>
      </c>
      <c r="K26" s="321" t="s">
        <v>177</v>
      </c>
      <c r="L26" s="321" t="s">
        <v>178</v>
      </c>
      <c r="M26" s="321" t="s">
        <v>179</v>
      </c>
      <c r="N26" s="321" t="s">
        <v>180</v>
      </c>
      <c r="O26" s="321" t="s">
        <v>181</v>
      </c>
      <c r="P26" s="321" t="s">
        <v>182</v>
      </c>
      <c r="Q26" s="321" t="s">
        <v>183</v>
      </c>
      <c r="R26" s="321" t="s">
        <v>184</v>
      </c>
      <c r="S26" s="321" t="s">
        <v>185</v>
      </c>
      <c r="T26" s="321" t="s">
        <v>186</v>
      </c>
      <c r="U26" s="321" t="s">
        <v>187</v>
      </c>
      <c r="V26" s="321" t="s">
        <v>188</v>
      </c>
      <c r="W26" s="321" t="s">
        <v>189</v>
      </c>
      <c r="X26" s="321" t="s">
        <v>190</v>
      </c>
      <c r="Y26" s="321" t="s">
        <v>191</v>
      </c>
      <c r="Z26" s="321" t="s">
        <v>192</v>
      </c>
      <c r="AA26" s="321" t="s">
        <v>193</v>
      </c>
      <c r="AB26" s="321" t="s">
        <v>194</v>
      </c>
      <c r="AC26" s="321" t="s">
        <v>195</v>
      </c>
      <c r="AD26" s="321" t="s">
        <v>196</v>
      </c>
      <c r="AE26" s="321" t="s">
        <v>197</v>
      </c>
      <c r="AF26" s="321" t="s">
        <v>198</v>
      </c>
      <c r="AG26" s="321" t="s">
        <v>199</v>
      </c>
      <c r="AH26" s="321" t="s">
        <v>200</v>
      </c>
      <c r="AI26" s="321" t="s">
        <v>201</v>
      </c>
      <c r="AJ26" s="321" t="s">
        <v>202</v>
      </c>
      <c r="AK26" s="321" t="s">
        <v>203</v>
      </c>
      <c r="AL26" s="321" t="s">
        <v>204</v>
      </c>
      <c r="AM26" s="321" t="s">
        <v>205</v>
      </c>
      <c r="AN26" s="321" t="s">
        <v>206</v>
      </c>
      <c r="AO26" s="321" t="s">
        <v>207</v>
      </c>
      <c r="AP26" s="321" t="s">
        <v>208</v>
      </c>
      <c r="AQ26" s="321" t="s">
        <v>209</v>
      </c>
      <c r="AR26" s="321" t="s">
        <v>210</v>
      </c>
      <c r="AS26" s="321" t="s">
        <v>211</v>
      </c>
      <c r="AT26" s="321" t="s">
        <v>212</v>
      </c>
      <c r="AU26" s="321" t="s">
        <v>213</v>
      </c>
      <c r="AV26" s="321" t="s">
        <v>214</v>
      </c>
      <c r="AW26" s="321" t="s">
        <v>215</v>
      </c>
      <c r="AX26" s="321" t="s">
        <v>216</v>
      </c>
      <c r="AY26" s="321" t="s">
        <v>217</v>
      </c>
      <c r="AZ26" s="321" t="s">
        <v>218</v>
      </c>
      <c r="BA26" s="321" t="s">
        <v>219</v>
      </c>
      <c r="BB26" s="321" t="s">
        <v>220</v>
      </c>
      <c r="BC26" s="321" t="s">
        <v>221</v>
      </c>
      <c r="BD26" s="321" t="s">
        <v>222</v>
      </c>
      <c r="BE26" s="321" t="s">
        <v>223</v>
      </c>
      <c r="BF26" s="321" t="s">
        <v>224</v>
      </c>
      <c r="BG26" s="321" t="s">
        <v>225</v>
      </c>
      <c r="BH26" s="321" t="s">
        <v>226</v>
      </c>
      <c r="BI26" s="321" t="s">
        <v>227</v>
      </c>
      <c r="BJ26" s="321" t="s">
        <v>228</v>
      </c>
      <c r="BK26" s="321" t="s">
        <v>229</v>
      </c>
      <c r="BL26" s="321" t="s">
        <v>230</v>
      </c>
      <c r="BM26" s="321" t="s">
        <v>231</v>
      </c>
      <c r="BN26" s="321" t="s">
        <v>232</v>
      </c>
      <c r="BO26" s="321" t="s">
        <v>233</v>
      </c>
      <c r="BP26" s="321" t="s">
        <v>234</v>
      </c>
      <c r="BQ26" s="321" t="s">
        <v>235</v>
      </c>
      <c r="BR26" s="321" t="s">
        <v>236</v>
      </c>
      <c r="BS26" s="321" t="s">
        <v>237</v>
      </c>
      <c r="BT26" s="321" t="s">
        <v>238</v>
      </c>
      <c r="BU26" s="321" t="s">
        <v>239</v>
      </c>
      <c r="BV26" s="321" t="s">
        <v>240</v>
      </c>
      <c r="BW26" s="321" t="s">
        <v>241</v>
      </c>
      <c r="BX26" s="321" t="s">
        <v>242</v>
      </c>
      <c r="BY26" s="321" t="s">
        <v>243</v>
      </c>
      <c r="BZ26" s="321" t="s">
        <v>244</v>
      </c>
      <c r="CA26" s="321" t="s">
        <v>245</v>
      </c>
      <c r="CB26" s="321" t="s">
        <v>246</v>
      </c>
      <c r="CC26" s="321" t="s">
        <v>247</v>
      </c>
      <c r="CD26" s="321" t="s">
        <v>248</v>
      </c>
      <c r="CE26" s="321" t="s">
        <v>249</v>
      </c>
      <c r="CF26" s="321" t="s">
        <v>250</v>
      </c>
      <c r="CG26" s="321" t="s">
        <v>251</v>
      </c>
      <c r="CH26" s="321" t="s">
        <v>252</v>
      </c>
      <c r="CI26" s="321" t="s">
        <v>253</v>
      </c>
      <c r="CJ26" s="321" t="s">
        <v>254</v>
      </c>
      <c r="CK26" s="321" t="s">
        <v>255</v>
      </c>
      <c r="CL26" s="321" t="s">
        <v>256</v>
      </c>
      <c r="CM26" s="321" t="s">
        <v>257</v>
      </c>
      <c r="CN26" s="321" t="s">
        <v>258</v>
      </c>
      <c r="CO26" s="321" t="s">
        <v>259</v>
      </c>
      <c r="CP26" s="321" t="s">
        <v>260</v>
      </c>
      <c r="CQ26" s="321" t="s">
        <v>261</v>
      </c>
      <c r="CR26" s="321" t="s">
        <v>262</v>
      </c>
      <c r="CS26" s="321" t="s">
        <v>263</v>
      </c>
      <c r="CT26" s="321" t="s">
        <v>264</v>
      </c>
      <c r="CU26" s="321" t="s">
        <v>265</v>
      </c>
      <c r="CV26" s="321" t="s">
        <v>266</v>
      </c>
      <c r="CW26" s="321" t="s">
        <v>267</v>
      </c>
      <c r="CX26" s="321" t="s">
        <v>268</v>
      </c>
      <c r="CY26" s="321" t="s">
        <v>269</v>
      </c>
    </row>
    <row r="27" spans="1:103" ht="26" customHeight="1" x14ac:dyDescent="0.2">
      <c r="A27" s="317"/>
      <c r="B27" s="341"/>
      <c r="C27" s="311">
        <f>IF(AND($B27&lt;&gt;"",COUNTIFS(D27:GU27,"X")&gt;0),1,SUM(D27:GU27))</f>
        <v>0</v>
      </c>
      <c r="D27" s="314"/>
      <c r="E27" s="314"/>
      <c r="F27" s="314"/>
      <c r="G27" s="314"/>
      <c r="H27" s="314"/>
      <c r="I27" s="314"/>
      <c r="J27" s="314"/>
      <c r="K27" s="314"/>
      <c r="L27" s="314"/>
      <c r="M27" s="314"/>
      <c r="N27" s="314"/>
      <c r="O27" s="314"/>
      <c r="P27" s="314"/>
      <c r="Q27" s="314"/>
      <c r="R27" s="314"/>
      <c r="S27" s="314"/>
      <c r="T27" s="314"/>
      <c r="U27" s="314"/>
      <c r="V27" s="314"/>
      <c r="W27" s="314"/>
      <c r="X27" s="314"/>
      <c r="Y27" s="314"/>
      <c r="Z27" s="314"/>
      <c r="AA27" s="314"/>
      <c r="AB27" s="314"/>
      <c r="AC27" s="314"/>
      <c r="AD27" s="314"/>
      <c r="AE27" s="314"/>
      <c r="AF27" s="314"/>
      <c r="AG27" s="314"/>
      <c r="AH27" s="314"/>
      <c r="AI27" s="314"/>
      <c r="AJ27" s="314"/>
      <c r="AK27" s="314"/>
      <c r="AL27" s="314"/>
      <c r="AM27" s="314"/>
      <c r="AN27" s="314"/>
      <c r="AO27" s="314"/>
      <c r="AP27" s="314"/>
      <c r="AQ27" s="314"/>
      <c r="AR27" s="314"/>
      <c r="AS27" s="314"/>
      <c r="AT27" s="314"/>
      <c r="AU27" s="314"/>
      <c r="AV27" s="314"/>
      <c r="AW27" s="314"/>
      <c r="AX27" s="314"/>
      <c r="AY27" s="314"/>
      <c r="AZ27" s="314"/>
      <c r="BA27" s="314"/>
      <c r="BB27" s="314"/>
      <c r="BC27" s="314"/>
      <c r="BD27" s="314"/>
      <c r="BE27" s="314"/>
      <c r="BF27" s="314"/>
      <c r="BG27" s="314"/>
      <c r="BH27" s="314"/>
      <c r="BI27" s="314"/>
      <c r="BJ27" s="314"/>
      <c r="BK27" s="314"/>
      <c r="BL27" s="314"/>
      <c r="BM27" s="314"/>
      <c r="BN27" s="314"/>
      <c r="BO27" s="314"/>
      <c r="BP27" s="314"/>
      <c r="BQ27" s="314"/>
      <c r="BR27" s="314"/>
      <c r="BS27" s="314"/>
      <c r="BT27" s="314"/>
      <c r="BU27" s="314"/>
      <c r="BV27" s="314"/>
      <c r="BW27" s="314"/>
      <c r="BX27" s="314"/>
      <c r="BY27" s="314"/>
      <c r="BZ27" s="314"/>
      <c r="CA27" s="314"/>
      <c r="CB27" s="314"/>
      <c r="CC27" s="314"/>
      <c r="CD27" s="314"/>
      <c r="CE27" s="314"/>
      <c r="CF27" s="314"/>
      <c r="CG27" s="314"/>
      <c r="CH27" s="314"/>
      <c r="CI27" s="314"/>
      <c r="CJ27" s="314"/>
      <c r="CK27" s="314"/>
      <c r="CL27" s="314"/>
      <c r="CM27" s="314"/>
      <c r="CN27" s="314"/>
      <c r="CO27" s="314"/>
      <c r="CP27" s="314"/>
      <c r="CQ27" s="314"/>
      <c r="CR27" s="314"/>
      <c r="CS27" s="314"/>
      <c r="CT27" s="314"/>
      <c r="CU27" s="314"/>
      <c r="CV27" s="314"/>
      <c r="CW27" s="314"/>
      <c r="CX27" s="314"/>
      <c r="CY27" s="314"/>
    </row>
    <row r="28" spans="1:103" ht="26" customHeight="1" x14ac:dyDescent="0.2">
      <c r="A28" s="317"/>
      <c r="B28" s="341"/>
      <c r="C28" s="311">
        <f>IF(AND($B28&lt;&gt;"",COUNTIFS(D28:GU28,"X")&gt;0),1,SUM(D28:GU28))</f>
        <v>0</v>
      </c>
      <c r="D28" s="314"/>
      <c r="E28" s="314"/>
      <c r="F28" s="314"/>
      <c r="G28" s="314"/>
      <c r="H28" s="314"/>
      <c r="I28" s="314"/>
      <c r="J28" s="314"/>
      <c r="K28" s="314"/>
      <c r="L28" s="314"/>
      <c r="M28" s="314"/>
      <c r="N28" s="314"/>
      <c r="O28" s="314"/>
      <c r="P28" s="314"/>
      <c r="Q28" s="314"/>
      <c r="R28" s="314"/>
      <c r="S28" s="314"/>
      <c r="T28" s="314"/>
      <c r="U28" s="314"/>
      <c r="V28" s="314"/>
      <c r="W28" s="314"/>
      <c r="X28" s="314"/>
      <c r="Y28" s="314"/>
      <c r="Z28" s="314"/>
      <c r="AA28" s="314"/>
      <c r="AB28" s="314"/>
      <c r="AC28" s="314"/>
      <c r="AD28" s="314"/>
      <c r="AE28" s="314"/>
      <c r="AF28" s="314"/>
      <c r="AG28" s="314"/>
      <c r="AH28" s="314"/>
      <c r="AI28" s="314"/>
      <c r="AJ28" s="314"/>
      <c r="AK28" s="314"/>
      <c r="AL28" s="314"/>
      <c r="AM28" s="314"/>
      <c r="AN28" s="314"/>
      <c r="AO28" s="314"/>
      <c r="AP28" s="314"/>
      <c r="AQ28" s="314"/>
      <c r="AR28" s="314"/>
      <c r="AS28" s="314"/>
      <c r="AT28" s="314"/>
      <c r="AU28" s="314"/>
      <c r="AV28" s="314"/>
      <c r="AW28" s="314"/>
      <c r="AX28" s="314"/>
      <c r="AY28" s="314"/>
      <c r="AZ28" s="314"/>
      <c r="BA28" s="314"/>
      <c r="BB28" s="314"/>
      <c r="BC28" s="314"/>
      <c r="BD28" s="314"/>
      <c r="BE28" s="314"/>
      <c r="BF28" s="314"/>
      <c r="BG28" s="314"/>
      <c r="BH28" s="314"/>
      <c r="BI28" s="314"/>
      <c r="BJ28" s="314"/>
      <c r="BK28" s="314"/>
      <c r="BL28" s="314"/>
      <c r="BM28" s="314"/>
      <c r="BN28" s="314"/>
      <c r="BO28" s="314"/>
      <c r="BP28" s="314"/>
      <c r="BQ28" s="314"/>
      <c r="BR28" s="314"/>
      <c r="BS28" s="314"/>
      <c r="BT28" s="314"/>
      <c r="BU28" s="314"/>
      <c r="BV28" s="314"/>
      <c r="BW28" s="314"/>
      <c r="BX28" s="314"/>
      <c r="BY28" s="314"/>
      <c r="BZ28" s="314"/>
      <c r="CA28" s="314"/>
      <c r="CB28" s="314"/>
      <c r="CC28" s="314"/>
      <c r="CD28" s="314"/>
      <c r="CE28" s="314"/>
      <c r="CF28" s="314"/>
      <c r="CG28" s="314"/>
      <c r="CH28" s="314"/>
      <c r="CI28" s="314"/>
      <c r="CJ28" s="314"/>
      <c r="CK28" s="314"/>
      <c r="CL28" s="314"/>
      <c r="CM28" s="314"/>
      <c r="CN28" s="314"/>
      <c r="CO28" s="314"/>
      <c r="CP28" s="314"/>
      <c r="CQ28" s="314"/>
      <c r="CR28" s="314"/>
      <c r="CS28" s="314"/>
      <c r="CT28" s="314"/>
      <c r="CU28" s="314"/>
      <c r="CV28" s="314"/>
      <c r="CW28" s="314"/>
      <c r="CX28" s="314"/>
      <c r="CY28" s="314"/>
    </row>
    <row r="29" spans="1:103" ht="26" customHeight="1" x14ac:dyDescent="0.2">
      <c r="A29" s="317"/>
      <c r="B29" s="341"/>
      <c r="C29" s="311">
        <f>IF(AND($B29&lt;&gt;"",COUNTIFS(D29:GU29,"X")&gt;0),1,SUM(D29:GU29))</f>
        <v>0</v>
      </c>
      <c r="D29" s="314"/>
      <c r="E29" s="314"/>
      <c r="F29" s="314"/>
      <c r="G29" s="314"/>
      <c r="H29" s="314"/>
      <c r="I29" s="314"/>
      <c r="J29" s="314"/>
      <c r="K29" s="314"/>
      <c r="L29" s="314"/>
      <c r="M29" s="314"/>
      <c r="N29" s="314"/>
      <c r="O29" s="314"/>
      <c r="P29" s="314"/>
      <c r="Q29" s="314"/>
      <c r="R29" s="314"/>
      <c r="S29" s="314"/>
      <c r="T29" s="314"/>
      <c r="U29" s="314"/>
      <c r="V29" s="314"/>
      <c r="W29" s="314"/>
      <c r="X29" s="314"/>
      <c r="Y29" s="314"/>
      <c r="Z29" s="314"/>
      <c r="AA29" s="314"/>
      <c r="AB29" s="314"/>
      <c r="AC29" s="314"/>
      <c r="AD29" s="314"/>
      <c r="AE29" s="314"/>
      <c r="AF29" s="314"/>
      <c r="AG29" s="314"/>
      <c r="AH29" s="314"/>
      <c r="AI29" s="314"/>
      <c r="AJ29" s="314"/>
      <c r="AK29" s="314"/>
      <c r="AL29" s="314"/>
      <c r="AM29" s="314"/>
      <c r="AN29" s="314"/>
      <c r="AO29" s="314"/>
      <c r="AP29" s="314"/>
      <c r="AQ29" s="314"/>
      <c r="AR29" s="314"/>
      <c r="AS29" s="314"/>
      <c r="AT29" s="314"/>
      <c r="AU29" s="314"/>
      <c r="AV29" s="314"/>
      <c r="AW29" s="314"/>
      <c r="AX29" s="314"/>
      <c r="AY29" s="314"/>
      <c r="AZ29" s="314"/>
      <c r="BA29" s="314"/>
      <c r="BB29" s="314"/>
      <c r="BC29" s="314"/>
      <c r="BD29" s="314"/>
      <c r="BE29" s="314"/>
      <c r="BF29" s="314"/>
      <c r="BG29" s="314"/>
      <c r="BH29" s="314"/>
      <c r="BI29" s="314"/>
      <c r="BJ29" s="314"/>
      <c r="BK29" s="314"/>
      <c r="BL29" s="314"/>
      <c r="BM29" s="314"/>
      <c r="BN29" s="314"/>
      <c r="BO29" s="314"/>
      <c r="BP29" s="314"/>
      <c r="BQ29" s="314"/>
      <c r="BR29" s="314"/>
      <c r="BS29" s="314"/>
      <c r="BT29" s="314"/>
      <c r="BU29" s="314"/>
      <c r="BV29" s="314"/>
      <c r="BW29" s="314"/>
      <c r="BX29" s="314"/>
      <c r="BY29" s="314"/>
      <c r="BZ29" s="314"/>
      <c r="CA29" s="314"/>
      <c r="CB29" s="314"/>
      <c r="CC29" s="314"/>
      <c r="CD29" s="314"/>
      <c r="CE29" s="314"/>
      <c r="CF29" s="314"/>
      <c r="CG29" s="314"/>
      <c r="CH29" s="314"/>
      <c r="CI29" s="314"/>
      <c r="CJ29" s="314"/>
      <c r="CK29" s="314"/>
      <c r="CL29" s="314"/>
      <c r="CM29" s="314"/>
      <c r="CN29" s="314"/>
      <c r="CO29" s="314"/>
      <c r="CP29" s="314"/>
      <c r="CQ29" s="314"/>
      <c r="CR29" s="314"/>
      <c r="CS29" s="314"/>
      <c r="CT29" s="314"/>
      <c r="CU29" s="314"/>
      <c r="CV29" s="314"/>
      <c r="CW29" s="314"/>
      <c r="CX29" s="314"/>
      <c r="CY29" s="314"/>
    </row>
    <row r="30" spans="1:103" ht="26" customHeight="1" x14ac:dyDescent="0.2">
      <c r="A30" s="317"/>
      <c r="B30" s="341"/>
      <c r="C30" s="311">
        <f>IF(AND($B30&lt;&gt;"",COUNTIFS(D30:GU30,"X")&gt;0),1,SUM(D30:GU30))</f>
        <v>0</v>
      </c>
      <c r="D30" s="314"/>
      <c r="E30" s="314"/>
      <c r="F30" s="314"/>
      <c r="G30" s="314"/>
      <c r="H30" s="314"/>
      <c r="I30" s="314"/>
      <c r="J30" s="314"/>
      <c r="K30" s="314"/>
      <c r="L30" s="314"/>
      <c r="M30" s="314"/>
      <c r="N30" s="314"/>
      <c r="O30" s="314"/>
      <c r="P30" s="314"/>
      <c r="Q30" s="314"/>
      <c r="R30" s="314"/>
      <c r="S30" s="314"/>
      <c r="T30" s="314"/>
      <c r="U30" s="314"/>
      <c r="V30" s="314"/>
      <c r="W30" s="314"/>
      <c r="X30" s="314"/>
      <c r="Y30" s="314"/>
      <c r="Z30" s="314"/>
      <c r="AA30" s="314"/>
      <c r="AB30" s="314"/>
      <c r="AC30" s="314"/>
      <c r="AD30" s="314"/>
      <c r="AE30" s="314"/>
      <c r="AF30" s="314"/>
      <c r="AG30" s="314"/>
      <c r="AH30" s="314"/>
      <c r="AI30" s="314"/>
      <c r="AJ30" s="314"/>
      <c r="AK30" s="314"/>
      <c r="AL30" s="314"/>
      <c r="AM30" s="314"/>
      <c r="AN30" s="314"/>
      <c r="AO30" s="314"/>
      <c r="AP30" s="314"/>
      <c r="AQ30" s="314"/>
      <c r="AR30" s="314"/>
      <c r="AS30" s="314"/>
      <c r="AT30" s="314"/>
      <c r="AU30" s="314"/>
      <c r="AV30" s="314"/>
      <c r="AW30" s="314"/>
      <c r="AX30" s="314"/>
      <c r="AY30" s="314"/>
      <c r="AZ30" s="314"/>
      <c r="BA30" s="314"/>
      <c r="BB30" s="314"/>
      <c r="BC30" s="314"/>
      <c r="BD30" s="314"/>
      <c r="BE30" s="314"/>
      <c r="BF30" s="314"/>
      <c r="BG30" s="314"/>
      <c r="BH30" s="314"/>
      <c r="BI30" s="314"/>
      <c r="BJ30" s="314"/>
      <c r="BK30" s="314"/>
      <c r="BL30" s="314"/>
      <c r="BM30" s="314"/>
      <c r="BN30" s="314"/>
      <c r="BO30" s="314"/>
      <c r="BP30" s="314"/>
      <c r="BQ30" s="314"/>
      <c r="BR30" s="314"/>
      <c r="BS30" s="314"/>
      <c r="BT30" s="314"/>
      <c r="BU30" s="314"/>
      <c r="BV30" s="314"/>
      <c r="BW30" s="314"/>
      <c r="BX30" s="314"/>
      <c r="BY30" s="314"/>
      <c r="BZ30" s="314"/>
      <c r="CA30" s="314"/>
      <c r="CB30" s="314"/>
      <c r="CC30" s="314"/>
      <c r="CD30" s="314"/>
      <c r="CE30" s="314"/>
      <c r="CF30" s="314"/>
      <c r="CG30" s="314"/>
      <c r="CH30" s="314"/>
      <c r="CI30" s="314"/>
      <c r="CJ30" s="314"/>
      <c r="CK30" s="314"/>
      <c r="CL30" s="314"/>
      <c r="CM30" s="314"/>
      <c r="CN30" s="314"/>
      <c r="CO30" s="314"/>
      <c r="CP30" s="314"/>
      <c r="CQ30" s="314"/>
      <c r="CR30" s="314"/>
      <c r="CS30" s="314"/>
      <c r="CT30" s="314"/>
      <c r="CU30" s="314"/>
      <c r="CV30" s="314"/>
      <c r="CW30" s="314"/>
      <c r="CX30" s="314"/>
      <c r="CY30" s="314"/>
    </row>
    <row r="31" spans="1:103" ht="10" customHeight="1" thickBot="1" x14ac:dyDescent="0.25">
      <c r="A31" s="328"/>
      <c r="B31" s="347"/>
      <c r="C31" s="311">
        <f>IF(AND($B31&lt;&gt;"",COUNTIFS(D31:GU31,"X")&gt;0),1,SUM(D31:GU31))</f>
        <v>0</v>
      </c>
      <c r="D31" s="335"/>
      <c r="E31" s="335"/>
      <c r="F31" s="335"/>
      <c r="G31" s="335"/>
      <c r="H31" s="335"/>
      <c r="I31" s="335"/>
      <c r="J31" s="335"/>
      <c r="K31" s="335"/>
      <c r="L31" s="335"/>
      <c r="M31" s="335"/>
      <c r="N31" s="335"/>
      <c r="O31" s="335"/>
      <c r="P31" s="335"/>
      <c r="Q31" s="335"/>
      <c r="R31" s="335"/>
      <c r="S31" s="335"/>
      <c r="T31" s="335"/>
      <c r="U31" s="335"/>
      <c r="V31" s="335"/>
      <c r="W31" s="335"/>
      <c r="X31" s="314"/>
      <c r="Y31" s="314"/>
      <c r="Z31" s="314"/>
      <c r="AA31" s="314"/>
      <c r="AB31" s="314"/>
      <c r="AC31" s="314"/>
      <c r="AD31" s="314"/>
      <c r="AE31" s="314"/>
      <c r="AF31" s="314"/>
      <c r="AG31" s="314"/>
      <c r="AH31" s="314"/>
      <c r="AI31" s="314"/>
      <c r="AJ31" s="314"/>
      <c r="AK31" s="314"/>
      <c r="AL31" s="314"/>
      <c r="AM31" s="314"/>
      <c r="AN31" s="314"/>
      <c r="AO31" s="314"/>
      <c r="AP31" s="314"/>
      <c r="AQ31" s="314"/>
      <c r="AR31" s="314"/>
      <c r="AS31" s="314"/>
      <c r="AT31" s="314"/>
      <c r="AU31" s="314"/>
      <c r="AV31" s="314"/>
      <c r="AW31" s="314"/>
      <c r="AX31" s="314"/>
      <c r="AY31" s="314"/>
      <c r="AZ31" s="314"/>
      <c r="BA31" s="314"/>
      <c r="BB31" s="314"/>
      <c r="BC31" s="314"/>
      <c r="BD31" s="314"/>
      <c r="BE31" s="314"/>
      <c r="BF31" s="314"/>
      <c r="BG31" s="314"/>
      <c r="BH31" s="314"/>
      <c r="BI31" s="314"/>
      <c r="BJ31" s="314"/>
      <c r="BK31" s="314"/>
      <c r="BL31" s="314"/>
      <c r="BM31" s="314"/>
      <c r="BN31" s="314"/>
      <c r="BO31" s="314"/>
      <c r="BP31" s="314"/>
      <c r="BQ31" s="314"/>
      <c r="BR31" s="314"/>
      <c r="BS31" s="314"/>
      <c r="BT31" s="314"/>
      <c r="BU31" s="314"/>
      <c r="BV31" s="314"/>
      <c r="BW31" s="314"/>
      <c r="BX31" s="314"/>
      <c r="BY31" s="314"/>
      <c r="BZ31" s="314"/>
      <c r="CA31" s="314"/>
      <c r="CB31" s="314"/>
      <c r="CC31" s="314"/>
      <c r="CD31" s="314"/>
      <c r="CE31" s="314"/>
      <c r="CF31" s="314"/>
      <c r="CG31" s="314"/>
      <c r="CH31" s="314"/>
      <c r="CI31" s="314"/>
      <c r="CJ31" s="314"/>
      <c r="CK31" s="314"/>
      <c r="CL31" s="314"/>
      <c r="CM31" s="314"/>
      <c r="CN31" s="314"/>
      <c r="CO31" s="314"/>
      <c r="CP31" s="314"/>
      <c r="CQ31" s="314"/>
      <c r="CR31" s="314"/>
      <c r="CS31" s="314"/>
      <c r="CT31" s="314"/>
      <c r="CU31" s="314"/>
      <c r="CV31" s="314"/>
      <c r="CW31" s="314"/>
      <c r="CX31" s="314"/>
      <c r="CY31" s="314"/>
    </row>
    <row r="32" spans="1:103" customFormat="1" ht="10" customHeight="1" thickTop="1" x14ac:dyDescent="0.15"/>
    <row r="33" spans="1:103" ht="16" customHeight="1" x14ac:dyDescent="0.2">
      <c r="A33" s="512" t="s">
        <v>3787</v>
      </c>
      <c r="B33" s="512"/>
      <c r="C33" s="512"/>
      <c r="D33" s="512"/>
      <c r="E33" s="512"/>
      <c r="F33" s="512"/>
      <c r="G33" s="512"/>
      <c r="H33" s="512"/>
      <c r="I33" s="512"/>
      <c r="J33" s="512"/>
      <c r="K33" s="512"/>
      <c r="L33" s="512"/>
      <c r="M33" s="512"/>
      <c r="N33" s="512"/>
      <c r="O33" s="512"/>
      <c r="P33" s="512"/>
      <c r="Q33" s="512"/>
      <c r="R33" s="512"/>
      <c r="S33" s="512"/>
      <c r="T33" s="512"/>
      <c r="U33" s="512"/>
      <c r="V33" s="512"/>
    </row>
    <row r="34" spans="1:103" s="362" customFormat="1" ht="70" customHeight="1" thickBot="1" x14ac:dyDescent="0.2">
      <c r="A34" s="513" t="s">
        <v>3788</v>
      </c>
      <c r="B34" s="514"/>
      <c r="C34" s="514"/>
      <c r="D34" s="514"/>
      <c r="E34" s="514"/>
      <c r="F34" s="514"/>
      <c r="G34" s="514"/>
      <c r="H34" s="514"/>
      <c r="I34" s="514"/>
      <c r="J34" s="514"/>
      <c r="K34" s="514"/>
      <c r="L34" s="514"/>
      <c r="M34" s="514"/>
      <c r="N34" s="514"/>
      <c r="O34" s="514"/>
      <c r="P34" s="514"/>
      <c r="Q34" s="514"/>
      <c r="R34" s="514"/>
      <c r="S34" s="514"/>
      <c r="T34" s="514"/>
      <c r="U34" s="514"/>
      <c r="V34" s="514"/>
    </row>
    <row r="35" spans="1:103" s="326" customFormat="1" ht="16" thickTop="1" x14ac:dyDescent="0.15">
      <c r="A35" s="331" t="s">
        <v>3753</v>
      </c>
      <c r="B35" s="357" t="s">
        <v>3786</v>
      </c>
      <c r="C35" s="392" t="s">
        <v>3727</v>
      </c>
      <c r="D35" s="393" cm="1">
        <f t="array" ref="D35">StartDate</f>
        <v>45036</v>
      </c>
      <c r="E35" s="393">
        <f t="shared" ref="E35:AJ35" si="3">D35+1</f>
        <v>45037</v>
      </c>
      <c r="F35" s="393">
        <f t="shared" si="3"/>
        <v>45038</v>
      </c>
      <c r="G35" s="393">
        <f t="shared" si="3"/>
        <v>45039</v>
      </c>
      <c r="H35" s="393">
        <f t="shared" si="3"/>
        <v>45040</v>
      </c>
      <c r="I35" s="393">
        <f t="shared" si="3"/>
        <v>45041</v>
      </c>
      <c r="J35" s="393">
        <f t="shared" si="3"/>
        <v>45042</v>
      </c>
      <c r="K35" s="393">
        <f t="shared" si="3"/>
        <v>45043</v>
      </c>
      <c r="L35" s="393">
        <f t="shared" si="3"/>
        <v>45044</v>
      </c>
      <c r="M35" s="393">
        <f t="shared" si="3"/>
        <v>45045</v>
      </c>
      <c r="N35" s="393">
        <f t="shared" si="3"/>
        <v>45046</v>
      </c>
      <c r="O35" s="393">
        <f t="shared" si="3"/>
        <v>45047</v>
      </c>
      <c r="P35" s="393">
        <f t="shared" si="3"/>
        <v>45048</v>
      </c>
      <c r="Q35" s="393">
        <f t="shared" si="3"/>
        <v>45049</v>
      </c>
      <c r="R35" s="393">
        <f t="shared" si="3"/>
        <v>45050</v>
      </c>
      <c r="S35" s="393">
        <f t="shared" si="3"/>
        <v>45051</v>
      </c>
      <c r="T35" s="393">
        <f t="shared" si="3"/>
        <v>45052</v>
      </c>
      <c r="U35" s="393">
        <f t="shared" si="3"/>
        <v>45053</v>
      </c>
      <c r="V35" s="393">
        <f t="shared" si="3"/>
        <v>45054</v>
      </c>
      <c r="W35" s="393">
        <f t="shared" si="3"/>
        <v>45055</v>
      </c>
      <c r="X35" s="393">
        <f t="shared" si="3"/>
        <v>45056</v>
      </c>
      <c r="Y35" s="393">
        <f t="shared" si="3"/>
        <v>45057</v>
      </c>
      <c r="Z35" s="393">
        <f t="shared" si="3"/>
        <v>45058</v>
      </c>
      <c r="AA35" s="393">
        <f t="shared" si="3"/>
        <v>45059</v>
      </c>
      <c r="AB35" s="393">
        <f t="shared" si="3"/>
        <v>45060</v>
      </c>
      <c r="AC35" s="393">
        <f t="shared" si="3"/>
        <v>45061</v>
      </c>
      <c r="AD35" s="393">
        <f t="shared" si="3"/>
        <v>45062</v>
      </c>
      <c r="AE35" s="393">
        <f t="shared" si="3"/>
        <v>45063</v>
      </c>
      <c r="AF35" s="393">
        <f t="shared" si="3"/>
        <v>45064</v>
      </c>
      <c r="AG35" s="393">
        <f t="shared" si="3"/>
        <v>45065</v>
      </c>
      <c r="AH35" s="393">
        <f t="shared" si="3"/>
        <v>45066</v>
      </c>
      <c r="AI35" s="393">
        <f t="shared" si="3"/>
        <v>45067</v>
      </c>
      <c r="AJ35" s="393">
        <f t="shared" si="3"/>
        <v>45068</v>
      </c>
      <c r="AK35" s="393">
        <f t="shared" ref="AK35:BP35" si="4">AJ35+1</f>
        <v>45069</v>
      </c>
      <c r="AL35" s="393">
        <f t="shared" si="4"/>
        <v>45070</v>
      </c>
      <c r="AM35" s="393">
        <f t="shared" si="4"/>
        <v>45071</v>
      </c>
      <c r="AN35" s="393">
        <f t="shared" si="4"/>
        <v>45072</v>
      </c>
      <c r="AO35" s="393">
        <f t="shared" si="4"/>
        <v>45073</v>
      </c>
      <c r="AP35" s="393">
        <f t="shared" si="4"/>
        <v>45074</v>
      </c>
      <c r="AQ35" s="393">
        <f t="shared" si="4"/>
        <v>45075</v>
      </c>
      <c r="AR35" s="393">
        <f t="shared" si="4"/>
        <v>45076</v>
      </c>
      <c r="AS35" s="393">
        <f t="shared" si="4"/>
        <v>45077</v>
      </c>
      <c r="AT35" s="393">
        <f t="shared" si="4"/>
        <v>45078</v>
      </c>
      <c r="AU35" s="393">
        <f t="shared" si="4"/>
        <v>45079</v>
      </c>
      <c r="AV35" s="393">
        <f t="shared" si="4"/>
        <v>45080</v>
      </c>
      <c r="AW35" s="393">
        <f t="shared" si="4"/>
        <v>45081</v>
      </c>
      <c r="AX35" s="393">
        <f t="shared" si="4"/>
        <v>45082</v>
      </c>
      <c r="AY35" s="393">
        <f t="shared" si="4"/>
        <v>45083</v>
      </c>
      <c r="AZ35" s="393">
        <f t="shared" si="4"/>
        <v>45084</v>
      </c>
      <c r="BA35" s="393">
        <f t="shared" si="4"/>
        <v>45085</v>
      </c>
      <c r="BB35" s="393">
        <f t="shared" si="4"/>
        <v>45086</v>
      </c>
      <c r="BC35" s="393">
        <f t="shared" si="4"/>
        <v>45087</v>
      </c>
      <c r="BD35" s="393">
        <f t="shared" si="4"/>
        <v>45088</v>
      </c>
      <c r="BE35" s="393">
        <f t="shared" si="4"/>
        <v>45089</v>
      </c>
      <c r="BF35" s="393">
        <f t="shared" si="4"/>
        <v>45090</v>
      </c>
      <c r="BG35" s="393">
        <f t="shared" si="4"/>
        <v>45091</v>
      </c>
      <c r="BH35" s="393">
        <f t="shared" si="4"/>
        <v>45092</v>
      </c>
      <c r="BI35" s="393">
        <f t="shared" si="4"/>
        <v>45093</v>
      </c>
      <c r="BJ35" s="393">
        <f t="shared" si="4"/>
        <v>45094</v>
      </c>
      <c r="BK35" s="393">
        <f t="shared" si="4"/>
        <v>45095</v>
      </c>
      <c r="BL35" s="393">
        <f t="shared" si="4"/>
        <v>45096</v>
      </c>
      <c r="BM35" s="393">
        <f t="shared" si="4"/>
        <v>45097</v>
      </c>
      <c r="BN35" s="393">
        <f t="shared" si="4"/>
        <v>45098</v>
      </c>
      <c r="BO35" s="393">
        <f t="shared" si="4"/>
        <v>45099</v>
      </c>
      <c r="BP35" s="393">
        <f t="shared" si="4"/>
        <v>45100</v>
      </c>
      <c r="BQ35" s="393">
        <f t="shared" ref="BQ35:CY35" si="5">BP35+1</f>
        <v>45101</v>
      </c>
      <c r="BR35" s="393">
        <f t="shared" si="5"/>
        <v>45102</v>
      </c>
      <c r="BS35" s="393">
        <f t="shared" si="5"/>
        <v>45103</v>
      </c>
      <c r="BT35" s="393">
        <f t="shared" si="5"/>
        <v>45104</v>
      </c>
      <c r="BU35" s="393">
        <f t="shared" si="5"/>
        <v>45105</v>
      </c>
      <c r="BV35" s="393">
        <f t="shared" si="5"/>
        <v>45106</v>
      </c>
      <c r="BW35" s="393">
        <f t="shared" si="5"/>
        <v>45107</v>
      </c>
      <c r="BX35" s="393">
        <f t="shared" si="5"/>
        <v>45108</v>
      </c>
      <c r="BY35" s="393">
        <f t="shared" si="5"/>
        <v>45109</v>
      </c>
      <c r="BZ35" s="393">
        <f t="shared" si="5"/>
        <v>45110</v>
      </c>
      <c r="CA35" s="393">
        <f t="shared" si="5"/>
        <v>45111</v>
      </c>
      <c r="CB35" s="393">
        <f t="shared" si="5"/>
        <v>45112</v>
      </c>
      <c r="CC35" s="393">
        <f t="shared" si="5"/>
        <v>45113</v>
      </c>
      <c r="CD35" s="393">
        <f t="shared" si="5"/>
        <v>45114</v>
      </c>
      <c r="CE35" s="393">
        <f t="shared" si="5"/>
        <v>45115</v>
      </c>
      <c r="CF35" s="393">
        <f t="shared" si="5"/>
        <v>45116</v>
      </c>
      <c r="CG35" s="393">
        <f t="shared" si="5"/>
        <v>45117</v>
      </c>
      <c r="CH35" s="393">
        <f t="shared" si="5"/>
        <v>45118</v>
      </c>
      <c r="CI35" s="393">
        <f t="shared" si="5"/>
        <v>45119</v>
      </c>
      <c r="CJ35" s="393">
        <f t="shared" si="5"/>
        <v>45120</v>
      </c>
      <c r="CK35" s="393">
        <f t="shared" si="5"/>
        <v>45121</v>
      </c>
      <c r="CL35" s="393">
        <f t="shared" si="5"/>
        <v>45122</v>
      </c>
      <c r="CM35" s="393">
        <f t="shared" si="5"/>
        <v>45123</v>
      </c>
      <c r="CN35" s="393">
        <f t="shared" si="5"/>
        <v>45124</v>
      </c>
      <c r="CO35" s="393">
        <f t="shared" si="5"/>
        <v>45125</v>
      </c>
      <c r="CP35" s="393">
        <f t="shared" si="5"/>
        <v>45126</v>
      </c>
      <c r="CQ35" s="393">
        <f t="shared" si="5"/>
        <v>45127</v>
      </c>
      <c r="CR35" s="393">
        <f t="shared" si="5"/>
        <v>45128</v>
      </c>
      <c r="CS35" s="393">
        <f t="shared" si="5"/>
        <v>45129</v>
      </c>
      <c r="CT35" s="393">
        <f t="shared" si="5"/>
        <v>45130</v>
      </c>
      <c r="CU35" s="393">
        <f t="shared" si="5"/>
        <v>45131</v>
      </c>
      <c r="CV35" s="393">
        <f t="shared" si="5"/>
        <v>45132</v>
      </c>
      <c r="CW35" s="393">
        <f t="shared" si="5"/>
        <v>45133</v>
      </c>
      <c r="CX35" s="393">
        <f t="shared" si="5"/>
        <v>45134</v>
      </c>
      <c r="CY35" s="393">
        <f t="shared" si="5"/>
        <v>45135</v>
      </c>
    </row>
    <row r="36" spans="1:103" s="320" customFormat="1" ht="21" hidden="1" customHeight="1" x14ac:dyDescent="0.15">
      <c r="A36" s="325"/>
      <c r="B36" s="357" t="s">
        <v>3786</v>
      </c>
      <c r="C36" s="361" t="s">
        <v>3727</v>
      </c>
      <c r="D36" s="322" t="s">
        <v>70</v>
      </c>
      <c r="E36" s="321" t="s">
        <v>171</v>
      </c>
      <c r="F36" s="321" t="s">
        <v>172</v>
      </c>
      <c r="G36" s="321" t="s">
        <v>173</v>
      </c>
      <c r="H36" s="321" t="s">
        <v>174</v>
      </c>
      <c r="I36" s="321" t="s">
        <v>175</v>
      </c>
      <c r="J36" s="321" t="s">
        <v>176</v>
      </c>
      <c r="K36" s="321" t="s">
        <v>177</v>
      </c>
      <c r="L36" s="321" t="s">
        <v>178</v>
      </c>
      <c r="M36" s="321" t="s">
        <v>179</v>
      </c>
      <c r="N36" s="321" t="s">
        <v>180</v>
      </c>
      <c r="O36" s="321" t="s">
        <v>181</v>
      </c>
      <c r="P36" s="321" t="s">
        <v>182</v>
      </c>
      <c r="Q36" s="321" t="s">
        <v>183</v>
      </c>
      <c r="R36" s="321" t="s">
        <v>184</v>
      </c>
      <c r="S36" s="321" t="s">
        <v>185</v>
      </c>
      <c r="T36" s="321" t="s">
        <v>186</v>
      </c>
      <c r="U36" s="321" t="s">
        <v>187</v>
      </c>
      <c r="V36" s="321" t="s">
        <v>188</v>
      </c>
      <c r="W36" s="321" t="s">
        <v>189</v>
      </c>
      <c r="X36" s="321" t="s">
        <v>190</v>
      </c>
      <c r="Y36" s="321" t="s">
        <v>191</v>
      </c>
      <c r="Z36" s="321" t="s">
        <v>192</v>
      </c>
      <c r="AA36" s="321" t="s">
        <v>193</v>
      </c>
      <c r="AB36" s="321" t="s">
        <v>194</v>
      </c>
      <c r="AC36" s="321" t="s">
        <v>195</v>
      </c>
      <c r="AD36" s="321" t="s">
        <v>196</v>
      </c>
      <c r="AE36" s="321" t="s">
        <v>197</v>
      </c>
      <c r="AF36" s="321" t="s">
        <v>198</v>
      </c>
      <c r="AG36" s="321" t="s">
        <v>199</v>
      </c>
      <c r="AH36" s="321" t="s">
        <v>200</v>
      </c>
      <c r="AI36" s="321" t="s">
        <v>201</v>
      </c>
      <c r="AJ36" s="321" t="s">
        <v>202</v>
      </c>
      <c r="AK36" s="321" t="s">
        <v>203</v>
      </c>
      <c r="AL36" s="321" t="s">
        <v>204</v>
      </c>
      <c r="AM36" s="321" t="s">
        <v>205</v>
      </c>
      <c r="AN36" s="321" t="s">
        <v>206</v>
      </c>
      <c r="AO36" s="321" t="s">
        <v>207</v>
      </c>
      <c r="AP36" s="321" t="s">
        <v>208</v>
      </c>
      <c r="AQ36" s="321" t="s">
        <v>209</v>
      </c>
      <c r="AR36" s="321" t="s">
        <v>210</v>
      </c>
      <c r="AS36" s="321" t="s">
        <v>211</v>
      </c>
      <c r="AT36" s="321" t="s">
        <v>212</v>
      </c>
      <c r="AU36" s="321" t="s">
        <v>213</v>
      </c>
      <c r="AV36" s="321" t="s">
        <v>214</v>
      </c>
      <c r="AW36" s="321" t="s">
        <v>215</v>
      </c>
      <c r="AX36" s="321" t="s">
        <v>216</v>
      </c>
      <c r="AY36" s="321" t="s">
        <v>217</v>
      </c>
      <c r="AZ36" s="321" t="s">
        <v>218</v>
      </c>
      <c r="BA36" s="321" t="s">
        <v>219</v>
      </c>
      <c r="BB36" s="321" t="s">
        <v>220</v>
      </c>
      <c r="BC36" s="321" t="s">
        <v>221</v>
      </c>
      <c r="BD36" s="321" t="s">
        <v>222</v>
      </c>
      <c r="BE36" s="321" t="s">
        <v>223</v>
      </c>
      <c r="BF36" s="321" t="s">
        <v>224</v>
      </c>
      <c r="BG36" s="321" t="s">
        <v>225</v>
      </c>
      <c r="BH36" s="321" t="s">
        <v>226</v>
      </c>
      <c r="BI36" s="321" t="s">
        <v>227</v>
      </c>
      <c r="BJ36" s="321" t="s">
        <v>228</v>
      </c>
      <c r="BK36" s="321" t="s">
        <v>229</v>
      </c>
      <c r="BL36" s="321" t="s">
        <v>230</v>
      </c>
      <c r="BM36" s="321" t="s">
        <v>231</v>
      </c>
      <c r="BN36" s="321" t="s">
        <v>232</v>
      </c>
      <c r="BO36" s="321" t="s">
        <v>233</v>
      </c>
      <c r="BP36" s="321" t="s">
        <v>234</v>
      </c>
      <c r="BQ36" s="321" t="s">
        <v>235</v>
      </c>
      <c r="BR36" s="321" t="s">
        <v>236</v>
      </c>
      <c r="BS36" s="321" t="s">
        <v>237</v>
      </c>
      <c r="BT36" s="321" t="s">
        <v>238</v>
      </c>
      <c r="BU36" s="321" t="s">
        <v>239</v>
      </c>
      <c r="BV36" s="321" t="s">
        <v>240</v>
      </c>
      <c r="BW36" s="321" t="s">
        <v>241</v>
      </c>
      <c r="BX36" s="321" t="s">
        <v>242</v>
      </c>
      <c r="BY36" s="321" t="s">
        <v>243</v>
      </c>
      <c r="BZ36" s="321" t="s">
        <v>244</v>
      </c>
      <c r="CA36" s="321" t="s">
        <v>245</v>
      </c>
      <c r="CB36" s="321" t="s">
        <v>246</v>
      </c>
      <c r="CC36" s="321" t="s">
        <v>247</v>
      </c>
      <c r="CD36" s="321" t="s">
        <v>248</v>
      </c>
      <c r="CE36" s="321" t="s">
        <v>249</v>
      </c>
      <c r="CF36" s="321" t="s">
        <v>250</v>
      </c>
      <c r="CG36" s="321" t="s">
        <v>251</v>
      </c>
      <c r="CH36" s="321" t="s">
        <v>252</v>
      </c>
      <c r="CI36" s="321" t="s">
        <v>253</v>
      </c>
      <c r="CJ36" s="321" t="s">
        <v>254</v>
      </c>
      <c r="CK36" s="321" t="s">
        <v>255</v>
      </c>
      <c r="CL36" s="321" t="s">
        <v>256</v>
      </c>
      <c r="CM36" s="321" t="s">
        <v>257</v>
      </c>
      <c r="CN36" s="321" t="s">
        <v>258</v>
      </c>
      <c r="CO36" s="321" t="s">
        <v>259</v>
      </c>
      <c r="CP36" s="321" t="s">
        <v>260</v>
      </c>
      <c r="CQ36" s="321" t="s">
        <v>261</v>
      </c>
      <c r="CR36" s="321" t="s">
        <v>262</v>
      </c>
      <c r="CS36" s="321" t="s">
        <v>263</v>
      </c>
      <c r="CT36" s="321" t="s">
        <v>264</v>
      </c>
      <c r="CU36" s="321" t="s">
        <v>265</v>
      </c>
      <c r="CV36" s="321" t="s">
        <v>266</v>
      </c>
      <c r="CW36" s="321" t="s">
        <v>267</v>
      </c>
      <c r="CX36" s="321" t="s">
        <v>268</v>
      </c>
      <c r="CY36" s="321" t="s">
        <v>269</v>
      </c>
    </row>
    <row r="37" spans="1:103" ht="26" customHeight="1" x14ac:dyDescent="0.2">
      <c r="A37" s="359"/>
      <c r="B37" s="360"/>
      <c r="C37" s="311">
        <f t="shared" ref="C37:C53" si="6">IF(AND($B37&lt;&gt;"",COUNTIFS(D37:GU37,"X")&gt;0),1,SUM(D37:GU37))</f>
        <v>0</v>
      </c>
      <c r="D37" s="315"/>
      <c r="E37" s="314"/>
      <c r="F37" s="314"/>
      <c r="G37" s="314"/>
      <c r="H37" s="314"/>
      <c r="I37" s="314"/>
      <c r="J37" s="314"/>
      <c r="K37" s="314"/>
      <c r="L37" s="314"/>
      <c r="M37" s="314"/>
      <c r="N37" s="314"/>
      <c r="O37" s="314"/>
      <c r="P37" s="314"/>
      <c r="Q37" s="314"/>
      <c r="R37" s="314"/>
      <c r="S37" s="314"/>
      <c r="T37" s="314"/>
      <c r="U37" s="314"/>
      <c r="V37" s="314"/>
      <c r="W37" s="314"/>
      <c r="X37" s="314"/>
      <c r="Y37" s="314"/>
      <c r="Z37" s="314"/>
      <c r="AA37" s="314"/>
      <c r="AB37" s="314"/>
      <c r="AC37" s="314"/>
      <c r="AD37" s="314"/>
      <c r="AE37" s="314"/>
      <c r="AF37" s="314"/>
      <c r="AG37" s="314"/>
      <c r="AH37" s="314"/>
      <c r="AI37" s="314"/>
      <c r="AJ37" s="314"/>
      <c r="AK37" s="314"/>
      <c r="AL37" s="314"/>
      <c r="AM37" s="314"/>
      <c r="AN37" s="314"/>
      <c r="AO37" s="314"/>
      <c r="AP37" s="314"/>
      <c r="AQ37" s="314"/>
      <c r="AR37" s="314"/>
      <c r="AS37" s="314"/>
      <c r="AT37" s="314"/>
      <c r="AU37" s="314"/>
      <c r="AV37" s="314"/>
      <c r="AW37" s="314"/>
      <c r="AX37" s="314"/>
      <c r="AY37" s="314"/>
      <c r="AZ37" s="314"/>
      <c r="BA37" s="314"/>
      <c r="BB37" s="314"/>
      <c r="BC37" s="314"/>
      <c r="BD37" s="314"/>
      <c r="BE37" s="314"/>
      <c r="BF37" s="314"/>
      <c r="BG37" s="314"/>
      <c r="BH37" s="314"/>
      <c r="BI37" s="314"/>
      <c r="BJ37" s="314"/>
      <c r="BK37" s="314"/>
      <c r="BL37" s="314"/>
      <c r="BM37" s="314"/>
      <c r="BN37" s="314"/>
      <c r="BO37" s="314"/>
      <c r="BP37" s="314"/>
      <c r="BQ37" s="314"/>
      <c r="BR37" s="314"/>
      <c r="BS37" s="314"/>
      <c r="BT37" s="314"/>
      <c r="BU37" s="314"/>
      <c r="BV37" s="314"/>
      <c r="BW37" s="314"/>
      <c r="BX37" s="314"/>
      <c r="BY37" s="314"/>
      <c r="BZ37" s="314"/>
      <c r="CA37" s="314"/>
      <c r="CB37" s="314"/>
      <c r="CC37" s="314"/>
      <c r="CD37" s="314"/>
      <c r="CE37" s="314"/>
      <c r="CF37" s="314"/>
      <c r="CG37" s="314"/>
      <c r="CH37" s="314"/>
      <c r="CI37" s="314"/>
      <c r="CJ37" s="314"/>
      <c r="CK37" s="314"/>
      <c r="CL37" s="314"/>
      <c r="CM37" s="314"/>
      <c r="CN37" s="314"/>
      <c r="CO37" s="314"/>
      <c r="CP37" s="314"/>
      <c r="CQ37" s="314"/>
      <c r="CR37" s="314"/>
      <c r="CS37" s="314"/>
      <c r="CT37" s="314"/>
      <c r="CU37" s="314"/>
      <c r="CV37" s="314"/>
      <c r="CW37" s="314"/>
      <c r="CX37" s="314"/>
      <c r="CY37" s="314"/>
    </row>
    <row r="38" spans="1:103" s="326" customFormat="1" ht="26" customHeight="1" x14ac:dyDescent="0.15">
      <c r="A38" s="359"/>
      <c r="B38" s="360"/>
      <c r="C38" s="311">
        <f t="shared" si="6"/>
        <v>0</v>
      </c>
      <c r="D38" s="315"/>
      <c r="E38" s="314"/>
      <c r="F38" s="314"/>
      <c r="G38" s="314"/>
      <c r="H38" s="314"/>
      <c r="I38" s="314"/>
      <c r="J38" s="314"/>
      <c r="K38" s="314"/>
      <c r="L38" s="314"/>
      <c r="M38" s="314"/>
      <c r="N38" s="314"/>
      <c r="O38" s="314"/>
      <c r="P38" s="314"/>
      <c r="Q38" s="314"/>
      <c r="R38" s="314"/>
      <c r="S38" s="314"/>
      <c r="T38" s="314"/>
      <c r="U38" s="314"/>
      <c r="V38" s="314"/>
      <c r="W38" s="314"/>
      <c r="X38" s="314"/>
      <c r="Y38" s="314"/>
      <c r="Z38" s="314"/>
      <c r="AA38" s="314"/>
      <c r="AB38" s="314"/>
      <c r="AC38" s="314"/>
      <c r="AD38" s="314"/>
      <c r="AE38" s="314"/>
      <c r="AF38" s="314"/>
      <c r="AG38" s="314"/>
      <c r="AH38" s="314"/>
      <c r="AI38" s="314"/>
      <c r="AJ38" s="314"/>
      <c r="AK38" s="314"/>
      <c r="AL38" s="314"/>
      <c r="AM38" s="314"/>
      <c r="AN38" s="314"/>
      <c r="AO38" s="314"/>
      <c r="AP38" s="314"/>
      <c r="AQ38" s="314"/>
      <c r="AR38" s="314"/>
      <c r="AS38" s="314"/>
      <c r="AT38" s="314"/>
      <c r="AU38" s="314"/>
      <c r="AV38" s="314"/>
      <c r="AW38" s="314"/>
      <c r="AX38" s="314"/>
      <c r="AY38" s="314"/>
      <c r="AZ38" s="314"/>
      <c r="BA38" s="314"/>
      <c r="BB38" s="314"/>
      <c r="BC38" s="314"/>
      <c r="BD38" s="314"/>
      <c r="BE38" s="314"/>
      <c r="BF38" s="314"/>
      <c r="BG38" s="314"/>
      <c r="BH38" s="314"/>
      <c r="BI38" s="314"/>
      <c r="BJ38" s="314"/>
      <c r="BK38" s="314"/>
      <c r="BL38" s="314"/>
      <c r="BM38" s="314"/>
      <c r="BN38" s="314"/>
      <c r="BO38" s="314"/>
      <c r="BP38" s="314"/>
      <c r="BQ38" s="314"/>
      <c r="BR38" s="314"/>
      <c r="BS38" s="314"/>
      <c r="BT38" s="314"/>
      <c r="BU38" s="314"/>
      <c r="BV38" s="314"/>
      <c r="BW38" s="314"/>
      <c r="BX38" s="314"/>
      <c r="BY38" s="314"/>
      <c r="BZ38" s="314"/>
      <c r="CA38" s="314"/>
      <c r="CB38" s="314"/>
      <c r="CC38" s="314"/>
      <c r="CD38" s="314"/>
      <c r="CE38" s="314"/>
      <c r="CF38" s="314"/>
      <c r="CG38" s="314"/>
      <c r="CH38" s="314"/>
      <c r="CI38" s="314"/>
      <c r="CJ38" s="314"/>
      <c r="CK38" s="314"/>
      <c r="CL38" s="314"/>
      <c r="CM38" s="314"/>
      <c r="CN38" s="314"/>
      <c r="CO38" s="314"/>
      <c r="CP38" s="314"/>
      <c r="CQ38" s="314"/>
      <c r="CR38" s="314"/>
      <c r="CS38" s="314"/>
      <c r="CT38" s="314"/>
      <c r="CU38" s="314"/>
      <c r="CV38" s="314"/>
      <c r="CW38" s="314"/>
      <c r="CX38" s="314"/>
      <c r="CY38" s="314"/>
    </row>
    <row r="39" spans="1:103" ht="26" customHeight="1" x14ac:dyDescent="0.2">
      <c r="A39" s="359"/>
      <c r="B39" s="360"/>
      <c r="C39" s="311">
        <f t="shared" si="6"/>
        <v>0</v>
      </c>
      <c r="D39" s="315"/>
      <c r="E39" s="314"/>
      <c r="F39" s="314"/>
      <c r="G39" s="314"/>
      <c r="H39" s="314"/>
      <c r="I39" s="314"/>
      <c r="J39" s="314"/>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c r="AH39" s="314"/>
      <c r="AI39" s="314"/>
      <c r="AJ39" s="314"/>
      <c r="AK39" s="314"/>
      <c r="AL39" s="314"/>
      <c r="AM39" s="314"/>
      <c r="AN39" s="314"/>
      <c r="AO39" s="314"/>
      <c r="AP39" s="314"/>
      <c r="AQ39" s="314"/>
      <c r="AR39" s="314"/>
      <c r="AS39" s="314"/>
      <c r="AT39" s="314"/>
      <c r="AU39" s="314"/>
      <c r="AV39" s="314"/>
      <c r="AW39" s="314"/>
      <c r="AX39" s="314"/>
      <c r="AY39" s="314"/>
      <c r="AZ39" s="314"/>
      <c r="BA39" s="314"/>
      <c r="BB39" s="314"/>
      <c r="BC39" s="314"/>
      <c r="BD39" s="314"/>
      <c r="BE39" s="314"/>
      <c r="BF39" s="314"/>
      <c r="BG39" s="314"/>
      <c r="BH39" s="314"/>
      <c r="BI39" s="314"/>
      <c r="BJ39" s="314"/>
      <c r="BK39" s="314"/>
      <c r="BL39" s="314"/>
      <c r="BM39" s="314"/>
      <c r="BN39" s="314"/>
      <c r="BO39" s="314"/>
      <c r="BP39" s="314"/>
      <c r="BQ39" s="314"/>
      <c r="BR39" s="314"/>
      <c r="BS39" s="314"/>
      <c r="BT39" s="314"/>
      <c r="BU39" s="314"/>
      <c r="BV39" s="314"/>
      <c r="BW39" s="314"/>
      <c r="BX39" s="314"/>
      <c r="BY39" s="314"/>
      <c r="BZ39" s="314"/>
      <c r="CA39" s="314"/>
      <c r="CB39" s="314"/>
      <c r="CC39" s="314"/>
      <c r="CD39" s="314"/>
      <c r="CE39" s="314"/>
      <c r="CF39" s="314"/>
      <c r="CG39" s="314"/>
      <c r="CH39" s="314"/>
      <c r="CI39" s="314"/>
      <c r="CJ39" s="314"/>
      <c r="CK39" s="314"/>
      <c r="CL39" s="314"/>
      <c r="CM39" s="314"/>
      <c r="CN39" s="314"/>
      <c r="CO39" s="314"/>
      <c r="CP39" s="314"/>
      <c r="CQ39" s="314"/>
      <c r="CR39" s="314"/>
      <c r="CS39" s="314"/>
      <c r="CT39" s="314"/>
      <c r="CU39" s="314"/>
      <c r="CV39" s="314"/>
      <c r="CW39" s="314"/>
      <c r="CX39" s="314"/>
      <c r="CY39" s="314"/>
    </row>
    <row r="40" spans="1:103" ht="26" customHeight="1" x14ac:dyDescent="0.2">
      <c r="A40" s="359"/>
      <c r="B40" s="360"/>
      <c r="C40" s="311">
        <f t="shared" si="6"/>
        <v>0</v>
      </c>
      <c r="D40" s="315"/>
      <c r="E40" s="314"/>
      <c r="F40" s="314"/>
      <c r="G40" s="314"/>
      <c r="H40" s="314"/>
      <c r="I40" s="314"/>
      <c r="J40" s="314"/>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c r="AH40" s="314"/>
      <c r="AI40" s="314"/>
      <c r="AJ40" s="314"/>
      <c r="AK40" s="314"/>
      <c r="AL40" s="314"/>
      <c r="AM40" s="314"/>
      <c r="AN40" s="314"/>
      <c r="AO40" s="314"/>
      <c r="AP40" s="314"/>
      <c r="AQ40" s="314"/>
      <c r="AR40" s="314"/>
      <c r="AS40" s="314"/>
      <c r="AT40" s="314"/>
      <c r="AU40" s="314"/>
      <c r="AV40" s="314"/>
      <c r="AW40" s="314"/>
      <c r="AX40" s="314"/>
      <c r="AY40" s="314"/>
      <c r="AZ40" s="314"/>
      <c r="BA40" s="314"/>
      <c r="BB40" s="314"/>
      <c r="BC40" s="314"/>
      <c r="BD40" s="314"/>
      <c r="BE40" s="314"/>
      <c r="BF40" s="314"/>
      <c r="BG40" s="314"/>
      <c r="BH40" s="314"/>
      <c r="BI40" s="314"/>
      <c r="BJ40" s="314"/>
      <c r="BK40" s="314"/>
      <c r="BL40" s="314"/>
      <c r="BM40" s="314"/>
      <c r="BN40" s="314"/>
      <c r="BO40" s="314"/>
      <c r="BP40" s="314"/>
      <c r="BQ40" s="314"/>
      <c r="BR40" s="314"/>
      <c r="BS40" s="314"/>
      <c r="BT40" s="314"/>
      <c r="BU40" s="314"/>
      <c r="BV40" s="314"/>
      <c r="BW40" s="314"/>
      <c r="BX40" s="314"/>
      <c r="BY40" s="314"/>
      <c r="BZ40" s="314"/>
      <c r="CA40" s="314"/>
      <c r="CB40" s="314"/>
      <c r="CC40" s="314"/>
      <c r="CD40" s="314"/>
      <c r="CE40" s="314"/>
      <c r="CF40" s="314"/>
      <c r="CG40" s="314"/>
      <c r="CH40" s="314"/>
      <c r="CI40" s="314"/>
      <c r="CJ40" s="314"/>
      <c r="CK40" s="314"/>
      <c r="CL40" s="314"/>
      <c r="CM40" s="314"/>
      <c r="CN40" s="314"/>
      <c r="CO40" s="314"/>
      <c r="CP40" s="314"/>
      <c r="CQ40" s="314"/>
      <c r="CR40" s="314"/>
      <c r="CS40" s="314"/>
      <c r="CT40" s="314"/>
      <c r="CU40" s="314"/>
      <c r="CV40" s="314"/>
      <c r="CW40" s="314"/>
      <c r="CX40" s="314"/>
      <c r="CY40" s="314"/>
    </row>
    <row r="41" spans="1:103" ht="26" customHeight="1" x14ac:dyDescent="0.2">
      <c r="A41" s="359"/>
      <c r="B41" s="358"/>
      <c r="C41" s="311">
        <f t="shared" si="6"/>
        <v>0</v>
      </c>
      <c r="D41" s="310"/>
      <c r="E41" s="314"/>
      <c r="F41" s="314"/>
      <c r="G41" s="314"/>
      <c r="H41" s="314"/>
      <c r="I41" s="314"/>
      <c r="J41" s="314"/>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c r="AH41" s="314"/>
      <c r="AI41" s="314"/>
      <c r="AJ41" s="314"/>
      <c r="AK41" s="314"/>
      <c r="AL41" s="314"/>
      <c r="AM41" s="314"/>
      <c r="AN41" s="314"/>
      <c r="AO41" s="314"/>
      <c r="AP41" s="314"/>
      <c r="AQ41" s="314"/>
      <c r="AR41" s="314"/>
      <c r="AS41" s="314"/>
      <c r="AT41" s="314"/>
      <c r="AU41" s="314"/>
      <c r="AV41" s="314"/>
      <c r="AW41" s="314"/>
      <c r="AX41" s="314"/>
      <c r="AY41" s="314"/>
      <c r="AZ41" s="314"/>
      <c r="BA41" s="314"/>
      <c r="BB41" s="314"/>
      <c r="BC41" s="314"/>
      <c r="BD41" s="314"/>
      <c r="BE41" s="314"/>
      <c r="BF41" s="314"/>
      <c r="BG41" s="314"/>
      <c r="BH41" s="314"/>
      <c r="BI41" s="314"/>
      <c r="BJ41" s="314"/>
      <c r="BK41" s="314"/>
      <c r="BL41" s="314"/>
      <c r="BM41" s="314"/>
      <c r="BN41" s="314"/>
      <c r="BO41" s="314"/>
      <c r="BP41" s="314"/>
      <c r="BQ41" s="314"/>
      <c r="BR41" s="314"/>
      <c r="BS41" s="314"/>
      <c r="BT41" s="314"/>
      <c r="BU41" s="314"/>
      <c r="BV41" s="314"/>
      <c r="BW41" s="314"/>
      <c r="BX41" s="314"/>
      <c r="BY41" s="314"/>
      <c r="BZ41" s="314"/>
      <c r="CA41" s="314"/>
      <c r="CB41" s="314"/>
      <c r="CC41" s="314"/>
      <c r="CD41" s="314"/>
      <c r="CE41" s="314"/>
      <c r="CF41" s="314"/>
      <c r="CG41" s="314"/>
      <c r="CH41" s="314"/>
      <c r="CI41" s="314"/>
      <c r="CJ41" s="314"/>
      <c r="CK41" s="314"/>
      <c r="CL41" s="314"/>
      <c r="CM41" s="314"/>
      <c r="CN41" s="314"/>
      <c r="CO41" s="314"/>
      <c r="CP41" s="314"/>
      <c r="CQ41" s="314"/>
      <c r="CR41" s="314"/>
      <c r="CS41" s="314"/>
      <c r="CT41" s="314"/>
      <c r="CU41" s="314"/>
      <c r="CV41" s="314"/>
      <c r="CW41" s="314"/>
      <c r="CX41" s="314"/>
      <c r="CY41" s="314"/>
    </row>
    <row r="42" spans="1:103" ht="26" customHeight="1" x14ac:dyDescent="0.2">
      <c r="A42" s="359"/>
      <c r="B42" s="358"/>
      <c r="C42" s="311">
        <f t="shared" si="6"/>
        <v>0</v>
      </c>
      <c r="D42" s="310"/>
      <c r="E42" s="314"/>
      <c r="F42" s="314"/>
      <c r="G42" s="314"/>
      <c r="H42" s="314"/>
      <c r="I42" s="314"/>
      <c r="J42" s="314"/>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c r="AH42" s="314"/>
      <c r="AI42" s="314"/>
      <c r="AJ42" s="314"/>
      <c r="AK42" s="314"/>
      <c r="AL42" s="314"/>
      <c r="AM42" s="314"/>
      <c r="AN42" s="314"/>
      <c r="AO42" s="314"/>
      <c r="AP42" s="314"/>
      <c r="AQ42" s="314"/>
      <c r="AR42" s="314"/>
      <c r="AS42" s="314"/>
      <c r="AT42" s="314"/>
      <c r="AU42" s="314"/>
      <c r="AV42" s="314"/>
      <c r="AW42" s="314"/>
      <c r="AX42" s="314"/>
      <c r="AY42" s="314"/>
      <c r="AZ42" s="314"/>
      <c r="BA42" s="314"/>
      <c r="BB42" s="314"/>
      <c r="BC42" s="314"/>
      <c r="BD42" s="314"/>
      <c r="BE42" s="314"/>
      <c r="BF42" s="314"/>
      <c r="BG42" s="314"/>
      <c r="BH42" s="314"/>
      <c r="BI42" s="314"/>
      <c r="BJ42" s="314"/>
      <c r="BK42" s="314"/>
      <c r="BL42" s="314"/>
      <c r="BM42" s="314"/>
      <c r="BN42" s="314"/>
      <c r="BO42" s="314"/>
      <c r="BP42" s="314"/>
      <c r="BQ42" s="314"/>
      <c r="BR42" s="314"/>
      <c r="BS42" s="314"/>
      <c r="BT42" s="314"/>
      <c r="BU42" s="314"/>
      <c r="BV42" s="314"/>
      <c r="BW42" s="314"/>
      <c r="BX42" s="314"/>
      <c r="BY42" s="314"/>
      <c r="BZ42" s="314"/>
      <c r="CA42" s="314"/>
      <c r="CB42" s="314"/>
      <c r="CC42" s="314"/>
      <c r="CD42" s="314"/>
      <c r="CE42" s="314"/>
      <c r="CF42" s="314"/>
      <c r="CG42" s="314"/>
      <c r="CH42" s="314"/>
      <c r="CI42" s="314"/>
      <c r="CJ42" s="314"/>
      <c r="CK42" s="314"/>
      <c r="CL42" s="314"/>
      <c r="CM42" s="314"/>
      <c r="CN42" s="314"/>
      <c r="CO42" s="314"/>
      <c r="CP42" s="314"/>
      <c r="CQ42" s="314"/>
      <c r="CR42" s="314"/>
      <c r="CS42" s="314"/>
      <c r="CT42" s="314"/>
      <c r="CU42" s="314"/>
      <c r="CV42" s="314"/>
      <c r="CW42" s="314"/>
      <c r="CX42" s="314"/>
      <c r="CY42" s="314"/>
    </row>
    <row r="43" spans="1:103" ht="26" customHeight="1" x14ac:dyDescent="0.2">
      <c r="A43" s="359"/>
      <c r="B43" s="358"/>
      <c r="C43" s="311">
        <f t="shared" si="6"/>
        <v>0</v>
      </c>
      <c r="D43" s="310"/>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314"/>
      <c r="AK43" s="314"/>
      <c r="AL43" s="314"/>
      <c r="AM43" s="314"/>
      <c r="AN43" s="314"/>
      <c r="AO43" s="314"/>
      <c r="AP43" s="314"/>
      <c r="AQ43" s="314"/>
      <c r="AR43" s="314"/>
      <c r="AS43" s="314"/>
      <c r="AT43" s="314"/>
      <c r="AU43" s="314"/>
      <c r="AV43" s="314"/>
      <c r="AW43" s="314"/>
      <c r="AX43" s="314"/>
      <c r="AY43" s="314"/>
      <c r="AZ43" s="314"/>
      <c r="BA43" s="314"/>
      <c r="BB43" s="314"/>
      <c r="BC43" s="314"/>
      <c r="BD43" s="314"/>
      <c r="BE43" s="314"/>
      <c r="BF43" s="314"/>
      <c r="BG43" s="314"/>
      <c r="BH43" s="314"/>
      <c r="BI43" s="314"/>
      <c r="BJ43" s="314"/>
      <c r="BK43" s="314"/>
      <c r="BL43" s="314"/>
      <c r="BM43" s="314"/>
      <c r="BN43" s="314"/>
      <c r="BO43" s="314"/>
      <c r="BP43" s="314"/>
      <c r="BQ43" s="314"/>
      <c r="BR43" s="314"/>
      <c r="BS43" s="314"/>
      <c r="BT43" s="314"/>
      <c r="BU43" s="314"/>
      <c r="BV43" s="314"/>
      <c r="BW43" s="314"/>
      <c r="BX43" s="314"/>
      <c r="BY43" s="314"/>
      <c r="BZ43" s="314"/>
      <c r="CA43" s="314"/>
      <c r="CB43" s="314"/>
      <c r="CC43" s="314"/>
      <c r="CD43" s="314"/>
      <c r="CE43" s="314"/>
      <c r="CF43" s="314"/>
      <c r="CG43" s="314"/>
      <c r="CH43" s="314"/>
      <c r="CI43" s="314"/>
      <c r="CJ43" s="314"/>
      <c r="CK43" s="314"/>
      <c r="CL43" s="314"/>
      <c r="CM43" s="314"/>
      <c r="CN43" s="314"/>
      <c r="CO43" s="314"/>
      <c r="CP43" s="314"/>
      <c r="CQ43" s="314"/>
      <c r="CR43" s="314"/>
      <c r="CS43" s="314"/>
      <c r="CT43" s="314"/>
      <c r="CU43" s="314"/>
      <c r="CV43" s="314"/>
      <c r="CW43" s="314"/>
      <c r="CX43" s="314"/>
      <c r="CY43" s="314"/>
    </row>
    <row r="44" spans="1:103" ht="26" customHeight="1" x14ac:dyDescent="0.2">
      <c r="A44" s="359"/>
      <c r="B44" s="358"/>
      <c r="C44" s="311">
        <f t="shared" si="6"/>
        <v>0</v>
      </c>
      <c r="D44" s="310"/>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314"/>
      <c r="AK44" s="314"/>
      <c r="AL44" s="314"/>
      <c r="AM44" s="314"/>
      <c r="AN44" s="314"/>
      <c r="AO44" s="314"/>
      <c r="AP44" s="314"/>
      <c r="AQ44" s="314"/>
      <c r="AR44" s="314"/>
      <c r="AS44" s="314"/>
      <c r="AT44" s="314"/>
      <c r="AU44" s="314"/>
      <c r="AV44" s="314"/>
      <c r="AW44" s="314"/>
      <c r="AX44" s="314"/>
      <c r="AY44" s="314"/>
      <c r="AZ44" s="314"/>
      <c r="BA44" s="314"/>
      <c r="BB44" s="314"/>
      <c r="BC44" s="314"/>
      <c r="BD44" s="314"/>
      <c r="BE44" s="314"/>
      <c r="BF44" s="314"/>
      <c r="BG44" s="314"/>
      <c r="BH44" s="314"/>
      <c r="BI44" s="314"/>
      <c r="BJ44" s="314"/>
      <c r="BK44" s="314"/>
      <c r="BL44" s="314"/>
      <c r="BM44" s="314"/>
      <c r="BN44" s="314"/>
      <c r="BO44" s="314"/>
      <c r="BP44" s="314"/>
      <c r="BQ44" s="314"/>
      <c r="BR44" s="314"/>
      <c r="BS44" s="314"/>
      <c r="BT44" s="314"/>
      <c r="BU44" s="314"/>
      <c r="BV44" s="314"/>
      <c r="BW44" s="314"/>
      <c r="BX44" s="314"/>
      <c r="BY44" s="314"/>
      <c r="BZ44" s="314"/>
      <c r="CA44" s="314"/>
      <c r="CB44" s="314"/>
      <c r="CC44" s="314"/>
      <c r="CD44" s="314"/>
      <c r="CE44" s="314"/>
      <c r="CF44" s="314"/>
      <c r="CG44" s="314"/>
      <c r="CH44" s="314"/>
      <c r="CI44" s="314"/>
      <c r="CJ44" s="314"/>
      <c r="CK44" s="314"/>
      <c r="CL44" s="314"/>
      <c r="CM44" s="314"/>
      <c r="CN44" s="314"/>
      <c r="CO44" s="314"/>
      <c r="CP44" s="314"/>
      <c r="CQ44" s="314"/>
      <c r="CR44" s="314"/>
      <c r="CS44" s="314"/>
      <c r="CT44" s="314"/>
      <c r="CU44" s="314"/>
      <c r="CV44" s="314"/>
      <c r="CW44" s="314"/>
      <c r="CX44" s="314"/>
      <c r="CY44" s="314"/>
    </row>
    <row r="45" spans="1:103" ht="26" customHeight="1" x14ac:dyDescent="0.2">
      <c r="A45" s="359"/>
      <c r="B45" s="358"/>
      <c r="C45" s="311">
        <f t="shared" si="6"/>
        <v>0</v>
      </c>
      <c r="D45" s="310"/>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314"/>
      <c r="AK45" s="314"/>
      <c r="AL45" s="314"/>
      <c r="AM45" s="314"/>
      <c r="AN45" s="314"/>
      <c r="AO45" s="314"/>
      <c r="AP45" s="314"/>
      <c r="AQ45" s="314"/>
      <c r="AR45" s="314"/>
      <c r="AS45" s="314"/>
      <c r="AT45" s="314"/>
      <c r="AU45" s="314"/>
      <c r="AV45" s="314"/>
      <c r="AW45" s="314"/>
      <c r="AX45" s="314"/>
      <c r="AY45" s="314"/>
      <c r="AZ45" s="314"/>
      <c r="BA45" s="314"/>
      <c r="BB45" s="314"/>
      <c r="BC45" s="314"/>
      <c r="BD45" s="314"/>
      <c r="BE45" s="314"/>
      <c r="BF45" s="314"/>
      <c r="BG45" s="314"/>
      <c r="BH45" s="314"/>
      <c r="BI45" s="314"/>
      <c r="BJ45" s="314"/>
      <c r="BK45" s="314"/>
      <c r="BL45" s="314"/>
      <c r="BM45" s="314"/>
      <c r="BN45" s="314"/>
      <c r="BO45" s="314"/>
      <c r="BP45" s="314"/>
      <c r="BQ45" s="314"/>
      <c r="BR45" s="314"/>
      <c r="BS45" s="314"/>
      <c r="BT45" s="314"/>
      <c r="BU45" s="314"/>
      <c r="BV45" s="314"/>
      <c r="BW45" s="314"/>
      <c r="BX45" s="314"/>
      <c r="BY45" s="314"/>
      <c r="BZ45" s="314"/>
      <c r="CA45" s="314"/>
      <c r="CB45" s="314"/>
      <c r="CC45" s="314"/>
      <c r="CD45" s="314"/>
      <c r="CE45" s="314"/>
      <c r="CF45" s="314"/>
      <c r="CG45" s="314"/>
      <c r="CH45" s="314"/>
      <c r="CI45" s="314"/>
      <c r="CJ45" s="314"/>
      <c r="CK45" s="314"/>
      <c r="CL45" s="314"/>
      <c r="CM45" s="314"/>
      <c r="CN45" s="314"/>
      <c r="CO45" s="314"/>
      <c r="CP45" s="314"/>
      <c r="CQ45" s="314"/>
      <c r="CR45" s="314"/>
      <c r="CS45" s="314"/>
      <c r="CT45" s="314"/>
      <c r="CU45" s="314"/>
      <c r="CV45" s="314"/>
      <c r="CW45" s="314"/>
      <c r="CX45" s="314"/>
      <c r="CY45" s="314"/>
    </row>
    <row r="46" spans="1:103" ht="26" customHeight="1" x14ac:dyDescent="0.2">
      <c r="A46" s="359"/>
      <c r="B46" s="358"/>
      <c r="C46" s="311">
        <f t="shared" si="6"/>
        <v>0</v>
      </c>
      <c r="D46" s="310"/>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314"/>
      <c r="AK46" s="314"/>
      <c r="AL46" s="314"/>
      <c r="AM46" s="314"/>
      <c r="AN46" s="314"/>
      <c r="AO46" s="314"/>
      <c r="AP46" s="314"/>
      <c r="AQ46" s="314"/>
      <c r="AR46" s="314"/>
      <c r="AS46" s="314"/>
      <c r="AT46" s="314"/>
      <c r="AU46" s="314"/>
      <c r="AV46" s="314"/>
      <c r="AW46" s="314"/>
      <c r="AX46" s="314"/>
      <c r="AY46" s="314"/>
      <c r="AZ46" s="314"/>
      <c r="BA46" s="314"/>
      <c r="BB46" s="314"/>
      <c r="BC46" s="314"/>
      <c r="BD46" s="314"/>
      <c r="BE46" s="314"/>
      <c r="BF46" s="314"/>
      <c r="BG46" s="314"/>
      <c r="BH46" s="314"/>
      <c r="BI46" s="314"/>
      <c r="BJ46" s="314"/>
      <c r="BK46" s="314"/>
      <c r="BL46" s="314"/>
      <c r="BM46" s="314"/>
      <c r="BN46" s="314"/>
      <c r="BO46" s="314"/>
      <c r="BP46" s="314"/>
      <c r="BQ46" s="314"/>
      <c r="BR46" s="314"/>
      <c r="BS46" s="314"/>
      <c r="BT46" s="314"/>
      <c r="BU46" s="314"/>
      <c r="BV46" s="314"/>
      <c r="BW46" s="314"/>
      <c r="BX46" s="314"/>
      <c r="BY46" s="314"/>
      <c r="BZ46" s="314"/>
      <c r="CA46" s="314"/>
      <c r="CB46" s="314"/>
      <c r="CC46" s="314"/>
      <c r="CD46" s="314"/>
      <c r="CE46" s="314"/>
      <c r="CF46" s="314"/>
      <c r="CG46" s="314"/>
      <c r="CH46" s="314"/>
      <c r="CI46" s="314"/>
      <c r="CJ46" s="314"/>
      <c r="CK46" s="314"/>
      <c r="CL46" s="314"/>
      <c r="CM46" s="314"/>
      <c r="CN46" s="314"/>
      <c r="CO46" s="314"/>
      <c r="CP46" s="314"/>
      <c r="CQ46" s="314"/>
      <c r="CR46" s="314"/>
      <c r="CS46" s="314"/>
      <c r="CT46" s="314"/>
      <c r="CU46" s="314"/>
      <c r="CV46" s="314"/>
      <c r="CW46" s="314"/>
      <c r="CX46" s="314"/>
      <c r="CY46" s="314"/>
    </row>
    <row r="47" spans="1:103" ht="26" customHeight="1" x14ac:dyDescent="0.2">
      <c r="A47" s="359"/>
      <c r="B47" s="358"/>
      <c r="C47" s="311">
        <f t="shared" si="6"/>
        <v>0</v>
      </c>
      <c r="D47" s="310"/>
      <c r="E47" s="314"/>
      <c r="F47" s="314"/>
      <c r="G47" s="314"/>
      <c r="H47" s="314"/>
      <c r="I47" s="314"/>
      <c r="J47" s="314"/>
      <c r="K47" s="314"/>
      <c r="L47" s="314"/>
      <c r="M47" s="314"/>
      <c r="N47" s="314"/>
      <c r="O47" s="314"/>
      <c r="P47" s="314"/>
      <c r="Q47" s="314"/>
      <c r="R47" s="314"/>
      <c r="S47" s="314"/>
      <c r="T47" s="314"/>
      <c r="U47" s="314"/>
      <c r="V47" s="314"/>
      <c r="W47" s="314"/>
      <c r="X47" s="314"/>
      <c r="Y47" s="314"/>
      <c r="Z47" s="314"/>
      <c r="AA47" s="314"/>
      <c r="AB47" s="314"/>
      <c r="AC47" s="314"/>
      <c r="AD47" s="314"/>
      <c r="AE47" s="314"/>
      <c r="AF47" s="314"/>
      <c r="AG47" s="314"/>
      <c r="AH47" s="314"/>
      <c r="AI47" s="314"/>
      <c r="AJ47" s="314"/>
      <c r="AK47" s="314"/>
      <c r="AL47" s="314"/>
      <c r="AM47" s="314"/>
      <c r="AN47" s="314"/>
      <c r="AO47" s="314"/>
      <c r="AP47" s="314"/>
      <c r="AQ47" s="314"/>
      <c r="AR47" s="314"/>
      <c r="AS47" s="314"/>
      <c r="AT47" s="314"/>
      <c r="AU47" s="314"/>
      <c r="AV47" s="314"/>
      <c r="AW47" s="314"/>
      <c r="AX47" s="314"/>
      <c r="AY47" s="314"/>
      <c r="AZ47" s="314"/>
      <c r="BA47" s="314"/>
      <c r="BB47" s="314"/>
      <c r="BC47" s="314"/>
      <c r="BD47" s="314"/>
      <c r="BE47" s="314"/>
      <c r="BF47" s="314"/>
      <c r="BG47" s="314"/>
      <c r="BH47" s="314"/>
      <c r="BI47" s="314"/>
      <c r="BJ47" s="314"/>
      <c r="BK47" s="314"/>
      <c r="BL47" s="314"/>
      <c r="BM47" s="314"/>
      <c r="BN47" s="314"/>
      <c r="BO47" s="314"/>
      <c r="BP47" s="314"/>
      <c r="BQ47" s="314"/>
      <c r="BR47" s="314"/>
      <c r="BS47" s="314"/>
      <c r="BT47" s="314"/>
      <c r="BU47" s="314"/>
      <c r="BV47" s="314"/>
      <c r="BW47" s="314"/>
      <c r="BX47" s="314"/>
      <c r="BY47" s="314"/>
      <c r="BZ47" s="314"/>
      <c r="CA47" s="314"/>
      <c r="CB47" s="314"/>
      <c r="CC47" s="314"/>
      <c r="CD47" s="314"/>
      <c r="CE47" s="314"/>
      <c r="CF47" s="314"/>
      <c r="CG47" s="314"/>
      <c r="CH47" s="314"/>
      <c r="CI47" s="314"/>
      <c r="CJ47" s="314"/>
      <c r="CK47" s="314"/>
      <c r="CL47" s="314"/>
      <c r="CM47" s="314"/>
      <c r="CN47" s="314"/>
      <c r="CO47" s="314"/>
      <c r="CP47" s="314"/>
      <c r="CQ47" s="314"/>
      <c r="CR47" s="314"/>
      <c r="CS47" s="314"/>
      <c r="CT47" s="314"/>
      <c r="CU47" s="314"/>
      <c r="CV47" s="314"/>
      <c r="CW47" s="314"/>
      <c r="CX47" s="314"/>
      <c r="CY47" s="314"/>
    </row>
    <row r="48" spans="1:103" ht="26" customHeight="1" x14ac:dyDescent="0.2">
      <c r="A48" s="359"/>
      <c r="B48" s="358"/>
      <c r="C48" s="311">
        <f t="shared" si="6"/>
        <v>0</v>
      </c>
      <c r="D48" s="310"/>
      <c r="E48" s="314"/>
      <c r="F48" s="314"/>
      <c r="G48" s="314"/>
      <c r="H48" s="314"/>
      <c r="I48" s="314"/>
      <c r="J48" s="314"/>
      <c r="K48" s="314"/>
      <c r="L48" s="314"/>
      <c r="M48" s="314"/>
      <c r="N48" s="314"/>
      <c r="O48" s="314"/>
      <c r="P48" s="314"/>
      <c r="Q48" s="314"/>
      <c r="R48" s="314"/>
      <c r="S48" s="314"/>
      <c r="T48" s="314"/>
      <c r="U48" s="314"/>
      <c r="V48" s="314"/>
      <c r="W48" s="314"/>
      <c r="X48" s="314"/>
      <c r="Y48" s="314"/>
      <c r="Z48" s="314"/>
      <c r="AA48" s="314"/>
      <c r="AB48" s="314"/>
      <c r="AC48" s="314"/>
      <c r="AD48" s="314"/>
      <c r="AE48" s="314"/>
      <c r="AF48" s="314"/>
      <c r="AG48" s="314"/>
      <c r="AH48" s="314"/>
      <c r="AI48" s="314"/>
      <c r="AJ48" s="314"/>
      <c r="AK48" s="314"/>
      <c r="AL48" s="314"/>
      <c r="AM48" s="314"/>
      <c r="AN48" s="314"/>
      <c r="AO48" s="314"/>
      <c r="AP48" s="314"/>
      <c r="AQ48" s="314"/>
      <c r="AR48" s="314"/>
      <c r="AS48" s="314"/>
      <c r="AT48" s="314"/>
      <c r="AU48" s="314"/>
      <c r="AV48" s="314"/>
      <c r="AW48" s="314"/>
      <c r="AX48" s="314"/>
      <c r="AY48" s="314"/>
      <c r="AZ48" s="314"/>
      <c r="BA48" s="314"/>
      <c r="BB48" s="314"/>
      <c r="BC48" s="314"/>
      <c r="BD48" s="314"/>
      <c r="BE48" s="314"/>
      <c r="BF48" s="314"/>
      <c r="BG48" s="314"/>
      <c r="BH48" s="314"/>
      <c r="BI48" s="314"/>
      <c r="BJ48" s="314"/>
      <c r="BK48" s="314"/>
      <c r="BL48" s="314"/>
      <c r="BM48" s="314"/>
      <c r="BN48" s="314"/>
      <c r="BO48" s="314"/>
      <c r="BP48" s="314"/>
      <c r="BQ48" s="314"/>
      <c r="BR48" s="314"/>
      <c r="BS48" s="314"/>
      <c r="BT48" s="314"/>
      <c r="BU48" s="314"/>
      <c r="BV48" s="314"/>
      <c r="BW48" s="314"/>
      <c r="BX48" s="314"/>
      <c r="BY48" s="314"/>
      <c r="BZ48" s="314"/>
      <c r="CA48" s="314"/>
      <c r="CB48" s="314"/>
      <c r="CC48" s="314"/>
      <c r="CD48" s="314"/>
      <c r="CE48" s="314"/>
      <c r="CF48" s="314"/>
      <c r="CG48" s="314"/>
      <c r="CH48" s="314"/>
      <c r="CI48" s="314"/>
      <c r="CJ48" s="314"/>
      <c r="CK48" s="314"/>
      <c r="CL48" s="314"/>
      <c r="CM48" s="314"/>
      <c r="CN48" s="314"/>
      <c r="CO48" s="314"/>
      <c r="CP48" s="314"/>
      <c r="CQ48" s="314"/>
      <c r="CR48" s="314"/>
      <c r="CS48" s="314"/>
      <c r="CT48" s="314"/>
      <c r="CU48" s="314"/>
      <c r="CV48" s="314"/>
      <c r="CW48" s="314"/>
      <c r="CX48" s="314"/>
      <c r="CY48" s="314"/>
    </row>
    <row r="49" spans="1:103" s="320" customFormat="1" ht="26" customHeight="1" x14ac:dyDescent="0.15">
      <c r="A49" s="359"/>
      <c r="B49" s="358"/>
      <c r="C49" s="311">
        <f t="shared" si="6"/>
        <v>0</v>
      </c>
      <c r="D49" s="310"/>
      <c r="E49" s="314"/>
      <c r="F49" s="314"/>
      <c r="G49" s="314"/>
      <c r="H49" s="314"/>
      <c r="I49" s="314"/>
      <c r="J49" s="314"/>
      <c r="K49" s="314"/>
      <c r="L49" s="314"/>
      <c r="M49" s="314"/>
      <c r="N49" s="314"/>
      <c r="O49" s="314"/>
      <c r="P49" s="314"/>
      <c r="Q49" s="314"/>
      <c r="R49" s="314"/>
      <c r="S49" s="314"/>
      <c r="T49" s="314"/>
      <c r="U49" s="314"/>
      <c r="V49" s="314"/>
      <c r="W49" s="314"/>
      <c r="X49" s="314"/>
      <c r="Y49" s="314"/>
      <c r="Z49" s="314"/>
      <c r="AA49" s="314"/>
      <c r="AB49" s="314"/>
      <c r="AC49" s="314"/>
      <c r="AD49" s="314"/>
      <c r="AE49" s="314"/>
      <c r="AF49" s="314"/>
      <c r="AG49" s="314"/>
      <c r="AH49" s="314"/>
      <c r="AI49" s="314"/>
      <c r="AJ49" s="314"/>
      <c r="AK49" s="314"/>
      <c r="AL49" s="314"/>
      <c r="AM49" s="329"/>
      <c r="AN49" s="329"/>
      <c r="AO49" s="329"/>
      <c r="AP49" s="329"/>
      <c r="AQ49" s="329"/>
      <c r="AR49" s="329"/>
      <c r="AS49" s="329"/>
      <c r="AT49" s="329"/>
      <c r="AU49" s="329"/>
      <c r="AV49" s="329"/>
      <c r="AW49" s="329"/>
      <c r="AX49" s="329"/>
      <c r="AY49" s="329"/>
      <c r="AZ49" s="329"/>
      <c r="BA49" s="329"/>
      <c r="BB49" s="329"/>
      <c r="BC49" s="329"/>
      <c r="BD49" s="329"/>
      <c r="BE49" s="329"/>
      <c r="BF49" s="329"/>
      <c r="BG49" s="329"/>
      <c r="BH49" s="329"/>
      <c r="BI49" s="329"/>
      <c r="BJ49" s="329"/>
      <c r="BK49" s="329"/>
      <c r="BL49" s="329"/>
      <c r="BM49" s="329"/>
      <c r="BN49" s="329"/>
      <c r="BO49" s="329"/>
      <c r="BP49" s="329"/>
      <c r="BQ49" s="329"/>
      <c r="BR49" s="329"/>
      <c r="BS49" s="329"/>
      <c r="BT49" s="329"/>
      <c r="BU49" s="329"/>
      <c r="BV49" s="329"/>
      <c r="BW49" s="329"/>
      <c r="BX49" s="329"/>
      <c r="BY49" s="329"/>
      <c r="BZ49" s="329"/>
      <c r="CA49" s="329"/>
      <c r="CB49" s="329"/>
      <c r="CC49" s="329"/>
      <c r="CD49" s="329"/>
      <c r="CE49" s="329"/>
      <c r="CF49" s="329"/>
      <c r="CG49" s="329"/>
      <c r="CH49" s="329"/>
      <c r="CI49" s="329"/>
      <c r="CJ49" s="329"/>
      <c r="CK49" s="329"/>
      <c r="CL49" s="329"/>
      <c r="CM49" s="329"/>
      <c r="CN49" s="329"/>
      <c r="CO49" s="329"/>
      <c r="CP49" s="329"/>
      <c r="CQ49" s="329"/>
      <c r="CR49" s="329"/>
      <c r="CS49" s="329"/>
      <c r="CT49" s="329"/>
      <c r="CU49" s="329"/>
      <c r="CV49" s="329"/>
      <c r="CW49" s="329"/>
      <c r="CX49" s="329"/>
      <c r="CY49" s="329"/>
    </row>
    <row r="50" spans="1:103" ht="26" customHeight="1" x14ac:dyDescent="0.2">
      <c r="A50" s="359"/>
      <c r="B50" s="358"/>
      <c r="C50" s="311">
        <f t="shared" si="6"/>
        <v>0</v>
      </c>
      <c r="D50" s="310"/>
      <c r="E50" s="314"/>
      <c r="F50" s="314"/>
      <c r="G50" s="314"/>
      <c r="H50" s="314"/>
      <c r="I50" s="314"/>
      <c r="J50" s="314"/>
      <c r="K50" s="314"/>
      <c r="L50" s="314"/>
      <c r="M50" s="314"/>
      <c r="N50" s="314"/>
      <c r="O50" s="314"/>
      <c r="P50" s="314"/>
      <c r="Q50" s="314"/>
      <c r="R50" s="314"/>
      <c r="S50" s="314"/>
      <c r="T50" s="314"/>
      <c r="U50" s="314"/>
      <c r="V50" s="314"/>
      <c r="W50" s="314"/>
      <c r="X50" s="314"/>
      <c r="Y50" s="314"/>
      <c r="Z50" s="314"/>
      <c r="AA50" s="314"/>
      <c r="AB50" s="314"/>
      <c r="AC50" s="314"/>
      <c r="AD50" s="314"/>
      <c r="AE50" s="314"/>
      <c r="AF50" s="314"/>
      <c r="AG50" s="314"/>
      <c r="AH50" s="314"/>
      <c r="AI50" s="314"/>
      <c r="AJ50" s="314"/>
      <c r="AK50" s="314"/>
      <c r="AL50" s="314"/>
      <c r="AM50" s="314"/>
      <c r="AN50" s="314"/>
      <c r="AO50" s="314"/>
      <c r="AP50" s="314"/>
      <c r="AQ50" s="314"/>
      <c r="AR50" s="314"/>
      <c r="AS50" s="314"/>
      <c r="AT50" s="314"/>
      <c r="AU50" s="314"/>
      <c r="AV50" s="314"/>
      <c r="AW50" s="314"/>
      <c r="AX50" s="314"/>
      <c r="AY50" s="314"/>
      <c r="AZ50" s="314"/>
      <c r="BA50" s="314"/>
      <c r="BB50" s="314"/>
      <c r="BC50" s="314"/>
      <c r="BD50" s="314"/>
      <c r="BE50" s="314"/>
      <c r="BF50" s="314"/>
      <c r="BG50" s="314"/>
      <c r="BH50" s="314"/>
      <c r="BI50" s="314"/>
      <c r="BJ50" s="314"/>
      <c r="BK50" s="314"/>
      <c r="BL50" s="314"/>
      <c r="BM50" s="314"/>
      <c r="BN50" s="314"/>
      <c r="BO50" s="314"/>
      <c r="BP50" s="314"/>
      <c r="BQ50" s="314"/>
      <c r="BR50" s="314"/>
      <c r="BS50" s="314"/>
      <c r="BT50" s="314"/>
      <c r="BU50" s="314"/>
      <c r="BV50" s="314"/>
      <c r="BW50" s="314"/>
      <c r="BX50" s="314"/>
      <c r="BY50" s="314"/>
      <c r="BZ50" s="314"/>
      <c r="CA50" s="314"/>
      <c r="CB50" s="314"/>
      <c r="CC50" s="314"/>
      <c r="CD50" s="314"/>
      <c r="CE50" s="314"/>
      <c r="CF50" s="314"/>
      <c r="CG50" s="314"/>
      <c r="CH50" s="314"/>
      <c r="CI50" s="314"/>
      <c r="CJ50" s="314"/>
      <c r="CK50" s="314"/>
      <c r="CL50" s="314"/>
      <c r="CM50" s="314"/>
      <c r="CN50" s="314"/>
      <c r="CO50" s="314"/>
      <c r="CP50" s="314"/>
      <c r="CQ50" s="314"/>
      <c r="CR50" s="314"/>
      <c r="CS50" s="314"/>
      <c r="CT50" s="314"/>
      <c r="CU50" s="314"/>
      <c r="CV50" s="314"/>
      <c r="CW50" s="314"/>
      <c r="CX50" s="314"/>
      <c r="CY50" s="314"/>
    </row>
    <row r="51" spans="1:103" ht="26" customHeight="1" x14ac:dyDescent="0.2">
      <c r="A51" s="359"/>
      <c r="B51" s="358"/>
      <c r="C51" s="311">
        <f t="shared" si="6"/>
        <v>0</v>
      </c>
      <c r="D51" s="310"/>
      <c r="E51" s="314"/>
      <c r="F51" s="314"/>
      <c r="G51" s="314"/>
      <c r="H51" s="314"/>
      <c r="I51" s="314"/>
      <c r="J51" s="314"/>
      <c r="K51" s="314"/>
      <c r="L51" s="314"/>
      <c r="M51" s="314"/>
      <c r="N51" s="314"/>
      <c r="O51" s="314"/>
      <c r="P51" s="314"/>
      <c r="Q51" s="314"/>
      <c r="R51" s="314"/>
      <c r="S51" s="314"/>
      <c r="T51" s="314"/>
      <c r="U51" s="314"/>
      <c r="V51" s="314"/>
      <c r="W51" s="314"/>
      <c r="X51" s="314"/>
      <c r="Y51" s="314"/>
      <c r="Z51" s="314"/>
      <c r="AA51" s="314"/>
      <c r="AB51" s="314"/>
      <c r="AC51" s="314"/>
      <c r="AD51" s="314"/>
      <c r="AE51" s="314"/>
      <c r="AF51" s="314"/>
      <c r="AG51" s="314"/>
      <c r="AH51" s="314"/>
      <c r="AI51" s="314"/>
      <c r="AJ51" s="314"/>
      <c r="AK51" s="314"/>
      <c r="AL51" s="314"/>
      <c r="AM51" s="314"/>
      <c r="AN51" s="314"/>
      <c r="AO51" s="314"/>
      <c r="AP51" s="314"/>
      <c r="AQ51" s="314"/>
      <c r="AR51" s="314"/>
      <c r="AS51" s="314"/>
      <c r="AT51" s="314"/>
      <c r="AU51" s="314"/>
      <c r="AV51" s="314"/>
      <c r="AW51" s="314"/>
      <c r="AX51" s="314"/>
      <c r="AY51" s="314"/>
      <c r="AZ51" s="314"/>
      <c r="BA51" s="314"/>
      <c r="BB51" s="314"/>
      <c r="BC51" s="314"/>
      <c r="BD51" s="314"/>
      <c r="BE51" s="314"/>
      <c r="BF51" s="314"/>
      <c r="BG51" s="314"/>
      <c r="BH51" s="314"/>
      <c r="BI51" s="314"/>
      <c r="BJ51" s="314"/>
      <c r="BK51" s="314"/>
      <c r="BL51" s="314"/>
      <c r="BM51" s="314"/>
      <c r="BN51" s="314"/>
      <c r="BO51" s="314"/>
      <c r="BP51" s="314"/>
      <c r="BQ51" s="314"/>
      <c r="BR51" s="314"/>
      <c r="BS51" s="314"/>
      <c r="BT51" s="314"/>
      <c r="BU51" s="314"/>
      <c r="BV51" s="314"/>
      <c r="BW51" s="314"/>
      <c r="BX51" s="314"/>
      <c r="BY51" s="314"/>
      <c r="BZ51" s="314"/>
      <c r="CA51" s="314"/>
      <c r="CB51" s="314"/>
      <c r="CC51" s="314"/>
      <c r="CD51" s="314"/>
      <c r="CE51" s="314"/>
      <c r="CF51" s="314"/>
      <c r="CG51" s="314"/>
      <c r="CH51" s="314"/>
      <c r="CI51" s="314"/>
      <c r="CJ51" s="314"/>
      <c r="CK51" s="314"/>
      <c r="CL51" s="314"/>
      <c r="CM51" s="314"/>
      <c r="CN51" s="314"/>
      <c r="CO51" s="314"/>
      <c r="CP51" s="314"/>
      <c r="CQ51" s="314"/>
      <c r="CR51" s="314"/>
      <c r="CS51" s="314"/>
      <c r="CT51" s="314"/>
      <c r="CU51" s="314"/>
      <c r="CV51" s="314"/>
      <c r="CW51" s="314"/>
      <c r="CX51" s="314"/>
      <c r="CY51" s="314"/>
    </row>
    <row r="52" spans="1:103" ht="26" customHeight="1" x14ac:dyDescent="0.2">
      <c r="A52" s="359"/>
      <c r="B52" s="358"/>
      <c r="C52" s="311">
        <f t="shared" si="6"/>
        <v>0</v>
      </c>
      <c r="D52" s="310"/>
      <c r="E52" s="314"/>
      <c r="F52" s="314"/>
      <c r="G52" s="314"/>
      <c r="H52" s="314"/>
      <c r="I52" s="314"/>
      <c r="J52" s="314"/>
      <c r="K52" s="314"/>
      <c r="L52" s="314"/>
      <c r="M52" s="314"/>
      <c r="N52" s="314"/>
      <c r="O52" s="314"/>
      <c r="P52" s="314"/>
      <c r="Q52" s="314"/>
      <c r="R52" s="314"/>
      <c r="S52" s="314"/>
      <c r="T52" s="314"/>
      <c r="U52" s="314"/>
      <c r="V52" s="314"/>
      <c r="W52" s="314"/>
      <c r="X52" s="314"/>
      <c r="Y52" s="314"/>
      <c r="Z52" s="314"/>
      <c r="AA52" s="314"/>
      <c r="AB52" s="314"/>
      <c r="AC52" s="314"/>
      <c r="AD52" s="314"/>
      <c r="AE52" s="314"/>
      <c r="AF52" s="314"/>
      <c r="AG52" s="314"/>
      <c r="AH52" s="314"/>
      <c r="AI52" s="314"/>
      <c r="AJ52" s="314"/>
      <c r="AK52" s="314"/>
      <c r="AL52" s="314"/>
      <c r="AM52" s="314"/>
      <c r="AN52" s="314"/>
      <c r="AO52" s="314"/>
      <c r="AP52" s="314"/>
      <c r="AQ52" s="314"/>
      <c r="AR52" s="314"/>
      <c r="AS52" s="314"/>
      <c r="AT52" s="314"/>
      <c r="AU52" s="314"/>
      <c r="AV52" s="314"/>
      <c r="AW52" s="314"/>
      <c r="AX52" s="314"/>
      <c r="AY52" s="314"/>
      <c r="AZ52" s="314"/>
      <c r="BA52" s="314"/>
      <c r="BB52" s="314"/>
      <c r="BC52" s="314"/>
      <c r="BD52" s="314"/>
      <c r="BE52" s="314"/>
      <c r="BF52" s="314"/>
      <c r="BG52" s="314"/>
      <c r="BH52" s="314"/>
      <c r="BI52" s="314"/>
      <c r="BJ52" s="314"/>
      <c r="BK52" s="314"/>
      <c r="BL52" s="314"/>
      <c r="BM52" s="314"/>
      <c r="BN52" s="314"/>
      <c r="BO52" s="314"/>
      <c r="BP52" s="314"/>
      <c r="BQ52" s="314"/>
      <c r="BR52" s="314"/>
      <c r="BS52" s="314"/>
      <c r="BT52" s="314"/>
      <c r="BU52" s="314"/>
      <c r="BV52" s="314"/>
      <c r="BW52" s="314"/>
      <c r="BX52" s="314"/>
      <c r="BY52" s="314"/>
      <c r="BZ52" s="314"/>
      <c r="CA52" s="314"/>
      <c r="CB52" s="314"/>
      <c r="CC52" s="314"/>
      <c r="CD52" s="314"/>
      <c r="CE52" s="314"/>
      <c r="CF52" s="314"/>
      <c r="CG52" s="314"/>
      <c r="CH52" s="314"/>
      <c r="CI52" s="314"/>
      <c r="CJ52" s="314"/>
      <c r="CK52" s="314"/>
      <c r="CL52" s="314"/>
      <c r="CM52" s="314"/>
      <c r="CN52" s="314"/>
      <c r="CO52" s="314"/>
      <c r="CP52" s="314"/>
      <c r="CQ52" s="314"/>
      <c r="CR52" s="314"/>
      <c r="CS52" s="314"/>
      <c r="CT52" s="314"/>
      <c r="CU52" s="314"/>
      <c r="CV52" s="314"/>
      <c r="CW52" s="314"/>
      <c r="CX52" s="314"/>
      <c r="CY52" s="314"/>
    </row>
    <row r="53" spans="1:103" s="378" customFormat="1" ht="10" customHeight="1" x14ac:dyDescent="0.2">
      <c r="A53" s="382"/>
      <c r="B53" s="383"/>
      <c r="C53" s="355">
        <f t="shared" si="6"/>
        <v>0</v>
      </c>
      <c r="D53" s="383"/>
      <c r="E53" s="351"/>
      <c r="F53" s="351"/>
      <c r="G53" s="351"/>
      <c r="H53" s="351"/>
      <c r="I53" s="351"/>
      <c r="J53" s="351"/>
      <c r="K53" s="351"/>
      <c r="L53" s="351"/>
      <c r="M53" s="351"/>
      <c r="N53" s="351"/>
      <c r="O53" s="351"/>
      <c r="P53" s="351"/>
      <c r="Q53" s="351"/>
      <c r="R53" s="351"/>
      <c r="S53" s="351"/>
      <c r="T53" s="351"/>
      <c r="U53" s="351"/>
      <c r="V53" s="351"/>
      <c r="W53" s="335"/>
      <c r="X53" s="314"/>
      <c r="Y53" s="314"/>
      <c r="Z53" s="314"/>
      <c r="AA53" s="314"/>
      <c r="AB53" s="314"/>
      <c r="AC53" s="314"/>
      <c r="AD53" s="314"/>
      <c r="AE53" s="314"/>
      <c r="AF53" s="314"/>
      <c r="AG53" s="314"/>
      <c r="AH53" s="314"/>
      <c r="AI53" s="314"/>
      <c r="AJ53" s="314"/>
      <c r="AK53" s="314"/>
      <c r="AL53" s="314"/>
      <c r="AM53" s="314"/>
      <c r="AN53" s="314"/>
      <c r="AO53" s="314"/>
      <c r="AP53" s="314"/>
      <c r="AQ53" s="314"/>
      <c r="AR53" s="314"/>
      <c r="AS53" s="314"/>
      <c r="AT53" s="314"/>
      <c r="AU53" s="314"/>
      <c r="AV53" s="314"/>
      <c r="AW53" s="314"/>
      <c r="AX53" s="314"/>
      <c r="AY53" s="314"/>
      <c r="AZ53" s="314"/>
      <c r="BA53" s="314"/>
      <c r="BB53" s="314"/>
      <c r="BC53" s="314"/>
      <c r="BD53" s="314"/>
      <c r="BE53" s="314"/>
      <c r="BF53" s="314"/>
      <c r="BG53" s="314"/>
      <c r="BH53" s="314"/>
      <c r="BI53" s="314"/>
      <c r="BJ53" s="314"/>
      <c r="BK53" s="314"/>
      <c r="BL53" s="314"/>
      <c r="BM53" s="314"/>
      <c r="BN53" s="314"/>
      <c r="BO53" s="314"/>
      <c r="BP53" s="314"/>
      <c r="BQ53" s="314"/>
      <c r="BR53" s="314"/>
      <c r="BS53" s="314"/>
      <c r="BT53" s="314"/>
      <c r="BU53" s="314"/>
      <c r="BV53" s="314"/>
      <c r="BW53" s="314"/>
      <c r="BX53" s="314"/>
      <c r="BY53" s="314"/>
      <c r="BZ53" s="314"/>
      <c r="CA53" s="314"/>
      <c r="CB53" s="314"/>
      <c r="CC53" s="314"/>
      <c r="CD53" s="314"/>
      <c r="CE53" s="314"/>
      <c r="CF53" s="314"/>
      <c r="CG53" s="314"/>
      <c r="CH53" s="314"/>
      <c r="CI53" s="314"/>
      <c r="CJ53" s="314"/>
      <c r="CK53" s="314"/>
      <c r="CL53" s="314"/>
      <c r="CM53" s="314"/>
      <c r="CN53" s="314"/>
      <c r="CO53" s="314"/>
      <c r="CP53" s="314"/>
      <c r="CQ53" s="314"/>
      <c r="CR53" s="314"/>
      <c r="CS53" s="314"/>
      <c r="CT53" s="314"/>
      <c r="CU53" s="314"/>
      <c r="CV53" s="314"/>
      <c r="CW53" s="314"/>
      <c r="CX53" s="314"/>
      <c r="CY53" s="314"/>
    </row>
    <row r="54" spans="1:103" customFormat="1" ht="10" customHeight="1" x14ac:dyDescent="0.15"/>
    <row r="55" spans="1:103" ht="16" customHeight="1" x14ac:dyDescent="0.2">
      <c r="A55" s="512" t="s">
        <v>3789</v>
      </c>
      <c r="B55" s="512"/>
      <c r="C55" s="512"/>
      <c r="D55" s="512"/>
      <c r="E55" s="512"/>
      <c r="F55" s="512"/>
      <c r="G55" s="512"/>
      <c r="H55" s="512"/>
      <c r="I55" s="512"/>
      <c r="J55" s="512"/>
      <c r="K55" s="512"/>
      <c r="L55" s="512"/>
      <c r="M55" s="512"/>
      <c r="N55" s="512"/>
      <c r="O55" s="512"/>
      <c r="P55" s="512"/>
      <c r="Q55" s="512"/>
      <c r="R55" s="512"/>
      <c r="S55" s="512"/>
      <c r="T55" s="512"/>
      <c r="U55" s="512"/>
      <c r="V55" s="512"/>
    </row>
    <row r="56" spans="1:103" ht="70" customHeight="1" thickBot="1" x14ac:dyDescent="0.25">
      <c r="A56" s="513" t="s">
        <v>3790</v>
      </c>
      <c r="B56" s="514"/>
      <c r="C56" s="514"/>
      <c r="D56" s="514"/>
      <c r="E56" s="514"/>
      <c r="F56" s="514"/>
      <c r="G56" s="514"/>
      <c r="H56" s="514"/>
      <c r="I56" s="514"/>
      <c r="J56" s="514"/>
      <c r="K56" s="514"/>
      <c r="L56" s="514"/>
      <c r="M56" s="514"/>
      <c r="N56" s="514"/>
      <c r="O56" s="514"/>
      <c r="P56" s="514"/>
      <c r="Q56" s="514"/>
      <c r="R56" s="514"/>
      <c r="S56" s="514"/>
      <c r="T56" s="514"/>
      <c r="U56" s="514"/>
      <c r="V56" s="514"/>
    </row>
    <row r="57" spans="1:103" s="326" customFormat="1" ht="16" thickTop="1" x14ac:dyDescent="0.15">
      <c r="A57" s="327" t="s">
        <v>3753</v>
      </c>
      <c r="B57" s="357" t="s">
        <v>3786</v>
      </c>
      <c r="C57" s="392" t="s">
        <v>3727</v>
      </c>
      <c r="D57" s="393" cm="1">
        <f t="array" ref="D57">StartDate</f>
        <v>45036</v>
      </c>
      <c r="E57" s="393">
        <f>D57+1</f>
        <v>45037</v>
      </c>
      <c r="F57" s="393">
        <f t="shared" ref="F57:BQ57" si="7">E57+1</f>
        <v>45038</v>
      </c>
      <c r="G57" s="393">
        <f t="shared" si="7"/>
        <v>45039</v>
      </c>
      <c r="H57" s="393">
        <f t="shared" si="7"/>
        <v>45040</v>
      </c>
      <c r="I57" s="393">
        <f t="shared" si="7"/>
        <v>45041</v>
      </c>
      <c r="J57" s="393">
        <f t="shared" si="7"/>
        <v>45042</v>
      </c>
      <c r="K57" s="393">
        <f t="shared" si="7"/>
        <v>45043</v>
      </c>
      <c r="L57" s="393">
        <f t="shared" si="7"/>
        <v>45044</v>
      </c>
      <c r="M57" s="393">
        <f t="shared" si="7"/>
        <v>45045</v>
      </c>
      <c r="N57" s="393">
        <f t="shared" si="7"/>
        <v>45046</v>
      </c>
      <c r="O57" s="393">
        <f t="shared" si="7"/>
        <v>45047</v>
      </c>
      <c r="P57" s="393">
        <f t="shared" si="7"/>
        <v>45048</v>
      </c>
      <c r="Q57" s="393">
        <f t="shared" si="7"/>
        <v>45049</v>
      </c>
      <c r="R57" s="393">
        <f t="shared" si="7"/>
        <v>45050</v>
      </c>
      <c r="S57" s="393">
        <f t="shared" si="7"/>
        <v>45051</v>
      </c>
      <c r="T57" s="393">
        <f t="shared" si="7"/>
        <v>45052</v>
      </c>
      <c r="U57" s="393">
        <f t="shared" si="7"/>
        <v>45053</v>
      </c>
      <c r="V57" s="393">
        <f t="shared" si="7"/>
        <v>45054</v>
      </c>
      <c r="W57" s="393">
        <f t="shared" si="7"/>
        <v>45055</v>
      </c>
      <c r="X57" s="393">
        <f t="shared" si="7"/>
        <v>45056</v>
      </c>
      <c r="Y57" s="393">
        <f t="shared" si="7"/>
        <v>45057</v>
      </c>
      <c r="Z57" s="393">
        <f t="shared" si="7"/>
        <v>45058</v>
      </c>
      <c r="AA57" s="393">
        <f t="shared" si="7"/>
        <v>45059</v>
      </c>
      <c r="AB57" s="393">
        <f t="shared" si="7"/>
        <v>45060</v>
      </c>
      <c r="AC57" s="393">
        <f t="shared" si="7"/>
        <v>45061</v>
      </c>
      <c r="AD57" s="393">
        <f t="shared" si="7"/>
        <v>45062</v>
      </c>
      <c r="AE57" s="393">
        <f t="shared" si="7"/>
        <v>45063</v>
      </c>
      <c r="AF57" s="393">
        <f t="shared" si="7"/>
        <v>45064</v>
      </c>
      <c r="AG57" s="393">
        <f t="shared" si="7"/>
        <v>45065</v>
      </c>
      <c r="AH57" s="393">
        <f t="shared" si="7"/>
        <v>45066</v>
      </c>
      <c r="AI57" s="393">
        <f t="shared" si="7"/>
        <v>45067</v>
      </c>
      <c r="AJ57" s="393">
        <f t="shared" si="7"/>
        <v>45068</v>
      </c>
      <c r="AK57" s="393">
        <f t="shared" si="7"/>
        <v>45069</v>
      </c>
      <c r="AL57" s="393">
        <f t="shared" si="7"/>
        <v>45070</v>
      </c>
      <c r="AM57" s="393">
        <f t="shared" si="7"/>
        <v>45071</v>
      </c>
      <c r="AN57" s="393">
        <f t="shared" si="7"/>
        <v>45072</v>
      </c>
      <c r="AO57" s="393">
        <f t="shared" si="7"/>
        <v>45073</v>
      </c>
      <c r="AP57" s="393">
        <f t="shared" si="7"/>
        <v>45074</v>
      </c>
      <c r="AQ57" s="393">
        <f t="shared" si="7"/>
        <v>45075</v>
      </c>
      <c r="AR57" s="393">
        <f t="shared" si="7"/>
        <v>45076</v>
      </c>
      <c r="AS57" s="393">
        <f t="shared" si="7"/>
        <v>45077</v>
      </c>
      <c r="AT57" s="393">
        <f t="shared" si="7"/>
        <v>45078</v>
      </c>
      <c r="AU57" s="393">
        <f t="shared" si="7"/>
        <v>45079</v>
      </c>
      <c r="AV57" s="393">
        <f t="shared" si="7"/>
        <v>45080</v>
      </c>
      <c r="AW57" s="393">
        <f t="shared" si="7"/>
        <v>45081</v>
      </c>
      <c r="AX57" s="393">
        <f t="shared" si="7"/>
        <v>45082</v>
      </c>
      <c r="AY57" s="393">
        <f t="shared" si="7"/>
        <v>45083</v>
      </c>
      <c r="AZ57" s="393">
        <f t="shared" si="7"/>
        <v>45084</v>
      </c>
      <c r="BA57" s="393">
        <f t="shared" si="7"/>
        <v>45085</v>
      </c>
      <c r="BB57" s="393">
        <f t="shared" si="7"/>
        <v>45086</v>
      </c>
      <c r="BC57" s="393">
        <f t="shared" si="7"/>
        <v>45087</v>
      </c>
      <c r="BD57" s="393">
        <f t="shared" si="7"/>
        <v>45088</v>
      </c>
      <c r="BE57" s="393">
        <f t="shared" si="7"/>
        <v>45089</v>
      </c>
      <c r="BF57" s="393">
        <f t="shared" si="7"/>
        <v>45090</v>
      </c>
      <c r="BG57" s="393">
        <f t="shared" si="7"/>
        <v>45091</v>
      </c>
      <c r="BH57" s="393">
        <f t="shared" si="7"/>
        <v>45092</v>
      </c>
      <c r="BI57" s="393">
        <f t="shared" si="7"/>
        <v>45093</v>
      </c>
      <c r="BJ57" s="393">
        <f t="shared" si="7"/>
        <v>45094</v>
      </c>
      <c r="BK57" s="393">
        <f t="shared" si="7"/>
        <v>45095</v>
      </c>
      <c r="BL57" s="393">
        <f t="shared" si="7"/>
        <v>45096</v>
      </c>
      <c r="BM57" s="393">
        <f t="shared" si="7"/>
        <v>45097</v>
      </c>
      <c r="BN57" s="393">
        <f t="shared" si="7"/>
        <v>45098</v>
      </c>
      <c r="BO57" s="393">
        <f t="shared" si="7"/>
        <v>45099</v>
      </c>
      <c r="BP57" s="393">
        <f t="shared" si="7"/>
        <v>45100</v>
      </c>
      <c r="BQ57" s="393">
        <f t="shared" si="7"/>
        <v>45101</v>
      </c>
      <c r="BR57" s="393">
        <f t="shared" ref="BR57:CY57" si="8">BQ57+1</f>
        <v>45102</v>
      </c>
      <c r="BS57" s="393">
        <f t="shared" si="8"/>
        <v>45103</v>
      </c>
      <c r="BT57" s="393">
        <f t="shared" si="8"/>
        <v>45104</v>
      </c>
      <c r="BU57" s="393">
        <f t="shared" si="8"/>
        <v>45105</v>
      </c>
      <c r="BV57" s="393">
        <f t="shared" si="8"/>
        <v>45106</v>
      </c>
      <c r="BW57" s="393">
        <f t="shared" si="8"/>
        <v>45107</v>
      </c>
      <c r="BX57" s="393">
        <f t="shared" si="8"/>
        <v>45108</v>
      </c>
      <c r="BY57" s="393">
        <f t="shared" si="8"/>
        <v>45109</v>
      </c>
      <c r="BZ57" s="393">
        <f t="shared" si="8"/>
        <v>45110</v>
      </c>
      <c r="CA57" s="393">
        <f t="shared" si="8"/>
        <v>45111</v>
      </c>
      <c r="CB57" s="393">
        <f t="shared" si="8"/>
        <v>45112</v>
      </c>
      <c r="CC57" s="393">
        <f t="shared" si="8"/>
        <v>45113</v>
      </c>
      <c r="CD57" s="393">
        <f t="shared" si="8"/>
        <v>45114</v>
      </c>
      <c r="CE57" s="393">
        <f t="shared" si="8"/>
        <v>45115</v>
      </c>
      <c r="CF57" s="393">
        <f t="shared" si="8"/>
        <v>45116</v>
      </c>
      <c r="CG57" s="393">
        <f t="shared" si="8"/>
        <v>45117</v>
      </c>
      <c r="CH57" s="393">
        <f t="shared" si="8"/>
        <v>45118</v>
      </c>
      <c r="CI57" s="393">
        <f t="shared" si="8"/>
        <v>45119</v>
      </c>
      <c r="CJ57" s="393">
        <f t="shared" si="8"/>
        <v>45120</v>
      </c>
      <c r="CK57" s="393">
        <f t="shared" si="8"/>
        <v>45121</v>
      </c>
      <c r="CL57" s="393">
        <f t="shared" si="8"/>
        <v>45122</v>
      </c>
      <c r="CM57" s="393">
        <f t="shared" si="8"/>
        <v>45123</v>
      </c>
      <c r="CN57" s="393">
        <f t="shared" si="8"/>
        <v>45124</v>
      </c>
      <c r="CO57" s="393">
        <f t="shared" si="8"/>
        <v>45125</v>
      </c>
      <c r="CP57" s="393">
        <f t="shared" si="8"/>
        <v>45126</v>
      </c>
      <c r="CQ57" s="393">
        <f t="shared" si="8"/>
        <v>45127</v>
      </c>
      <c r="CR57" s="393">
        <f t="shared" si="8"/>
        <v>45128</v>
      </c>
      <c r="CS57" s="393">
        <f t="shared" si="8"/>
        <v>45129</v>
      </c>
      <c r="CT57" s="393">
        <f t="shared" si="8"/>
        <v>45130</v>
      </c>
      <c r="CU57" s="393">
        <f t="shared" si="8"/>
        <v>45131</v>
      </c>
      <c r="CV57" s="393">
        <f t="shared" si="8"/>
        <v>45132</v>
      </c>
      <c r="CW57" s="393">
        <f t="shared" si="8"/>
        <v>45133</v>
      </c>
      <c r="CX57" s="393">
        <f t="shared" si="8"/>
        <v>45134</v>
      </c>
      <c r="CY57" s="393">
        <f t="shared" si="8"/>
        <v>45135</v>
      </c>
    </row>
    <row r="58" spans="1:103" s="320" customFormat="1" ht="21" hidden="1" customHeight="1" x14ac:dyDescent="0.15">
      <c r="A58" s="325"/>
      <c r="B58" s="357" t="s">
        <v>3786</v>
      </c>
      <c r="C58" s="323" t="s">
        <v>3727</v>
      </c>
      <c r="D58" s="356" t="s">
        <v>70</v>
      </c>
      <c r="E58" s="321" t="s">
        <v>171</v>
      </c>
      <c r="F58" s="321" t="s">
        <v>172</v>
      </c>
      <c r="G58" s="321" t="s">
        <v>173</v>
      </c>
      <c r="H58" s="321" t="s">
        <v>174</v>
      </c>
      <c r="I58" s="321" t="s">
        <v>175</v>
      </c>
      <c r="J58" s="321" t="s">
        <v>176</v>
      </c>
      <c r="K58" s="321" t="s">
        <v>177</v>
      </c>
      <c r="L58" s="321" t="s">
        <v>178</v>
      </c>
      <c r="M58" s="321" t="s">
        <v>179</v>
      </c>
      <c r="N58" s="321" t="s">
        <v>180</v>
      </c>
      <c r="O58" s="321" t="s">
        <v>181</v>
      </c>
      <c r="P58" s="321" t="s">
        <v>182</v>
      </c>
      <c r="Q58" s="321" t="s">
        <v>183</v>
      </c>
      <c r="R58" s="321" t="s">
        <v>184</v>
      </c>
      <c r="S58" s="321" t="s">
        <v>185</v>
      </c>
      <c r="T58" s="321" t="s">
        <v>186</v>
      </c>
      <c r="U58" s="321" t="s">
        <v>187</v>
      </c>
      <c r="V58" s="321" t="s">
        <v>188</v>
      </c>
      <c r="W58" s="321" t="s">
        <v>189</v>
      </c>
      <c r="X58" s="321" t="s">
        <v>190</v>
      </c>
      <c r="Y58" s="321" t="s">
        <v>191</v>
      </c>
      <c r="Z58" s="321" t="s">
        <v>192</v>
      </c>
      <c r="AA58" s="321" t="s">
        <v>193</v>
      </c>
      <c r="AB58" s="321" t="s">
        <v>194</v>
      </c>
      <c r="AC58" s="321" t="s">
        <v>195</v>
      </c>
      <c r="AD58" s="321" t="s">
        <v>196</v>
      </c>
      <c r="AE58" s="321" t="s">
        <v>197</v>
      </c>
      <c r="AF58" s="321" t="s">
        <v>198</v>
      </c>
      <c r="AG58" s="321" t="s">
        <v>199</v>
      </c>
      <c r="AH58" s="321" t="s">
        <v>200</v>
      </c>
      <c r="AI58" s="321" t="s">
        <v>201</v>
      </c>
      <c r="AJ58" s="321" t="s">
        <v>202</v>
      </c>
      <c r="AK58" s="321" t="s">
        <v>203</v>
      </c>
      <c r="AL58" s="321" t="s">
        <v>204</v>
      </c>
      <c r="AM58" s="321" t="s">
        <v>205</v>
      </c>
      <c r="AN58" s="321" t="s">
        <v>206</v>
      </c>
      <c r="AO58" s="321" t="s">
        <v>207</v>
      </c>
      <c r="AP58" s="321" t="s">
        <v>208</v>
      </c>
      <c r="AQ58" s="321" t="s">
        <v>209</v>
      </c>
      <c r="AR58" s="321" t="s">
        <v>210</v>
      </c>
      <c r="AS58" s="321" t="s">
        <v>211</v>
      </c>
      <c r="AT58" s="321" t="s">
        <v>212</v>
      </c>
      <c r="AU58" s="321" t="s">
        <v>213</v>
      </c>
      <c r="AV58" s="321" t="s">
        <v>214</v>
      </c>
      <c r="AW58" s="321" t="s">
        <v>215</v>
      </c>
      <c r="AX58" s="321" t="s">
        <v>216</v>
      </c>
      <c r="AY58" s="321" t="s">
        <v>217</v>
      </c>
      <c r="AZ58" s="321" t="s">
        <v>218</v>
      </c>
      <c r="BA58" s="321" t="s">
        <v>219</v>
      </c>
      <c r="BB58" s="321" t="s">
        <v>220</v>
      </c>
      <c r="BC58" s="321" t="s">
        <v>221</v>
      </c>
      <c r="BD58" s="321" t="s">
        <v>222</v>
      </c>
      <c r="BE58" s="321" t="s">
        <v>223</v>
      </c>
      <c r="BF58" s="321" t="s">
        <v>224</v>
      </c>
      <c r="BG58" s="321" t="s">
        <v>225</v>
      </c>
      <c r="BH58" s="321" t="s">
        <v>226</v>
      </c>
      <c r="BI58" s="321" t="s">
        <v>227</v>
      </c>
      <c r="BJ58" s="321" t="s">
        <v>228</v>
      </c>
      <c r="BK58" s="321" t="s">
        <v>229</v>
      </c>
      <c r="BL58" s="321" t="s">
        <v>230</v>
      </c>
      <c r="BM58" s="321" t="s">
        <v>231</v>
      </c>
      <c r="BN58" s="321" t="s">
        <v>232</v>
      </c>
      <c r="BO58" s="321" t="s">
        <v>233</v>
      </c>
      <c r="BP58" s="321" t="s">
        <v>234</v>
      </c>
      <c r="BQ58" s="321" t="s">
        <v>235</v>
      </c>
      <c r="BR58" s="321" t="s">
        <v>236</v>
      </c>
      <c r="BS58" s="321" t="s">
        <v>237</v>
      </c>
      <c r="BT58" s="321" t="s">
        <v>238</v>
      </c>
      <c r="BU58" s="321" t="s">
        <v>239</v>
      </c>
      <c r="BV58" s="321" t="s">
        <v>240</v>
      </c>
      <c r="BW58" s="321" t="s">
        <v>241</v>
      </c>
      <c r="BX58" s="321" t="s">
        <v>242</v>
      </c>
      <c r="BY58" s="321" t="s">
        <v>243</v>
      </c>
      <c r="BZ58" s="321" t="s">
        <v>244</v>
      </c>
      <c r="CA58" s="321" t="s">
        <v>245</v>
      </c>
      <c r="CB58" s="321" t="s">
        <v>246</v>
      </c>
      <c r="CC58" s="321" t="s">
        <v>247</v>
      </c>
      <c r="CD58" s="321" t="s">
        <v>248</v>
      </c>
      <c r="CE58" s="321" t="s">
        <v>249</v>
      </c>
      <c r="CF58" s="321" t="s">
        <v>250</v>
      </c>
      <c r="CG58" s="321" t="s">
        <v>251</v>
      </c>
      <c r="CH58" s="321" t="s">
        <v>252</v>
      </c>
      <c r="CI58" s="321" t="s">
        <v>253</v>
      </c>
      <c r="CJ58" s="321" t="s">
        <v>254</v>
      </c>
      <c r="CK58" s="321" t="s">
        <v>255</v>
      </c>
      <c r="CL58" s="321" t="s">
        <v>256</v>
      </c>
      <c r="CM58" s="321" t="s">
        <v>257</v>
      </c>
      <c r="CN58" s="321" t="s">
        <v>258</v>
      </c>
      <c r="CO58" s="321" t="s">
        <v>259</v>
      </c>
      <c r="CP58" s="321" t="s">
        <v>260</v>
      </c>
      <c r="CQ58" s="321" t="s">
        <v>261</v>
      </c>
      <c r="CR58" s="321" t="s">
        <v>262</v>
      </c>
      <c r="CS58" s="321" t="s">
        <v>263</v>
      </c>
      <c r="CT58" s="321" t="s">
        <v>264</v>
      </c>
      <c r="CU58" s="321" t="s">
        <v>265</v>
      </c>
      <c r="CV58" s="321" t="s">
        <v>266</v>
      </c>
      <c r="CW58" s="321" t="s">
        <v>267</v>
      </c>
      <c r="CX58" s="321" t="s">
        <v>268</v>
      </c>
      <c r="CY58" s="321" t="s">
        <v>269</v>
      </c>
    </row>
    <row r="59" spans="1:103" s="320" customFormat="1" ht="26" customHeight="1" x14ac:dyDescent="0.15">
      <c r="A59" s="342"/>
      <c r="B59" s="316"/>
      <c r="C59" s="311">
        <f t="shared" ref="C59:C78" si="9">IF(AND($B59&lt;&gt;"",COUNTIFS(D59:GU59,"X")&gt;0),1,SUM(D59:GU59))</f>
        <v>0</v>
      </c>
      <c r="D59" s="314"/>
      <c r="E59" s="314"/>
      <c r="F59" s="314"/>
      <c r="G59" s="314"/>
      <c r="H59" s="314"/>
      <c r="I59" s="314"/>
      <c r="J59" s="314"/>
      <c r="K59" s="314"/>
      <c r="L59" s="351"/>
      <c r="M59" s="351"/>
      <c r="N59" s="351"/>
      <c r="O59" s="351"/>
      <c r="P59" s="351"/>
      <c r="Q59" s="314"/>
      <c r="R59" s="314"/>
      <c r="S59" s="314"/>
      <c r="T59" s="314"/>
      <c r="U59" s="314"/>
      <c r="V59" s="314"/>
      <c r="W59" s="314"/>
      <c r="X59" s="352"/>
      <c r="Y59" s="352"/>
      <c r="Z59" s="352"/>
      <c r="AA59" s="352"/>
      <c r="AB59" s="352"/>
      <c r="AC59" s="352"/>
      <c r="AD59" s="352"/>
      <c r="AE59" s="352"/>
      <c r="AF59" s="352"/>
      <c r="AG59" s="352"/>
      <c r="AH59" s="352"/>
      <c r="AI59" s="352"/>
      <c r="AJ59" s="352"/>
      <c r="AK59" s="352"/>
      <c r="AL59" s="352"/>
      <c r="AM59" s="352"/>
      <c r="AN59" s="352"/>
      <c r="AO59" s="352"/>
      <c r="AP59" s="352"/>
      <c r="AQ59" s="352"/>
      <c r="AR59" s="352"/>
      <c r="AS59" s="352"/>
      <c r="AT59" s="352"/>
      <c r="AU59" s="352"/>
      <c r="AV59" s="352"/>
      <c r="AW59" s="352"/>
      <c r="AX59" s="352"/>
      <c r="AY59" s="352"/>
      <c r="AZ59" s="352"/>
      <c r="BA59" s="352"/>
      <c r="BB59" s="352"/>
      <c r="BC59" s="352"/>
      <c r="BD59" s="352"/>
      <c r="BE59" s="352"/>
      <c r="BF59" s="352"/>
      <c r="BG59" s="352"/>
      <c r="BH59" s="352"/>
      <c r="BI59" s="352"/>
      <c r="BJ59" s="352"/>
      <c r="BK59" s="352"/>
      <c r="BL59" s="352"/>
      <c r="BM59" s="352"/>
      <c r="BN59" s="352"/>
      <c r="BO59" s="352"/>
      <c r="BP59" s="352"/>
      <c r="BQ59" s="352"/>
      <c r="BR59" s="352"/>
      <c r="BS59" s="352"/>
      <c r="BT59" s="352"/>
      <c r="BU59" s="352"/>
      <c r="BV59" s="352"/>
      <c r="BW59" s="352"/>
      <c r="BX59" s="352"/>
      <c r="BY59" s="352"/>
      <c r="BZ59" s="352"/>
      <c r="CA59" s="352"/>
      <c r="CB59" s="352"/>
      <c r="CC59" s="352"/>
      <c r="CD59" s="352"/>
      <c r="CE59" s="352"/>
      <c r="CF59" s="352"/>
      <c r="CG59" s="352"/>
      <c r="CH59" s="352"/>
      <c r="CI59" s="352"/>
      <c r="CJ59" s="352"/>
      <c r="CK59" s="352"/>
      <c r="CL59" s="352"/>
      <c r="CM59" s="352"/>
      <c r="CN59" s="352"/>
      <c r="CO59" s="352"/>
      <c r="CP59" s="352"/>
      <c r="CQ59" s="352"/>
      <c r="CR59" s="352"/>
      <c r="CS59" s="352"/>
      <c r="CT59" s="352"/>
      <c r="CU59" s="352"/>
      <c r="CV59" s="352"/>
      <c r="CW59" s="352"/>
      <c r="CX59" s="352"/>
      <c r="CY59" s="352"/>
    </row>
    <row r="60" spans="1:103" s="320" customFormat="1" ht="26" customHeight="1" x14ac:dyDescent="0.15">
      <c r="A60" s="342"/>
      <c r="B60" s="316"/>
      <c r="C60" s="311">
        <f t="shared" si="9"/>
        <v>0</v>
      </c>
      <c r="D60" s="314"/>
      <c r="E60" s="314"/>
      <c r="F60" s="314"/>
      <c r="G60" s="314"/>
      <c r="H60" s="314"/>
      <c r="I60" s="314"/>
      <c r="J60" s="314"/>
      <c r="K60" s="314"/>
      <c r="L60" s="351"/>
      <c r="M60" s="351"/>
      <c r="N60" s="351"/>
      <c r="O60" s="351"/>
      <c r="P60" s="351"/>
      <c r="Q60" s="314"/>
      <c r="R60" s="314"/>
      <c r="S60" s="314"/>
      <c r="T60" s="314"/>
      <c r="U60" s="314"/>
      <c r="V60" s="314"/>
      <c r="W60" s="314"/>
      <c r="X60" s="352"/>
      <c r="Y60" s="352"/>
      <c r="Z60" s="352"/>
      <c r="AA60" s="352"/>
      <c r="AB60" s="352"/>
      <c r="AC60" s="352"/>
      <c r="AD60" s="352"/>
      <c r="AE60" s="352"/>
      <c r="AF60" s="352"/>
      <c r="AG60" s="352"/>
      <c r="AH60" s="352"/>
      <c r="AI60" s="352"/>
      <c r="AJ60" s="352"/>
      <c r="AK60" s="352"/>
      <c r="AL60" s="352"/>
      <c r="AM60" s="352"/>
      <c r="AN60" s="352"/>
      <c r="AO60" s="352"/>
      <c r="AP60" s="352"/>
      <c r="AQ60" s="352"/>
      <c r="AR60" s="352"/>
      <c r="AS60" s="352"/>
      <c r="AT60" s="352"/>
      <c r="AU60" s="352"/>
      <c r="AV60" s="352"/>
      <c r="AW60" s="352"/>
      <c r="AX60" s="352"/>
      <c r="AY60" s="352"/>
      <c r="AZ60" s="352"/>
      <c r="BA60" s="352"/>
      <c r="BB60" s="352"/>
      <c r="BC60" s="352"/>
      <c r="BD60" s="352"/>
      <c r="BE60" s="352"/>
      <c r="BF60" s="352"/>
      <c r="BG60" s="352"/>
      <c r="BH60" s="352"/>
      <c r="BI60" s="352"/>
      <c r="BJ60" s="352"/>
      <c r="BK60" s="352"/>
      <c r="BL60" s="352"/>
      <c r="BM60" s="352"/>
      <c r="BN60" s="352"/>
      <c r="BO60" s="352"/>
      <c r="BP60" s="352"/>
      <c r="BQ60" s="352"/>
      <c r="BR60" s="352"/>
      <c r="BS60" s="352"/>
      <c r="BT60" s="352"/>
      <c r="BU60" s="352"/>
      <c r="BV60" s="352"/>
      <c r="BW60" s="352"/>
      <c r="BX60" s="352"/>
      <c r="BY60" s="352"/>
      <c r="BZ60" s="352"/>
      <c r="CA60" s="352"/>
      <c r="CB60" s="352"/>
      <c r="CC60" s="352"/>
      <c r="CD60" s="352"/>
      <c r="CE60" s="352"/>
      <c r="CF60" s="352"/>
      <c r="CG60" s="352"/>
      <c r="CH60" s="352"/>
      <c r="CI60" s="352"/>
      <c r="CJ60" s="352"/>
      <c r="CK60" s="352"/>
      <c r="CL60" s="352"/>
      <c r="CM60" s="352"/>
      <c r="CN60" s="352"/>
      <c r="CO60" s="352"/>
      <c r="CP60" s="352"/>
      <c r="CQ60" s="352"/>
      <c r="CR60" s="352"/>
      <c r="CS60" s="352"/>
      <c r="CT60" s="352"/>
      <c r="CU60" s="352"/>
      <c r="CV60" s="352"/>
      <c r="CW60" s="352"/>
      <c r="CX60" s="352"/>
      <c r="CY60" s="352"/>
    </row>
    <row r="61" spans="1:103" s="320" customFormat="1" ht="26" customHeight="1" x14ac:dyDescent="0.15">
      <c r="A61" s="342"/>
      <c r="B61" s="316"/>
      <c r="C61" s="311">
        <f t="shared" si="9"/>
        <v>0</v>
      </c>
      <c r="D61" s="314"/>
      <c r="E61" s="314"/>
      <c r="F61" s="314"/>
      <c r="G61" s="314"/>
      <c r="H61" s="314"/>
      <c r="I61" s="314"/>
      <c r="J61" s="314"/>
      <c r="K61" s="314"/>
      <c r="L61" s="351"/>
      <c r="M61" s="351"/>
      <c r="N61" s="351"/>
      <c r="O61" s="351"/>
      <c r="P61" s="351"/>
      <c r="Q61" s="314"/>
      <c r="R61" s="314"/>
      <c r="S61" s="314"/>
      <c r="T61" s="314"/>
      <c r="U61" s="314"/>
      <c r="V61" s="314"/>
      <c r="W61" s="314"/>
      <c r="X61" s="352"/>
      <c r="Y61" s="352"/>
      <c r="Z61" s="352"/>
      <c r="AA61" s="352"/>
      <c r="AB61" s="352"/>
      <c r="AC61" s="352"/>
      <c r="AD61" s="352"/>
      <c r="AE61" s="352"/>
      <c r="AF61" s="352"/>
      <c r="AG61" s="352"/>
      <c r="AH61" s="352"/>
      <c r="AI61" s="352"/>
      <c r="AJ61" s="352"/>
      <c r="AK61" s="352"/>
      <c r="AL61" s="352"/>
      <c r="AM61" s="352"/>
      <c r="AN61" s="352"/>
      <c r="AO61" s="352"/>
      <c r="AP61" s="352"/>
      <c r="AQ61" s="352"/>
      <c r="AR61" s="352"/>
      <c r="AS61" s="352"/>
      <c r="AT61" s="352"/>
      <c r="AU61" s="352"/>
      <c r="AV61" s="352"/>
      <c r="AW61" s="352"/>
      <c r="AX61" s="352"/>
      <c r="AY61" s="352"/>
      <c r="AZ61" s="352"/>
      <c r="BA61" s="352"/>
      <c r="BB61" s="352"/>
      <c r="BC61" s="352"/>
      <c r="BD61" s="352"/>
      <c r="BE61" s="352"/>
      <c r="BF61" s="352"/>
      <c r="BG61" s="352"/>
      <c r="BH61" s="352"/>
      <c r="BI61" s="352"/>
      <c r="BJ61" s="352"/>
      <c r="BK61" s="352"/>
      <c r="BL61" s="352"/>
      <c r="BM61" s="352"/>
      <c r="BN61" s="352"/>
      <c r="BO61" s="352"/>
      <c r="BP61" s="352"/>
      <c r="BQ61" s="352"/>
      <c r="BR61" s="352"/>
      <c r="BS61" s="352"/>
      <c r="BT61" s="352"/>
      <c r="BU61" s="352"/>
      <c r="BV61" s="352"/>
      <c r="BW61" s="352"/>
      <c r="BX61" s="352"/>
      <c r="BY61" s="352"/>
      <c r="BZ61" s="352"/>
      <c r="CA61" s="352"/>
      <c r="CB61" s="352"/>
      <c r="CC61" s="352"/>
      <c r="CD61" s="352"/>
      <c r="CE61" s="352"/>
      <c r="CF61" s="352"/>
      <c r="CG61" s="352"/>
      <c r="CH61" s="352"/>
      <c r="CI61" s="352"/>
      <c r="CJ61" s="352"/>
      <c r="CK61" s="352"/>
      <c r="CL61" s="352"/>
      <c r="CM61" s="352"/>
      <c r="CN61" s="352"/>
      <c r="CO61" s="352"/>
      <c r="CP61" s="352"/>
      <c r="CQ61" s="352"/>
      <c r="CR61" s="352"/>
      <c r="CS61" s="352"/>
      <c r="CT61" s="352"/>
      <c r="CU61" s="352"/>
      <c r="CV61" s="352"/>
      <c r="CW61" s="352"/>
      <c r="CX61" s="352"/>
      <c r="CY61" s="352"/>
    </row>
    <row r="62" spans="1:103" s="320" customFormat="1" ht="26" customHeight="1" x14ac:dyDescent="0.15">
      <c r="A62" s="342"/>
      <c r="B62" s="316"/>
      <c r="C62" s="311">
        <f t="shared" si="9"/>
        <v>0</v>
      </c>
      <c r="D62" s="314"/>
      <c r="E62" s="314"/>
      <c r="F62" s="314"/>
      <c r="G62" s="314"/>
      <c r="H62" s="314"/>
      <c r="I62" s="314"/>
      <c r="J62" s="314"/>
      <c r="K62" s="314"/>
      <c r="L62" s="351"/>
      <c r="M62" s="351"/>
      <c r="N62" s="351"/>
      <c r="O62" s="351"/>
      <c r="P62" s="351"/>
      <c r="Q62" s="314"/>
      <c r="R62" s="314"/>
      <c r="S62" s="314"/>
      <c r="T62" s="314"/>
      <c r="U62" s="314"/>
      <c r="V62" s="314"/>
      <c r="W62" s="314"/>
      <c r="X62" s="352"/>
      <c r="Y62" s="352"/>
      <c r="Z62" s="352"/>
      <c r="AA62" s="352"/>
      <c r="AB62" s="352"/>
      <c r="AC62" s="352"/>
      <c r="AD62" s="352"/>
      <c r="AE62" s="352"/>
      <c r="AF62" s="352"/>
      <c r="AG62" s="352"/>
      <c r="AH62" s="352"/>
      <c r="AI62" s="352"/>
      <c r="AJ62" s="352"/>
      <c r="AK62" s="352"/>
      <c r="AL62" s="352"/>
      <c r="AM62" s="352"/>
      <c r="AN62" s="352"/>
      <c r="AO62" s="352"/>
      <c r="AP62" s="352"/>
      <c r="AQ62" s="352"/>
      <c r="AR62" s="352"/>
      <c r="AS62" s="352"/>
      <c r="AT62" s="352"/>
      <c r="AU62" s="352"/>
      <c r="AV62" s="352"/>
      <c r="AW62" s="352"/>
      <c r="AX62" s="352"/>
      <c r="AY62" s="352"/>
      <c r="AZ62" s="352"/>
      <c r="BA62" s="352"/>
      <c r="BB62" s="352"/>
      <c r="BC62" s="352"/>
      <c r="BD62" s="352"/>
      <c r="BE62" s="352"/>
      <c r="BF62" s="352"/>
      <c r="BG62" s="352"/>
      <c r="BH62" s="352"/>
      <c r="BI62" s="352"/>
      <c r="BJ62" s="352"/>
      <c r="BK62" s="352"/>
      <c r="BL62" s="352"/>
      <c r="BM62" s="352"/>
      <c r="BN62" s="352"/>
      <c r="BO62" s="352"/>
      <c r="BP62" s="352"/>
      <c r="BQ62" s="352"/>
      <c r="BR62" s="352"/>
      <c r="BS62" s="352"/>
      <c r="BT62" s="352"/>
      <c r="BU62" s="352"/>
      <c r="BV62" s="352"/>
      <c r="BW62" s="352"/>
      <c r="BX62" s="352"/>
      <c r="BY62" s="352"/>
      <c r="BZ62" s="352"/>
      <c r="CA62" s="352"/>
      <c r="CB62" s="352"/>
      <c r="CC62" s="352"/>
      <c r="CD62" s="352"/>
      <c r="CE62" s="352"/>
      <c r="CF62" s="352"/>
      <c r="CG62" s="352"/>
      <c r="CH62" s="352"/>
      <c r="CI62" s="352"/>
      <c r="CJ62" s="352"/>
      <c r="CK62" s="352"/>
      <c r="CL62" s="352"/>
      <c r="CM62" s="352"/>
      <c r="CN62" s="352"/>
      <c r="CO62" s="352"/>
      <c r="CP62" s="352"/>
      <c r="CQ62" s="352"/>
      <c r="CR62" s="352"/>
      <c r="CS62" s="352"/>
      <c r="CT62" s="352"/>
      <c r="CU62" s="352"/>
      <c r="CV62" s="352"/>
      <c r="CW62" s="352"/>
      <c r="CX62" s="352"/>
      <c r="CY62" s="352"/>
    </row>
    <row r="63" spans="1:103" s="320" customFormat="1" ht="26" customHeight="1" x14ac:dyDescent="0.15">
      <c r="A63" s="342"/>
      <c r="B63" s="316"/>
      <c r="C63" s="311">
        <f t="shared" si="9"/>
        <v>0</v>
      </c>
      <c r="D63" s="314"/>
      <c r="E63" s="314"/>
      <c r="F63" s="314"/>
      <c r="G63" s="314"/>
      <c r="H63" s="314"/>
      <c r="I63" s="314"/>
      <c r="J63" s="314"/>
      <c r="K63" s="314"/>
      <c r="L63" s="351"/>
      <c r="M63" s="351"/>
      <c r="N63" s="351"/>
      <c r="O63" s="351"/>
      <c r="P63" s="351"/>
      <c r="Q63" s="314"/>
      <c r="R63" s="314"/>
      <c r="S63" s="314"/>
      <c r="T63" s="314"/>
      <c r="U63" s="314"/>
      <c r="V63" s="314"/>
      <c r="W63" s="314"/>
      <c r="X63" s="352"/>
      <c r="Y63" s="352"/>
      <c r="Z63" s="352"/>
      <c r="AA63" s="352"/>
      <c r="AB63" s="352"/>
      <c r="AC63" s="352"/>
      <c r="AD63" s="352"/>
      <c r="AE63" s="352"/>
      <c r="AF63" s="352"/>
      <c r="AG63" s="352"/>
      <c r="AH63" s="352"/>
      <c r="AI63" s="352"/>
      <c r="AJ63" s="352"/>
      <c r="AK63" s="352"/>
      <c r="AL63" s="352"/>
      <c r="AM63" s="352"/>
      <c r="AN63" s="352"/>
      <c r="AO63" s="352"/>
      <c r="AP63" s="352"/>
      <c r="AQ63" s="352"/>
      <c r="AR63" s="352"/>
      <c r="AS63" s="352"/>
      <c r="AT63" s="352"/>
      <c r="AU63" s="352"/>
      <c r="AV63" s="352"/>
      <c r="AW63" s="352"/>
      <c r="AX63" s="352"/>
      <c r="AY63" s="352"/>
      <c r="AZ63" s="352"/>
      <c r="BA63" s="352"/>
      <c r="BB63" s="352"/>
      <c r="BC63" s="352"/>
      <c r="BD63" s="352"/>
      <c r="BE63" s="352"/>
      <c r="BF63" s="352"/>
      <c r="BG63" s="352"/>
      <c r="BH63" s="352"/>
      <c r="BI63" s="352"/>
      <c r="BJ63" s="352"/>
      <c r="BK63" s="352"/>
      <c r="BL63" s="352"/>
      <c r="BM63" s="352"/>
      <c r="BN63" s="352"/>
      <c r="BO63" s="352"/>
      <c r="BP63" s="352"/>
      <c r="BQ63" s="352"/>
      <c r="BR63" s="352"/>
      <c r="BS63" s="352"/>
      <c r="BT63" s="352"/>
      <c r="BU63" s="352"/>
      <c r="BV63" s="352"/>
      <c r="BW63" s="352"/>
      <c r="BX63" s="352"/>
      <c r="BY63" s="352"/>
      <c r="BZ63" s="352"/>
      <c r="CA63" s="352"/>
      <c r="CB63" s="352"/>
      <c r="CC63" s="352"/>
      <c r="CD63" s="352"/>
      <c r="CE63" s="352"/>
      <c r="CF63" s="352"/>
      <c r="CG63" s="352"/>
      <c r="CH63" s="352"/>
      <c r="CI63" s="352"/>
      <c r="CJ63" s="352"/>
      <c r="CK63" s="352"/>
      <c r="CL63" s="352"/>
      <c r="CM63" s="352"/>
      <c r="CN63" s="352"/>
      <c r="CO63" s="352"/>
      <c r="CP63" s="352"/>
      <c r="CQ63" s="352"/>
      <c r="CR63" s="352"/>
      <c r="CS63" s="352"/>
      <c r="CT63" s="352"/>
      <c r="CU63" s="352"/>
      <c r="CV63" s="352"/>
      <c r="CW63" s="352"/>
      <c r="CX63" s="352"/>
      <c r="CY63" s="352"/>
    </row>
    <row r="64" spans="1:103" s="320" customFormat="1" ht="26" customHeight="1" x14ac:dyDescent="0.15">
      <c r="A64" s="342"/>
      <c r="B64" s="316"/>
      <c r="C64" s="311">
        <f t="shared" si="9"/>
        <v>0</v>
      </c>
      <c r="D64" s="314"/>
      <c r="E64" s="314"/>
      <c r="F64" s="314"/>
      <c r="G64" s="314"/>
      <c r="H64" s="314"/>
      <c r="I64" s="314"/>
      <c r="J64" s="314"/>
      <c r="K64" s="314"/>
      <c r="L64" s="351"/>
      <c r="M64" s="351"/>
      <c r="N64" s="351"/>
      <c r="O64" s="351"/>
      <c r="P64" s="351"/>
      <c r="Q64" s="314"/>
      <c r="R64" s="314"/>
      <c r="S64" s="314"/>
      <c r="T64" s="314"/>
      <c r="U64" s="314"/>
      <c r="V64" s="314"/>
      <c r="W64" s="314"/>
      <c r="X64" s="352"/>
      <c r="Y64" s="352"/>
      <c r="Z64" s="352"/>
      <c r="AA64" s="352"/>
      <c r="AB64" s="352"/>
      <c r="AC64" s="352"/>
      <c r="AD64" s="352"/>
      <c r="AE64" s="352"/>
      <c r="AF64" s="352"/>
      <c r="AG64" s="352"/>
      <c r="AH64" s="352"/>
      <c r="AI64" s="352"/>
      <c r="AJ64" s="352"/>
      <c r="AK64" s="352"/>
      <c r="AL64" s="352"/>
      <c r="AM64" s="352"/>
      <c r="AN64" s="352"/>
      <c r="AO64" s="352"/>
      <c r="AP64" s="352"/>
      <c r="AQ64" s="352"/>
      <c r="AR64" s="352"/>
      <c r="AS64" s="352"/>
      <c r="AT64" s="352"/>
      <c r="AU64" s="352"/>
      <c r="AV64" s="352"/>
      <c r="AW64" s="352"/>
      <c r="AX64" s="352"/>
      <c r="AY64" s="352"/>
      <c r="AZ64" s="352"/>
      <c r="BA64" s="352"/>
      <c r="BB64" s="352"/>
      <c r="BC64" s="352"/>
      <c r="BD64" s="352"/>
      <c r="BE64" s="352"/>
      <c r="BF64" s="352"/>
      <c r="BG64" s="352"/>
      <c r="BH64" s="352"/>
      <c r="BI64" s="352"/>
      <c r="BJ64" s="352"/>
      <c r="BK64" s="352"/>
      <c r="BL64" s="352"/>
      <c r="BM64" s="352"/>
      <c r="BN64" s="352"/>
      <c r="BO64" s="352"/>
      <c r="BP64" s="352"/>
      <c r="BQ64" s="352"/>
      <c r="BR64" s="352"/>
      <c r="BS64" s="352"/>
      <c r="BT64" s="352"/>
      <c r="BU64" s="352"/>
      <c r="BV64" s="352"/>
      <c r="BW64" s="352"/>
      <c r="BX64" s="352"/>
      <c r="BY64" s="352"/>
      <c r="BZ64" s="352"/>
      <c r="CA64" s="352"/>
      <c r="CB64" s="352"/>
      <c r="CC64" s="352"/>
      <c r="CD64" s="352"/>
      <c r="CE64" s="352"/>
      <c r="CF64" s="352"/>
      <c r="CG64" s="352"/>
      <c r="CH64" s="352"/>
      <c r="CI64" s="352"/>
      <c r="CJ64" s="352"/>
      <c r="CK64" s="352"/>
      <c r="CL64" s="352"/>
      <c r="CM64" s="352"/>
      <c r="CN64" s="352"/>
      <c r="CO64" s="352"/>
      <c r="CP64" s="352"/>
      <c r="CQ64" s="352"/>
      <c r="CR64" s="352"/>
      <c r="CS64" s="352"/>
      <c r="CT64" s="352"/>
      <c r="CU64" s="352"/>
      <c r="CV64" s="352"/>
      <c r="CW64" s="352"/>
      <c r="CX64" s="352"/>
      <c r="CY64" s="352"/>
    </row>
    <row r="65" spans="1:103" s="320" customFormat="1" ht="26" customHeight="1" x14ac:dyDescent="0.15">
      <c r="A65" s="342"/>
      <c r="B65" s="316"/>
      <c r="C65" s="311">
        <f t="shared" si="9"/>
        <v>0</v>
      </c>
      <c r="D65" s="314"/>
      <c r="E65" s="314"/>
      <c r="F65" s="314"/>
      <c r="G65" s="314"/>
      <c r="H65" s="314"/>
      <c r="I65" s="314"/>
      <c r="J65" s="314"/>
      <c r="K65" s="314"/>
      <c r="L65" s="351"/>
      <c r="M65" s="351"/>
      <c r="N65" s="351"/>
      <c r="O65" s="351"/>
      <c r="P65" s="351"/>
      <c r="Q65" s="314"/>
      <c r="R65" s="314"/>
      <c r="S65" s="314"/>
      <c r="T65" s="314"/>
      <c r="U65" s="314"/>
      <c r="V65" s="314"/>
      <c r="W65" s="314"/>
      <c r="X65" s="352"/>
      <c r="Y65" s="352"/>
      <c r="Z65" s="352"/>
      <c r="AA65" s="352"/>
      <c r="AB65" s="352"/>
      <c r="AC65" s="352"/>
      <c r="AD65" s="352"/>
      <c r="AE65" s="352"/>
      <c r="AF65" s="352"/>
      <c r="AG65" s="352"/>
      <c r="AH65" s="352"/>
      <c r="AI65" s="352"/>
      <c r="AJ65" s="352"/>
      <c r="AK65" s="352"/>
      <c r="AL65" s="352"/>
      <c r="AM65" s="352"/>
      <c r="AN65" s="352"/>
      <c r="AO65" s="352"/>
      <c r="AP65" s="352"/>
      <c r="AQ65" s="352"/>
      <c r="AR65" s="352"/>
      <c r="AS65" s="352"/>
      <c r="AT65" s="352"/>
      <c r="AU65" s="352"/>
      <c r="AV65" s="352"/>
      <c r="AW65" s="352"/>
      <c r="AX65" s="352"/>
      <c r="AY65" s="352"/>
      <c r="AZ65" s="352"/>
      <c r="BA65" s="352"/>
      <c r="BB65" s="352"/>
      <c r="BC65" s="352"/>
      <c r="BD65" s="352"/>
      <c r="BE65" s="352"/>
      <c r="BF65" s="352"/>
      <c r="BG65" s="352"/>
      <c r="BH65" s="352"/>
      <c r="BI65" s="352"/>
      <c r="BJ65" s="352"/>
      <c r="BK65" s="352"/>
      <c r="BL65" s="352"/>
      <c r="BM65" s="352"/>
      <c r="BN65" s="352"/>
      <c r="BO65" s="352"/>
      <c r="BP65" s="352"/>
      <c r="BQ65" s="352"/>
      <c r="BR65" s="352"/>
      <c r="BS65" s="352"/>
      <c r="BT65" s="352"/>
      <c r="BU65" s="352"/>
      <c r="BV65" s="352"/>
      <c r="BW65" s="352"/>
      <c r="BX65" s="352"/>
      <c r="BY65" s="352"/>
      <c r="BZ65" s="352"/>
      <c r="CA65" s="352"/>
      <c r="CB65" s="352"/>
      <c r="CC65" s="352"/>
      <c r="CD65" s="352"/>
      <c r="CE65" s="352"/>
      <c r="CF65" s="352"/>
      <c r="CG65" s="352"/>
      <c r="CH65" s="352"/>
      <c r="CI65" s="352"/>
      <c r="CJ65" s="352"/>
      <c r="CK65" s="352"/>
      <c r="CL65" s="352"/>
      <c r="CM65" s="352"/>
      <c r="CN65" s="352"/>
      <c r="CO65" s="352"/>
      <c r="CP65" s="352"/>
      <c r="CQ65" s="352"/>
      <c r="CR65" s="352"/>
      <c r="CS65" s="352"/>
      <c r="CT65" s="352"/>
      <c r="CU65" s="352"/>
      <c r="CV65" s="352"/>
      <c r="CW65" s="352"/>
      <c r="CX65" s="352"/>
      <c r="CY65" s="352"/>
    </row>
    <row r="66" spans="1:103" s="320" customFormat="1" ht="26" customHeight="1" x14ac:dyDescent="0.15">
      <c r="A66" s="342"/>
      <c r="B66" s="316"/>
      <c r="C66" s="311">
        <f t="shared" si="9"/>
        <v>0</v>
      </c>
      <c r="D66" s="314"/>
      <c r="E66" s="314"/>
      <c r="F66" s="314"/>
      <c r="G66" s="314"/>
      <c r="H66" s="314"/>
      <c r="I66" s="314"/>
      <c r="J66" s="314"/>
      <c r="K66" s="314"/>
      <c r="L66" s="351"/>
      <c r="M66" s="351"/>
      <c r="N66" s="351"/>
      <c r="O66" s="351"/>
      <c r="P66" s="351"/>
      <c r="Q66" s="314"/>
      <c r="R66" s="314"/>
      <c r="S66" s="314"/>
      <c r="T66" s="314"/>
      <c r="U66" s="314"/>
      <c r="V66" s="314"/>
      <c r="W66" s="314"/>
      <c r="X66" s="352"/>
      <c r="Y66" s="352"/>
      <c r="Z66" s="352"/>
      <c r="AA66" s="352"/>
      <c r="AB66" s="352"/>
      <c r="AC66" s="352"/>
      <c r="AD66" s="352"/>
      <c r="AE66" s="352"/>
      <c r="AF66" s="352"/>
      <c r="AG66" s="352"/>
      <c r="AH66" s="352"/>
      <c r="AI66" s="352"/>
      <c r="AJ66" s="352"/>
      <c r="AK66" s="352"/>
      <c r="AL66" s="352"/>
      <c r="AM66" s="352"/>
      <c r="AN66" s="352"/>
      <c r="AO66" s="352"/>
      <c r="AP66" s="352"/>
      <c r="AQ66" s="352"/>
      <c r="AR66" s="352"/>
      <c r="AS66" s="352"/>
      <c r="AT66" s="352"/>
      <c r="AU66" s="352"/>
      <c r="AV66" s="352"/>
      <c r="AW66" s="352"/>
      <c r="AX66" s="352"/>
      <c r="AY66" s="352"/>
      <c r="AZ66" s="352"/>
      <c r="BA66" s="352"/>
      <c r="BB66" s="352"/>
      <c r="BC66" s="352"/>
      <c r="BD66" s="352"/>
      <c r="BE66" s="352"/>
      <c r="BF66" s="352"/>
      <c r="BG66" s="352"/>
      <c r="BH66" s="352"/>
      <c r="BI66" s="352"/>
      <c r="BJ66" s="352"/>
      <c r="BK66" s="352"/>
      <c r="BL66" s="352"/>
      <c r="BM66" s="352"/>
      <c r="BN66" s="352"/>
      <c r="BO66" s="352"/>
      <c r="BP66" s="352"/>
      <c r="BQ66" s="352"/>
      <c r="BR66" s="352"/>
      <c r="BS66" s="352"/>
      <c r="BT66" s="352"/>
      <c r="BU66" s="352"/>
      <c r="BV66" s="352"/>
      <c r="BW66" s="352"/>
      <c r="BX66" s="352"/>
      <c r="BY66" s="352"/>
      <c r="BZ66" s="352"/>
      <c r="CA66" s="352"/>
      <c r="CB66" s="352"/>
      <c r="CC66" s="352"/>
      <c r="CD66" s="352"/>
      <c r="CE66" s="352"/>
      <c r="CF66" s="352"/>
      <c r="CG66" s="352"/>
      <c r="CH66" s="352"/>
      <c r="CI66" s="352"/>
      <c r="CJ66" s="352"/>
      <c r="CK66" s="352"/>
      <c r="CL66" s="352"/>
      <c r="CM66" s="352"/>
      <c r="CN66" s="352"/>
      <c r="CO66" s="352"/>
      <c r="CP66" s="352"/>
      <c r="CQ66" s="352"/>
      <c r="CR66" s="352"/>
      <c r="CS66" s="352"/>
      <c r="CT66" s="352"/>
      <c r="CU66" s="352"/>
      <c r="CV66" s="352"/>
      <c r="CW66" s="352"/>
      <c r="CX66" s="352"/>
      <c r="CY66" s="352"/>
    </row>
    <row r="67" spans="1:103" s="320" customFormat="1" ht="26" customHeight="1" x14ac:dyDescent="0.2">
      <c r="A67" s="342"/>
      <c r="B67" s="316"/>
      <c r="C67" s="355">
        <f t="shared" si="9"/>
        <v>0</v>
      </c>
      <c r="D67" s="335"/>
      <c r="E67" s="335"/>
      <c r="F67" s="354"/>
      <c r="G67" s="354"/>
      <c r="H67" s="354"/>
      <c r="I67" s="354"/>
      <c r="J67" s="354"/>
      <c r="K67" s="354"/>
      <c r="L67" s="351"/>
      <c r="M67" s="351"/>
      <c r="N67" s="351"/>
      <c r="O67" s="351"/>
      <c r="P67" s="351"/>
      <c r="Q67" s="314"/>
      <c r="R67" s="314"/>
      <c r="S67" s="314"/>
      <c r="T67" s="314"/>
      <c r="U67" s="314"/>
      <c r="V67" s="314"/>
      <c r="W67" s="314"/>
      <c r="X67" s="352"/>
      <c r="Y67" s="352"/>
      <c r="Z67" s="352"/>
      <c r="AA67" s="352"/>
      <c r="AB67" s="352"/>
      <c r="AC67" s="352"/>
      <c r="AD67" s="352"/>
      <c r="AE67" s="352"/>
      <c r="AF67" s="352"/>
      <c r="AG67" s="352"/>
      <c r="AH67" s="352"/>
      <c r="AI67" s="352"/>
      <c r="AJ67" s="352"/>
      <c r="AK67" s="352"/>
      <c r="AL67" s="352"/>
      <c r="AM67" s="352"/>
      <c r="AN67" s="352"/>
      <c r="AO67" s="352"/>
      <c r="AP67" s="352"/>
      <c r="AQ67" s="352"/>
      <c r="AR67" s="352"/>
      <c r="AS67" s="352"/>
      <c r="AT67" s="352"/>
      <c r="AU67" s="352"/>
      <c r="AV67" s="352"/>
      <c r="AW67" s="352"/>
      <c r="AX67" s="352"/>
      <c r="AY67" s="352"/>
      <c r="AZ67" s="352"/>
      <c r="BA67" s="352"/>
      <c r="BB67" s="352"/>
      <c r="BC67" s="352"/>
      <c r="BD67" s="352"/>
      <c r="BE67" s="352"/>
      <c r="BF67" s="352"/>
      <c r="BG67" s="352"/>
      <c r="BH67" s="352"/>
      <c r="BI67" s="352"/>
      <c r="BJ67" s="352"/>
      <c r="BK67" s="352"/>
      <c r="BL67" s="352"/>
      <c r="BM67" s="352"/>
      <c r="BN67" s="352"/>
      <c r="BO67" s="352"/>
      <c r="BP67" s="352"/>
      <c r="BQ67" s="352"/>
      <c r="BR67" s="352"/>
      <c r="BS67" s="352"/>
      <c r="BT67" s="352"/>
      <c r="BU67" s="352"/>
      <c r="BV67" s="352"/>
      <c r="BW67" s="352"/>
      <c r="BX67" s="352"/>
      <c r="BY67" s="352"/>
      <c r="BZ67" s="352"/>
      <c r="CA67" s="352"/>
      <c r="CB67" s="352"/>
      <c r="CC67" s="352"/>
      <c r="CD67" s="352"/>
      <c r="CE67" s="352"/>
      <c r="CF67" s="352"/>
      <c r="CG67" s="352"/>
      <c r="CH67" s="352"/>
      <c r="CI67" s="352"/>
      <c r="CJ67" s="352"/>
      <c r="CK67" s="352"/>
      <c r="CL67" s="352"/>
      <c r="CM67" s="352"/>
      <c r="CN67" s="352"/>
      <c r="CO67" s="352"/>
      <c r="CP67" s="352"/>
      <c r="CQ67" s="352"/>
      <c r="CR67" s="352"/>
      <c r="CS67" s="352"/>
      <c r="CT67" s="352"/>
      <c r="CU67" s="352"/>
      <c r="CV67" s="352"/>
      <c r="CW67" s="352"/>
      <c r="CX67" s="352"/>
      <c r="CY67" s="352"/>
    </row>
    <row r="68" spans="1:103" s="320" customFormat="1" ht="26" customHeight="1" x14ac:dyDescent="0.2">
      <c r="A68" s="342"/>
      <c r="B68" s="316"/>
      <c r="C68" s="355">
        <f t="shared" si="9"/>
        <v>0</v>
      </c>
      <c r="D68" s="335"/>
      <c r="E68" s="335"/>
      <c r="F68" s="354"/>
      <c r="G68" s="354"/>
      <c r="H68" s="354"/>
      <c r="I68" s="354"/>
      <c r="J68" s="354"/>
      <c r="K68" s="354"/>
      <c r="L68" s="351"/>
      <c r="M68" s="351"/>
      <c r="N68" s="351"/>
      <c r="O68" s="351"/>
      <c r="P68" s="351"/>
      <c r="Q68" s="314"/>
      <c r="R68" s="314"/>
      <c r="S68" s="314"/>
      <c r="T68" s="314"/>
      <c r="U68" s="314"/>
      <c r="V68" s="314"/>
      <c r="W68" s="314"/>
      <c r="X68" s="352"/>
      <c r="Y68" s="352"/>
      <c r="Z68" s="352"/>
      <c r="AA68" s="352"/>
      <c r="AB68" s="352"/>
      <c r="AC68" s="352"/>
      <c r="AD68" s="352"/>
      <c r="AE68" s="352"/>
      <c r="AF68" s="352"/>
      <c r="AG68" s="352"/>
      <c r="AH68" s="352"/>
      <c r="AI68" s="352"/>
      <c r="AJ68" s="352"/>
      <c r="AK68" s="352"/>
      <c r="AL68" s="352"/>
      <c r="AM68" s="352"/>
      <c r="AN68" s="352"/>
      <c r="AO68" s="352"/>
      <c r="AP68" s="352"/>
      <c r="AQ68" s="352"/>
      <c r="AR68" s="352"/>
      <c r="AS68" s="352"/>
      <c r="AT68" s="352"/>
      <c r="AU68" s="352"/>
      <c r="AV68" s="352"/>
      <c r="AW68" s="352"/>
      <c r="AX68" s="352"/>
      <c r="AY68" s="352"/>
      <c r="AZ68" s="352"/>
      <c r="BA68" s="352"/>
      <c r="BB68" s="352"/>
      <c r="BC68" s="352"/>
      <c r="BD68" s="352"/>
      <c r="BE68" s="352"/>
      <c r="BF68" s="352"/>
      <c r="BG68" s="352"/>
      <c r="BH68" s="352"/>
      <c r="BI68" s="352"/>
      <c r="BJ68" s="352"/>
      <c r="BK68" s="352"/>
      <c r="BL68" s="352"/>
      <c r="BM68" s="352"/>
      <c r="BN68" s="352"/>
      <c r="BO68" s="352"/>
      <c r="BP68" s="352"/>
      <c r="BQ68" s="352"/>
      <c r="BR68" s="352"/>
      <c r="BS68" s="352"/>
      <c r="BT68" s="352"/>
      <c r="BU68" s="352"/>
      <c r="BV68" s="352"/>
      <c r="BW68" s="352"/>
      <c r="BX68" s="352"/>
      <c r="BY68" s="352"/>
      <c r="BZ68" s="352"/>
      <c r="CA68" s="352"/>
      <c r="CB68" s="352"/>
      <c r="CC68" s="352"/>
      <c r="CD68" s="352"/>
      <c r="CE68" s="352"/>
      <c r="CF68" s="352"/>
      <c r="CG68" s="352"/>
      <c r="CH68" s="352"/>
      <c r="CI68" s="352"/>
      <c r="CJ68" s="352"/>
      <c r="CK68" s="352"/>
      <c r="CL68" s="352"/>
      <c r="CM68" s="352"/>
      <c r="CN68" s="352"/>
      <c r="CO68" s="352"/>
      <c r="CP68" s="352"/>
      <c r="CQ68" s="352"/>
      <c r="CR68" s="352"/>
      <c r="CS68" s="352"/>
      <c r="CT68" s="352"/>
      <c r="CU68" s="352"/>
      <c r="CV68" s="352"/>
      <c r="CW68" s="352"/>
      <c r="CX68" s="352"/>
      <c r="CY68" s="352"/>
    </row>
    <row r="69" spans="1:103" s="320" customFormat="1" ht="26" customHeight="1" x14ac:dyDescent="0.15">
      <c r="A69" s="342"/>
      <c r="B69" s="316"/>
      <c r="C69" s="353">
        <f t="shared" si="9"/>
        <v>0</v>
      </c>
      <c r="D69" s="314"/>
      <c r="E69" s="314"/>
      <c r="F69" s="314"/>
      <c r="G69" s="314"/>
      <c r="H69" s="314"/>
      <c r="I69" s="314"/>
      <c r="J69" s="314"/>
      <c r="K69" s="314"/>
      <c r="L69" s="351"/>
      <c r="M69" s="351"/>
      <c r="N69" s="351"/>
      <c r="O69" s="351"/>
      <c r="P69" s="351"/>
      <c r="Q69" s="314"/>
      <c r="R69" s="314"/>
      <c r="S69" s="314"/>
      <c r="T69" s="314"/>
      <c r="U69" s="314"/>
      <c r="V69" s="314"/>
      <c r="W69" s="314"/>
      <c r="X69" s="352"/>
      <c r="Y69" s="352"/>
      <c r="Z69" s="352"/>
      <c r="AA69" s="352"/>
      <c r="AB69" s="352"/>
      <c r="AC69" s="352"/>
      <c r="AD69" s="352"/>
      <c r="AE69" s="352"/>
      <c r="AF69" s="352"/>
      <c r="AG69" s="352"/>
      <c r="AH69" s="352"/>
      <c r="AI69" s="352"/>
      <c r="AJ69" s="352"/>
      <c r="AK69" s="352"/>
      <c r="AL69" s="352"/>
      <c r="AM69" s="352"/>
      <c r="AN69" s="352"/>
      <c r="AO69" s="352"/>
      <c r="AP69" s="352"/>
      <c r="AQ69" s="352"/>
      <c r="AR69" s="352"/>
      <c r="AS69" s="352"/>
      <c r="AT69" s="352"/>
      <c r="AU69" s="352"/>
      <c r="AV69" s="352"/>
      <c r="AW69" s="352"/>
      <c r="AX69" s="352"/>
      <c r="AY69" s="352"/>
      <c r="AZ69" s="352"/>
      <c r="BA69" s="352"/>
      <c r="BB69" s="352"/>
      <c r="BC69" s="352"/>
      <c r="BD69" s="352"/>
      <c r="BE69" s="352"/>
      <c r="BF69" s="352"/>
      <c r="BG69" s="352"/>
      <c r="BH69" s="352"/>
      <c r="BI69" s="352"/>
      <c r="BJ69" s="352"/>
      <c r="BK69" s="352"/>
      <c r="BL69" s="352"/>
      <c r="BM69" s="352"/>
      <c r="BN69" s="352"/>
      <c r="BO69" s="352"/>
      <c r="BP69" s="352"/>
      <c r="BQ69" s="352"/>
      <c r="BR69" s="352"/>
      <c r="BS69" s="352"/>
      <c r="BT69" s="352"/>
      <c r="BU69" s="352"/>
      <c r="BV69" s="352"/>
      <c r="BW69" s="352"/>
      <c r="BX69" s="352"/>
      <c r="BY69" s="352"/>
      <c r="BZ69" s="352"/>
      <c r="CA69" s="352"/>
      <c r="CB69" s="352"/>
      <c r="CC69" s="352"/>
      <c r="CD69" s="352"/>
      <c r="CE69" s="352"/>
      <c r="CF69" s="352"/>
      <c r="CG69" s="352"/>
      <c r="CH69" s="352"/>
      <c r="CI69" s="352"/>
      <c r="CJ69" s="352"/>
      <c r="CK69" s="352"/>
      <c r="CL69" s="352"/>
      <c r="CM69" s="352"/>
      <c r="CN69" s="352"/>
      <c r="CO69" s="352"/>
      <c r="CP69" s="352"/>
      <c r="CQ69" s="352"/>
      <c r="CR69" s="352"/>
      <c r="CS69" s="352"/>
      <c r="CT69" s="352"/>
      <c r="CU69" s="352"/>
      <c r="CV69" s="352"/>
      <c r="CW69" s="352"/>
      <c r="CX69" s="352"/>
      <c r="CY69" s="352"/>
    </row>
    <row r="70" spans="1:103" ht="26" customHeight="1" x14ac:dyDescent="0.2">
      <c r="A70" s="317"/>
      <c r="B70" s="316"/>
      <c r="C70" s="311">
        <f t="shared" si="9"/>
        <v>0</v>
      </c>
      <c r="D70" s="351"/>
      <c r="E70" s="351"/>
      <c r="F70" s="351"/>
      <c r="G70" s="351"/>
      <c r="H70" s="351"/>
      <c r="I70" s="351"/>
      <c r="J70" s="351"/>
      <c r="K70" s="351"/>
      <c r="L70" s="351"/>
      <c r="M70" s="351"/>
      <c r="N70" s="351"/>
      <c r="O70" s="351"/>
      <c r="P70" s="351"/>
      <c r="Q70" s="314"/>
      <c r="R70" s="314"/>
      <c r="S70" s="314"/>
      <c r="T70" s="314"/>
      <c r="U70" s="314"/>
      <c r="V70" s="314"/>
      <c r="W70" s="314"/>
      <c r="X70" s="335"/>
      <c r="Y70" s="335"/>
      <c r="Z70" s="335"/>
      <c r="AA70" s="335"/>
      <c r="AB70" s="335"/>
      <c r="AC70" s="335"/>
      <c r="AD70" s="335"/>
      <c r="AE70" s="335"/>
      <c r="AF70" s="335"/>
      <c r="AG70" s="335"/>
      <c r="AH70" s="335"/>
      <c r="AI70" s="335"/>
      <c r="AJ70" s="335"/>
      <c r="AK70" s="335"/>
      <c r="AL70" s="335"/>
      <c r="AM70" s="335"/>
      <c r="AN70" s="335"/>
      <c r="AO70" s="335"/>
      <c r="AP70" s="335"/>
      <c r="AQ70" s="335"/>
      <c r="AR70" s="335"/>
      <c r="AS70" s="335"/>
      <c r="AT70" s="335"/>
      <c r="AU70" s="335"/>
      <c r="AV70" s="335"/>
      <c r="AW70" s="335"/>
      <c r="AX70" s="335"/>
      <c r="AY70" s="335"/>
      <c r="AZ70" s="335"/>
      <c r="BA70" s="335"/>
      <c r="BB70" s="335"/>
      <c r="BC70" s="335"/>
      <c r="BD70" s="335"/>
      <c r="BE70" s="335"/>
      <c r="BF70" s="335"/>
      <c r="BG70" s="335"/>
      <c r="BH70" s="335"/>
      <c r="BI70" s="335"/>
      <c r="BJ70" s="335"/>
      <c r="BK70" s="335"/>
      <c r="BL70" s="335"/>
      <c r="BM70" s="335"/>
      <c r="BN70" s="335"/>
      <c r="BO70" s="335"/>
      <c r="BP70" s="335"/>
      <c r="BQ70" s="335"/>
      <c r="BR70" s="335"/>
      <c r="BS70" s="335"/>
      <c r="BT70" s="335"/>
      <c r="BU70" s="335"/>
      <c r="BV70" s="335"/>
      <c r="BW70" s="335"/>
      <c r="BX70" s="335"/>
      <c r="BY70" s="335"/>
      <c r="BZ70" s="335"/>
      <c r="CA70" s="335"/>
      <c r="CB70" s="335"/>
      <c r="CC70" s="335"/>
      <c r="CD70" s="335"/>
      <c r="CE70" s="335"/>
      <c r="CF70" s="335"/>
      <c r="CG70" s="335"/>
      <c r="CH70" s="335"/>
      <c r="CI70" s="335"/>
      <c r="CJ70" s="335"/>
      <c r="CK70" s="335"/>
      <c r="CL70" s="335"/>
      <c r="CM70" s="335"/>
      <c r="CN70" s="335"/>
      <c r="CO70" s="335"/>
      <c r="CP70" s="335"/>
      <c r="CQ70" s="335"/>
      <c r="CR70" s="335"/>
      <c r="CS70" s="335"/>
      <c r="CT70" s="335"/>
      <c r="CU70" s="335"/>
      <c r="CV70" s="335"/>
      <c r="CW70" s="335"/>
      <c r="CX70" s="335"/>
      <c r="CY70" s="335"/>
    </row>
    <row r="71" spans="1:103" ht="26" customHeight="1" x14ac:dyDescent="0.2">
      <c r="A71" s="317"/>
      <c r="B71" s="316"/>
      <c r="C71" s="311">
        <f t="shared" si="9"/>
        <v>0</v>
      </c>
      <c r="D71" s="314"/>
      <c r="E71" s="314"/>
      <c r="F71" s="314"/>
      <c r="G71" s="314"/>
      <c r="H71" s="314"/>
      <c r="I71" s="314"/>
      <c r="J71" s="314"/>
      <c r="K71" s="314"/>
      <c r="L71" s="314"/>
      <c r="M71" s="314"/>
      <c r="N71" s="314"/>
      <c r="O71" s="314"/>
      <c r="P71" s="314"/>
      <c r="Q71" s="314"/>
      <c r="R71" s="314"/>
      <c r="S71" s="314"/>
      <c r="T71" s="314"/>
      <c r="U71" s="314"/>
      <c r="V71" s="314"/>
      <c r="W71" s="314"/>
      <c r="X71" s="335"/>
      <c r="Y71" s="335"/>
      <c r="Z71" s="335"/>
      <c r="AA71" s="335"/>
      <c r="AB71" s="335"/>
      <c r="AC71" s="335"/>
      <c r="AD71" s="335"/>
      <c r="AE71" s="335"/>
      <c r="AF71" s="335"/>
      <c r="AG71" s="335"/>
      <c r="AH71" s="335"/>
      <c r="AI71" s="335"/>
      <c r="AJ71" s="335"/>
      <c r="AK71" s="335"/>
      <c r="AL71" s="335"/>
      <c r="AM71" s="335"/>
      <c r="AN71" s="335"/>
      <c r="AO71" s="335"/>
      <c r="AP71" s="335"/>
      <c r="AQ71" s="335"/>
      <c r="AR71" s="335"/>
      <c r="AS71" s="335"/>
      <c r="AT71" s="335"/>
      <c r="AU71" s="335"/>
      <c r="AV71" s="335"/>
      <c r="AW71" s="335"/>
      <c r="AX71" s="335"/>
      <c r="AY71" s="335"/>
      <c r="AZ71" s="335"/>
      <c r="BA71" s="335"/>
      <c r="BB71" s="335"/>
      <c r="BC71" s="335"/>
      <c r="BD71" s="335"/>
      <c r="BE71" s="335"/>
      <c r="BF71" s="335"/>
      <c r="BG71" s="335"/>
      <c r="BH71" s="335"/>
      <c r="BI71" s="335"/>
      <c r="BJ71" s="335"/>
      <c r="BK71" s="335"/>
      <c r="BL71" s="335"/>
      <c r="BM71" s="335"/>
      <c r="BN71" s="335"/>
      <c r="BO71" s="335"/>
      <c r="BP71" s="335"/>
      <c r="BQ71" s="335"/>
      <c r="BR71" s="335"/>
      <c r="BS71" s="335"/>
      <c r="BT71" s="335"/>
      <c r="BU71" s="335"/>
      <c r="BV71" s="335"/>
      <c r="BW71" s="335"/>
      <c r="BX71" s="335"/>
      <c r="BY71" s="335"/>
      <c r="BZ71" s="335"/>
      <c r="CA71" s="335"/>
      <c r="CB71" s="335"/>
      <c r="CC71" s="335"/>
      <c r="CD71" s="335"/>
      <c r="CE71" s="335"/>
      <c r="CF71" s="335"/>
      <c r="CG71" s="335"/>
      <c r="CH71" s="335"/>
      <c r="CI71" s="335"/>
      <c r="CJ71" s="335"/>
      <c r="CK71" s="335"/>
      <c r="CL71" s="335"/>
      <c r="CM71" s="335"/>
      <c r="CN71" s="335"/>
      <c r="CO71" s="335"/>
      <c r="CP71" s="335"/>
      <c r="CQ71" s="335"/>
      <c r="CR71" s="335"/>
      <c r="CS71" s="335"/>
      <c r="CT71" s="335"/>
      <c r="CU71" s="335"/>
      <c r="CV71" s="335"/>
      <c r="CW71" s="335"/>
      <c r="CX71" s="335"/>
      <c r="CY71" s="335"/>
    </row>
    <row r="72" spans="1:103" ht="26" customHeight="1" x14ac:dyDescent="0.2">
      <c r="A72" s="317"/>
      <c r="B72" s="316"/>
      <c r="C72" s="311">
        <f t="shared" si="9"/>
        <v>0</v>
      </c>
      <c r="D72" s="314"/>
      <c r="E72" s="314"/>
      <c r="F72" s="314"/>
      <c r="G72" s="314"/>
      <c r="H72" s="314"/>
      <c r="I72" s="314"/>
      <c r="J72" s="314"/>
      <c r="K72" s="314"/>
      <c r="L72" s="314"/>
      <c r="M72" s="314"/>
      <c r="N72" s="314"/>
      <c r="O72" s="314"/>
      <c r="P72" s="314"/>
      <c r="Q72" s="314"/>
      <c r="R72" s="314"/>
      <c r="S72" s="314"/>
      <c r="T72" s="314"/>
      <c r="U72" s="314"/>
      <c r="V72" s="314"/>
      <c r="W72" s="314"/>
      <c r="X72" s="335"/>
      <c r="Y72" s="335"/>
      <c r="Z72" s="335"/>
      <c r="AA72" s="335"/>
      <c r="AB72" s="335"/>
      <c r="AC72" s="335"/>
      <c r="AD72" s="335"/>
      <c r="AE72" s="335"/>
      <c r="AF72" s="335"/>
      <c r="AG72" s="335"/>
      <c r="AH72" s="335"/>
      <c r="AI72" s="335"/>
      <c r="AJ72" s="335"/>
      <c r="AK72" s="335"/>
      <c r="AL72" s="335"/>
      <c r="AM72" s="335"/>
      <c r="AN72" s="335"/>
      <c r="AO72" s="335"/>
      <c r="AP72" s="335"/>
      <c r="AQ72" s="335"/>
      <c r="AR72" s="335"/>
      <c r="AS72" s="335"/>
      <c r="AT72" s="335"/>
      <c r="AU72" s="335"/>
      <c r="AV72" s="335"/>
      <c r="AW72" s="335"/>
      <c r="AX72" s="335"/>
      <c r="AY72" s="335"/>
      <c r="AZ72" s="335"/>
      <c r="BA72" s="335"/>
      <c r="BB72" s="335"/>
      <c r="BC72" s="335"/>
      <c r="BD72" s="335"/>
      <c r="BE72" s="335"/>
      <c r="BF72" s="335"/>
      <c r="BG72" s="335"/>
      <c r="BH72" s="335"/>
      <c r="BI72" s="335"/>
      <c r="BJ72" s="335"/>
      <c r="BK72" s="335"/>
      <c r="BL72" s="335"/>
      <c r="BM72" s="335"/>
      <c r="BN72" s="335"/>
      <c r="BO72" s="335"/>
      <c r="BP72" s="335"/>
      <c r="BQ72" s="335"/>
      <c r="BR72" s="335"/>
      <c r="BS72" s="335"/>
      <c r="BT72" s="335"/>
      <c r="BU72" s="335"/>
      <c r="BV72" s="335"/>
      <c r="BW72" s="335"/>
      <c r="BX72" s="335"/>
      <c r="BY72" s="335"/>
      <c r="BZ72" s="335"/>
      <c r="CA72" s="335"/>
      <c r="CB72" s="335"/>
      <c r="CC72" s="335"/>
      <c r="CD72" s="335"/>
      <c r="CE72" s="335"/>
      <c r="CF72" s="335"/>
      <c r="CG72" s="335"/>
      <c r="CH72" s="335"/>
      <c r="CI72" s="335"/>
      <c r="CJ72" s="335"/>
      <c r="CK72" s="335"/>
      <c r="CL72" s="335"/>
      <c r="CM72" s="335"/>
      <c r="CN72" s="335"/>
      <c r="CO72" s="335"/>
      <c r="CP72" s="335"/>
      <c r="CQ72" s="335"/>
      <c r="CR72" s="335"/>
      <c r="CS72" s="335"/>
      <c r="CT72" s="335"/>
      <c r="CU72" s="335"/>
      <c r="CV72" s="335"/>
      <c r="CW72" s="335"/>
      <c r="CX72" s="335"/>
      <c r="CY72" s="335"/>
    </row>
    <row r="73" spans="1:103" ht="26" customHeight="1" x14ac:dyDescent="0.2">
      <c r="A73" s="317"/>
      <c r="B73" s="316"/>
      <c r="C73" s="311">
        <f t="shared" si="9"/>
        <v>0</v>
      </c>
      <c r="D73" s="314"/>
      <c r="E73" s="314"/>
      <c r="F73" s="314"/>
      <c r="G73" s="314"/>
      <c r="H73" s="314"/>
      <c r="I73" s="314"/>
      <c r="J73" s="314"/>
      <c r="K73" s="314"/>
      <c r="L73" s="314"/>
      <c r="M73" s="314"/>
      <c r="N73" s="314"/>
      <c r="O73" s="314"/>
      <c r="P73" s="314"/>
      <c r="Q73" s="314"/>
      <c r="R73" s="314"/>
      <c r="S73" s="314"/>
      <c r="T73" s="314"/>
      <c r="U73" s="314"/>
      <c r="V73" s="314"/>
      <c r="W73" s="314"/>
      <c r="X73" s="335"/>
      <c r="Y73" s="335"/>
      <c r="Z73" s="335"/>
      <c r="AA73" s="335"/>
      <c r="AB73" s="335"/>
      <c r="AC73" s="335"/>
      <c r="AD73" s="335"/>
      <c r="AE73" s="335"/>
      <c r="AF73" s="335"/>
      <c r="AG73" s="335"/>
      <c r="AH73" s="335"/>
      <c r="AI73" s="335"/>
      <c r="AJ73" s="335"/>
      <c r="AK73" s="335"/>
      <c r="AL73" s="335"/>
      <c r="AM73" s="335"/>
      <c r="AN73" s="335"/>
      <c r="AO73" s="335"/>
      <c r="AP73" s="335"/>
      <c r="AQ73" s="335"/>
      <c r="AR73" s="335"/>
      <c r="AS73" s="335"/>
      <c r="AT73" s="335"/>
      <c r="AU73" s="335"/>
      <c r="AV73" s="335"/>
      <c r="AW73" s="335"/>
      <c r="AX73" s="335"/>
      <c r="AY73" s="335"/>
      <c r="AZ73" s="335"/>
      <c r="BA73" s="335"/>
      <c r="BB73" s="335"/>
      <c r="BC73" s="335"/>
      <c r="BD73" s="335"/>
      <c r="BE73" s="335"/>
      <c r="BF73" s="335"/>
      <c r="BG73" s="335"/>
      <c r="BH73" s="335"/>
      <c r="BI73" s="335"/>
      <c r="BJ73" s="335"/>
      <c r="BK73" s="335"/>
      <c r="BL73" s="335"/>
      <c r="BM73" s="335"/>
      <c r="BN73" s="335"/>
      <c r="BO73" s="335"/>
      <c r="BP73" s="335"/>
      <c r="BQ73" s="335"/>
      <c r="BR73" s="335"/>
      <c r="BS73" s="335"/>
      <c r="BT73" s="335"/>
      <c r="BU73" s="335"/>
      <c r="BV73" s="335"/>
      <c r="BW73" s="335"/>
      <c r="BX73" s="335"/>
      <c r="BY73" s="335"/>
      <c r="BZ73" s="335"/>
      <c r="CA73" s="335"/>
      <c r="CB73" s="335"/>
      <c r="CC73" s="335"/>
      <c r="CD73" s="335"/>
      <c r="CE73" s="335"/>
      <c r="CF73" s="335"/>
      <c r="CG73" s="335"/>
      <c r="CH73" s="335"/>
      <c r="CI73" s="335"/>
      <c r="CJ73" s="335"/>
      <c r="CK73" s="335"/>
      <c r="CL73" s="335"/>
      <c r="CM73" s="335"/>
      <c r="CN73" s="335"/>
      <c r="CO73" s="335"/>
      <c r="CP73" s="335"/>
      <c r="CQ73" s="335"/>
      <c r="CR73" s="335"/>
      <c r="CS73" s="335"/>
      <c r="CT73" s="335"/>
      <c r="CU73" s="335"/>
      <c r="CV73" s="335"/>
      <c r="CW73" s="335"/>
      <c r="CX73" s="335"/>
      <c r="CY73" s="335"/>
    </row>
    <row r="74" spans="1:103" ht="26" customHeight="1" x14ac:dyDescent="0.2">
      <c r="A74" s="317"/>
      <c r="B74" s="316"/>
      <c r="C74" s="311">
        <f t="shared" si="9"/>
        <v>0</v>
      </c>
      <c r="D74" s="351"/>
      <c r="E74" s="351"/>
      <c r="F74" s="351"/>
      <c r="G74" s="351"/>
      <c r="H74" s="351"/>
      <c r="I74" s="351"/>
      <c r="J74" s="351"/>
      <c r="K74" s="351"/>
      <c r="L74" s="351"/>
      <c r="M74" s="351"/>
      <c r="N74" s="351"/>
      <c r="O74" s="351"/>
      <c r="P74" s="351"/>
      <c r="Q74" s="314"/>
      <c r="R74" s="314"/>
      <c r="S74" s="314"/>
      <c r="T74" s="314"/>
      <c r="U74" s="314"/>
      <c r="V74" s="314"/>
      <c r="W74" s="314"/>
      <c r="X74" s="335"/>
      <c r="Y74" s="335"/>
      <c r="Z74" s="335"/>
      <c r="AA74" s="335"/>
      <c r="AB74" s="335"/>
      <c r="AC74" s="335"/>
      <c r="AD74" s="335"/>
      <c r="AE74" s="335"/>
      <c r="AF74" s="335"/>
      <c r="AG74" s="335"/>
      <c r="AH74" s="335"/>
      <c r="AI74" s="335"/>
      <c r="AJ74" s="335"/>
      <c r="AK74" s="335"/>
      <c r="AL74" s="335"/>
      <c r="AM74" s="335"/>
      <c r="AN74" s="335"/>
      <c r="AO74" s="335"/>
      <c r="AP74" s="335"/>
      <c r="AQ74" s="335"/>
      <c r="AR74" s="335"/>
      <c r="AS74" s="335"/>
      <c r="AT74" s="335"/>
      <c r="AU74" s="335"/>
      <c r="AV74" s="335"/>
      <c r="AW74" s="335"/>
      <c r="AX74" s="335"/>
      <c r="AY74" s="335"/>
      <c r="AZ74" s="335"/>
      <c r="BA74" s="335"/>
      <c r="BB74" s="335"/>
      <c r="BC74" s="335"/>
      <c r="BD74" s="335"/>
      <c r="BE74" s="335"/>
      <c r="BF74" s="335"/>
      <c r="BG74" s="335"/>
      <c r="BH74" s="335"/>
      <c r="BI74" s="335"/>
      <c r="BJ74" s="335"/>
      <c r="BK74" s="335"/>
      <c r="BL74" s="335"/>
      <c r="BM74" s="335"/>
      <c r="BN74" s="335"/>
      <c r="BO74" s="335"/>
      <c r="BP74" s="335"/>
      <c r="BQ74" s="335"/>
      <c r="BR74" s="335"/>
      <c r="BS74" s="335"/>
      <c r="BT74" s="335"/>
      <c r="BU74" s="335"/>
      <c r="BV74" s="335"/>
      <c r="BW74" s="335"/>
      <c r="BX74" s="335"/>
      <c r="BY74" s="335"/>
      <c r="BZ74" s="335"/>
      <c r="CA74" s="335"/>
      <c r="CB74" s="335"/>
      <c r="CC74" s="335"/>
      <c r="CD74" s="335"/>
      <c r="CE74" s="335"/>
      <c r="CF74" s="335"/>
      <c r="CG74" s="335"/>
      <c r="CH74" s="335"/>
      <c r="CI74" s="335"/>
      <c r="CJ74" s="335"/>
      <c r="CK74" s="335"/>
      <c r="CL74" s="335"/>
      <c r="CM74" s="335"/>
      <c r="CN74" s="335"/>
      <c r="CO74" s="335"/>
      <c r="CP74" s="335"/>
      <c r="CQ74" s="335"/>
      <c r="CR74" s="335"/>
      <c r="CS74" s="335"/>
      <c r="CT74" s="335"/>
      <c r="CU74" s="335"/>
      <c r="CV74" s="335"/>
      <c r="CW74" s="335"/>
      <c r="CX74" s="335"/>
      <c r="CY74" s="335"/>
    </row>
    <row r="75" spans="1:103" ht="26" customHeight="1" x14ac:dyDescent="0.2">
      <c r="A75" s="317"/>
      <c r="B75" s="316"/>
      <c r="C75" s="311">
        <f t="shared" si="9"/>
        <v>0</v>
      </c>
      <c r="D75" s="351"/>
      <c r="E75" s="351"/>
      <c r="F75" s="351"/>
      <c r="G75" s="351"/>
      <c r="H75" s="351"/>
      <c r="I75" s="351"/>
      <c r="J75" s="351"/>
      <c r="K75" s="351"/>
      <c r="L75" s="351"/>
      <c r="M75" s="351"/>
      <c r="N75" s="351"/>
      <c r="O75" s="351"/>
      <c r="P75" s="351"/>
      <c r="Q75" s="314"/>
      <c r="R75" s="314"/>
      <c r="S75" s="314"/>
      <c r="T75" s="314"/>
      <c r="U75" s="314"/>
      <c r="V75" s="314"/>
      <c r="W75" s="314"/>
      <c r="X75" s="335"/>
      <c r="Y75" s="335"/>
      <c r="Z75" s="335"/>
      <c r="AA75" s="335"/>
      <c r="AB75" s="335"/>
      <c r="AC75" s="335"/>
      <c r="AD75" s="335"/>
      <c r="AE75" s="335"/>
      <c r="AF75" s="335"/>
      <c r="AG75" s="335"/>
      <c r="AH75" s="335"/>
      <c r="AI75" s="335"/>
      <c r="AJ75" s="335"/>
      <c r="AK75" s="335"/>
      <c r="AL75" s="335"/>
      <c r="AM75" s="335"/>
      <c r="AN75" s="335"/>
      <c r="AO75" s="335"/>
      <c r="AP75" s="335"/>
      <c r="AQ75" s="335"/>
      <c r="AR75" s="335"/>
      <c r="AS75" s="335"/>
      <c r="AT75" s="335"/>
      <c r="AU75" s="335"/>
      <c r="AV75" s="335"/>
      <c r="AW75" s="335"/>
      <c r="AX75" s="335"/>
      <c r="AY75" s="335"/>
      <c r="AZ75" s="335"/>
      <c r="BA75" s="335"/>
      <c r="BB75" s="335"/>
      <c r="BC75" s="335"/>
      <c r="BD75" s="335"/>
      <c r="BE75" s="335"/>
      <c r="BF75" s="335"/>
      <c r="BG75" s="335"/>
      <c r="BH75" s="335"/>
      <c r="BI75" s="335"/>
      <c r="BJ75" s="335"/>
      <c r="BK75" s="335"/>
      <c r="BL75" s="335"/>
      <c r="BM75" s="335"/>
      <c r="BN75" s="335"/>
      <c r="BO75" s="335"/>
      <c r="BP75" s="335"/>
      <c r="BQ75" s="335"/>
      <c r="BR75" s="335"/>
      <c r="BS75" s="335"/>
      <c r="BT75" s="335"/>
      <c r="BU75" s="335"/>
      <c r="BV75" s="335"/>
      <c r="BW75" s="335"/>
      <c r="BX75" s="335"/>
      <c r="BY75" s="335"/>
      <c r="BZ75" s="335"/>
      <c r="CA75" s="335"/>
      <c r="CB75" s="335"/>
      <c r="CC75" s="335"/>
      <c r="CD75" s="335"/>
      <c r="CE75" s="335"/>
      <c r="CF75" s="335"/>
      <c r="CG75" s="335"/>
      <c r="CH75" s="335"/>
      <c r="CI75" s="335"/>
      <c r="CJ75" s="335"/>
      <c r="CK75" s="335"/>
      <c r="CL75" s="335"/>
      <c r="CM75" s="335"/>
      <c r="CN75" s="335"/>
      <c r="CO75" s="335"/>
      <c r="CP75" s="335"/>
      <c r="CQ75" s="335"/>
      <c r="CR75" s="335"/>
      <c r="CS75" s="335"/>
      <c r="CT75" s="335"/>
      <c r="CU75" s="335"/>
      <c r="CV75" s="335"/>
      <c r="CW75" s="335"/>
      <c r="CX75" s="335"/>
      <c r="CY75" s="335"/>
    </row>
    <row r="76" spans="1:103" ht="26" customHeight="1" x14ac:dyDescent="0.2">
      <c r="A76" s="317"/>
      <c r="B76" s="316"/>
      <c r="C76" s="311">
        <f t="shared" si="9"/>
        <v>0</v>
      </c>
      <c r="D76" s="351"/>
      <c r="E76" s="351"/>
      <c r="F76" s="351"/>
      <c r="G76" s="351"/>
      <c r="H76" s="351"/>
      <c r="I76" s="351"/>
      <c r="J76" s="351"/>
      <c r="K76" s="351"/>
      <c r="L76" s="351"/>
      <c r="M76" s="351"/>
      <c r="N76" s="351"/>
      <c r="O76" s="351"/>
      <c r="P76" s="351"/>
      <c r="Q76" s="314"/>
      <c r="R76" s="314"/>
      <c r="S76" s="314"/>
      <c r="T76" s="314"/>
      <c r="U76" s="314"/>
      <c r="V76" s="314"/>
      <c r="W76" s="314"/>
      <c r="X76" s="335"/>
      <c r="Y76" s="335"/>
      <c r="Z76" s="335"/>
      <c r="AA76" s="335"/>
      <c r="AB76" s="335"/>
      <c r="AC76" s="335"/>
      <c r="AD76" s="335"/>
      <c r="AE76" s="335"/>
      <c r="AF76" s="335"/>
      <c r="AG76" s="335"/>
      <c r="AH76" s="335"/>
      <c r="AI76" s="335"/>
      <c r="AJ76" s="335"/>
      <c r="AK76" s="335"/>
      <c r="AL76" s="335"/>
      <c r="AM76" s="335"/>
      <c r="AN76" s="335"/>
      <c r="AO76" s="335"/>
      <c r="AP76" s="335"/>
      <c r="AQ76" s="335"/>
      <c r="AR76" s="335"/>
      <c r="AS76" s="335"/>
      <c r="AT76" s="335"/>
      <c r="AU76" s="335"/>
      <c r="AV76" s="335"/>
      <c r="AW76" s="335"/>
      <c r="AX76" s="335"/>
      <c r="AY76" s="335"/>
      <c r="AZ76" s="335"/>
      <c r="BA76" s="335"/>
      <c r="BB76" s="335"/>
      <c r="BC76" s="335"/>
      <c r="BD76" s="335"/>
      <c r="BE76" s="335"/>
      <c r="BF76" s="335"/>
      <c r="BG76" s="335"/>
      <c r="BH76" s="335"/>
      <c r="BI76" s="335"/>
      <c r="BJ76" s="335"/>
      <c r="BK76" s="335"/>
      <c r="BL76" s="335"/>
      <c r="BM76" s="335"/>
      <c r="BN76" s="335"/>
      <c r="BO76" s="335"/>
      <c r="BP76" s="335"/>
      <c r="BQ76" s="335"/>
      <c r="BR76" s="335"/>
      <c r="BS76" s="335"/>
      <c r="BT76" s="335"/>
      <c r="BU76" s="335"/>
      <c r="BV76" s="335"/>
      <c r="BW76" s="335"/>
      <c r="BX76" s="335"/>
      <c r="BY76" s="335"/>
      <c r="BZ76" s="335"/>
      <c r="CA76" s="335"/>
      <c r="CB76" s="335"/>
      <c r="CC76" s="335"/>
      <c r="CD76" s="335"/>
      <c r="CE76" s="335"/>
      <c r="CF76" s="335"/>
      <c r="CG76" s="335"/>
      <c r="CH76" s="335"/>
      <c r="CI76" s="335"/>
      <c r="CJ76" s="335"/>
      <c r="CK76" s="335"/>
      <c r="CL76" s="335"/>
      <c r="CM76" s="335"/>
      <c r="CN76" s="335"/>
      <c r="CO76" s="335"/>
      <c r="CP76" s="335"/>
      <c r="CQ76" s="335"/>
      <c r="CR76" s="335"/>
      <c r="CS76" s="335"/>
      <c r="CT76" s="335"/>
      <c r="CU76" s="335"/>
      <c r="CV76" s="335"/>
      <c r="CW76" s="335"/>
      <c r="CX76" s="335"/>
      <c r="CY76" s="335"/>
    </row>
    <row r="77" spans="1:103" ht="26" customHeight="1" x14ac:dyDescent="0.2">
      <c r="A77" s="317"/>
      <c r="B77" s="316"/>
      <c r="C77" s="311">
        <f t="shared" si="9"/>
        <v>0</v>
      </c>
      <c r="D77" s="351"/>
      <c r="E77" s="351"/>
      <c r="F77" s="351"/>
      <c r="G77" s="351"/>
      <c r="H77" s="351"/>
      <c r="I77" s="351"/>
      <c r="J77" s="351"/>
      <c r="K77" s="351"/>
      <c r="L77" s="351"/>
      <c r="M77" s="351"/>
      <c r="N77" s="351"/>
      <c r="O77" s="351"/>
      <c r="P77" s="351"/>
      <c r="Q77" s="314"/>
      <c r="R77" s="314"/>
      <c r="S77" s="314"/>
      <c r="T77" s="314"/>
      <c r="U77" s="314"/>
      <c r="V77" s="314"/>
      <c r="W77" s="314"/>
      <c r="X77" s="335"/>
      <c r="Y77" s="335"/>
      <c r="Z77" s="335"/>
      <c r="AA77" s="335"/>
      <c r="AB77" s="335"/>
      <c r="AC77" s="335"/>
      <c r="AD77" s="335"/>
      <c r="AE77" s="335"/>
      <c r="AF77" s="335"/>
      <c r="AG77" s="335"/>
      <c r="AH77" s="335"/>
      <c r="AI77" s="335"/>
      <c r="AJ77" s="335"/>
      <c r="AK77" s="335"/>
      <c r="AL77" s="335"/>
      <c r="AM77" s="335"/>
      <c r="AN77" s="335"/>
      <c r="AO77" s="335"/>
      <c r="AP77" s="335"/>
      <c r="AQ77" s="335"/>
      <c r="AR77" s="335"/>
      <c r="AS77" s="335"/>
      <c r="AT77" s="335"/>
      <c r="AU77" s="335"/>
      <c r="AV77" s="335"/>
      <c r="AW77" s="335"/>
      <c r="AX77" s="335"/>
      <c r="AY77" s="335"/>
      <c r="AZ77" s="335"/>
      <c r="BA77" s="335"/>
      <c r="BB77" s="335"/>
      <c r="BC77" s="335"/>
      <c r="BD77" s="335"/>
      <c r="BE77" s="335"/>
      <c r="BF77" s="335"/>
      <c r="BG77" s="335"/>
      <c r="BH77" s="335"/>
      <c r="BI77" s="335"/>
      <c r="BJ77" s="335"/>
      <c r="BK77" s="335"/>
      <c r="BL77" s="335"/>
      <c r="BM77" s="335"/>
      <c r="BN77" s="335"/>
      <c r="BO77" s="335"/>
      <c r="BP77" s="335"/>
      <c r="BQ77" s="335"/>
      <c r="BR77" s="335"/>
      <c r="BS77" s="335"/>
      <c r="BT77" s="335"/>
      <c r="BU77" s="335"/>
      <c r="BV77" s="335"/>
      <c r="BW77" s="335"/>
      <c r="BX77" s="335"/>
      <c r="BY77" s="335"/>
      <c r="BZ77" s="335"/>
      <c r="CA77" s="335"/>
      <c r="CB77" s="335"/>
      <c r="CC77" s="335"/>
      <c r="CD77" s="335"/>
      <c r="CE77" s="335"/>
      <c r="CF77" s="335"/>
      <c r="CG77" s="335"/>
      <c r="CH77" s="335"/>
      <c r="CI77" s="335"/>
      <c r="CJ77" s="335"/>
      <c r="CK77" s="335"/>
      <c r="CL77" s="335"/>
      <c r="CM77" s="335"/>
      <c r="CN77" s="335"/>
      <c r="CO77" s="335"/>
      <c r="CP77" s="335"/>
      <c r="CQ77" s="335"/>
      <c r="CR77" s="335"/>
      <c r="CS77" s="335"/>
      <c r="CT77" s="335"/>
      <c r="CU77" s="335"/>
      <c r="CV77" s="335"/>
      <c r="CW77" s="335"/>
      <c r="CX77" s="335"/>
      <c r="CY77" s="335"/>
    </row>
    <row r="78" spans="1:103" s="378" customFormat="1" ht="10" customHeight="1" x14ac:dyDescent="0.2">
      <c r="A78" s="377"/>
      <c r="B78" s="316"/>
      <c r="C78" s="355">
        <f t="shared" si="9"/>
        <v>0</v>
      </c>
      <c r="D78" s="335"/>
      <c r="E78" s="335"/>
      <c r="F78" s="335"/>
      <c r="G78" s="335"/>
      <c r="H78" s="335"/>
      <c r="I78" s="335"/>
      <c r="J78" s="335"/>
      <c r="K78" s="335"/>
      <c r="L78" s="335"/>
      <c r="M78" s="335"/>
      <c r="N78" s="335"/>
      <c r="O78" s="335"/>
      <c r="P78" s="335"/>
      <c r="Q78" s="335"/>
      <c r="R78" s="335"/>
      <c r="S78" s="335"/>
      <c r="T78" s="335"/>
      <c r="U78" s="335"/>
      <c r="V78" s="335"/>
      <c r="W78" s="335"/>
      <c r="X78" s="335"/>
      <c r="Y78" s="335"/>
      <c r="Z78" s="335"/>
      <c r="AA78" s="335"/>
      <c r="AB78" s="335"/>
      <c r="AC78" s="335"/>
      <c r="AD78" s="335"/>
      <c r="AE78" s="335"/>
      <c r="AF78" s="335"/>
      <c r="AG78" s="335"/>
      <c r="AH78" s="335"/>
      <c r="AI78" s="335"/>
      <c r="AJ78" s="335"/>
      <c r="AK78" s="335"/>
      <c r="AL78" s="335"/>
      <c r="AM78" s="335"/>
      <c r="AN78" s="335"/>
      <c r="AO78" s="335"/>
      <c r="AP78" s="335"/>
      <c r="AQ78" s="335"/>
      <c r="AR78" s="335"/>
      <c r="AS78" s="335"/>
      <c r="AT78" s="335"/>
      <c r="AU78" s="335"/>
      <c r="AV78" s="335"/>
      <c r="AW78" s="335"/>
      <c r="AX78" s="335"/>
      <c r="AY78" s="335"/>
      <c r="AZ78" s="335"/>
      <c r="BA78" s="335"/>
      <c r="BB78" s="335"/>
      <c r="BC78" s="335"/>
      <c r="BD78" s="335"/>
      <c r="BE78" s="335"/>
      <c r="BF78" s="335"/>
      <c r="BG78" s="335"/>
      <c r="BH78" s="335"/>
      <c r="BI78" s="335"/>
      <c r="BJ78" s="335"/>
      <c r="BK78" s="335"/>
      <c r="BL78" s="335"/>
      <c r="BM78" s="335"/>
      <c r="BN78" s="335"/>
      <c r="BO78" s="335"/>
      <c r="BP78" s="335"/>
      <c r="BQ78" s="335"/>
      <c r="BR78" s="335"/>
      <c r="BS78" s="335"/>
      <c r="BT78" s="335"/>
      <c r="BU78" s="335"/>
      <c r="BV78" s="335"/>
      <c r="BW78" s="335"/>
      <c r="BX78" s="335"/>
      <c r="BY78" s="335"/>
      <c r="BZ78" s="335"/>
      <c r="CA78" s="335"/>
      <c r="CB78" s="335"/>
      <c r="CC78" s="335"/>
      <c r="CD78" s="335"/>
      <c r="CE78" s="335"/>
      <c r="CF78" s="335"/>
      <c r="CG78" s="335"/>
      <c r="CH78" s="335"/>
      <c r="CI78" s="335"/>
      <c r="CJ78" s="335"/>
      <c r="CK78" s="335"/>
      <c r="CL78" s="335"/>
      <c r="CM78" s="335"/>
      <c r="CN78" s="335"/>
      <c r="CO78" s="335"/>
      <c r="CP78" s="335"/>
      <c r="CQ78" s="335"/>
      <c r="CR78" s="335"/>
      <c r="CS78" s="335"/>
      <c r="CT78" s="335"/>
      <c r="CU78" s="335"/>
      <c r="CV78" s="335"/>
      <c r="CW78" s="335"/>
      <c r="CX78" s="335"/>
      <c r="CY78" s="335"/>
    </row>
    <row r="79" spans="1:103" customFormat="1" ht="10" customHeight="1" x14ac:dyDescent="0.15"/>
    <row r="80" spans="1:103" ht="16" customHeight="1" x14ac:dyDescent="0.2">
      <c r="A80" s="512" t="s">
        <v>3791</v>
      </c>
      <c r="B80" s="512"/>
      <c r="C80" s="512"/>
      <c r="D80" s="512"/>
      <c r="E80" s="512"/>
      <c r="F80" s="512"/>
      <c r="G80" s="512"/>
      <c r="H80" s="512"/>
      <c r="I80" s="512"/>
      <c r="J80" s="512"/>
      <c r="K80" s="512"/>
      <c r="L80" s="512"/>
      <c r="M80" s="512"/>
      <c r="N80" s="512"/>
      <c r="O80" s="512"/>
      <c r="P80" s="512"/>
      <c r="Q80" s="512"/>
      <c r="R80" s="512"/>
      <c r="S80" s="512"/>
      <c r="T80" s="512"/>
      <c r="U80" s="512"/>
      <c r="V80" s="512"/>
    </row>
    <row r="81" spans="1:103" ht="70" customHeight="1" thickBot="1" x14ac:dyDescent="0.25">
      <c r="A81" s="513" t="s">
        <v>3792</v>
      </c>
      <c r="B81" s="514"/>
      <c r="C81" s="514"/>
      <c r="D81" s="514"/>
      <c r="E81" s="514"/>
      <c r="F81" s="514"/>
      <c r="G81" s="514"/>
      <c r="H81" s="514"/>
      <c r="I81" s="514"/>
      <c r="J81" s="514"/>
      <c r="K81" s="514"/>
      <c r="L81" s="514"/>
      <c r="M81" s="514"/>
      <c r="N81" s="514"/>
      <c r="O81" s="514"/>
      <c r="P81" s="514"/>
      <c r="Q81" s="514"/>
      <c r="R81" s="514"/>
      <c r="S81" s="514"/>
      <c r="T81" s="514"/>
      <c r="U81" s="514"/>
      <c r="V81" s="514"/>
    </row>
    <row r="82" spans="1:103" s="326" customFormat="1" ht="16" thickTop="1" x14ac:dyDescent="0.15">
      <c r="A82" s="331" t="s">
        <v>3753</v>
      </c>
      <c r="B82" s="344" t="s">
        <v>3786</v>
      </c>
      <c r="C82" s="392" t="s">
        <v>3727</v>
      </c>
      <c r="D82" s="393" cm="1">
        <f t="array" ref="D82">StartDate</f>
        <v>45036</v>
      </c>
      <c r="E82" s="393">
        <f t="shared" ref="E82:AJ82" si="10">D82+1</f>
        <v>45037</v>
      </c>
      <c r="F82" s="393">
        <f t="shared" si="10"/>
        <v>45038</v>
      </c>
      <c r="G82" s="393">
        <f t="shared" si="10"/>
        <v>45039</v>
      </c>
      <c r="H82" s="393">
        <f t="shared" si="10"/>
        <v>45040</v>
      </c>
      <c r="I82" s="393">
        <f t="shared" si="10"/>
        <v>45041</v>
      </c>
      <c r="J82" s="393">
        <f t="shared" si="10"/>
        <v>45042</v>
      </c>
      <c r="K82" s="393">
        <f t="shared" si="10"/>
        <v>45043</v>
      </c>
      <c r="L82" s="393">
        <f t="shared" si="10"/>
        <v>45044</v>
      </c>
      <c r="M82" s="393">
        <f t="shared" si="10"/>
        <v>45045</v>
      </c>
      <c r="N82" s="393">
        <f t="shared" si="10"/>
        <v>45046</v>
      </c>
      <c r="O82" s="393">
        <f t="shared" si="10"/>
        <v>45047</v>
      </c>
      <c r="P82" s="393">
        <f t="shared" si="10"/>
        <v>45048</v>
      </c>
      <c r="Q82" s="393">
        <f t="shared" si="10"/>
        <v>45049</v>
      </c>
      <c r="R82" s="393">
        <f t="shared" si="10"/>
        <v>45050</v>
      </c>
      <c r="S82" s="393">
        <f t="shared" si="10"/>
        <v>45051</v>
      </c>
      <c r="T82" s="393">
        <f t="shared" si="10"/>
        <v>45052</v>
      </c>
      <c r="U82" s="393">
        <f t="shared" si="10"/>
        <v>45053</v>
      </c>
      <c r="V82" s="393">
        <f t="shared" si="10"/>
        <v>45054</v>
      </c>
      <c r="W82" s="393">
        <f t="shared" si="10"/>
        <v>45055</v>
      </c>
      <c r="X82" s="393">
        <f t="shared" si="10"/>
        <v>45056</v>
      </c>
      <c r="Y82" s="393">
        <f t="shared" si="10"/>
        <v>45057</v>
      </c>
      <c r="Z82" s="393">
        <f t="shared" si="10"/>
        <v>45058</v>
      </c>
      <c r="AA82" s="393">
        <f t="shared" si="10"/>
        <v>45059</v>
      </c>
      <c r="AB82" s="393">
        <f t="shared" si="10"/>
        <v>45060</v>
      </c>
      <c r="AC82" s="393">
        <f t="shared" si="10"/>
        <v>45061</v>
      </c>
      <c r="AD82" s="393">
        <f t="shared" si="10"/>
        <v>45062</v>
      </c>
      <c r="AE82" s="393">
        <f t="shared" si="10"/>
        <v>45063</v>
      </c>
      <c r="AF82" s="393">
        <f t="shared" si="10"/>
        <v>45064</v>
      </c>
      <c r="AG82" s="393">
        <f t="shared" si="10"/>
        <v>45065</v>
      </c>
      <c r="AH82" s="393">
        <f t="shared" si="10"/>
        <v>45066</v>
      </c>
      <c r="AI82" s="393">
        <f t="shared" si="10"/>
        <v>45067</v>
      </c>
      <c r="AJ82" s="393">
        <f t="shared" si="10"/>
        <v>45068</v>
      </c>
      <c r="AK82" s="393">
        <f t="shared" ref="AK82:BP82" si="11">AJ82+1</f>
        <v>45069</v>
      </c>
      <c r="AL82" s="393">
        <f t="shared" si="11"/>
        <v>45070</v>
      </c>
      <c r="AM82" s="393">
        <f t="shared" si="11"/>
        <v>45071</v>
      </c>
      <c r="AN82" s="393">
        <f t="shared" si="11"/>
        <v>45072</v>
      </c>
      <c r="AO82" s="393">
        <f t="shared" si="11"/>
        <v>45073</v>
      </c>
      <c r="AP82" s="393">
        <f t="shared" si="11"/>
        <v>45074</v>
      </c>
      <c r="AQ82" s="393">
        <f t="shared" si="11"/>
        <v>45075</v>
      </c>
      <c r="AR82" s="393">
        <f t="shared" si="11"/>
        <v>45076</v>
      </c>
      <c r="AS82" s="393">
        <f t="shared" si="11"/>
        <v>45077</v>
      </c>
      <c r="AT82" s="393">
        <f t="shared" si="11"/>
        <v>45078</v>
      </c>
      <c r="AU82" s="393">
        <f t="shared" si="11"/>
        <v>45079</v>
      </c>
      <c r="AV82" s="393">
        <f t="shared" si="11"/>
        <v>45080</v>
      </c>
      <c r="AW82" s="393">
        <f t="shared" si="11"/>
        <v>45081</v>
      </c>
      <c r="AX82" s="393">
        <f t="shared" si="11"/>
        <v>45082</v>
      </c>
      <c r="AY82" s="393">
        <f t="shared" si="11"/>
        <v>45083</v>
      </c>
      <c r="AZ82" s="393">
        <f t="shared" si="11"/>
        <v>45084</v>
      </c>
      <c r="BA82" s="393">
        <f t="shared" si="11"/>
        <v>45085</v>
      </c>
      <c r="BB82" s="393">
        <f t="shared" si="11"/>
        <v>45086</v>
      </c>
      <c r="BC82" s="393">
        <f t="shared" si="11"/>
        <v>45087</v>
      </c>
      <c r="BD82" s="393">
        <f t="shared" si="11"/>
        <v>45088</v>
      </c>
      <c r="BE82" s="393">
        <f t="shared" si="11"/>
        <v>45089</v>
      </c>
      <c r="BF82" s="393">
        <f t="shared" si="11"/>
        <v>45090</v>
      </c>
      <c r="BG82" s="393">
        <f t="shared" si="11"/>
        <v>45091</v>
      </c>
      <c r="BH82" s="393">
        <f t="shared" si="11"/>
        <v>45092</v>
      </c>
      <c r="BI82" s="393">
        <f t="shared" si="11"/>
        <v>45093</v>
      </c>
      <c r="BJ82" s="393">
        <f t="shared" si="11"/>
        <v>45094</v>
      </c>
      <c r="BK82" s="393">
        <f t="shared" si="11"/>
        <v>45095</v>
      </c>
      <c r="BL82" s="393">
        <f t="shared" si="11"/>
        <v>45096</v>
      </c>
      <c r="BM82" s="393">
        <f t="shared" si="11"/>
        <v>45097</v>
      </c>
      <c r="BN82" s="393">
        <f t="shared" si="11"/>
        <v>45098</v>
      </c>
      <c r="BO82" s="393">
        <f t="shared" si="11"/>
        <v>45099</v>
      </c>
      <c r="BP82" s="393">
        <f t="shared" si="11"/>
        <v>45100</v>
      </c>
      <c r="BQ82" s="393">
        <f t="shared" ref="BQ82:CY82" si="12">BP82+1</f>
        <v>45101</v>
      </c>
      <c r="BR82" s="393">
        <f t="shared" si="12"/>
        <v>45102</v>
      </c>
      <c r="BS82" s="393">
        <f t="shared" si="12"/>
        <v>45103</v>
      </c>
      <c r="BT82" s="393">
        <f t="shared" si="12"/>
        <v>45104</v>
      </c>
      <c r="BU82" s="393">
        <f t="shared" si="12"/>
        <v>45105</v>
      </c>
      <c r="BV82" s="393">
        <f t="shared" si="12"/>
        <v>45106</v>
      </c>
      <c r="BW82" s="393">
        <f t="shared" si="12"/>
        <v>45107</v>
      </c>
      <c r="BX82" s="393">
        <f t="shared" si="12"/>
        <v>45108</v>
      </c>
      <c r="BY82" s="393">
        <f t="shared" si="12"/>
        <v>45109</v>
      </c>
      <c r="BZ82" s="393">
        <f t="shared" si="12"/>
        <v>45110</v>
      </c>
      <c r="CA82" s="393">
        <f t="shared" si="12"/>
        <v>45111</v>
      </c>
      <c r="CB82" s="393">
        <f t="shared" si="12"/>
        <v>45112</v>
      </c>
      <c r="CC82" s="393">
        <f t="shared" si="12"/>
        <v>45113</v>
      </c>
      <c r="CD82" s="393">
        <f t="shared" si="12"/>
        <v>45114</v>
      </c>
      <c r="CE82" s="393">
        <f t="shared" si="12"/>
        <v>45115</v>
      </c>
      <c r="CF82" s="393">
        <f t="shared" si="12"/>
        <v>45116</v>
      </c>
      <c r="CG82" s="393">
        <f t="shared" si="12"/>
        <v>45117</v>
      </c>
      <c r="CH82" s="393">
        <f t="shared" si="12"/>
        <v>45118</v>
      </c>
      <c r="CI82" s="393">
        <f t="shared" si="12"/>
        <v>45119</v>
      </c>
      <c r="CJ82" s="393">
        <f t="shared" si="12"/>
        <v>45120</v>
      </c>
      <c r="CK82" s="393">
        <f t="shared" si="12"/>
        <v>45121</v>
      </c>
      <c r="CL82" s="393">
        <f t="shared" si="12"/>
        <v>45122</v>
      </c>
      <c r="CM82" s="393">
        <f t="shared" si="12"/>
        <v>45123</v>
      </c>
      <c r="CN82" s="393">
        <f t="shared" si="12"/>
        <v>45124</v>
      </c>
      <c r="CO82" s="393">
        <f t="shared" si="12"/>
        <v>45125</v>
      </c>
      <c r="CP82" s="393">
        <f t="shared" si="12"/>
        <v>45126</v>
      </c>
      <c r="CQ82" s="393">
        <f t="shared" si="12"/>
        <v>45127</v>
      </c>
      <c r="CR82" s="393">
        <f t="shared" si="12"/>
        <v>45128</v>
      </c>
      <c r="CS82" s="393">
        <f t="shared" si="12"/>
        <v>45129</v>
      </c>
      <c r="CT82" s="393">
        <f t="shared" si="12"/>
        <v>45130</v>
      </c>
      <c r="CU82" s="393">
        <f t="shared" si="12"/>
        <v>45131</v>
      </c>
      <c r="CV82" s="393">
        <f t="shared" si="12"/>
        <v>45132</v>
      </c>
      <c r="CW82" s="393">
        <f t="shared" si="12"/>
        <v>45133</v>
      </c>
      <c r="CX82" s="393">
        <f t="shared" si="12"/>
        <v>45134</v>
      </c>
      <c r="CY82" s="393">
        <f t="shared" si="12"/>
        <v>45135</v>
      </c>
    </row>
    <row r="83" spans="1:103" s="320" customFormat="1" ht="21" hidden="1" customHeight="1" x14ac:dyDescent="0.15">
      <c r="A83" s="325"/>
      <c r="B83" s="344" t="s">
        <v>3786</v>
      </c>
      <c r="C83" s="323" t="s">
        <v>3727</v>
      </c>
      <c r="D83" s="322" t="s">
        <v>70</v>
      </c>
      <c r="E83" s="321" t="s">
        <v>171</v>
      </c>
      <c r="F83" s="321" t="s">
        <v>172</v>
      </c>
      <c r="G83" s="321" t="s">
        <v>173</v>
      </c>
      <c r="H83" s="321" t="s">
        <v>174</v>
      </c>
      <c r="I83" s="321" t="s">
        <v>175</v>
      </c>
      <c r="J83" s="321" t="s">
        <v>176</v>
      </c>
      <c r="K83" s="321" t="s">
        <v>177</v>
      </c>
      <c r="L83" s="321" t="s">
        <v>178</v>
      </c>
      <c r="M83" s="321" t="s">
        <v>179</v>
      </c>
      <c r="N83" s="321" t="s">
        <v>180</v>
      </c>
      <c r="O83" s="321" t="s">
        <v>181</v>
      </c>
      <c r="P83" s="321" t="s">
        <v>182</v>
      </c>
      <c r="Q83" s="321" t="s">
        <v>183</v>
      </c>
      <c r="R83" s="321" t="s">
        <v>184</v>
      </c>
      <c r="S83" s="321" t="s">
        <v>185</v>
      </c>
      <c r="T83" s="321" t="s">
        <v>186</v>
      </c>
      <c r="U83" s="321" t="s">
        <v>187</v>
      </c>
      <c r="V83" s="321" t="s">
        <v>188</v>
      </c>
      <c r="W83" s="321" t="s">
        <v>189</v>
      </c>
      <c r="X83" s="321" t="s">
        <v>190</v>
      </c>
      <c r="Y83" s="321" t="s">
        <v>191</v>
      </c>
      <c r="Z83" s="321" t="s">
        <v>192</v>
      </c>
      <c r="AA83" s="321" t="s">
        <v>193</v>
      </c>
      <c r="AB83" s="321" t="s">
        <v>194</v>
      </c>
      <c r="AC83" s="321" t="s">
        <v>195</v>
      </c>
      <c r="AD83" s="321" t="s">
        <v>196</v>
      </c>
      <c r="AE83" s="321" t="s">
        <v>197</v>
      </c>
      <c r="AF83" s="321" t="s">
        <v>198</v>
      </c>
      <c r="AG83" s="321" t="s">
        <v>199</v>
      </c>
      <c r="AH83" s="321" t="s">
        <v>200</v>
      </c>
      <c r="AI83" s="321" t="s">
        <v>201</v>
      </c>
      <c r="AJ83" s="321" t="s">
        <v>202</v>
      </c>
      <c r="AK83" s="321" t="s">
        <v>203</v>
      </c>
      <c r="AL83" s="321" t="s">
        <v>204</v>
      </c>
      <c r="AM83" s="321" t="s">
        <v>205</v>
      </c>
      <c r="AN83" s="321" t="s">
        <v>206</v>
      </c>
      <c r="AO83" s="321" t="s">
        <v>207</v>
      </c>
      <c r="AP83" s="321" t="s">
        <v>208</v>
      </c>
      <c r="AQ83" s="321" t="s">
        <v>209</v>
      </c>
      <c r="AR83" s="321" t="s">
        <v>210</v>
      </c>
      <c r="AS83" s="321" t="s">
        <v>211</v>
      </c>
      <c r="AT83" s="321" t="s">
        <v>212</v>
      </c>
      <c r="AU83" s="321" t="s">
        <v>213</v>
      </c>
      <c r="AV83" s="321" t="s">
        <v>214</v>
      </c>
      <c r="AW83" s="321" t="s">
        <v>215</v>
      </c>
      <c r="AX83" s="321" t="s">
        <v>216</v>
      </c>
      <c r="AY83" s="321" t="s">
        <v>217</v>
      </c>
      <c r="AZ83" s="321" t="s">
        <v>218</v>
      </c>
      <c r="BA83" s="321" t="s">
        <v>219</v>
      </c>
      <c r="BB83" s="321" t="s">
        <v>220</v>
      </c>
      <c r="BC83" s="321" t="s">
        <v>221</v>
      </c>
      <c r="BD83" s="321" t="s">
        <v>222</v>
      </c>
      <c r="BE83" s="321" t="s">
        <v>223</v>
      </c>
      <c r="BF83" s="321" t="s">
        <v>224</v>
      </c>
      <c r="BG83" s="321" t="s">
        <v>225</v>
      </c>
      <c r="BH83" s="321" t="s">
        <v>226</v>
      </c>
      <c r="BI83" s="321" t="s">
        <v>227</v>
      </c>
      <c r="BJ83" s="321" t="s">
        <v>228</v>
      </c>
      <c r="BK83" s="321" t="s">
        <v>229</v>
      </c>
      <c r="BL83" s="321" t="s">
        <v>230</v>
      </c>
      <c r="BM83" s="321" t="s">
        <v>231</v>
      </c>
      <c r="BN83" s="321" t="s">
        <v>232</v>
      </c>
      <c r="BO83" s="321" t="s">
        <v>233</v>
      </c>
      <c r="BP83" s="321" t="s">
        <v>234</v>
      </c>
      <c r="BQ83" s="321" t="s">
        <v>235</v>
      </c>
      <c r="BR83" s="321" t="s">
        <v>236</v>
      </c>
      <c r="BS83" s="321" t="s">
        <v>237</v>
      </c>
      <c r="BT83" s="321" t="s">
        <v>238</v>
      </c>
      <c r="BU83" s="321" t="s">
        <v>239</v>
      </c>
      <c r="BV83" s="321" t="s">
        <v>240</v>
      </c>
      <c r="BW83" s="321" t="s">
        <v>241</v>
      </c>
      <c r="BX83" s="321" t="s">
        <v>242</v>
      </c>
      <c r="BY83" s="321" t="s">
        <v>243</v>
      </c>
      <c r="BZ83" s="321" t="s">
        <v>244</v>
      </c>
      <c r="CA83" s="321" t="s">
        <v>245</v>
      </c>
      <c r="CB83" s="321" t="s">
        <v>246</v>
      </c>
      <c r="CC83" s="321" t="s">
        <v>247</v>
      </c>
      <c r="CD83" s="321" t="s">
        <v>248</v>
      </c>
      <c r="CE83" s="321" t="s">
        <v>249</v>
      </c>
      <c r="CF83" s="321" t="s">
        <v>250</v>
      </c>
      <c r="CG83" s="321" t="s">
        <v>251</v>
      </c>
      <c r="CH83" s="321" t="s">
        <v>252</v>
      </c>
      <c r="CI83" s="321" t="s">
        <v>253</v>
      </c>
      <c r="CJ83" s="321" t="s">
        <v>254</v>
      </c>
      <c r="CK83" s="321" t="s">
        <v>255</v>
      </c>
      <c r="CL83" s="321" t="s">
        <v>256</v>
      </c>
      <c r="CM83" s="321" t="s">
        <v>257</v>
      </c>
      <c r="CN83" s="321" t="s">
        <v>258</v>
      </c>
      <c r="CO83" s="321" t="s">
        <v>259</v>
      </c>
      <c r="CP83" s="321" t="s">
        <v>260</v>
      </c>
      <c r="CQ83" s="321" t="s">
        <v>261</v>
      </c>
      <c r="CR83" s="321" t="s">
        <v>262</v>
      </c>
      <c r="CS83" s="321" t="s">
        <v>263</v>
      </c>
      <c r="CT83" s="321" t="s">
        <v>264</v>
      </c>
      <c r="CU83" s="321" t="s">
        <v>265</v>
      </c>
      <c r="CV83" s="321" t="s">
        <v>266</v>
      </c>
      <c r="CW83" s="321" t="s">
        <v>267</v>
      </c>
      <c r="CX83" s="321" t="s">
        <v>268</v>
      </c>
      <c r="CY83" s="321" t="s">
        <v>269</v>
      </c>
    </row>
    <row r="84" spans="1:103" ht="26" customHeight="1" x14ac:dyDescent="0.2">
      <c r="A84" s="317"/>
      <c r="B84" s="316"/>
      <c r="C84" s="311">
        <f t="shared" ref="C84:C94" si="13">IF(AND($B84&lt;&gt;"",COUNTIFS(D84:GU84,"X")&gt;0),1,SUM(D84:GU84))</f>
        <v>0</v>
      </c>
      <c r="D84" s="314"/>
      <c r="E84" s="314"/>
      <c r="F84" s="314"/>
      <c r="G84" s="314"/>
      <c r="H84" s="314"/>
      <c r="I84" s="314"/>
      <c r="J84" s="314"/>
      <c r="K84" s="314"/>
      <c r="L84" s="310"/>
      <c r="M84" s="310"/>
      <c r="N84" s="310"/>
      <c r="O84" s="310"/>
      <c r="P84" s="310"/>
      <c r="Q84" s="310"/>
      <c r="R84" s="310"/>
      <c r="S84" s="310"/>
      <c r="T84" s="310"/>
      <c r="U84" s="310"/>
      <c r="V84" s="310"/>
      <c r="W84" s="309"/>
      <c r="X84" s="346"/>
      <c r="Y84" s="345"/>
      <c r="Z84" s="345"/>
      <c r="AA84" s="345"/>
      <c r="AB84" s="345"/>
      <c r="AC84" s="345"/>
      <c r="AD84" s="345"/>
      <c r="AE84" s="345"/>
      <c r="AF84" s="345"/>
      <c r="AG84" s="345"/>
      <c r="AH84" s="345"/>
      <c r="AI84" s="345"/>
      <c r="AJ84" s="345"/>
      <c r="AK84" s="345"/>
      <c r="AL84" s="345"/>
      <c r="AM84" s="345"/>
      <c r="AN84" s="345"/>
      <c r="AO84" s="345"/>
      <c r="AP84" s="345"/>
      <c r="AQ84" s="345"/>
      <c r="AR84" s="345"/>
      <c r="AS84" s="345"/>
      <c r="AT84" s="345"/>
      <c r="AU84" s="345"/>
      <c r="AV84" s="345"/>
      <c r="AW84" s="345"/>
      <c r="AX84" s="345"/>
      <c r="AY84" s="345"/>
      <c r="AZ84" s="345"/>
      <c r="BA84" s="345"/>
      <c r="BB84" s="345"/>
      <c r="BC84" s="345"/>
      <c r="BD84" s="345"/>
      <c r="BE84" s="345"/>
      <c r="BF84" s="345"/>
      <c r="BG84" s="345"/>
      <c r="BH84" s="345"/>
      <c r="BI84" s="345"/>
      <c r="BJ84" s="345"/>
      <c r="BK84" s="345"/>
      <c r="BL84" s="345"/>
      <c r="BM84" s="345"/>
      <c r="BN84" s="345"/>
      <c r="BO84" s="345"/>
      <c r="BP84" s="345"/>
      <c r="BQ84" s="345"/>
      <c r="BR84" s="345"/>
      <c r="BS84" s="345"/>
      <c r="BT84" s="345"/>
      <c r="BU84" s="345"/>
      <c r="BV84" s="345"/>
      <c r="BW84" s="345"/>
      <c r="BX84" s="345"/>
      <c r="BY84" s="345"/>
      <c r="BZ84" s="345"/>
      <c r="CA84" s="345"/>
      <c r="CB84" s="345"/>
      <c r="CC84" s="345"/>
      <c r="CD84" s="345"/>
      <c r="CE84" s="345"/>
      <c r="CF84" s="345"/>
      <c r="CG84" s="345"/>
      <c r="CH84" s="345"/>
      <c r="CI84" s="345"/>
      <c r="CJ84" s="345"/>
      <c r="CK84" s="345"/>
      <c r="CL84" s="345"/>
      <c r="CM84" s="345"/>
      <c r="CN84" s="345"/>
      <c r="CO84" s="345"/>
      <c r="CP84" s="345"/>
      <c r="CQ84" s="345"/>
      <c r="CR84" s="345"/>
      <c r="CS84" s="345"/>
      <c r="CT84" s="345"/>
      <c r="CU84" s="345"/>
      <c r="CV84" s="345"/>
      <c r="CW84" s="345"/>
      <c r="CX84" s="345"/>
      <c r="CY84" s="345"/>
    </row>
    <row r="85" spans="1:103" ht="26" customHeight="1" x14ac:dyDescent="0.2">
      <c r="A85" s="317"/>
      <c r="B85" s="336"/>
      <c r="C85" s="311">
        <f t="shared" si="13"/>
        <v>0</v>
      </c>
      <c r="D85" s="315"/>
      <c r="E85" s="315"/>
      <c r="F85" s="315"/>
      <c r="G85" s="315"/>
      <c r="H85" s="315"/>
      <c r="I85" s="315"/>
      <c r="J85" s="315"/>
      <c r="K85" s="315"/>
      <c r="L85" s="310"/>
      <c r="M85" s="310"/>
      <c r="N85" s="310"/>
      <c r="O85" s="310"/>
      <c r="P85" s="310"/>
      <c r="Q85" s="310"/>
      <c r="R85" s="310"/>
      <c r="S85" s="310"/>
      <c r="T85" s="310"/>
      <c r="U85" s="310"/>
      <c r="V85" s="310"/>
      <c r="W85" s="309"/>
      <c r="X85" s="310"/>
      <c r="Y85" s="310"/>
      <c r="Z85" s="310"/>
      <c r="AA85" s="310"/>
      <c r="AB85" s="310"/>
      <c r="AC85" s="310"/>
      <c r="AD85" s="310"/>
      <c r="AE85" s="310"/>
      <c r="AF85" s="310"/>
      <c r="AG85" s="310"/>
      <c r="AH85" s="310"/>
      <c r="AI85" s="310"/>
      <c r="AJ85" s="310"/>
      <c r="AK85" s="310"/>
      <c r="AL85" s="310"/>
      <c r="AM85" s="310"/>
      <c r="AN85" s="310"/>
      <c r="AO85" s="310"/>
      <c r="AP85" s="310"/>
      <c r="AQ85" s="310"/>
      <c r="AR85" s="310"/>
      <c r="AS85" s="310"/>
      <c r="AT85" s="310"/>
      <c r="AU85" s="310"/>
      <c r="AV85" s="310"/>
      <c r="AW85" s="310"/>
      <c r="AX85" s="310"/>
      <c r="AY85" s="310"/>
      <c r="AZ85" s="310"/>
      <c r="BA85" s="310"/>
      <c r="BB85" s="310"/>
      <c r="BC85" s="310"/>
      <c r="BD85" s="310"/>
      <c r="BE85" s="310"/>
      <c r="BF85" s="310"/>
      <c r="BG85" s="310"/>
      <c r="BH85" s="310"/>
      <c r="BI85" s="310"/>
      <c r="BJ85" s="310"/>
      <c r="BK85" s="310"/>
      <c r="BL85" s="310"/>
      <c r="BM85" s="310"/>
      <c r="BN85" s="310"/>
      <c r="BO85" s="310"/>
      <c r="BP85" s="310"/>
      <c r="BQ85" s="310"/>
      <c r="BR85" s="310"/>
      <c r="BS85" s="310"/>
      <c r="BT85" s="310"/>
      <c r="BU85" s="310"/>
      <c r="BV85" s="310"/>
      <c r="BW85" s="310"/>
      <c r="BX85" s="310"/>
      <c r="BY85" s="310"/>
      <c r="BZ85" s="310"/>
      <c r="CA85" s="310"/>
      <c r="CB85" s="310"/>
      <c r="CC85" s="310"/>
      <c r="CD85" s="310"/>
      <c r="CE85" s="310"/>
      <c r="CF85" s="310"/>
      <c r="CG85" s="310"/>
      <c r="CH85" s="310"/>
      <c r="CI85" s="310"/>
      <c r="CJ85" s="310"/>
      <c r="CK85" s="310"/>
      <c r="CL85" s="310"/>
      <c r="CM85" s="310"/>
      <c r="CN85" s="310"/>
      <c r="CO85" s="310"/>
      <c r="CP85" s="310"/>
      <c r="CQ85" s="310"/>
      <c r="CR85" s="310"/>
      <c r="CS85" s="310"/>
      <c r="CT85" s="310"/>
      <c r="CU85" s="310"/>
      <c r="CV85" s="310"/>
      <c r="CW85" s="310"/>
      <c r="CX85" s="310"/>
      <c r="CY85" s="310"/>
    </row>
    <row r="86" spans="1:103" ht="26" customHeight="1" x14ac:dyDescent="0.2">
      <c r="A86" s="317"/>
      <c r="B86" s="336"/>
      <c r="C86" s="311">
        <f t="shared" si="13"/>
        <v>0</v>
      </c>
      <c r="D86" s="315"/>
      <c r="E86" s="315"/>
      <c r="F86" s="315"/>
      <c r="G86" s="315"/>
      <c r="H86" s="315"/>
      <c r="I86" s="315"/>
      <c r="J86" s="315"/>
      <c r="K86" s="315"/>
      <c r="L86" s="310"/>
      <c r="M86" s="310"/>
      <c r="N86" s="310"/>
      <c r="O86" s="310"/>
      <c r="P86" s="310"/>
      <c r="Q86" s="310"/>
      <c r="R86" s="310"/>
      <c r="S86" s="310"/>
      <c r="T86" s="310"/>
      <c r="U86" s="310"/>
      <c r="V86" s="310"/>
      <c r="W86" s="309"/>
      <c r="X86" s="346"/>
      <c r="Y86" s="346"/>
      <c r="Z86" s="346"/>
      <c r="AA86" s="346"/>
      <c r="AB86" s="346"/>
      <c r="AC86" s="346"/>
      <c r="AD86" s="346"/>
      <c r="AE86" s="346"/>
      <c r="AF86" s="346"/>
      <c r="AG86" s="346"/>
      <c r="AH86" s="346"/>
      <c r="AI86" s="346"/>
      <c r="AJ86" s="346"/>
      <c r="AK86" s="346"/>
      <c r="AL86" s="346"/>
      <c r="AM86" s="346"/>
      <c r="AN86" s="346"/>
      <c r="AO86" s="346"/>
      <c r="AP86" s="346"/>
      <c r="AQ86" s="346"/>
      <c r="AR86" s="346"/>
      <c r="AS86" s="346"/>
      <c r="AT86" s="346"/>
      <c r="AU86" s="346"/>
      <c r="AV86" s="346"/>
      <c r="AW86" s="346"/>
      <c r="AX86" s="346"/>
      <c r="AY86" s="346"/>
      <c r="AZ86" s="346"/>
      <c r="BA86" s="346"/>
      <c r="BB86" s="346"/>
      <c r="BC86" s="346"/>
      <c r="BD86" s="346"/>
      <c r="BE86" s="346"/>
      <c r="BF86" s="346"/>
      <c r="BG86" s="346"/>
      <c r="BH86" s="346"/>
      <c r="BI86" s="346"/>
      <c r="BJ86" s="346"/>
      <c r="BK86" s="346"/>
      <c r="BL86" s="346"/>
      <c r="BM86" s="346"/>
      <c r="BN86" s="346"/>
      <c r="BO86" s="346"/>
      <c r="BP86" s="346"/>
      <c r="BQ86" s="346"/>
      <c r="BR86" s="346"/>
      <c r="BS86" s="346"/>
      <c r="BT86" s="346"/>
      <c r="BU86" s="346"/>
      <c r="BV86" s="346"/>
      <c r="BW86" s="346"/>
      <c r="BX86" s="346"/>
      <c r="BY86" s="346"/>
      <c r="BZ86" s="346"/>
      <c r="CA86" s="346"/>
      <c r="CB86" s="346"/>
      <c r="CC86" s="346"/>
      <c r="CD86" s="346"/>
      <c r="CE86" s="346"/>
      <c r="CF86" s="346"/>
      <c r="CG86" s="346"/>
      <c r="CH86" s="346"/>
      <c r="CI86" s="346"/>
      <c r="CJ86" s="346"/>
      <c r="CK86" s="346"/>
      <c r="CL86" s="346"/>
      <c r="CM86" s="346"/>
      <c r="CN86" s="346"/>
      <c r="CO86" s="346"/>
      <c r="CP86" s="346"/>
      <c r="CQ86" s="346"/>
      <c r="CR86" s="346"/>
      <c r="CS86" s="346"/>
      <c r="CT86" s="346"/>
      <c r="CU86" s="346"/>
      <c r="CV86" s="346"/>
      <c r="CW86" s="346"/>
      <c r="CX86" s="346"/>
      <c r="CY86" s="346"/>
    </row>
    <row r="87" spans="1:103" ht="26" customHeight="1" x14ac:dyDescent="0.2">
      <c r="A87" s="317"/>
      <c r="B87" s="341"/>
      <c r="C87" s="311">
        <f t="shared" si="13"/>
        <v>0</v>
      </c>
      <c r="D87" s="310"/>
      <c r="E87" s="310"/>
      <c r="F87" s="310"/>
      <c r="G87" s="310"/>
      <c r="H87" s="310"/>
      <c r="I87" s="310"/>
      <c r="J87" s="310"/>
      <c r="K87" s="310"/>
      <c r="L87" s="310"/>
      <c r="M87" s="310"/>
      <c r="N87" s="310"/>
      <c r="O87" s="310"/>
      <c r="P87" s="310"/>
      <c r="Q87" s="310"/>
      <c r="R87" s="310"/>
      <c r="S87" s="310"/>
      <c r="T87" s="310"/>
      <c r="U87" s="310"/>
      <c r="V87" s="310"/>
      <c r="W87" s="309"/>
      <c r="X87" s="346"/>
      <c r="Y87" s="346"/>
      <c r="Z87" s="346"/>
      <c r="AA87" s="346"/>
      <c r="AB87" s="346"/>
      <c r="AC87" s="346"/>
      <c r="AD87" s="346"/>
      <c r="AE87" s="346"/>
      <c r="AF87" s="346"/>
      <c r="AG87" s="346"/>
      <c r="AH87" s="346"/>
      <c r="AI87" s="346"/>
      <c r="AJ87" s="346"/>
      <c r="AK87" s="346"/>
      <c r="AL87" s="346"/>
      <c r="AM87" s="346"/>
      <c r="AN87" s="346"/>
      <c r="AO87" s="346"/>
      <c r="AP87" s="346"/>
      <c r="AQ87" s="346"/>
      <c r="AR87" s="346"/>
      <c r="AS87" s="346"/>
      <c r="AT87" s="346"/>
      <c r="AU87" s="346"/>
      <c r="AV87" s="346"/>
      <c r="AW87" s="346"/>
      <c r="AX87" s="346"/>
      <c r="AY87" s="346"/>
      <c r="AZ87" s="346"/>
      <c r="BA87" s="346"/>
      <c r="BB87" s="346"/>
      <c r="BC87" s="346"/>
      <c r="BD87" s="346"/>
      <c r="BE87" s="346"/>
      <c r="BF87" s="346"/>
      <c r="BG87" s="346"/>
      <c r="BH87" s="346"/>
      <c r="BI87" s="346"/>
      <c r="BJ87" s="346"/>
      <c r="BK87" s="346"/>
      <c r="BL87" s="346"/>
      <c r="BM87" s="346"/>
      <c r="BN87" s="346"/>
      <c r="BO87" s="346"/>
      <c r="BP87" s="346"/>
      <c r="BQ87" s="346"/>
      <c r="BR87" s="346"/>
      <c r="BS87" s="346"/>
      <c r="BT87" s="346"/>
      <c r="BU87" s="346"/>
      <c r="BV87" s="346"/>
      <c r="BW87" s="346"/>
      <c r="BX87" s="346"/>
      <c r="BY87" s="346"/>
      <c r="BZ87" s="346"/>
      <c r="CA87" s="346"/>
      <c r="CB87" s="346"/>
      <c r="CC87" s="346"/>
      <c r="CD87" s="346"/>
      <c r="CE87" s="346"/>
      <c r="CF87" s="346"/>
      <c r="CG87" s="346"/>
      <c r="CH87" s="346"/>
      <c r="CI87" s="346"/>
      <c r="CJ87" s="346"/>
      <c r="CK87" s="346"/>
      <c r="CL87" s="346"/>
      <c r="CM87" s="346"/>
      <c r="CN87" s="346"/>
      <c r="CO87" s="346"/>
      <c r="CP87" s="346"/>
      <c r="CQ87" s="346"/>
      <c r="CR87" s="346"/>
      <c r="CS87" s="346"/>
      <c r="CT87" s="346"/>
      <c r="CU87" s="346"/>
      <c r="CV87" s="346"/>
      <c r="CW87" s="346"/>
      <c r="CX87" s="346"/>
      <c r="CY87" s="346"/>
    </row>
    <row r="88" spans="1:103" ht="26" customHeight="1" x14ac:dyDescent="0.2">
      <c r="A88" s="317"/>
      <c r="B88" s="336"/>
      <c r="C88" s="311">
        <f t="shared" si="13"/>
        <v>0</v>
      </c>
      <c r="D88" s="315"/>
      <c r="E88" s="315"/>
      <c r="F88" s="315"/>
      <c r="G88" s="315"/>
      <c r="H88" s="315"/>
      <c r="I88" s="315"/>
      <c r="J88" s="315"/>
      <c r="K88" s="315"/>
      <c r="L88" s="310"/>
      <c r="M88" s="310"/>
      <c r="N88" s="310"/>
      <c r="O88" s="310"/>
      <c r="P88" s="310"/>
      <c r="Q88" s="310"/>
      <c r="R88" s="310"/>
      <c r="S88" s="310"/>
      <c r="T88" s="310"/>
      <c r="U88" s="310"/>
      <c r="V88" s="310"/>
      <c r="W88" s="309"/>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c r="BN88" s="310"/>
      <c r="BO88" s="310"/>
      <c r="BP88" s="310"/>
      <c r="BQ88" s="310"/>
      <c r="BR88" s="310"/>
      <c r="BS88" s="310"/>
      <c r="BT88" s="310"/>
      <c r="BU88" s="310"/>
      <c r="BV88" s="310"/>
      <c r="BW88" s="310"/>
      <c r="BX88" s="310"/>
      <c r="BY88" s="310"/>
      <c r="BZ88" s="310"/>
      <c r="CA88" s="310"/>
      <c r="CB88" s="310"/>
      <c r="CC88" s="310"/>
      <c r="CD88" s="310"/>
      <c r="CE88" s="310"/>
      <c r="CF88" s="310"/>
      <c r="CG88" s="310"/>
      <c r="CH88" s="310"/>
      <c r="CI88" s="310"/>
      <c r="CJ88" s="310"/>
      <c r="CK88" s="310"/>
      <c r="CL88" s="310"/>
      <c r="CM88" s="310"/>
      <c r="CN88" s="310"/>
      <c r="CO88" s="310"/>
      <c r="CP88" s="310"/>
      <c r="CQ88" s="310"/>
      <c r="CR88" s="310"/>
      <c r="CS88" s="310"/>
      <c r="CT88" s="310"/>
      <c r="CU88" s="310"/>
      <c r="CV88" s="310"/>
      <c r="CW88" s="310"/>
      <c r="CX88" s="310"/>
      <c r="CY88" s="310"/>
    </row>
    <row r="89" spans="1:103" ht="26" customHeight="1" x14ac:dyDescent="0.2">
      <c r="A89" s="317"/>
      <c r="B89" s="336"/>
      <c r="C89" s="311">
        <f t="shared" si="13"/>
        <v>0</v>
      </c>
      <c r="D89" s="315"/>
      <c r="E89" s="315"/>
      <c r="F89" s="315"/>
      <c r="G89" s="315"/>
      <c r="H89" s="315"/>
      <c r="I89" s="315"/>
      <c r="J89" s="315"/>
      <c r="K89" s="315"/>
      <c r="L89" s="310"/>
      <c r="M89" s="310"/>
      <c r="N89" s="310"/>
      <c r="O89" s="310"/>
      <c r="P89" s="310"/>
      <c r="Q89" s="310"/>
      <c r="R89" s="310"/>
      <c r="S89" s="310"/>
      <c r="T89" s="310"/>
      <c r="U89" s="310"/>
      <c r="V89" s="310"/>
      <c r="W89" s="309"/>
      <c r="X89" s="346"/>
      <c r="Y89" s="346"/>
      <c r="Z89" s="346"/>
      <c r="AA89" s="346"/>
      <c r="AB89" s="346"/>
      <c r="AC89" s="346"/>
      <c r="AD89" s="346"/>
      <c r="AE89" s="346"/>
      <c r="AF89" s="346"/>
      <c r="AG89" s="346"/>
      <c r="AH89" s="346"/>
      <c r="AI89" s="346"/>
      <c r="AJ89" s="346"/>
      <c r="AK89" s="346"/>
      <c r="AL89" s="346"/>
      <c r="AM89" s="346"/>
      <c r="AN89" s="346"/>
      <c r="AO89" s="346"/>
      <c r="AP89" s="346"/>
      <c r="AQ89" s="346"/>
      <c r="AR89" s="346"/>
      <c r="AS89" s="346"/>
      <c r="AT89" s="346"/>
      <c r="AU89" s="346"/>
      <c r="AV89" s="346"/>
      <c r="AW89" s="346"/>
      <c r="AX89" s="346"/>
      <c r="AY89" s="346"/>
      <c r="AZ89" s="346"/>
      <c r="BA89" s="346"/>
      <c r="BB89" s="346"/>
      <c r="BC89" s="346"/>
      <c r="BD89" s="346"/>
      <c r="BE89" s="346"/>
      <c r="BF89" s="346"/>
      <c r="BG89" s="346"/>
      <c r="BH89" s="346"/>
      <c r="BI89" s="346"/>
      <c r="BJ89" s="346"/>
      <c r="BK89" s="346"/>
      <c r="BL89" s="346"/>
      <c r="BM89" s="346"/>
      <c r="BN89" s="346"/>
      <c r="BO89" s="346"/>
      <c r="BP89" s="346"/>
      <c r="BQ89" s="346"/>
      <c r="BR89" s="346"/>
      <c r="BS89" s="346"/>
      <c r="BT89" s="346"/>
      <c r="BU89" s="346"/>
      <c r="BV89" s="346"/>
      <c r="BW89" s="346"/>
      <c r="BX89" s="346"/>
      <c r="BY89" s="346"/>
      <c r="BZ89" s="346"/>
      <c r="CA89" s="346"/>
      <c r="CB89" s="346"/>
      <c r="CC89" s="346"/>
      <c r="CD89" s="346"/>
      <c r="CE89" s="346"/>
      <c r="CF89" s="346"/>
      <c r="CG89" s="346"/>
      <c r="CH89" s="346"/>
      <c r="CI89" s="346"/>
      <c r="CJ89" s="346"/>
      <c r="CK89" s="346"/>
      <c r="CL89" s="346"/>
      <c r="CM89" s="346"/>
      <c r="CN89" s="346"/>
      <c r="CO89" s="346"/>
      <c r="CP89" s="346"/>
      <c r="CQ89" s="346"/>
      <c r="CR89" s="346"/>
      <c r="CS89" s="346"/>
      <c r="CT89" s="346"/>
      <c r="CU89" s="346"/>
      <c r="CV89" s="346"/>
      <c r="CW89" s="346"/>
      <c r="CX89" s="346"/>
      <c r="CY89" s="346"/>
    </row>
    <row r="90" spans="1:103" ht="26" customHeight="1" x14ac:dyDescent="0.2">
      <c r="A90" s="317"/>
      <c r="B90" s="341"/>
      <c r="C90" s="311">
        <f t="shared" si="13"/>
        <v>0</v>
      </c>
      <c r="D90" s="310"/>
      <c r="E90" s="310"/>
      <c r="F90" s="310"/>
      <c r="G90" s="310"/>
      <c r="H90" s="310"/>
      <c r="I90" s="310"/>
      <c r="J90" s="310"/>
      <c r="K90" s="310"/>
      <c r="L90" s="310"/>
      <c r="M90" s="310"/>
      <c r="N90" s="310"/>
      <c r="O90" s="310"/>
      <c r="P90" s="310"/>
      <c r="Q90" s="310"/>
      <c r="R90" s="310"/>
      <c r="S90" s="310"/>
      <c r="T90" s="310"/>
      <c r="U90" s="310"/>
      <c r="V90" s="310"/>
      <c r="W90" s="309"/>
      <c r="X90" s="346"/>
      <c r="Y90" s="346"/>
      <c r="Z90" s="346"/>
      <c r="AA90" s="346"/>
      <c r="AB90" s="346"/>
      <c r="AC90" s="346"/>
      <c r="AD90" s="346"/>
      <c r="AE90" s="346"/>
      <c r="AF90" s="346"/>
      <c r="AG90" s="346"/>
      <c r="AH90" s="346"/>
      <c r="AI90" s="346"/>
      <c r="AJ90" s="346"/>
      <c r="AK90" s="346"/>
      <c r="AL90" s="346"/>
      <c r="AM90" s="346"/>
      <c r="AN90" s="346"/>
      <c r="AO90" s="346"/>
      <c r="AP90" s="346"/>
      <c r="AQ90" s="346"/>
      <c r="AR90" s="346"/>
      <c r="AS90" s="346"/>
      <c r="AT90" s="346"/>
      <c r="AU90" s="346"/>
      <c r="AV90" s="346"/>
      <c r="AW90" s="346"/>
      <c r="AX90" s="346"/>
      <c r="AY90" s="346"/>
      <c r="AZ90" s="346"/>
      <c r="BA90" s="346"/>
      <c r="BB90" s="346"/>
      <c r="BC90" s="346"/>
      <c r="BD90" s="346"/>
      <c r="BE90" s="346"/>
      <c r="BF90" s="346"/>
      <c r="BG90" s="346"/>
      <c r="BH90" s="346"/>
      <c r="BI90" s="346"/>
      <c r="BJ90" s="346"/>
      <c r="BK90" s="346"/>
      <c r="BL90" s="346"/>
      <c r="BM90" s="346"/>
      <c r="BN90" s="346"/>
      <c r="BO90" s="346"/>
      <c r="BP90" s="346"/>
      <c r="BQ90" s="346"/>
      <c r="BR90" s="346"/>
      <c r="BS90" s="346"/>
      <c r="BT90" s="346"/>
      <c r="BU90" s="346"/>
      <c r="BV90" s="346"/>
      <c r="BW90" s="346"/>
      <c r="BX90" s="346"/>
      <c r="BY90" s="346"/>
      <c r="BZ90" s="346"/>
      <c r="CA90" s="346"/>
      <c r="CB90" s="346"/>
      <c r="CC90" s="346"/>
      <c r="CD90" s="346"/>
      <c r="CE90" s="346"/>
      <c r="CF90" s="346"/>
      <c r="CG90" s="346"/>
      <c r="CH90" s="346"/>
      <c r="CI90" s="346"/>
      <c r="CJ90" s="346"/>
      <c r="CK90" s="346"/>
      <c r="CL90" s="346"/>
      <c r="CM90" s="346"/>
      <c r="CN90" s="346"/>
      <c r="CO90" s="346"/>
      <c r="CP90" s="346"/>
      <c r="CQ90" s="346"/>
      <c r="CR90" s="346"/>
      <c r="CS90" s="346"/>
      <c r="CT90" s="346"/>
      <c r="CU90" s="346"/>
      <c r="CV90" s="346"/>
      <c r="CW90" s="346"/>
      <c r="CX90" s="346"/>
      <c r="CY90" s="346"/>
    </row>
    <row r="91" spans="1:103" ht="26" customHeight="1" x14ac:dyDescent="0.2">
      <c r="A91" s="317"/>
      <c r="B91" s="316"/>
      <c r="C91" s="311">
        <f t="shared" si="13"/>
        <v>0</v>
      </c>
      <c r="D91" s="314"/>
      <c r="E91" s="314"/>
      <c r="F91" s="314"/>
      <c r="G91" s="314"/>
      <c r="H91" s="314"/>
      <c r="I91" s="314"/>
      <c r="J91" s="314"/>
      <c r="K91" s="314"/>
      <c r="L91" s="310"/>
      <c r="M91" s="310"/>
      <c r="N91" s="310"/>
      <c r="O91" s="310"/>
      <c r="P91" s="310"/>
      <c r="Q91" s="310"/>
      <c r="R91" s="310"/>
      <c r="S91" s="310"/>
      <c r="T91" s="310"/>
      <c r="U91" s="310"/>
      <c r="V91" s="310"/>
      <c r="W91" s="309"/>
      <c r="X91" s="346"/>
      <c r="Y91" s="345"/>
      <c r="Z91" s="345"/>
      <c r="AA91" s="345"/>
      <c r="AB91" s="345"/>
      <c r="AC91" s="345"/>
      <c r="AD91" s="345"/>
      <c r="AE91" s="345"/>
      <c r="AF91" s="345"/>
      <c r="AG91" s="345"/>
      <c r="AH91" s="345"/>
      <c r="AI91" s="345"/>
      <c r="AJ91" s="345"/>
      <c r="AK91" s="345"/>
      <c r="AL91" s="345"/>
      <c r="AM91" s="345"/>
      <c r="AN91" s="345"/>
      <c r="AO91" s="345"/>
      <c r="AP91" s="345"/>
      <c r="AQ91" s="345"/>
      <c r="AR91" s="345"/>
      <c r="AS91" s="345"/>
      <c r="AT91" s="345"/>
      <c r="AU91" s="345"/>
      <c r="AV91" s="345"/>
      <c r="AW91" s="345"/>
      <c r="AX91" s="345"/>
      <c r="AY91" s="345"/>
      <c r="AZ91" s="345"/>
      <c r="BA91" s="345"/>
      <c r="BB91" s="345"/>
      <c r="BC91" s="345"/>
      <c r="BD91" s="345"/>
      <c r="BE91" s="345"/>
      <c r="BF91" s="345"/>
      <c r="BG91" s="345"/>
      <c r="BH91" s="345"/>
      <c r="BI91" s="345"/>
      <c r="BJ91" s="345"/>
      <c r="BK91" s="345"/>
      <c r="BL91" s="345"/>
      <c r="BM91" s="345"/>
      <c r="BN91" s="345"/>
      <c r="BO91" s="345"/>
      <c r="BP91" s="345"/>
      <c r="BQ91" s="345"/>
      <c r="BR91" s="345"/>
      <c r="BS91" s="345"/>
      <c r="BT91" s="345"/>
      <c r="BU91" s="345"/>
      <c r="BV91" s="345"/>
      <c r="BW91" s="345"/>
      <c r="BX91" s="345"/>
      <c r="BY91" s="345"/>
      <c r="BZ91" s="345"/>
      <c r="CA91" s="345"/>
      <c r="CB91" s="345"/>
      <c r="CC91" s="345"/>
      <c r="CD91" s="345"/>
      <c r="CE91" s="345"/>
      <c r="CF91" s="345"/>
      <c r="CG91" s="345"/>
      <c r="CH91" s="345"/>
      <c r="CI91" s="345"/>
      <c r="CJ91" s="345"/>
      <c r="CK91" s="345"/>
      <c r="CL91" s="345"/>
      <c r="CM91" s="345"/>
      <c r="CN91" s="345"/>
      <c r="CO91" s="345"/>
      <c r="CP91" s="345"/>
      <c r="CQ91" s="345"/>
      <c r="CR91" s="345"/>
      <c r="CS91" s="345"/>
      <c r="CT91" s="345"/>
      <c r="CU91" s="345"/>
      <c r="CV91" s="345"/>
      <c r="CW91" s="345"/>
      <c r="CX91" s="345"/>
      <c r="CY91" s="345"/>
    </row>
    <row r="92" spans="1:103" s="348" customFormat="1" ht="26" customHeight="1" x14ac:dyDescent="0.15">
      <c r="A92" s="317"/>
      <c r="B92" s="316"/>
      <c r="C92" s="311">
        <f t="shared" si="13"/>
        <v>0</v>
      </c>
      <c r="D92" s="314"/>
      <c r="E92" s="314"/>
      <c r="F92" s="314"/>
      <c r="G92" s="314"/>
      <c r="H92" s="314"/>
      <c r="I92" s="314"/>
      <c r="J92" s="314"/>
      <c r="K92" s="314"/>
      <c r="L92" s="310"/>
      <c r="M92" s="310"/>
      <c r="N92" s="310"/>
      <c r="O92" s="310"/>
      <c r="P92" s="310"/>
      <c r="Q92" s="310"/>
      <c r="R92" s="310"/>
      <c r="S92" s="310"/>
      <c r="T92" s="310"/>
      <c r="U92" s="310"/>
      <c r="V92" s="310"/>
      <c r="W92" s="309"/>
      <c r="X92" s="350"/>
      <c r="Y92" s="349"/>
      <c r="Z92" s="349"/>
      <c r="AA92" s="349"/>
      <c r="AB92" s="349"/>
      <c r="AC92" s="349"/>
      <c r="AD92" s="349"/>
      <c r="AE92" s="349"/>
      <c r="AF92" s="349"/>
      <c r="AG92" s="349"/>
      <c r="AH92" s="349"/>
      <c r="AI92" s="349"/>
      <c r="AJ92" s="349"/>
      <c r="AK92" s="349"/>
      <c r="AL92" s="349"/>
      <c r="AM92" s="349"/>
      <c r="AN92" s="349"/>
      <c r="AO92" s="349"/>
      <c r="AP92" s="349"/>
      <c r="AQ92" s="349"/>
      <c r="AR92" s="349"/>
      <c r="AS92" s="349"/>
      <c r="AT92" s="349"/>
      <c r="AU92" s="349"/>
      <c r="AV92" s="349"/>
      <c r="AW92" s="349"/>
      <c r="AX92" s="349"/>
      <c r="AY92" s="349"/>
      <c r="AZ92" s="349"/>
      <c r="BA92" s="349"/>
      <c r="BB92" s="349"/>
      <c r="BC92" s="349"/>
      <c r="BD92" s="349"/>
      <c r="BE92" s="349"/>
      <c r="BF92" s="349"/>
      <c r="BG92" s="349"/>
      <c r="BH92" s="349"/>
      <c r="BI92" s="349"/>
      <c r="BJ92" s="349"/>
      <c r="BK92" s="349"/>
      <c r="BL92" s="349"/>
      <c r="BM92" s="349"/>
      <c r="BN92" s="349"/>
      <c r="BO92" s="349"/>
      <c r="BP92" s="349"/>
      <c r="BQ92" s="349"/>
      <c r="BR92" s="349"/>
      <c r="BS92" s="349"/>
      <c r="BT92" s="349"/>
      <c r="BU92" s="349"/>
      <c r="BV92" s="349"/>
      <c r="BW92" s="349"/>
      <c r="BX92" s="349"/>
      <c r="BY92" s="349"/>
      <c r="BZ92" s="349"/>
      <c r="CA92" s="349"/>
      <c r="CB92" s="349"/>
      <c r="CC92" s="349"/>
      <c r="CD92" s="349"/>
      <c r="CE92" s="349"/>
      <c r="CF92" s="349"/>
      <c r="CG92" s="349"/>
      <c r="CH92" s="349"/>
      <c r="CI92" s="349"/>
      <c r="CJ92" s="349"/>
      <c r="CK92" s="349"/>
      <c r="CL92" s="349"/>
      <c r="CM92" s="349"/>
      <c r="CN92" s="349"/>
      <c r="CO92" s="349"/>
      <c r="CP92" s="349"/>
      <c r="CQ92" s="349"/>
      <c r="CR92" s="349"/>
      <c r="CS92" s="349"/>
      <c r="CT92" s="349"/>
      <c r="CU92" s="349"/>
      <c r="CV92" s="349"/>
      <c r="CW92" s="349"/>
      <c r="CX92" s="349"/>
      <c r="CY92" s="349"/>
    </row>
    <row r="93" spans="1:103" ht="26" customHeight="1" x14ac:dyDescent="0.2">
      <c r="A93" s="317"/>
      <c r="B93" s="316"/>
      <c r="C93" s="311">
        <f t="shared" si="13"/>
        <v>0</v>
      </c>
      <c r="D93" s="314"/>
      <c r="E93" s="314"/>
      <c r="F93" s="314"/>
      <c r="G93" s="314"/>
      <c r="H93" s="314"/>
      <c r="I93" s="314"/>
      <c r="J93" s="314"/>
      <c r="K93" s="314"/>
      <c r="L93" s="310"/>
      <c r="M93" s="310"/>
      <c r="N93" s="310"/>
      <c r="O93" s="310"/>
      <c r="P93" s="310"/>
      <c r="Q93" s="310"/>
      <c r="R93" s="310"/>
      <c r="S93" s="310"/>
      <c r="T93" s="310"/>
      <c r="U93" s="310"/>
      <c r="V93" s="310"/>
      <c r="W93" s="309"/>
      <c r="X93" s="346"/>
      <c r="Y93" s="345"/>
      <c r="Z93" s="345"/>
      <c r="AA93" s="345"/>
      <c r="AB93" s="345"/>
      <c r="AC93" s="345"/>
      <c r="AD93" s="345"/>
      <c r="AE93" s="345"/>
      <c r="AF93" s="345"/>
      <c r="AG93" s="345"/>
      <c r="AH93" s="345"/>
      <c r="AI93" s="345"/>
      <c r="AJ93" s="345"/>
      <c r="AK93" s="345"/>
      <c r="AL93" s="345"/>
      <c r="AM93" s="345"/>
      <c r="AN93" s="345"/>
      <c r="AO93" s="345"/>
      <c r="AP93" s="345"/>
      <c r="AQ93" s="345"/>
      <c r="AR93" s="345"/>
      <c r="AS93" s="345"/>
      <c r="AT93" s="345"/>
      <c r="AU93" s="345"/>
      <c r="AV93" s="345"/>
      <c r="AW93" s="345"/>
      <c r="AX93" s="345"/>
      <c r="AY93" s="345"/>
      <c r="AZ93" s="345"/>
      <c r="BA93" s="345"/>
      <c r="BB93" s="345"/>
      <c r="BC93" s="345"/>
      <c r="BD93" s="345"/>
      <c r="BE93" s="345"/>
      <c r="BF93" s="345"/>
      <c r="BG93" s="345"/>
      <c r="BH93" s="345"/>
      <c r="BI93" s="345"/>
      <c r="BJ93" s="345"/>
      <c r="BK93" s="345"/>
      <c r="BL93" s="345"/>
      <c r="BM93" s="345"/>
      <c r="BN93" s="345"/>
      <c r="BO93" s="345"/>
      <c r="BP93" s="345"/>
      <c r="BQ93" s="345"/>
      <c r="BR93" s="345"/>
      <c r="BS93" s="345"/>
      <c r="BT93" s="345"/>
      <c r="BU93" s="345"/>
      <c r="BV93" s="345"/>
      <c r="BW93" s="345"/>
      <c r="BX93" s="345"/>
      <c r="BY93" s="345"/>
      <c r="BZ93" s="345"/>
      <c r="CA93" s="345"/>
      <c r="CB93" s="345"/>
      <c r="CC93" s="345"/>
      <c r="CD93" s="345"/>
      <c r="CE93" s="345"/>
      <c r="CF93" s="345"/>
      <c r="CG93" s="345"/>
      <c r="CH93" s="345"/>
      <c r="CI93" s="345"/>
      <c r="CJ93" s="345"/>
      <c r="CK93" s="345"/>
      <c r="CL93" s="345"/>
      <c r="CM93" s="345"/>
      <c r="CN93" s="345"/>
      <c r="CO93" s="345"/>
      <c r="CP93" s="345"/>
      <c r="CQ93" s="345"/>
      <c r="CR93" s="345"/>
      <c r="CS93" s="345"/>
      <c r="CT93" s="345"/>
      <c r="CU93" s="345"/>
      <c r="CV93" s="345"/>
      <c r="CW93" s="345"/>
      <c r="CX93" s="345"/>
      <c r="CY93" s="345"/>
    </row>
    <row r="94" spans="1:103" s="378" customFormat="1" ht="10" customHeight="1" x14ac:dyDescent="0.2">
      <c r="A94" s="377"/>
      <c r="B94" s="379"/>
      <c r="C94" s="355">
        <f t="shared" si="13"/>
        <v>0</v>
      </c>
      <c r="D94" s="379"/>
      <c r="E94" s="379"/>
      <c r="F94" s="379"/>
      <c r="G94" s="379"/>
      <c r="H94" s="379"/>
      <c r="I94" s="379"/>
      <c r="J94" s="379"/>
      <c r="K94" s="379"/>
      <c r="L94" s="379"/>
      <c r="M94" s="379"/>
      <c r="N94" s="379"/>
      <c r="O94" s="379"/>
      <c r="P94" s="379"/>
      <c r="Q94" s="379"/>
      <c r="R94" s="379"/>
      <c r="S94" s="379"/>
      <c r="T94" s="379"/>
      <c r="U94" s="379"/>
      <c r="V94" s="379"/>
      <c r="W94" s="379"/>
      <c r="X94" s="380"/>
      <c r="Y94" s="381"/>
      <c r="Z94" s="381"/>
      <c r="AA94" s="381"/>
      <c r="AB94" s="381"/>
      <c r="AC94" s="381"/>
      <c r="AD94" s="381"/>
      <c r="AE94" s="381"/>
      <c r="AF94" s="381"/>
      <c r="AG94" s="381"/>
      <c r="AH94" s="381"/>
      <c r="AI94" s="381"/>
      <c r="AJ94" s="381"/>
      <c r="AK94" s="381"/>
      <c r="AL94" s="381"/>
      <c r="AM94" s="381"/>
      <c r="AN94" s="381"/>
      <c r="AO94" s="381"/>
      <c r="AP94" s="381"/>
      <c r="AQ94" s="381"/>
      <c r="AR94" s="381"/>
      <c r="AS94" s="381"/>
      <c r="AT94" s="381"/>
      <c r="AU94" s="381"/>
      <c r="AV94" s="381"/>
      <c r="AW94" s="381"/>
      <c r="AX94" s="381"/>
      <c r="AY94" s="381"/>
      <c r="AZ94" s="381"/>
      <c r="BA94" s="381"/>
      <c r="BB94" s="381"/>
      <c r="BC94" s="381"/>
      <c r="BD94" s="381"/>
      <c r="BE94" s="381"/>
      <c r="BF94" s="381"/>
      <c r="BG94" s="381"/>
      <c r="BH94" s="381"/>
      <c r="BI94" s="381"/>
      <c r="BJ94" s="381"/>
      <c r="BK94" s="381"/>
      <c r="BL94" s="381"/>
      <c r="BM94" s="381"/>
      <c r="BN94" s="381"/>
      <c r="BO94" s="381"/>
      <c r="BP94" s="381"/>
      <c r="BQ94" s="381"/>
      <c r="BR94" s="381"/>
      <c r="BS94" s="381"/>
      <c r="BT94" s="381"/>
      <c r="BU94" s="381"/>
      <c r="BV94" s="381"/>
      <c r="BW94" s="381"/>
      <c r="BX94" s="381"/>
      <c r="BY94" s="381"/>
      <c r="BZ94" s="381"/>
      <c r="CA94" s="381"/>
      <c r="CB94" s="381"/>
      <c r="CC94" s="381"/>
      <c r="CD94" s="381"/>
      <c r="CE94" s="381"/>
      <c r="CF94" s="381"/>
      <c r="CG94" s="381"/>
      <c r="CH94" s="381"/>
      <c r="CI94" s="381"/>
      <c r="CJ94" s="381"/>
      <c r="CK94" s="381"/>
      <c r="CL94" s="381"/>
      <c r="CM94" s="381"/>
      <c r="CN94" s="381"/>
      <c r="CO94" s="381"/>
      <c r="CP94" s="381"/>
      <c r="CQ94" s="381"/>
      <c r="CR94" s="381"/>
      <c r="CS94" s="381"/>
      <c r="CT94" s="381"/>
      <c r="CU94" s="381"/>
      <c r="CV94" s="381"/>
      <c r="CW94" s="381"/>
      <c r="CX94" s="381"/>
      <c r="CY94" s="381"/>
    </row>
    <row r="95" spans="1:103" customFormat="1" ht="10" customHeight="1" x14ac:dyDescent="0.15"/>
    <row r="96" spans="1:103" ht="16" customHeight="1" x14ac:dyDescent="0.2">
      <c r="A96" s="512" t="s">
        <v>3793</v>
      </c>
      <c r="B96" s="512"/>
      <c r="C96" s="512"/>
      <c r="D96" s="512"/>
      <c r="E96" s="512"/>
      <c r="F96" s="512"/>
      <c r="G96" s="512"/>
      <c r="H96" s="512"/>
      <c r="I96" s="512"/>
      <c r="J96" s="512"/>
      <c r="K96" s="512"/>
      <c r="L96" s="512"/>
      <c r="M96" s="512"/>
      <c r="N96" s="512"/>
      <c r="O96" s="512"/>
      <c r="P96" s="512"/>
      <c r="Q96" s="512"/>
      <c r="R96" s="512"/>
      <c r="S96" s="512"/>
      <c r="T96" s="512"/>
      <c r="U96" s="512"/>
      <c r="V96" s="512"/>
    </row>
    <row r="97" spans="1:103" ht="70" customHeight="1" thickBot="1" x14ac:dyDescent="0.25">
      <c r="A97" s="513" t="s">
        <v>3794</v>
      </c>
      <c r="B97" s="514"/>
      <c r="C97" s="514"/>
      <c r="D97" s="514"/>
      <c r="E97" s="514"/>
      <c r="F97" s="514"/>
      <c r="G97" s="514"/>
      <c r="H97" s="514"/>
      <c r="I97" s="514"/>
      <c r="J97" s="514"/>
      <c r="K97" s="514"/>
      <c r="L97" s="514"/>
      <c r="M97" s="514"/>
      <c r="N97" s="514"/>
      <c r="O97" s="514"/>
      <c r="P97" s="514"/>
      <c r="Q97" s="514"/>
      <c r="R97" s="514"/>
      <c r="S97" s="514"/>
      <c r="T97" s="514"/>
      <c r="U97" s="514"/>
      <c r="V97" s="514"/>
    </row>
    <row r="98" spans="1:103" s="326" customFormat="1" ht="16" customHeight="1" thickTop="1" x14ac:dyDescent="0.15">
      <c r="A98" s="331" t="s">
        <v>3753</v>
      </c>
      <c r="B98" s="344" t="s">
        <v>3786</v>
      </c>
      <c r="C98" s="392" t="s">
        <v>3727</v>
      </c>
      <c r="D98" s="393" cm="1">
        <f t="array" ref="D98">StartDate</f>
        <v>45036</v>
      </c>
      <c r="E98" s="393">
        <f t="shared" ref="E98:AJ98" si="14">D98+1</f>
        <v>45037</v>
      </c>
      <c r="F98" s="393">
        <f t="shared" si="14"/>
        <v>45038</v>
      </c>
      <c r="G98" s="393">
        <f t="shared" si="14"/>
        <v>45039</v>
      </c>
      <c r="H98" s="393">
        <f t="shared" si="14"/>
        <v>45040</v>
      </c>
      <c r="I98" s="393">
        <f t="shared" si="14"/>
        <v>45041</v>
      </c>
      <c r="J98" s="393">
        <f t="shared" si="14"/>
        <v>45042</v>
      </c>
      <c r="K98" s="393">
        <f t="shared" si="14"/>
        <v>45043</v>
      </c>
      <c r="L98" s="393">
        <f t="shared" si="14"/>
        <v>45044</v>
      </c>
      <c r="M98" s="393">
        <f t="shared" si="14"/>
        <v>45045</v>
      </c>
      <c r="N98" s="393">
        <f t="shared" si="14"/>
        <v>45046</v>
      </c>
      <c r="O98" s="393">
        <f t="shared" si="14"/>
        <v>45047</v>
      </c>
      <c r="P98" s="393">
        <f t="shared" si="14"/>
        <v>45048</v>
      </c>
      <c r="Q98" s="393">
        <f t="shared" si="14"/>
        <v>45049</v>
      </c>
      <c r="R98" s="393">
        <f t="shared" si="14"/>
        <v>45050</v>
      </c>
      <c r="S98" s="393">
        <f t="shared" si="14"/>
        <v>45051</v>
      </c>
      <c r="T98" s="393">
        <f t="shared" si="14"/>
        <v>45052</v>
      </c>
      <c r="U98" s="393">
        <f t="shared" si="14"/>
        <v>45053</v>
      </c>
      <c r="V98" s="393">
        <f t="shared" si="14"/>
        <v>45054</v>
      </c>
      <c r="W98" s="393">
        <f t="shared" si="14"/>
        <v>45055</v>
      </c>
      <c r="X98" s="393">
        <f t="shared" si="14"/>
        <v>45056</v>
      </c>
      <c r="Y98" s="393">
        <f t="shared" si="14"/>
        <v>45057</v>
      </c>
      <c r="Z98" s="393">
        <f t="shared" si="14"/>
        <v>45058</v>
      </c>
      <c r="AA98" s="393">
        <f t="shared" si="14"/>
        <v>45059</v>
      </c>
      <c r="AB98" s="393">
        <f t="shared" si="14"/>
        <v>45060</v>
      </c>
      <c r="AC98" s="393">
        <f t="shared" si="14"/>
        <v>45061</v>
      </c>
      <c r="AD98" s="393">
        <f t="shared" si="14"/>
        <v>45062</v>
      </c>
      <c r="AE98" s="393">
        <f t="shared" si="14"/>
        <v>45063</v>
      </c>
      <c r="AF98" s="393">
        <f t="shared" si="14"/>
        <v>45064</v>
      </c>
      <c r="AG98" s="393">
        <f t="shared" si="14"/>
        <v>45065</v>
      </c>
      <c r="AH98" s="393">
        <f t="shared" si="14"/>
        <v>45066</v>
      </c>
      <c r="AI98" s="393">
        <f t="shared" si="14"/>
        <v>45067</v>
      </c>
      <c r="AJ98" s="393">
        <f t="shared" si="14"/>
        <v>45068</v>
      </c>
      <c r="AK98" s="393">
        <f t="shared" ref="AK98:BP98" si="15">AJ98+1</f>
        <v>45069</v>
      </c>
      <c r="AL98" s="393">
        <f t="shared" si="15"/>
        <v>45070</v>
      </c>
      <c r="AM98" s="393">
        <f t="shared" si="15"/>
        <v>45071</v>
      </c>
      <c r="AN98" s="393">
        <f t="shared" si="15"/>
        <v>45072</v>
      </c>
      <c r="AO98" s="393">
        <f t="shared" si="15"/>
        <v>45073</v>
      </c>
      <c r="AP98" s="393">
        <f t="shared" si="15"/>
        <v>45074</v>
      </c>
      <c r="AQ98" s="393">
        <f t="shared" si="15"/>
        <v>45075</v>
      </c>
      <c r="AR98" s="393">
        <f t="shared" si="15"/>
        <v>45076</v>
      </c>
      <c r="AS98" s="393">
        <f t="shared" si="15"/>
        <v>45077</v>
      </c>
      <c r="AT98" s="393">
        <f t="shared" si="15"/>
        <v>45078</v>
      </c>
      <c r="AU98" s="393">
        <f t="shared" si="15"/>
        <v>45079</v>
      </c>
      <c r="AV98" s="393">
        <f t="shared" si="15"/>
        <v>45080</v>
      </c>
      <c r="AW98" s="393">
        <f t="shared" si="15"/>
        <v>45081</v>
      </c>
      <c r="AX98" s="393">
        <f t="shared" si="15"/>
        <v>45082</v>
      </c>
      <c r="AY98" s="393">
        <f t="shared" si="15"/>
        <v>45083</v>
      </c>
      <c r="AZ98" s="393">
        <f t="shared" si="15"/>
        <v>45084</v>
      </c>
      <c r="BA98" s="393">
        <f t="shared" si="15"/>
        <v>45085</v>
      </c>
      <c r="BB98" s="393">
        <f t="shared" si="15"/>
        <v>45086</v>
      </c>
      <c r="BC98" s="393">
        <f t="shared" si="15"/>
        <v>45087</v>
      </c>
      <c r="BD98" s="393">
        <f t="shared" si="15"/>
        <v>45088</v>
      </c>
      <c r="BE98" s="393">
        <f t="shared" si="15"/>
        <v>45089</v>
      </c>
      <c r="BF98" s="393">
        <f t="shared" si="15"/>
        <v>45090</v>
      </c>
      <c r="BG98" s="393">
        <f t="shared" si="15"/>
        <v>45091</v>
      </c>
      <c r="BH98" s="393">
        <f t="shared" si="15"/>
        <v>45092</v>
      </c>
      <c r="BI98" s="393">
        <f t="shared" si="15"/>
        <v>45093</v>
      </c>
      <c r="BJ98" s="393">
        <f t="shared" si="15"/>
        <v>45094</v>
      </c>
      <c r="BK98" s="393">
        <f t="shared" si="15"/>
        <v>45095</v>
      </c>
      <c r="BL98" s="393">
        <f t="shared" si="15"/>
        <v>45096</v>
      </c>
      <c r="BM98" s="393">
        <f t="shared" si="15"/>
        <v>45097</v>
      </c>
      <c r="BN98" s="393">
        <f t="shared" si="15"/>
        <v>45098</v>
      </c>
      <c r="BO98" s="393">
        <f t="shared" si="15"/>
        <v>45099</v>
      </c>
      <c r="BP98" s="393">
        <f t="shared" si="15"/>
        <v>45100</v>
      </c>
      <c r="BQ98" s="393">
        <f t="shared" ref="BQ98:CY98" si="16">BP98+1</f>
        <v>45101</v>
      </c>
      <c r="BR98" s="393">
        <f t="shared" si="16"/>
        <v>45102</v>
      </c>
      <c r="BS98" s="393">
        <f t="shared" si="16"/>
        <v>45103</v>
      </c>
      <c r="BT98" s="393">
        <f t="shared" si="16"/>
        <v>45104</v>
      </c>
      <c r="BU98" s="393">
        <f t="shared" si="16"/>
        <v>45105</v>
      </c>
      <c r="BV98" s="393">
        <f t="shared" si="16"/>
        <v>45106</v>
      </c>
      <c r="BW98" s="393">
        <f t="shared" si="16"/>
        <v>45107</v>
      </c>
      <c r="BX98" s="393">
        <f t="shared" si="16"/>
        <v>45108</v>
      </c>
      <c r="BY98" s="393">
        <f t="shared" si="16"/>
        <v>45109</v>
      </c>
      <c r="BZ98" s="393">
        <f t="shared" si="16"/>
        <v>45110</v>
      </c>
      <c r="CA98" s="393">
        <f t="shared" si="16"/>
        <v>45111</v>
      </c>
      <c r="CB98" s="393">
        <f t="shared" si="16"/>
        <v>45112</v>
      </c>
      <c r="CC98" s="393">
        <f t="shared" si="16"/>
        <v>45113</v>
      </c>
      <c r="CD98" s="393">
        <f t="shared" si="16"/>
        <v>45114</v>
      </c>
      <c r="CE98" s="393">
        <f t="shared" si="16"/>
        <v>45115</v>
      </c>
      <c r="CF98" s="393">
        <f t="shared" si="16"/>
        <v>45116</v>
      </c>
      <c r="CG98" s="393">
        <f t="shared" si="16"/>
        <v>45117</v>
      </c>
      <c r="CH98" s="393">
        <f t="shared" si="16"/>
        <v>45118</v>
      </c>
      <c r="CI98" s="393">
        <f t="shared" si="16"/>
        <v>45119</v>
      </c>
      <c r="CJ98" s="393">
        <f t="shared" si="16"/>
        <v>45120</v>
      </c>
      <c r="CK98" s="393">
        <f t="shared" si="16"/>
        <v>45121</v>
      </c>
      <c r="CL98" s="393">
        <f t="shared" si="16"/>
        <v>45122</v>
      </c>
      <c r="CM98" s="393">
        <f t="shared" si="16"/>
        <v>45123</v>
      </c>
      <c r="CN98" s="393">
        <f t="shared" si="16"/>
        <v>45124</v>
      </c>
      <c r="CO98" s="393">
        <f t="shared" si="16"/>
        <v>45125</v>
      </c>
      <c r="CP98" s="393">
        <f t="shared" si="16"/>
        <v>45126</v>
      </c>
      <c r="CQ98" s="393">
        <f t="shared" si="16"/>
        <v>45127</v>
      </c>
      <c r="CR98" s="393">
        <f t="shared" si="16"/>
        <v>45128</v>
      </c>
      <c r="CS98" s="393">
        <f t="shared" si="16"/>
        <v>45129</v>
      </c>
      <c r="CT98" s="393">
        <f t="shared" si="16"/>
        <v>45130</v>
      </c>
      <c r="CU98" s="393">
        <f t="shared" si="16"/>
        <v>45131</v>
      </c>
      <c r="CV98" s="393">
        <f t="shared" si="16"/>
        <v>45132</v>
      </c>
      <c r="CW98" s="393">
        <f t="shared" si="16"/>
        <v>45133</v>
      </c>
      <c r="CX98" s="393">
        <f t="shared" si="16"/>
        <v>45134</v>
      </c>
      <c r="CY98" s="393">
        <f t="shared" si="16"/>
        <v>45135</v>
      </c>
    </row>
    <row r="99" spans="1:103" s="320" customFormat="1" ht="21" hidden="1" customHeight="1" x14ac:dyDescent="0.15">
      <c r="A99" s="325"/>
      <c r="B99" s="343" t="s">
        <v>3786</v>
      </c>
      <c r="C99" s="323" t="s">
        <v>3727</v>
      </c>
      <c r="D99" s="322" t="s">
        <v>70</v>
      </c>
      <c r="E99" s="321" t="s">
        <v>171</v>
      </c>
      <c r="F99" s="321" t="s">
        <v>172</v>
      </c>
      <c r="G99" s="321" t="s">
        <v>173</v>
      </c>
      <c r="H99" s="321" t="s">
        <v>174</v>
      </c>
      <c r="I99" s="321" t="s">
        <v>175</v>
      </c>
      <c r="J99" s="321" t="s">
        <v>176</v>
      </c>
      <c r="K99" s="321" t="s">
        <v>177</v>
      </c>
      <c r="L99" s="321" t="s">
        <v>178</v>
      </c>
      <c r="M99" s="321" t="s">
        <v>179</v>
      </c>
      <c r="N99" s="321" t="s">
        <v>180</v>
      </c>
      <c r="O99" s="321" t="s">
        <v>181</v>
      </c>
      <c r="P99" s="321" t="s">
        <v>182</v>
      </c>
      <c r="Q99" s="321" t="s">
        <v>183</v>
      </c>
      <c r="R99" s="321" t="s">
        <v>184</v>
      </c>
      <c r="S99" s="321" t="s">
        <v>185</v>
      </c>
      <c r="T99" s="321" t="s">
        <v>186</v>
      </c>
      <c r="U99" s="321" t="s">
        <v>187</v>
      </c>
      <c r="V99" s="321" t="s">
        <v>188</v>
      </c>
      <c r="W99" s="321" t="s">
        <v>189</v>
      </c>
      <c r="X99" s="321" t="s">
        <v>190</v>
      </c>
      <c r="Y99" s="321" t="s">
        <v>191</v>
      </c>
      <c r="Z99" s="321" t="s">
        <v>192</v>
      </c>
      <c r="AA99" s="321" t="s">
        <v>193</v>
      </c>
      <c r="AB99" s="321" t="s">
        <v>194</v>
      </c>
      <c r="AC99" s="321" t="s">
        <v>195</v>
      </c>
      <c r="AD99" s="321" t="s">
        <v>196</v>
      </c>
      <c r="AE99" s="321" t="s">
        <v>197</v>
      </c>
      <c r="AF99" s="321" t="s">
        <v>198</v>
      </c>
      <c r="AG99" s="321" t="s">
        <v>199</v>
      </c>
      <c r="AH99" s="321" t="s">
        <v>200</v>
      </c>
      <c r="AI99" s="321" t="s">
        <v>201</v>
      </c>
      <c r="AJ99" s="321" t="s">
        <v>202</v>
      </c>
      <c r="AK99" s="321" t="s">
        <v>203</v>
      </c>
      <c r="AL99" s="321" t="s">
        <v>204</v>
      </c>
      <c r="AM99" s="321" t="s">
        <v>205</v>
      </c>
      <c r="AN99" s="321" t="s">
        <v>206</v>
      </c>
      <c r="AO99" s="321" t="s">
        <v>207</v>
      </c>
      <c r="AP99" s="321" t="s">
        <v>208</v>
      </c>
      <c r="AQ99" s="321" t="s">
        <v>209</v>
      </c>
      <c r="AR99" s="321" t="s">
        <v>210</v>
      </c>
      <c r="AS99" s="321" t="s">
        <v>211</v>
      </c>
      <c r="AT99" s="321" t="s">
        <v>212</v>
      </c>
      <c r="AU99" s="321" t="s">
        <v>213</v>
      </c>
      <c r="AV99" s="321" t="s">
        <v>214</v>
      </c>
      <c r="AW99" s="321" t="s">
        <v>215</v>
      </c>
      <c r="AX99" s="321" t="s">
        <v>216</v>
      </c>
      <c r="AY99" s="321" t="s">
        <v>217</v>
      </c>
      <c r="AZ99" s="321" t="s">
        <v>218</v>
      </c>
      <c r="BA99" s="321" t="s">
        <v>219</v>
      </c>
      <c r="BB99" s="321" t="s">
        <v>220</v>
      </c>
      <c r="BC99" s="321" t="s">
        <v>221</v>
      </c>
      <c r="BD99" s="321" t="s">
        <v>222</v>
      </c>
      <c r="BE99" s="321" t="s">
        <v>223</v>
      </c>
      <c r="BF99" s="321" t="s">
        <v>224</v>
      </c>
      <c r="BG99" s="321" t="s">
        <v>225</v>
      </c>
      <c r="BH99" s="321" t="s">
        <v>226</v>
      </c>
      <c r="BI99" s="321" t="s">
        <v>227</v>
      </c>
      <c r="BJ99" s="321" t="s">
        <v>228</v>
      </c>
      <c r="BK99" s="321" t="s">
        <v>229</v>
      </c>
      <c r="BL99" s="321" t="s">
        <v>230</v>
      </c>
      <c r="BM99" s="321" t="s">
        <v>231</v>
      </c>
      <c r="BN99" s="321" t="s">
        <v>232</v>
      </c>
      <c r="BO99" s="321" t="s">
        <v>233</v>
      </c>
      <c r="BP99" s="321" t="s">
        <v>234</v>
      </c>
      <c r="BQ99" s="321" t="s">
        <v>235</v>
      </c>
      <c r="BR99" s="321" t="s">
        <v>236</v>
      </c>
      <c r="BS99" s="321" t="s">
        <v>237</v>
      </c>
      <c r="BT99" s="321" t="s">
        <v>238</v>
      </c>
      <c r="BU99" s="321" t="s">
        <v>239</v>
      </c>
      <c r="BV99" s="321" t="s">
        <v>240</v>
      </c>
      <c r="BW99" s="321" t="s">
        <v>241</v>
      </c>
      <c r="BX99" s="321" t="s">
        <v>242</v>
      </c>
      <c r="BY99" s="321" t="s">
        <v>243</v>
      </c>
      <c r="BZ99" s="321" t="s">
        <v>244</v>
      </c>
      <c r="CA99" s="321" t="s">
        <v>245</v>
      </c>
      <c r="CB99" s="321" t="s">
        <v>246</v>
      </c>
      <c r="CC99" s="321" t="s">
        <v>247</v>
      </c>
      <c r="CD99" s="321" t="s">
        <v>248</v>
      </c>
      <c r="CE99" s="321" t="s">
        <v>249</v>
      </c>
      <c r="CF99" s="321" t="s">
        <v>250</v>
      </c>
      <c r="CG99" s="321" t="s">
        <v>251</v>
      </c>
      <c r="CH99" s="321" t="s">
        <v>252</v>
      </c>
      <c r="CI99" s="321" t="s">
        <v>253</v>
      </c>
      <c r="CJ99" s="321" t="s">
        <v>254</v>
      </c>
      <c r="CK99" s="321" t="s">
        <v>255</v>
      </c>
      <c r="CL99" s="321" t="s">
        <v>256</v>
      </c>
      <c r="CM99" s="321" t="s">
        <v>257</v>
      </c>
      <c r="CN99" s="321" t="s">
        <v>258</v>
      </c>
      <c r="CO99" s="321" t="s">
        <v>259</v>
      </c>
      <c r="CP99" s="321" t="s">
        <v>260</v>
      </c>
      <c r="CQ99" s="321" t="s">
        <v>261</v>
      </c>
      <c r="CR99" s="321" t="s">
        <v>262</v>
      </c>
      <c r="CS99" s="321" t="s">
        <v>263</v>
      </c>
      <c r="CT99" s="321" t="s">
        <v>264</v>
      </c>
      <c r="CU99" s="321" t="s">
        <v>265</v>
      </c>
      <c r="CV99" s="321" t="s">
        <v>266</v>
      </c>
      <c r="CW99" s="321" t="s">
        <v>267</v>
      </c>
      <c r="CX99" s="321" t="s">
        <v>268</v>
      </c>
      <c r="CY99" s="321" t="s">
        <v>269</v>
      </c>
    </row>
    <row r="100" spans="1:103" ht="26" customHeight="1" x14ac:dyDescent="0.2">
      <c r="A100" s="317"/>
      <c r="B100" s="316"/>
      <c r="C100" s="311">
        <f t="shared" ref="C100:C131" si="17">IF(AND($B100&lt;&gt;"",COUNTIFS(D100:GU100,"X")&gt;0),1,SUM(D100:GU100))</f>
        <v>0</v>
      </c>
      <c r="D100" s="315"/>
      <c r="E100" s="314"/>
      <c r="F100" s="314"/>
      <c r="G100" s="314"/>
      <c r="H100" s="314"/>
      <c r="I100" s="314"/>
      <c r="J100" s="314"/>
      <c r="K100" s="314"/>
      <c r="L100" s="314"/>
      <c r="M100" s="314"/>
      <c r="N100" s="314"/>
      <c r="O100" s="314"/>
      <c r="P100" s="314"/>
      <c r="Q100" s="314"/>
      <c r="R100" s="314"/>
      <c r="S100" s="314"/>
      <c r="T100" s="314"/>
      <c r="U100" s="314"/>
      <c r="V100" s="314"/>
      <c r="W100" s="314"/>
      <c r="X100" s="335"/>
      <c r="Y100" s="335"/>
      <c r="Z100" s="335"/>
      <c r="AA100" s="335"/>
      <c r="AB100" s="335"/>
      <c r="AC100" s="335"/>
      <c r="AD100" s="335"/>
      <c r="AE100" s="335"/>
      <c r="AF100" s="335"/>
      <c r="AG100" s="335"/>
      <c r="AH100" s="335"/>
      <c r="AI100" s="335"/>
      <c r="AJ100" s="335"/>
      <c r="AK100" s="335"/>
      <c r="AL100" s="335"/>
      <c r="AM100" s="335"/>
      <c r="AN100" s="335"/>
      <c r="AO100" s="335"/>
      <c r="AP100" s="335"/>
      <c r="AQ100" s="335"/>
      <c r="AR100" s="335"/>
      <c r="AS100" s="335"/>
      <c r="AT100" s="335"/>
      <c r="AU100" s="335"/>
      <c r="AV100" s="335"/>
      <c r="AW100" s="335"/>
      <c r="AX100" s="335"/>
      <c r="AY100" s="335"/>
      <c r="AZ100" s="335"/>
      <c r="BA100" s="335"/>
      <c r="BB100" s="335"/>
      <c r="BC100" s="335"/>
      <c r="BD100" s="335"/>
      <c r="BE100" s="335"/>
      <c r="BF100" s="335"/>
      <c r="BG100" s="335"/>
      <c r="BH100" s="335"/>
      <c r="BI100" s="335"/>
      <c r="BJ100" s="335"/>
      <c r="BK100" s="335"/>
      <c r="BL100" s="335"/>
      <c r="BM100" s="335"/>
      <c r="BN100" s="335"/>
      <c r="BO100" s="335"/>
      <c r="BP100" s="335"/>
      <c r="BQ100" s="335"/>
      <c r="BR100" s="335"/>
      <c r="BS100" s="335"/>
      <c r="BT100" s="335"/>
      <c r="BU100" s="335"/>
      <c r="BV100" s="335"/>
      <c r="BW100" s="335"/>
      <c r="BX100" s="335"/>
      <c r="BY100" s="335"/>
      <c r="BZ100" s="335"/>
      <c r="CA100" s="335"/>
      <c r="CB100" s="335"/>
      <c r="CC100" s="335"/>
      <c r="CD100" s="335"/>
      <c r="CE100" s="335"/>
      <c r="CF100" s="335"/>
      <c r="CG100" s="335"/>
      <c r="CH100" s="335"/>
      <c r="CI100" s="335"/>
      <c r="CJ100" s="335"/>
      <c r="CK100" s="335"/>
      <c r="CL100" s="335"/>
      <c r="CM100" s="335"/>
      <c r="CN100" s="335"/>
      <c r="CO100" s="335"/>
      <c r="CP100" s="335"/>
      <c r="CQ100" s="335"/>
      <c r="CR100" s="335"/>
      <c r="CS100" s="335"/>
      <c r="CT100" s="335"/>
      <c r="CU100" s="335"/>
      <c r="CV100" s="335"/>
      <c r="CW100" s="335"/>
      <c r="CX100" s="335"/>
      <c r="CY100" s="335"/>
    </row>
    <row r="101" spans="1:103" ht="26" customHeight="1" x14ac:dyDescent="0.2">
      <c r="A101" s="317"/>
      <c r="B101" s="316"/>
      <c r="C101" s="311">
        <f t="shared" si="17"/>
        <v>0</v>
      </c>
      <c r="D101" s="315"/>
      <c r="E101" s="314"/>
      <c r="F101" s="314"/>
      <c r="G101" s="314"/>
      <c r="H101" s="314"/>
      <c r="I101" s="314"/>
      <c r="J101" s="314"/>
      <c r="K101" s="314"/>
      <c r="L101" s="314"/>
      <c r="M101" s="314"/>
      <c r="N101" s="314"/>
      <c r="O101" s="314"/>
      <c r="P101" s="314"/>
      <c r="Q101" s="314"/>
      <c r="R101" s="314"/>
      <c r="S101" s="314"/>
      <c r="T101" s="314"/>
      <c r="U101" s="314"/>
      <c r="V101" s="314"/>
      <c r="W101" s="314"/>
      <c r="X101" s="335"/>
      <c r="Y101" s="335"/>
      <c r="Z101" s="335"/>
      <c r="AA101" s="335"/>
      <c r="AB101" s="335"/>
      <c r="AC101" s="335"/>
      <c r="AD101" s="335"/>
      <c r="AE101" s="335"/>
      <c r="AF101" s="335"/>
      <c r="AG101" s="335"/>
      <c r="AH101" s="335"/>
      <c r="AI101" s="335"/>
      <c r="AJ101" s="335"/>
      <c r="AK101" s="335"/>
      <c r="AL101" s="335"/>
      <c r="AM101" s="335"/>
      <c r="AN101" s="335"/>
      <c r="AO101" s="335"/>
      <c r="AP101" s="335"/>
      <c r="AQ101" s="335"/>
      <c r="AR101" s="335"/>
      <c r="AS101" s="335"/>
      <c r="AT101" s="335"/>
      <c r="AU101" s="335"/>
      <c r="AV101" s="335"/>
      <c r="AW101" s="335"/>
      <c r="AX101" s="335"/>
      <c r="AY101" s="335"/>
      <c r="AZ101" s="335"/>
      <c r="BA101" s="335"/>
      <c r="BB101" s="335"/>
      <c r="BC101" s="335"/>
      <c r="BD101" s="335"/>
      <c r="BE101" s="335"/>
      <c r="BF101" s="335"/>
      <c r="BG101" s="335"/>
      <c r="BH101" s="335"/>
      <c r="BI101" s="335"/>
      <c r="BJ101" s="335"/>
      <c r="BK101" s="335"/>
      <c r="BL101" s="335"/>
      <c r="BM101" s="335"/>
      <c r="BN101" s="335"/>
      <c r="BO101" s="335"/>
      <c r="BP101" s="335"/>
      <c r="BQ101" s="335"/>
      <c r="BR101" s="335"/>
      <c r="BS101" s="335"/>
      <c r="BT101" s="335"/>
      <c r="BU101" s="335"/>
      <c r="BV101" s="335"/>
      <c r="BW101" s="335"/>
      <c r="BX101" s="335"/>
      <c r="BY101" s="335"/>
      <c r="BZ101" s="335"/>
      <c r="CA101" s="335"/>
      <c r="CB101" s="335"/>
      <c r="CC101" s="335"/>
      <c r="CD101" s="335"/>
      <c r="CE101" s="335"/>
      <c r="CF101" s="335"/>
      <c r="CG101" s="335"/>
      <c r="CH101" s="335"/>
      <c r="CI101" s="335"/>
      <c r="CJ101" s="335"/>
      <c r="CK101" s="335"/>
      <c r="CL101" s="335"/>
      <c r="CM101" s="335"/>
      <c r="CN101" s="335"/>
      <c r="CO101" s="335"/>
      <c r="CP101" s="335"/>
      <c r="CQ101" s="335"/>
      <c r="CR101" s="335"/>
      <c r="CS101" s="335"/>
      <c r="CT101" s="335"/>
      <c r="CU101" s="335"/>
      <c r="CV101" s="335"/>
      <c r="CW101" s="335"/>
      <c r="CX101" s="335"/>
      <c r="CY101" s="335"/>
    </row>
    <row r="102" spans="1:103" ht="26" customHeight="1" x14ac:dyDescent="0.2">
      <c r="A102" s="317"/>
      <c r="B102" s="316"/>
      <c r="C102" s="311">
        <f t="shared" si="17"/>
        <v>0</v>
      </c>
      <c r="D102" s="315"/>
      <c r="E102" s="314"/>
      <c r="F102" s="314"/>
      <c r="G102" s="314"/>
      <c r="H102" s="314"/>
      <c r="I102" s="314"/>
      <c r="J102" s="314"/>
      <c r="K102" s="314"/>
      <c r="L102" s="314"/>
      <c r="M102" s="314"/>
      <c r="N102" s="314"/>
      <c r="O102" s="314"/>
      <c r="P102" s="314"/>
      <c r="Q102" s="314"/>
      <c r="R102" s="314"/>
      <c r="S102" s="314"/>
      <c r="T102" s="314"/>
      <c r="U102" s="314"/>
      <c r="V102" s="314"/>
      <c r="W102" s="314"/>
      <c r="X102" s="335"/>
      <c r="Y102" s="335"/>
      <c r="Z102" s="335"/>
      <c r="AA102" s="335"/>
      <c r="AB102" s="335"/>
      <c r="AC102" s="335"/>
      <c r="AD102" s="335"/>
      <c r="AE102" s="335"/>
      <c r="AF102" s="335"/>
      <c r="AG102" s="335"/>
      <c r="AH102" s="335"/>
      <c r="AI102" s="335"/>
      <c r="AJ102" s="335"/>
      <c r="AK102" s="335"/>
      <c r="AL102" s="335"/>
      <c r="AM102" s="335"/>
      <c r="AN102" s="335"/>
      <c r="AO102" s="335"/>
      <c r="AP102" s="335"/>
      <c r="AQ102" s="335"/>
      <c r="AR102" s="335"/>
      <c r="AS102" s="335"/>
      <c r="AT102" s="335"/>
      <c r="AU102" s="335"/>
      <c r="AV102" s="335"/>
      <c r="AW102" s="335"/>
      <c r="AX102" s="335"/>
      <c r="AY102" s="335"/>
      <c r="AZ102" s="335"/>
      <c r="BA102" s="335"/>
      <c r="BB102" s="335"/>
      <c r="BC102" s="335"/>
      <c r="BD102" s="335"/>
      <c r="BE102" s="335"/>
      <c r="BF102" s="335"/>
      <c r="BG102" s="335"/>
      <c r="BH102" s="335"/>
      <c r="BI102" s="335"/>
      <c r="BJ102" s="335"/>
      <c r="BK102" s="335"/>
      <c r="BL102" s="335"/>
      <c r="BM102" s="335"/>
      <c r="BN102" s="335"/>
      <c r="BO102" s="335"/>
      <c r="BP102" s="335"/>
      <c r="BQ102" s="335"/>
      <c r="BR102" s="335"/>
      <c r="BS102" s="335"/>
      <c r="BT102" s="335"/>
      <c r="BU102" s="335"/>
      <c r="BV102" s="335"/>
      <c r="BW102" s="335"/>
      <c r="BX102" s="335"/>
      <c r="BY102" s="335"/>
      <c r="BZ102" s="335"/>
      <c r="CA102" s="335"/>
      <c r="CB102" s="335"/>
      <c r="CC102" s="335"/>
      <c r="CD102" s="335"/>
      <c r="CE102" s="335"/>
      <c r="CF102" s="335"/>
      <c r="CG102" s="335"/>
      <c r="CH102" s="335"/>
      <c r="CI102" s="335"/>
      <c r="CJ102" s="335"/>
      <c r="CK102" s="335"/>
      <c r="CL102" s="335"/>
      <c r="CM102" s="335"/>
      <c r="CN102" s="335"/>
      <c r="CO102" s="335"/>
      <c r="CP102" s="335"/>
      <c r="CQ102" s="335"/>
      <c r="CR102" s="335"/>
      <c r="CS102" s="335"/>
      <c r="CT102" s="335"/>
      <c r="CU102" s="335"/>
      <c r="CV102" s="335"/>
      <c r="CW102" s="335"/>
      <c r="CX102" s="335"/>
      <c r="CY102" s="335"/>
    </row>
    <row r="103" spans="1:103" ht="26" customHeight="1" x14ac:dyDescent="0.2">
      <c r="A103" s="317"/>
      <c r="B103" s="316"/>
      <c r="C103" s="311">
        <f t="shared" si="17"/>
        <v>0</v>
      </c>
      <c r="D103" s="315"/>
      <c r="E103" s="314"/>
      <c r="F103" s="314"/>
      <c r="G103" s="314"/>
      <c r="H103" s="314"/>
      <c r="I103" s="314"/>
      <c r="J103" s="314"/>
      <c r="K103" s="314"/>
      <c r="L103" s="314"/>
      <c r="M103" s="314"/>
      <c r="N103" s="314"/>
      <c r="O103" s="314"/>
      <c r="P103" s="314"/>
      <c r="Q103" s="314"/>
      <c r="R103" s="314"/>
      <c r="S103" s="314"/>
      <c r="T103" s="314"/>
      <c r="U103" s="314"/>
      <c r="V103" s="314"/>
      <c r="W103" s="314"/>
      <c r="X103" s="335"/>
      <c r="Y103" s="335"/>
      <c r="Z103" s="335"/>
      <c r="AA103" s="335"/>
      <c r="AB103" s="335"/>
      <c r="AC103" s="335"/>
      <c r="AD103" s="335"/>
      <c r="AE103" s="335"/>
      <c r="AF103" s="335"/>
      <c r="AG103" s="335"/>
      <c r="AH103" s="335"/>
      <c r="AI103" s="335"/>
      <c r="AJ103" s="335"/>
      <c r="AK103" s="335"/>
      <c r="AL103" s="335"/>
      <c r="AM103" s="335"/>
      <c r="AN103" s="335"/>
      <c r="AO103" s="335"/>
      <c r="AP103" s="335"/>
      <c r="AQ103" s="335"/>
      <c r="AR103" s="335"/>
      <c r="AS103" s="335"/>
      <c r="AT103" s="335"/>
      <c r="AU103" s="335"/>
      <c r="AV103" s="335"/>
      <c r="AW103" s="335"/>
      <c r="AX103" s="335"/>
      <c r="AY103" s="335"/>
      <c r="AZ103" s="335"/>
      <c r="BA103" s="335"/>
      <c r="BB103" s="335"/>
      <c r="BC103" s="335"/>
      <c r="BD103" s="335"/>
      <c r="BE103" s="335"/>
      <c r="BF103" s="335"/>
      <c r="BG103" s="335"/>
      <c r="BH103" s="335"/>
      <c r="BI103" s="335"/>
      <c r="BJ103" s="335"/>
      <c r="BK103" s="335"/>
      <c r="BL103" s="335"/>
      <c r="BM103" s="335"/>
      <c r="BN103" s="335"/>
      <c r="BO103" s="335"/>
      <c r="BP103" s="335"/>
      <c r="BQ103" s="335"/>
      <c r="BR103" s="335"/>
      <c r="BS103" s="335"/>
      <c r="BT103" s="335"/>
      <c r="BU103" s="335"/>
      <c r="BV103" s="335"/>
      <c r="BW103" s="335"/>
      <c r="BX103" s="335"/>
      <c r="BY103" s="335"/>
      <c r="BZ103" s="335"/>
      <c r="CA103" s="335"/>
      <c r="CB103" s="335"/>
      <c r="CC103" s="335"/>
      <c r="CD103" s="335"/>
      <c r="CE103" s="335"/>
      <c r="CF103" s="335"/>
      <c r="CG103" s="335"/>
      <c r="CH103" s="335"/>
      <c r="CI103" s="335"/>
      <c r="CJ103" s="335"/>
      <c r="CK103" s="335"/>
      <c r="CL103" s="335"/>
      <c r="CM103" s="335"/>
      <c r="CN103" s="335"/>
      <c r="CO103" s="335"/>
      <c r="CP103" s="335"/>
      <c r="CQ103" s="335"/>
      <c r="CR103" s="335"/>
      <c r="CS103" s="335"/>
      <c r="CT103" s="335"/>
      <c r="CU103" s="335"/>
      <c r="CV103" s="335"/>
      <c r="CW103" s="335"/>
      <c r="CX103" s="335"/>
      <c r="CY103" s="335"/>
    </row>
    <row r="104" spans="1:103" ht="26" customHeight="1" x14ac:dyDescent="0.2">
      <c r="A104" s="317"/>
      <c r="B104" s="312"/>
      <c r="C104" s="311">
        <f t="shared" si="17"/>
        <v>0</v>
      </c>
      <c r="D104" s="310"/>
      <c r="E104" s="314"/>
      <c r="F104" s="314"/>
      <c r="G104" s="314"/>
      <c r="H104" s="314"/>
      <c r="I104" s="314"/>
      <c r="J104" s="314"/>
      <c r="K104" s="314"/>
      <c r="L104" s="314"/>
      <c r="M104" s="314"/>
      <c r="N104" s="314"/>
      <c r="O104" s="314"/>
      <c r="P104" s="314"/>
      <c r="Q104" s="314"/>
      <c r="R104" s="314"/>
      <c r="S104" s="314"/>
      <c r="T104" s="314"/>
      <c r="U104" s="314"/>
      <c r="V104" s="314"/>
      <c r="W104" s="314"/>
      <c r="X104" s="335"/>
      <c r="Y104" s="335"/>
      <c r="Z104" s="335"/>
      <c r="AA104" s="335"/>
      <c r="AB104" s="335"/>
      <c r="AC104" s="335"/>
      <c r="AD104" s="335"/>
      <c r="AE104" s="335"/>
      <c r="AF104" s="335"/>
      <c r="AG104" s="335"/>
      <c r="AH104" s="335"/>
      <c r="AI104" s="335"/>
      <c r="AJ104" s="335"/>
      <c r="AK104" s="335"/>
      <c r="AL104" s="335"/>
      <c r="AM104" s="335"/>
      <c r="AN104" s="335"/>
      <c r="AO104" s="335"/>
      <c r="AP104" s="335"/>
      <c r="AQ104" s="335"/>
      <c r="AR104" s="335"/>
      <c r="AS104" s="335"/>
      <c r="AT104" s="335"/>
      <c r="AU104" s="335"/>
      <c r="AV104" s="335"/>
      <c r="AW104" s="335"/>
      <c r="AX104" s="335"/>
      <c r="AY104" s="335"/>
      <c r="AZ104" s="335"/>
      <c r="BA104" s="335"/>
      <c r="BB104" s="335"/>
      <c r="BC104" s="335"/>
      <c r="BD104" s="335"/>
      <c r="BE104" s="335"/>
      <c r="BF104" s="335"/>
      <c r="BG104" s="335"/>
      <c r="BH104" s="335"/>
      <c r="BI104" s="335"/>
      <c r="BJ104" s="335"/>
      <c r="BK104" s="335"/>
      <c r="BL104" s="335"/>
      <c r="BM104" s="335"/>
      <c r="BN104" s="335"/>
      <c r="BO104" s="335"/>
      <c r="BP104" s="335"/>
      <c r="BQ104" s="335"/>
      <c r="BR104" s="335"/>
      <c r="BS104" s="335"/>
      <c r="BT104" s="335"/>
      <c r="BU104" s="335"/>
      <c r="BV104" s="335"/>
      <c r="BW104" s="335"/>
      <c r="BX104" s="335"/>
      <c r="BY104" s="335"/>
      <c r="BZ104" s="335"/>
      <c r="CA104" s="335"/>
      <c r="CB104" s="335"/>
      <c r="CC104" s="335"/>
      <c r="CD104" s="335"/>
      <c r="CE104" s="335"/>
      <c r="CF104" s="335"/>
      <c r="CG104" s="335"/>
      <c r="CH104" s="335"/>
      <c r="CI104" s="335"/>
      <c r="CJ104" s="335"/>
      <c r="CK104" s="335"/>
      <c r="CL104" s="335"/>
      <c r="CM104" s="335"/>
      <c r="CN104" s="335"/>
      <c r="CO104" s="335"/>
      <c r="CP104" s="335"/>
      <c r="CQ104" s="335"/>
      <c r="CR104" s="335"/>
      <c r="CS104" s="335"/>
      <c r="CT104" s="335"/>
      <c r="CU104" s="335"/>
      <c r="CV104" s="335"/>
      <c r="CW104" s="335"/>
      <c r="CX104" s="335"/>
      <c r="CY104" s="335"/>
    </row>
    <row r="105" spans="1:103" ht="26" customHeight="1" x14ac:dyDescent="0.2">
      <c r="A105" s="317"/>
      <c r="B105" s="312"/>
      <c r="C105" s="311">
        <f t="shared" si="17"/>
        <v>0</v>
      </c>
      <c r="D105" s="315"/>
      <c r="E105" s="314"/>
      <c r="F105" s="314"/>
      <c r="G105" s="314"/>
      <c r="H105" s="314"/>
      <c r="I105" s="314"/>
      <c r="J105" s="314"/>
      <c r="K105" s="314"/>
      <c r="L105" s="314"/>
      <c r="M105" s="314"/>
      <c r="N105" s="314"/>
      <c r="O105" s="314"/>
      <c r="P105" s="314"/>
      <c r="Q105" s="314"/>
      <c r="R105" s="314"/>
      <c r="S105" s="314"/>
      <c r="T105" s="314"/>
      <c r="U105" s="314"/>
      <c r="V105" s="314"/>
      <c r="W105" s="314"/>
      <c r="X105" s="335"/>
      <c r="Y105" s="335"/>
      <c r="Z105" s="335"/>
      <c r="AA105" s="335"/>
      <c r="AB105" s="335"/>
      <c r="AC105" s="335"/>
      <c r="AD105" s="335"/>
      <c r="AE105" s="335"/>
      <c r="AF105" s="335"/>
      <c r="AG105" s="335"/>
      <c r="AH105" s="335"/>
      <c r="AI105" s="335"/>
      <c r="AJ105" s="335"/>
      <c r="AK105" s="335"/>
      <c r="AL105" s="335"/>
      <c r="AM105" s="335"/>
      <c r="AN105" s="335"/>
      <c r="AO105" s="335"/>
      <c r="AP105" s="335"/>
      <c r="AQ105" s="335"/>
      <c r="AR105" s="335"/>
      <c r="AS105" s="335"/>
      <c r="AT105" s="335"/>
      <c r="AU105" s="335"/>
      <c r="AV105" s="335"/>
      <c r="AW105" s="335"/>
      <c r="AX105" s="335"/>
      <c r="AY105" s="335"/>
      <c r="AZ105" s="335"/>
      <c r="BA105" s="335"/>
      <c r="BB105" s="335"/>
      <c r="BC105" s="335"/>
      <c r="BD105" s="335"/>
      <c r="BE105" s="335"/>
      <c r="BF105" s="335"/>
      <c r="BG105" s="335"/>
      <c r="BH105" s="335"/>
      <c r="BI105" s="335"/>
      <c r="BJ105" s="335"/>
      <c r="BK105" s="335"/>
      <c r="BL105" s="335"/>
      <c r="BM105" s="335"/>
      <c r="BN105" s="335"/>
      <c r="BO105" s="335"/>
      <c r="BP105" s="335"/>
      <c r="BQ105" s="335"/>
      <c r="BR105" s="335"/>
      <c r="BS105" s="335"/>
      <c r="BT105" s="335"/>
      <c r="BU105" s="335"/>
      <c r="BV105" s="335"/>
      <c r="BW105" s="335"/>
      <c r="BX105" s="335"/>
      <c r="BY105" s="335"/>
      <c r="BZ105" s="335"/>
      <c r="CA105" s="335"/>
      <c r="CB105" s="335"/>
      <c r="CC105" s="335"/>
      <c r="CD105" s="335"/>
      <c r="CE105" s="335"/>
      <c r="CF105" s="335"/>
      <c r="CG105" s="335"/>
      <c r="CH105" s="335"/>
      <c r="CI105" s="335"/>
      <c r="CJ105" s="335"/>
      <c r="CK105" s="335"/>
      <c r="CL105" s="335"/>
      <c r="CM105" s="335"/>
      <c r="CN105" s="335"/>
      <c r="CO105" s="335"/>
      <c r="CP105" s="335"/>
      <c r="CQ105" s="335"/>
      <c r="CR105" s="335"/>
      <c r="CS105" s="335"/>
      <c r="CT105" s="335"/>
      <c r="CU105" s="335"/>
      <c r="CV105" s="335"/>
      <c r="CW105" s="335"/>
      <c r="CX105" s="335"/>
      <c r="CY105" s="335"/>
    </row>
    <row r="106" spans="1:103" ht="26" customHeight="1" x14ac:dyDescent="0.2">
      <c r="A106" s="342"/>
      <c r="B106" s="312"/>
      <c r="C106" s="311">
        <f t="shared" si="17"/>
        <v>0</v>
      </c>
      <c r="D106" s="315"/>
      <c r="E106" s="314"/>
      <c r="F106" s="314"/>
      <c r="G106" s="314"/>
      <c r="H106" s="314"/>
      <c r="I106" s="314"/>
      <c r="J106" s="314"/>
      <c r="K106" s="314"/>
      <c r="L106" s="314"/>
      <c r="M106" s="314"/>
      <c r="N106" s="314"/>
      <c r="O106" s="314"/>
      <c r="P106" s="314"/>
      <c r="Q106" s="314"/>
      <c r="R106" s="314"/>
      <c r="S106" s="314"/>
      <c r="T106" s="314"/>
      <c r="U106" s="314"/>
      <c r="V106" s="314"/>
      <c r="W106" s="314"/>
      <c r="X106" s="335"/>
      <c r="Y106" s="335"/>
      <c r="Z106" s="335"/>
      <c r="AA106" s="335"/>
      <c r="AB106" s="335"/>
      <c r="AC106" s="335"/>
      <c r="AD106" s="335"/>
      <c r="AE106" s="335"/>
      <c r="AF106" s="335"/>
      <c r="AG106" s="335"/>
      <c r="AH106" s="335"/>
      <c r="AI106" s="335"/>
      <c r="AJ106" s="335"/>
      <c r="AK106" s="335"/>
      <c r="AL106" s="335"/>
      <c r="AM106" s="335"/>
      <c r="AN106" s="335"/>
      <c r="AO106" s="335"/>
      <c r="AP106" s="335"/>
      <c r="AQ106" s="335"/>
      <c r="AR106" s="335"/>
      <c r="AS106" s="335"/>
      <c r="AT106" s="335"/>
      <c r="AU106" s="335"/>
      <c r="AV106" s="335"/>
      <c r="AW106" s="335"/>
      <c r="AX106" s="335"/>
      <c r="AY106" s="335"/>
      <c r="AZ106" s="335"/>
      <c r="BA106" s="335"/>
      <c r="BB106" s="335"/>
      <c r="BC106" s="335"/>
      <c r="BD106" s="335"/>
      <c r="BE106" s="335"/>
      <c r="BF106" s="335"/>
      <c r="BG106" s="335"/>
      <c r="BH106" s="335"/>
      <c r="BI106" s="335"/>
      <c r="BJ106" s="335"/>
      <c r="BK106" s="335"/>
      <c r="BL106" s="335"/>
      <c r="BM106" s="335"/>
      <c r="BN106" s="335"/>
      <c r="BO106" s="335"/>
      <c r="BP106" s="335"/>
      <c r="BQ106" s="335"/>
      <c r="BR106" s="335"/>
      <c r="BS106" s="335"/>
      <c r="BT106" s="335"/>
      <c r="BU106" s="335"/>
      <c r="BV106" s="335"/>
      <c r="BW106" s="335"/>
      <c r="BX106" s="335"/>
      <c r="BY106" s="335"/>
      <c r="BZ106" s="335"/>
      <c r="CA106" s="335"/>
      <c r="CB106" s="335"/>
      <c r="CC106" s="335"/>
      <c r="CD106" s="335"/>
      <c r="CE106" s="335"/>
      <c r="CF106" s="335"/>
      <c r="CG106" s="335"/>
      <c r="CH106" s="335"/>
      <c r="CI106" s="335"/>
      <c r="CJ106" s="335"/>
      <c r="CK106" s="335"/>
      <c r="CL106" s="335"/>
      <c r="CM106" s="335"/>
      <c r="CN106" s="335"/>
      <c r="CO106" s="335"/>
      <c r="CP106" s="335"/>
      <c r="CQ106" s="335"/>
      <c r="CR106" s="335"/>
      <c r="CS106" s="335"/>
      <c r="CT106" s="335"/>
      <c r="CU106" s="335"/>
      <c r="CV106" s="335"/>
      <c r="CW106" s="335"/>
      <c r="CX106" s="335"/>
      <c r="CY106" s="335"/>
    </row>
    <row r="107" spans="1:103" ht="26" customHeight="1" x14ac:dyDescent="0.2">
      <c r="A107" s="317"/>
      <c r="B107" s="312"/>
      <c r="C107" s="311">
        <f t="shared" si="17"/>
        <v>0</v>
      </c>
      <c r="D107" s="315"/>
      <c r="E107" s="314"/>
      <c r="F107" s="314"/>
      <c r="G107" s="314"/>
      <c r="H107" s="314"/>
      <c r="I107" s="314"/>
      <c r="J107" s="314"/>
      <c r="K107" s="314"/>
      <c r="L107" s="314"/>
      <c r="M107" s="314"/>
      <c r="N107" s="314"/>
      <c r="O107" s="314"/>
      <c r="P107" s="314"/>
      <c r="Q107" s="314"/>
      <c r="R107" s="314"/>
      <c r="S107" s="314"/>
      <c r="T107" s="314"/>
      <c r="U107" s="314"/>
      <c r="V107" s="314"/>
      <c r="W107" s="314"/>
      <c r="X107" s="335"/>
      <c r="Y107" s="335"/>
      <c r="Z107" s="335"/>
      <c r="AA107" s="335"/>
      <c r="AB107" s="335"/>
      <c r="AC107" s="335"/>
      <c r="AD107" s="335"/>
      <c r="AE107" s="335"/>
      <c r="AF107" s="335"/>
      <c r="AG107" s="335"/>
      <c r="AH107" s="335"/>
      <c r="AI107" s="335"/>
      <c r="AJ107" s="335"/>
      <c r="AK107" s="335"/>
      <c r="AL107" s="335"/>
      <c r="AM107" s="335"/>
      <c r="AN107" s="335"/>
      <c r="AO107" s="335"/>
      <c r="AP107" s="335"/>
      <c r="AQ107" s="335"/>
      <c r="AR107" s="335"/>
      <c r="AS107" s="335"/>
      <c r="AT107" s="335"/>
      <c r="AU107" s="335"/>
      <c r="AV107" s="335"/>
      <c r="AW107" s="335"/>
      <c r="AX107" s="335"/>
      <c r="AY107" s="335"/>
      <c r="AZ107" s="335"/>
      <c r="BA107" s="335"/>
      <c r="BB107" s="335"/>
      <c r="BC107" s="335"/>
      <c r="BD107" s="335"/>
      <c r="BE107" s="335"/>
      <c r="BF107" s="335"/>
      <c r="BG107" s="335"/>
      <c r="BH107" s="335"/>
      <c r="BI107" s="335"/>
      <c r="BJ107" s="335"/>
      <c r="BK107" s="335"/>
      <c r="BL107" s="335"/>
      <c r="BM107" s="335"/>
      <c r="BN107" s="335"/>
      <c r="BO107" s="335"/>
      <c r="BP107" s="335"/>
      <c r="BQ107" s="335"/>
      <c r="BR107" s="335"/>
      <c r="BS107" s="335"/>
      <c r="BT107" s="335"/>
      <c r="BU107" s="335"/>
      <c r="BV107" s="335"/>
      <c r="BW107" s="335"/>
      <c r="BX107" s="335"/>
      <c r="BY107" s="335"/>
      <c r="BZ107" s="335"/>
      <c r="CA107" s="335"/>
      <c r="CB107" s="335"/>
      <c r="CC107" s="335"/>
      <c r="CD107" s="335"/>
      <c r="CE107" s="335"/>
      <c r="CF107" s="335"/>
      <c r="CG107" s="335"/>
      <c r="CH107" s="335"/>
      <c r="CI107" s="335"/>
      <c r="CJ107" s="335"/>
      <c r="CK107" s="335"/>
      <c r="CL107" s="335"/>
      <c r="CM107" s="335"/>
      <c r="CN107" s="335"/>
      <c r="CO107" s="335"/>
      <c r="CP107" s="335"/>
      <c r="CQ107" s="335"/>
      <c r="CR107" s="335"/>
      <c r="CS107" s="335"/>
      <c r="CT107" s="335"/>
      <c r="CU107" s="335"/>
      <c r="CV107" s="335"/>
      <c r="CW107" s="335"/>
      <c r="CX107" s="335"/>
      <c r="CY107" s="335"/>
    </row>
    <row r="108" spans="1:103" ht="26" customHeight="1" x14ac:dyDescent="0.2">
      <c r="A108" s="317"/>
      <c r="B108" s="316"/>
      <c r="C108" s="311">
        <f t="shared" si="17"/>
        <v>0</v>
      </c>
      <c r="D108" s="315"/>
      <c r="E108" s="314"/>
      <c r="F108" s="314"/>
      <c r="G108" s="314"/>
      <c r="H108" s="314"/>
      <c r="I108" s="314"/>
      <c r="J108" s="314"/>
      <c r="K108" s="314"/>
      <c r="L108" s="314"/>
      <c r="M108" s="314"/>
      <c r="N108" s="314"/>
      <c r="O108" s="314"/>
      <c r="P108" s="314"/>
      <c r="Q108" s="314"/>
      <c r="R108" s="314"/>
      <c r="S108" s="314"/>
      <c r="T108" s="314"/>
      <c r="U108" s="314"/>
      <c r="V108" s="314"/>
      <c r="W108" s="314"/>
      <c r="X108" s="335"/>
      <c r="Y108" s="335"/>
      <c r="Z108" s="335"/>
      <c r="AA108" s="335"/>
      <c r="AB108" s="335"/>
      <c r="AC108" s="335"/>
      <c r="AD108" s="335"/>
      <c r="AE108" s="335"/>
      <c r="AF108" s="335"/>
      <c r="AG108" s="335"/>
      <c r="AH108" s="335"/>
      <c r="AI108" s="335"/>
      <c r="AJ108" s="335"/>
      <c r="AK108" s="335"/>
      <c r="AL108" s="335"/>
      <c r="AM108" s="335"/>
      <c r="AN108" s="335"/>
      <c r="AO108" s="335"/>
      <c r="AP108" s="335"/>
      <c r="AQ108" s="335"/>
      <c r="AR108" s="335"/>
      <c r="AS108" s="335"/>
      <c r="AT108" s="335"/>
      <c r="AU108" s="335"/>
      <c r="AV108" s="335"/>
      <c r="AW108" s="335"/>
      <c r="AX108" s="335"/>
      <c r="AY108" s="335"/>
      <c r="AZ108" s="335"/>
      <c r="BA108" s="335"/>
      <c r="BB108" s="335"/>
      <c r="BC108" s="335"/>
      <c r="BD108" s="335"/>
      <c r="BE108" s="335"/>
      <c r="BF108" s="335"/>
      <c r="BG108" s="335"/>
      <c r="BH108" s="335"/>
      <c r="BI108" s="335"/>
      <c r="BJ108" s="335"/>
      <c r="BK108" s="335"/>
      <c r="BL108" s="335"/>
      <c r="BM108" s="335"/>
      <c r="BN108" s="335"/>
      <c r="BO108" s="335"/>
      <c r="BP108" s="335"/>
      <c r="BQ108" s="335"/>
      <c r="BR108" s="335"/>
      <c r="BS108" s="335"/>
      <c r="BT108" s="335"/>
      <c r="BU108" s="335"/>
      <c r="BV108" s="335"/>
      <c r="BW108" s="335"/>
      <c r="BX108" s="335"/>
      <c r="BY108" s="335"/>
      <c r="BZ108" s="335"/>
      <c r="CA108" s="335"/>
      <c r="CB108" s="335"/>
      <c r="CC108" s="335"/>
      <c r="CD108" s="335"/>
      <c r="CE108" s="335"/>
      <c r="CF108" s="335"/>
      <c r="CG108" s="335"/>
      <c r="CH108" s="335"/>
      <c r="CI108" s="335"/>
      <c r="CJ108" s="335"/>
      <c r="CK108" s="335"/>
      <c r="CL108" s="335"/>
      <c r="CM108" s="335"/>
      <c r="CN108" s="335"/>
      <c r="CO108" s="335"/>
      <c r="CP108" s="335"/>
      <c r="CQ108" s="335"/>
      <c r="CR108" s="335"/>
      <c r="CS108" s="335"/>
      <c r="CT108" s="335"/>
      <c r="CU108" s="335"/>
      <c r="CV108" s="335"/>
      <c r="CW108" s="335"/>
      <c r="CX108" s="335"/>
      <c r="CY108" s="335"/>
    </row>
    <row r="109" spans="1:103" ht="26" customHeight="1" x14ac:dyDescent="0.2">
      <c r="A109" s="317"/>
      <c r="B109" s="316"/>
      <c r="C109" s="311">
        <f t="shared" si="17"/>
        <v>0</v>
      </c>
      <c r="D109" s="315"/>
      <c r="E109" s="314"/>
      <c r="F109" s="314"/>
      <c r="G109" s="314"/>
      <c r="H109" s="314"/>
      <c r="I109" s="314"/>
      <c r="J109" s="314"/>
      <c r="K109" s="314"/>
      <c r="L109" s="314"/>
      <c r="M109" s="314"/>
      <c r="N109" s="314"/>
      <c r="O109" s="314"/>
      <c r="P109" s="314"/>
      <c r="Q109" s="314"/>
      <c r="R109" s="314"/>
      <c r="S109" s="314"/>
      <c r="T109" s="314"/>
      <c r="U109" s="314"/>
      <c r="V109" s="314"/>
      <c r="W109" s="314"/>
      <c r="X109" s="335"/>
      <c r="Y109" s="335"/>
      <c r="Z109" s="335"/>
      <c r="AA109" s="335"/>
      <c r="AB109" s="335"/>
      <c r="AC109" s="335"/>
      <c r="AD109" s="335"/>
      <c r="AE109" s="335"/>
      <c r="AF109" s="335"/>
      <c r="AG109" s="335"/>
      <c r="AH109" s="335"/>
      <c r="AI109" s="335"/>
      <c r="AJ109" s="335"/>
      <c r="AK109" s="335"/>
      <c r="AL109" s="335"/>
      <c r="AM109" s="335"/>
      <c r="AN109" s="335"/>
      <c r="AO109" s="335"/>
      <c r="AP109" s="335"/>
      <c r="AQ109" s="335"/>
      <c r="AR109" s="335"/>
      <c r="AS109" s="335"/>
      <c r="AT109" s="335"/>
      <c r="AU109" s="335"/>
      <c r="AV109" s="335"/>
      <c r="AW109" s="335"/>
      <c r="AX109" s="335"/>
      <c r="AY109" s="335"/>
      <c r="AZ109" s="335"/>
      <c r="BA109" s="335"/>
      <c r="BB109" s="335"/>
      <c r="BC109" s="335"/>
      <c r="BD109" s="335"/>
      <c r="BE109" s="335"/>
      <c r="BF109" s="335"/>
      <c r="BG109" s="335"/>
      <c r="BH109" s="335"/>
      <c r="BI109" s="335"/>
      <c r="BJ109" s="335"/>
      <c r="BK109" s="335"/>
      <c r="BL109" s="335"/>
      <c r="BM109" s="335"/>
      <c r="BN109" s="335"/>
      <c r="BO109" s="335"/>
      <c r="BP109" s="335"/>
      <c r="BQ109" s="335"/>
      <c r="BR109" s="335"/>
      <c r="BS109" s="335"/>
      <c r="BT109" s="335"/>
      <c r="BU109" s="335"/>
      <c r="BV109" s="335"/>
      <c r="BW109" s="335"/>
      <c r="BX109" s="335"/>
      <c r="BY109" s="335"/>
      <c r="BZ109" s="335"/>
      <c r="CA109" s="335"/>
      <c r="CB109" s="335"/>
      <c r="CC109" s="335"/>
      <c r="CD109" s="335"/>
      <c r="CE109" s="335"/>
      <c r="CF109" s="335"/>
      <c r="CG109" s="335"/>
      <c r="CH109" s="335"/>
      <c r="CI109" s="335"/>
      <c r="CJ109" s="335"/>
      <c r="CK109" s="335"/>
      <c r="CL109" s="335"/>
      <c r="CM109" s="335"/>
      <c r="CN109" s="335"/>
      <c r="CO109" s="335"/>
      <c r="CP109" s="335"/>
      <c r="CQ109" s="335"/>
      <c r="CR109" s="335"/>
      <c r="CS109" s="335"/>
      <c r="CT109" s="335"/>
      <c r="CU109" s="335"/>
      <c r="CV109" s="335"/>
      <c r="CW109" s="335"/>
      <c r="CX109" s="335"/>
      <c r="CY109" s="335"/>
    </row>
    <row r="110" spans="1:103" ht="26" customHeight="1" x14ac:dyDescent="0.2">
      <c r="A110" s="317"/>
      <c r="B110" s="316"/>
      <c r="C110" s="311">
        <f t="shared" si="17"/>
        <v>0</v>
      </c>
      <c r="D110" s="315"/>
      <c r="E110" s="314"/>
      <c r="F110" s="314"/>
      <c r="G110" s="314"/>
      <c r="H110" s="314"/>
      <c r="I110" s="314"/>
      <c r="J110" s="314"/>
      <c r="K110" s="314"/>
      <c r="L110" s="314"/>
      <c r="M110" s="314"/>
      <c r="N110" s="314"/>
      <c r="O110" s="314"/>
      <c r="P110" s="314"/>
      <c r="Q110" s="314"/>
      <c r="R110" s="314"/>
      <c r="S110" s="314"/>
      <c r="T110" s="314"/>
      <c r="U110" s="314"/>
      <c r="V110" s="314"/>
      <c r="W110" s="314"/>
      <c r="X110" s="335"/>
      <c r="Y110" s="335"/>
      <c r="Z110" s="335"/>
      <c r="AA110" s="335"/>
      <c r="AB110" s="335"/>
      <c r="AC110" s="335"/>
      <c r="AD110" s="335"/>
      <c r="AE110" s="335"/>
      <c r="AF110" s="335"/>
      <c r="AG110" s="335"/>
      <c r="AH110" s="335"/>
      <c r="AI110" s="335"/>
      <c r="AJ110" s="335"/>
      <c r="AK110" s="335"/>
      <c r="AL110" s="335"/>
      <c r="AM110" s="335"/>
      <c r="AN110" s="335"/>
      <c r="AO110" s="335"/>
      <c r="AP110" s="335"/>
      <c r="AQ110" s="335"/>
      <c r="AR110" s="335"/>
      <c r="AS110" s="335"/>
      <c r="AT110" s="335"/>
      <c r="AU110" s="335"/>
      <c r="AV110" s="335"/>
      <c r="AW110" s="335"/>
      <c r="AX110" s="335"/>
      <c r="AY110" s="335"/>
      <c r="AZ110" s="335"/>
      <c r="BA110" s="335"/>
      <c r="BB110" s="335"/>
      <c r="BC110" s="335"/>
      <c r="BD110" s="335"/>
      <c r="BE110" s="335"/>
      <c r="BF110" s="335"/>
      <c r="BG110" s="335"/>
      <c r="BH110" s="335"/>
      <c r="BI110" s="335"/>
      <c r="BJ110" s="335"/>
      <c r="BK110" s="335"/>
      <c r="BL110" s="335"/>
      <c r="BM110" s="335"/>
      <c r="BN110" s="335"/>
      <c r="BO110" s="335"/>
      <c r="BP110" s="335"/>
      <c r="BQ110" s="335"/>
      <c r="BR110" s="335"/>
      <c r="BS110" s="335"/>
      <c r="BT110" s="335"/>
      <c r="BU110" s="335"/>
      <c r="BV110" s="335"/>
      <c r="BW110" s="335"/>
      <c r="BX110" s="335"/>
      <c r="BY110" s="335"/>
      <c r="BZ110" s="335"/>
      <c r="CA110" s="335"/>
      <c r="CB110" s="335"/>
      <c r="CC110" s="335"/>
      <c r="CD110" s="335"/>
      <c r="CE110" s="335"/>
      <c r="CF110" s="335"/>
      <c r="CG110" s="335"/>
      <c r="CH110" s="335"/>
      <c r="CI110" s="335"/>
      <c r="CJ110" s="335"/>
      <c r="CK110" s="335"/>
      <c r="CL110" s="335"/>
      <c r="CM110" s="335"/>
      <c r="CN110" s="335"/>
      <c r="CO110" s="335"/>
      <c r="CP110" s="335"/>
      <c r="CQ110" s="335"/>
      <c r="CR110" s="335"/>
      <c r="CS110" s="335"/>
      <c r="CT110" s="335"/>
      <c r="CU110" s="335"/>
      <c r="CV110" s="335"/>
      <c r="CW110" s="335"/>
      <c r="CX110" s="335"/>
      <c r="CY110" s="335"/>
    </row>
    <row r="111" spans="1:103" ht="26" hidden="1" customHeight="1" x14ac:dyDescent="0.2">
      <c r="A111" s="317"/>
      <c r="B111" s="316"/>
      <c r="C111" s="311">
        <f t="shared" si="17"/>
        <v>0</v>
      </c>
      <c r="D111" s="315"/>
      <c r="E111" s="314"/>
      <c r="F111" s="314"/>
      <c r="G111" s="314"/>
      <c r="H111" s="314"/>
      <c r="I111" s="314"/>
      <c r="J111" s="314"/>
      <c r="K111" s="314"/>
      <c r="L111" s="314"/>
      <c r="M111" s="314"/>
      <c r="N111" s="314"/>
      <c r="O111" s="314"/>
      <c r="P111" s="314"/>
      <c r="Q111" s="314"/>
      <c r="R111" s="314"/>
      <c r="S111" s="314"/>
      <c r="T111" s="314"/>
      <c r="U111" s="314"/>
      <c r="V111" s="314"/>
      <c r="W111" s="314"/>
      <c r="X111" s="335"/>
      <c r="Y111" s="335"/>
      <c r="Z111" s="335"/>
      <c r="AA111" s="335"/>
      <c r="AB111" s="335"/>
      <c r="AC111" s="335"/>
      <c r="AD111" s="335"/>
      <c r="AE111" s="335"/>
      <c r="AF111" s="335"/>
      <c r="AG111" s="335"/>
      <c r="AH111" s="335"/>
      <c r="AI111" s="335"/>
      <c r="AJ111" s="335"/>
      <c r="AK111" s="335"/>
      <c r="AL111" s="335"/>
      <c r="AM111" s="335"/>
      <c r="AN111" s="335"/>
      <c r="AO111" s="335"/>
      <c r="AP111" s="335"/>
      <c r="AQ111" s="335"/>
      <c r="AR111" s="335"/>
      <c r="AS111" s="335"/>
      <c r="AT111" s="335"/>
      <c r="AU111" s="335"/>
      <c r="AV111" s="335"/>
      <c r="AW111" s="335"/>
      <c r="AX111" s="335"/>
      <c r="AY111" s="335"/>
      <c r="AZ111" s="335"/>
      <c r="BA111" s="335"/>
      <c r="BB111" s="335"/>
      <c r="BC111" s="335"/>
      <c r="BD111" s="335"/>
      <c r="BE111" s="335"/>
      <c r="BF111" s="335"/>
      <c r="BG111" s="335"/>
      <c r="BH111" s="335"/>
      <c r="BI111" s="335"/>
      <c r="BJ111" s="335"/>
      <c r="BK111" s="335"/>
      <c r="BL111" s="335"/>
      <c r="BM111" s="335"/>
      <c r="BN111" s="335"/>
      <c r="BO111" s="335"/>
      <c r="BP111" s="335"/>
      <c r="BQ111" s="335"/>
      <c r="BR111" s="335"/>
      <c r="BS111" s="335"/>
      <c r="BT111" s="335"/>
      <c r="BU111" s="335"/>
      <c r="BV111" s="335"/>
      <c r="BW111" s="335"/>
      <c r="BX111" s="335"/>
      <c r="BY111" s="335"/>
      <c r="BZ111" s="335"/>
      <c r="CA111" s="335"/>
      <c r="CB111" s="335"/>
      <c r="CC111" s="335"/>
      <c r="CD111" s="335"/>
      <c r="CE111" s="335"/>
      <c r="CF111" s="335"/>
      <c r="CG111" s="335"/>
      <c r="CH111" s="335"/>
      <c r="CI111" s="335"/>
      <c r="CJ111" s="335"/>
      <c r="CK111" s="335"/>
      <c r="CL111" s="335"/>
      <c r="CM111" s="335"/>
      <c r="CN111" s="335"/>
      <c r="CO111" s="335"/>
      <c r="CP111" s="335"/>
      <c r="CQ111" s="335"/>
      <c r="CR111" s="335"/>
      <c r="CS111" s="335"/>
      <c r="CT111" s="335"/>
      <c r="CU111" s="335"/>
      <c r="CV111" s="335"/>
      <c r="CW111" s="335"/>
      <c r="CX111" s="335"/>
      <c r="CY111" s="335"/>
    </row>
    <row r="112" spans="1:103" ht="26" hidden="1" customHeight="1" x14ac:dyDescent="0.2">
      <c r="A112" s="317"/>
      <c r="B112" s="316"/>
      <c r="C112" s="311">
        <f t="shared" si="17"/>
        <v>0</v>
      </c>
      <c r="D112" s="315"/>
      <c r="E112" s="314"/>
      <c r="F112" s="314"/>
      <c r="G112" s="314"/>
      <c r="H112" s="314"/>
      <c r="I112" s="314"/>
      <c r="J112" s="314"/>
      <c r="K112" s="314"/>
      <c r="L112" s="314"/>
      <c r="M112" s="314"/>
      <c r="N112" s="314"/>
      <c r="O112" s="314"/>
      <c r="P112" s="314"/>
      <c r="Q112" s="314"/>
      <c r="R112" s="314"/>
      <c r="S112" s="314"/>
      <c r="T112" s="314"/>
      <c r="U112" s="314"/>
      <c r="V112" s="314"/>
      <c r="W112" s="314"/>
      <c r="X112" s="335"/>
      <c r="Y112" s="335"/>
      <c r="Z112" s="335"/>
      <c r="AA112" s="335"/>
      <c r="AB112" s="335"/>
      <c r="AC112" s="335"/>
      <c r="AD112" s="335"/>
      <c r="AE112" s="335"/>
      <c r="AF112" s="335"/>
      <c r="AG112" s="335"/>
      <c r="AH112" s="335"/>
      <c r="AI112" s="335"/>
      <c r="AJ112" s="335"/>
      <c r="AK112" s="335"/>
      <c r="AL112" s="335"/>
      <c r="AM112" s="335"/>
      <c r="AN112" s="335"/>
      <c r="AO112" s="335"/>
      <c r="AP112" s="335"/>
      <c r="AQ112" s="335"/>
      <c r="AR112" s="335"/>
      <c r="AS112" s="335"/>
      <c r="AT112" s="335"/>
      <c r="AU112" s="335"/>
      <c r="AV112" s="335"/>
      <c r="AW112" s="335"/>
      <c r="AX112" s="335"/>
      <c r="AY112" s="335"/>
      <c r="AZ112" s="335"/>
      <c r="BA112" s="335"/>
      <c r="BB112" s="335"/>
      <c r="BC112" s="335"/>
      <c r="BD112" s="335"/>
      <c r="BE112" s="335"/>
      <c r="BF112" s="335"/>
      <c r="BG112" s="335"/>
      <c r="BH112" s="335"/>
      <c r="BI112" s="335"/>
      <c r="BJ112" s="335"/>
      <c r="BK112" s="335"/>
      <c r="BL112" s="335"/>
      <c r="BM112" s="335"/>
      <c r="BN112" s="335"/>
      <c r="BO112" s="335"/>
      <c r="BP112" s="335"/>
      <c r="BQ112" s="335"/>
      <c r="BR112" s="335"/>
      <c r="BS112" s="335"/>
      <c r="BT112" s="335"/>
      <c r="BU112" s="335"/>
      <c r="BV112" s="335"/>
      <c r="BW112" s="335"/>
      <c r="BX112" s="335"/>
      <c r="BY112" s="335"/>
      <c r="BZ112" s="335"/>
      <c r="CA112" s="335"/>
      <c r="CB112" s="335"/>
      <c r="CC112" s="335"/>
      <c r="CD112" s="335"/>
      <c r="CE112" s="335"/>
      <c r="CF112" s="335"/>
      <c r="CG112" s="335"/>
      <c r="CH112" s="335"/>
      <c r="CI112" s="335"/>
      <c r="CJ112" s="335"/>
      <c r="CK112" s="335"/>
      <c r="CL112" s="335"/>
      <c r="CM112" s="335"/>
      <c r="CN112" s="335"/>
      <c r="CO112" s="335"/>
      <c r="CP112" s="335"/>
      <c r="CQ112" s="335"/>
      <c r="CR112" s="335"/>
      <c r="CS112" s="335"/>
      <c r="CT112" s="335"/>
      <c r="CU112" s="335"/>
      <c r="CV112" s="335"/>
      <c r="CW112" s="335"/>
      <c r="CX112" s="335"/>
      <c r="CY112" s="335"/>
    </row>
    <row r="113" spans="1:103" ht="26" hidden="1" customHeight="1" x14ac:dyDescent="0.2">
      <c r="A113" s="317"/>
      <c r="B113" s="316"/>
      <c r="C113" s="311">
        <f t="shared" si="17"/>
        <v>0</v>
      </c>
      <c r="D113" s="315"/>
      <c r="E113" s="314"/>
      <c r="F113" s="314"/>
      <c r="G113" s="314"/>
      <c r="H113" s="314"/>
      <c r="I113" s="314"/>
      <c r="J113" s="314"/>
      <c r="K113" s="314"/>
      <c r="L113" s="314"/>
      <c r="M113" s="314"/>
      <c r="N113" s="314"/>
      <c r="O113" s="314"/>
      <c r="P113" s="314"/>
      <c r="Q113" s="314"/>
      <c r="R113" s="314"/>
      <c r="S113" s="314"/>
      <c r="T113" s="314"/>
      <c r="U113" s="314"/>
      <c r="V113" s="314"/>
      <c r="W113" s="314"/>
      <c r="X113" s="335"/>
      <c r="Y113" s="335"/>
      <c r="Z113" s="335"/>
      <c r="AA113" s="335"/>
      <c r="AB113" s="335"/>
      <c r="AC113" s="335"/>
      <c r="AD113" s="335"/>
      <c r="AE113" s="335"/>
      <c r="AF113" s="335"/>
      <c r="AG113" s="335"/>
      <c r="AH113" s="335"/>
      <c r="AI113" s="335"/>
      <c r="AJ113" s="335"/>
      <c r="AK113" s="335"/>
      <c r="AL113" s="335"/>
      <c r="AM113" s="335"/>
      <c r="AN113" s="335"/>
      <c r="AO113" s="335"/>
      <c r="AP113" s="335"/>
      <c r="AQ113" s="335"/>
      <c r="AR113" s="335"/>
      <c r="AS113" s="335"/>
      <c r="AT113" s="335"/>
      <c r="AU113" s="335"/>
      <c r="AV113" s="335"/>
      <c r="AW113" s="335"/>
      <c r="AX113" s="335"/>
      <c r="AY113" s="335"/>
      <c r="AZ113" s="335"/>
      <c r="BA113" s="335"/>
      <c r="BB113" s="335"/>
      <c r="BC113" s="335"/>
      <c r="BD113" s="335"/>
      <c r="BE113" s="335"/>
      <c r="BF113" s="335"/>
      <c r="BG113" s="335"/>
      <c r="BH113" s="335"/>
      <c r="BI113" s="335"/>
      <c r="BJ113" s="335"/>
      <c r="BK113" s="335"/>
      <c r="BL113" s="335"/>
      <c r="BM113" s="335"/>
      <c r="BN113" s="335"/>
      <c r="BO113" s="335"/>
      <c r="BP113" s="335"/>
      <c r="BQ113" s="335"/>
      <c r="BR113" s="335"/>
      <c r="BS113" s="335"/>
      <c r="BT113" s="335"/>
      <c r="BU113" s="335"/>
      <c r="BV113" s="335"/>
      <c r="BW113" s="335"/>
      <c r="BX113" s="335"/>
      <c r="BY113" s="335"/>
      <c r="BZ113" s="335"/>
      <c r="CA113" s="335"/>
      <c r="CB113" s="335"/>
      <c r="CC113" s="335"/>
      <c r="CD113" s="335"/>
      <c r="CE113" s="335"/>
      <c r="CF113" s="335"/>
      <c r="CG113" s="335"/>
      <c r="CH113" s="335"/>
      <c r="CI113" s="335"/>
      <c r="CJ113" s="335"/>
      <c r="CK113" s="335"/>
      <c r="CL113" s="335"/>
      <c r="CM113" s="335"/>
      <c r="CN113" s="335"/>
      <c r="CO113" s="335"/>
      <c r="CP113" s="335"/>
      <c r="CQ113" s="335"/>
      <c r="CR113" s="335"/>
      <c r="CS113" s="335"/>
      <c r="CT113" s="335"/>
      <c r="CU113" s="335"/>
      <c r="CV113" s="335"/>
      <c r="CW113" s="335"/>
      <c r="CX113" s="335"/>
      <c r="CY113" s="335"/>
    </row>
    <row r="114" spans="1:103" ht="26" hidden="1" customHeight="1" x14ac:dyDescent="0.2">
      <c r="A114" s="317"/>
      <c r="B114" s="316"/>
      <c r="C114" s="311">
        <f t="shared" si="17"/>
        <v>0</v>
      </c>
      <c r="D114" s="315"/>
      <c r="E114" s="314"/>
      <c r="F114" s="314"/>
      <c r="G114" s="314"/>
      <c r="H114" s="314"/>
      <c r="I114" s="314"/>
      <c r="J114" s="314"/>
      <c r="K114" s="314"/>
      <c r="L114" s="314"/>
      <c r="M114" s="314"/>
      <c r="N114" s="314"/>
      <c r="O114" s="314"/>
      <c r="P114" s="314"/>
      <c r="Q114" s="314"/>
      <c r="R114" s="314"/>
      <c r="S114" s="314"/>
      <c r="T114" s="314"/>
      <c r="U114" s="314"/>
      <c r="V114" s="314"/>
      <c r="W114" s="314"/>
      <c r="X114" s="335"/>
      <c r="Y114" s="335"/>
      <c r="Z114" s="335"/>
      <c r="AA114" s="335"/>
      <c r="AB114" s="335"/>
      <c r="AC114" s="335"/>
      <c r="AD114" s="335"/>
      <c r="AE114" s="335"/>
      <c r="AF114" s="335"/>
      <c r="AG114" s="335"/>
      <c r="AH114" s="335"/>
      <c r="AI114" s="335"/>
      <c r="AJ114" s="335"/>
      <c r="AK114" s="335"/>
      <c r="AL114" s="335"/>
      <c r="AM114" s="335"/>
      <c r="AN114" s="335"/>
      <c r="AO114" s="335"/>
      <c r="AP114" s="335"/>
      <c r="AQ114" s="335"/>
      <c r="AR114" s="335"/>
      <c r="AS114" s="335"/>
      <c r="AT114" s="335"/>
      <c r="AU114" s="335"/>
      <c r="AV114" s="335"/>
      <c r="AW114" s="335"/>
      <c r="AX114" s="335"/>
      <c r="AY114" s="335"/>
      <c r="AZ114" s="335"/>
      <c r="BA114" s="335"/>
      <c r="BB114" s="335"/>
      <c r="BC114" s="335"/>
      <c r="BD114" s="335"/>
      <c r="BE114" s="335"/>
      <c r="BF114" s="335"/>
      <c r="BG114" s="335"/>
      <c r="BH114" s="335"/>
      <c r="BI114" s="335"/>
      <c r="BJ114" s="335"/>
      <c r="BK114" s="335"/>
      <c r="BL114" s="335"/>
      <c r="BM114" s="335"/>
      <c r="BN114" s="335"/>
      <c r="BO114" s="335"/>
      <c r="BP114" s="335"/>
      <c r="BQ114" s="335"/>
      <c r="BR114" s="335"/>
      <c r="BS114" s="335"/>
      <c r="BT114" s="335"/>
      <c r="BU114" s="335"/>
      <c r="BV114" s="335"/>
      <c r="BW114" s="335"/>
      <c r="BX114" s="335"/>
      <c r="BY114" s="335"/>
      <c r="BZ114" s="335"/>
      <c r="CA114" s="335"/>
      <c r="CB114" s="335"/>
      <c r="CC114" s="335"/>
      <c r="CD114" s="335"/>
      <c r="CE114" s="335"/>
      <c r="CF114" s="335"/>
      <c r="CG114" s="335"/>
      <c r="CH114" s="335"/>
      <c r="CI114" s="335"/>
      <c r="CJ114" s="335"/>
      <c r="CK114" s="335"/>
      <c r="CL114" s="335"/>
      <c r="CM114" s="335"/>
      <c r="CN114" s="335"/>
      <c r="CO114" s="335"/>
      <c r="CP114" s="335"/>
      <c r="CQ114" s="335"/>
      <c r="CR114" s="335"/>
      <c r="CS114" s="335"/>
      <c r="CT114" s="335"/>
      <c r="CU114" s="335"/>
      <c r="CV114" s="335"/>
      <c r="CW114" s="335"/>
      <c r="CX114" s="335"/>
      <c r="CY114" s="335"/>
    </row>
    <row r="115" spans="1:103" ht="26" hidden="1" customHeight="1" x14ac:dyDescent="0.2">
      <c r="A115" s="317"/>
      <c r="B115" s="316"/>
      <c r="C115" s="311">
        <f t="shared" si="17"/>
        <v>0</v>
      </c>
      <c r="D115" s="315"/>
      <c r="E115" s="314"/>
      <c r="F115" s="314"/>
      <c r="G115" s="314"/>
      <c r="H115" s="314"/>
      <c r="I115" s="314"/>
      <c r="J115" s="314"/>
      <c r="K115" s="314"/>
      <c r="L115" s="314"/>
      <c r="M115" s="314"/>
      <c r="N115" s="314"/>
      <c r="O115" s="314"/>
      <c r="P115" s="314"/>
      <c r="Q115" s="314"/>
      <c r="R115" s="314"/>
      <c r="S115" s="314"/>
      <c r="T115" s="314"/>
      <c r="U115" s="314"/>
      <c r="V115" s="314"/>
      <c r="W115" s="314"/>
      <c r="X115" s="335"/>
      <c r="Y115" s="335"/>
      <c r="Z115" s="335"/>
      <c r="AA115" s="335"/>
      <c r="AB115" s="335"/>
      <c r="AC115" s="335"/>
      <c r="AD115" s="335"/>
      <c r="AE115" s="335"/>
      <c r="AF115" s="335"/>
      <c r="AG115" s="335"/>
      <c r="AH115" s="335"/>
      <c r="AI115" s="335"/>
      <c r="AJ115" s="335"/>
      <c r="AK115" s="335"/>
      <c r="AL115" s="335"/>
      <c r="AM115" s="335"/>
      <c r="AN115" s="335"/>
      <c r="AO115" s="335"/>
      <c r="AP115" s="335"/>
      <c r="AQ115" s="335"/>
      <c r="AR115" s="335"/>
      <c r="AS115" s="335"/>
      <c r="AT115" s="335"/>
      <c r="AU115" s="335"/>
      <c r="AV115" s="335"/>
      <c r="AW115" s="335"/>
      <c r="AX115" s="335"/>
      <c r="AY115" s="335"/>
      <c r="AZ115" s="335"/>
      <c r="BA115" s="335"/>
      <c r="BB115" s="335"/>
      <c r="BC115" s="335"/>
      <c r="BD115" s="335"/>
      <c r="BE115" s="335"/>
      <c r="BF115" s="335"/>
      <c r="BG115" s="335"/>
      <c r="BH115" s="335"/>
      <c r="BI115" s="335"/>
      <c r="BJ115" s="335"/>
      <c r="BK115" s="335"/>
      <c r="BL115" s="335"/>
      <c r="BM115" s="335"/>
      <c r="BN115" s="335"/>
      <c r="BO115" s="335"/>
      <c r="BP115" s="335"/>
      <c r="BQ115" s="335"/>
      <c r="BR115" s="335"/>
      <c r="BS115" s="335"/>
      <c r="BT115" s="335"/>
      <c r="BU115" s="335"/>
      <c r="BV115" s="335"/>
      <c r="BW115" s="335"/>
      <c r="BX115" s="335"/>
      <c r="BY115" s="335"/>
      <c r="BZ115" s="335"/>
      <c r="CA115" s="335"/>
      <c r="CB115" s="335"/>
      <c r="CC115" s="335"/>
      <c r="CD115" s="335"/>
      <c r="CE115" s="335"/>
      <c r="CF115" s="335"/>
      <c r="CG115" s="335"/>
      <c r="CH115" s="335"/>
      <c r="CI115" s="335"/>
      <c r="CJ115" s="335"/>
      <c r="CK115" s="335"/>
      <c r="CL115" s="335"/>
      <c r="CM115" s="335"/>
      <c r="CN115" s="335"/>
      <c r="CO115" s="335"/>
      <c r="CP115" s="335"/>
      <c r="CQ115" s="335"/>
      <c r="CR115" s="335"/>
      <c r="CS115" s="335"/>
      <c r="CT115" s="335"/>
      <c r="CU115" s="335"/>
      <c r="CV115" s="335"/>
      <c r="CW115" s="335"/>
      <c r="CX115" s="335"/>
      <c r="CY115" s="335"/>
    </row>
    <row r="116" spans="1:103" ht="26" hidden="1" customHeight="1" x14ac:dyDescent="0.2">
      <c r="A116" s="317"/>
      <c r="B116" s="316"/>
      <c r="C116" s="311">
        <f t="shared" si="17"/>
        <v>0</v>
      </c>
      <c r="D116" s="315"/>
      <c r="E116" s="314"/>
      <c r="F116" s="314"/>
      <c r="G116" s="314"/>
      <c r="H116" s="314"/>
      <c r="I116" s="314"/>
      <c r="J116" s="314"/>
      <c r="K116" s="314"/>
      <c r="L116" s="314"/>
      <c r="M116" s="314"/>
      <c r="N116" s="314"/>
      <c r="O116" s="314"/>
      <c r="P116" s="314"/>
      <c r="Q116" s="314"/>
      <c r="R116" s="314"/>
      <c r="S116" s="314"/>
      <c r="T116" s="314"/>
      <c r="U116" s="314"/>
      <c r="V116" s="314"/>
      <c r="W116" s="314"/>
      <c r="X116" s="335"/>
      <c r="Y116" s="335"/>
      <c r="Z116" s="335"/>
      <c r="AA116" s="335"/>
      <c r="AB116" s="335"/>
      <c r="AC116" s="335"/>
      <c r="AD116" s="335"/>
      <c r="AE116" s="335"/>
      <c r="AF116" s="335"/>
      <c r="AG116" s="335"/>
      <c r="AH116" s="335"/>
      <c r="AI116" s="335"/>
      <c r="AJ116" s="335"/>
      <c r="AK116" s="335"/>
      <c r="AL116" s="335"/>
      <c r="AM116" s="335"/>
      <c r="AN116" s="335"/>
      <c r="AO116" s="335"/>
      <c r="AP116" s="335"/>
      <c r="AQ116" s="335"/>
      <c r="AR116" s="335"/>
      <c r="AS116" s="335"/>
      <c r="AT116" s="335"/>
      <c r="AU116" s="335"/>
      <c r="AV116" s="335"/>
      <c r="AW116" s="335"/>
      <c r="AX116" s="335"/>
      <c r="AY116" s="335"/>
      <c r="AZ116" s="335"/>
      <c r="BA116" s="335"/>
      <c r="BB116" s="335"/>
      <c r="BC116" s="335"/>
      <c r="BD116" s="335"/>
      <c r="BE116" s="335"/>
      <c r="BF116" s="335"/>
      <c r="BG116" s="335"/>
      <c r="BH116" s="335"/>
      <c r="BI116" s="335"/>
      <c r="BJ116" s="335"/>
      <c r="BK116" s="335"/>
      <c r="BL116" s="335"/>
      <c r="BM116" s="335"/>
      <c r="BN116" s="335"/>
      <c r="BO116" s="335"/>
      <c r="BP116" s="335"/>
      <c r="BQ116" s="335"/>
      <c r="BR116" s="335"/>
      <c r="BS116" s="335"/>
      <c r="BT116" s="335"/>
      <c r="BU116" s="335"/>
      <c r="BV116" s="335"/>
      <c r="BW116" s="335"/>
      <c r="BX116" s="335"/>
      <c r="BY116" s="335"/>
      <c r="BZ116" s="335"/>
      <c r="CA116" s="335"/>
      <c r="CB116" s="335"/>
      <c r="CC116" s="335"/>
      <c r="CD116" s="335"/>
      <c r="CE116" s="335"/>
      <c r="CF116" s="335"/>
      <c r="CG116" s="335"/>
      <c r="CH116" s="335"/>
      <c r="CI116" s="335"/>
      <c r="CJ116" s="335"/>
      <c r="CK116" s="335"/>
      <c r="CL116" s="335"/>
      <c r="CM116" s="335"/>
      <c r="CN116" s="335"/>
      <c r="CO116" s="335"/>
      <c r="CP116" s="335"/>
      <c r="CQ116" s="335"/>
      <c r="CR116" s="335"/>
      <c r="CS116" s="335"/>
      <c r="CT116" s="335"/>
      <c r="CU116" s="335"/>
      <c r="CV116" s="335"/>
      <c r="CW116" s="335"/>
      <c r="CX116" s="335"/>
      <c r="CY116" s="335"/>
    </row>
    <row r="117" spans="1:103" ht="26" hidden="1" customHeight="1" x14ac:dyDescent="0.2">
      <c r="A117" s="317"/>
      <c r="B117" s="316"/>
      <c r="C117" s="311">
        <f t="shared" si="17"/>
        <v>0</v>
      </c>
      <c r="D117" s="315"/>
      <c r="E117" s="314"/>
      <c r="F117" s="314"/>
      <c r="G117" s="314"/>
      <c r="H117" s="314"/>
      <c r="I117" s="314"/>
      <c r="J117" s="314"/>
      <c r="K117" s="314"/>
      <c r="L117" s="314"/>
      <c r="M117" s="314"/>
      <c r="N117" s="314"/>
      <c r="O117" s="314"/>
      <c r="P117" s="314"/>
      <c r="Q117" s="314"/>
      <c r="R117" s="314"/>
      <c r="S117" s="314"/>
      <c r="T117" s="314"/>
      <c r="U117" s="314"/>
      <c r="V117" s="314"/>
      <c r="W117" s="314"/>
      <c r="X117" s="335"/>
      <c r="Y117" s="335"/>
      <c r="Z117" s="335"/>
      <c r="AA117" s="335"/>
      <c r="AB117" s="335"/>
      <c r="AC117" s="335"/>
      <c r="AD117" s="335"/>
      <c r="AE117" s="335"/>
      <c r="AF117" s="335"/>
      <c r="AG117" s="335"/>
      <c r="AH117" s="335"/>
      <c r="AI117" s="335"/>
      <c r="AJ117" s="335"/>
      <c r="AK117" s="335"/>
      <c r="AL117" s="335"/>
      <c r="AM117" s="335"/>
      <c r="AN117" s="335"/>
      <c r="AO117" s="335"/>
      <c r="AP117" s="335"/>
      <c r="AQ117" s="335"/>
      <c r="AR117" s="335"/>
      <c r="AS117" s="335"/>
      <c r="AT117" s="335"/>
      <c r="AU117" s="335"/>
      <c r="AV117" s="335"/>
      <c r="AW117" s="335"/>
      <c r="AX117" s="335"/>
      <c r="AY117" s="335"/>
      <c r="AZ117" s="335"/>
      <c r="BA117" s="335"/>
      <c r="BB117" s="335"/>
      <c r="BC117" s="335"/>
      <c r="BD117" s="335"/>
      <c r="BE117" s="335"/>
      <c r="BF117" s="335"/>
      <c r="BG117" s="335"/>
      <c r="BH117" s="335"/>
      <c r="BI117" s="335"/>
      <c r="BJ117" s="335"/>
      <c r="BK117" s="335"/>
      <c r="BL117" s="335"/>
      <c r="BM117" s="335"/>
      <c r="BN117" s="335"/>
      <c r="BO117" s="335"/>
      <c r="BP117" s="335"/>
      <c r="BQ117" s="335"/>
      <c r="BR117" s="335"/>
      <c r="BS117" s="335"/>
      <c r="BT117" s="335"/>
      <c r="BU117" s="335"/>
      <c r="BV117" s="335"/>
      <c r="BW117" s="335"/>
      <c r="BX117" s="335"/>
      <c r="BY117" s="335"/>
      <c r="BZ117" s="335"/>
      <c r="CA117" s="335"/>
      <c r="CB117" s="335"/>
      <c r="CC117" s="335"/>
      <c r="CD117" s="335"/>
      <c r="CE117" s="335"/>
      <c r="CF117" s="335"/>
      <c r="CG117" s="335"/>
      <c r="CH117" s="335"/>
      <c r="CI117" s="335"/>
      <c r="CJ117" s="335"/>
      <c r="CK117" s="335"/>
      <c r="CL117" s="335"/>
      <c r="CM117" s="335"/>
      <c r="CN117" s="335"/>
      <c r="CO117" s="335"/>
      <c r="CP117" s="335"/>
      <c r="CQ117" s="335"/>
      <c r="CR117" s="335"/>
      <c r="CS117" s="335"/>
      <c r="CT117" s="335"/>
      <c r="CU117" s="335"/>
      <c r="CV117" s="335"/>
      <c r="CW117" s="335"/>
      <c r="CX117" s="335"/>
      <c r="CY117" s="335"/>
    </row>
    <row r="118" spans="1:103" ht="26" hidden="1" customHeight="1" x14ac:dyDescent="0.2">
      <c r="A118" s="317"/>
      <c r="B118" s="316"/>
      <c r="C118" s="311">
        <f t="shared" si="17"/>
        <v>0</v>
      </c>
      <c r="D118" s="315"/>
      <c r="E118" s="314"/>
      <c r="F118" s="314"/>
      <c r="G118" s="314"/>
      <c r="H118" s="314"/>
      <c r="I118" s="314"/>
      <c r="J118" s="314"/>
      <c r="K118" s="314"/>
      <c r="L118" s="314"/>
      <c r="M118" s="314"/>
      <c r="N118" s="314"/>
      <c r="O118" s="314"/>
      <c r="P118" s="314"/>
      <c r="Q118" s="314"/>
      <c r="R118" s="314"/>
      <c r="S118" s="314"/>
      <c r="T118" s="314"/>
      <c r="U118" s="314"/>
      <c r="V118" s="314"/>
      <c r="W118" s="314"/>
      <c r="X118" s="335"/>
      <c r="Y118" s="335"/>
      <c r="Z118" s="335"/>
      <c r="AA118" s="335"/>
      <c r="AB118" s="335"/>
      <c r="AC118" s="335"/>
      <c r="AD118" s="335"/>
      <c r="AE118" s="335"/>
      <c r="AF118" s="335"/>
      <c r="AG118" s="335"/>
      <c r="AH118" s="335"/>
      <c r="AI118" s="335"/>
      <c r="AJ118" s="335"/>
      <c r="AK118" s="335"/>
      <c r="AL118" s="335"/>
      <c r="AM118" s="335"/>
      <c r="AN118" s="335"/>
      <c r="AO118" s="335"/>
      <c r="AP118" s="335"/>
      <c r="AQ118" s="335"/>
      <c r="AR118" s="335"/>
      <c r="AS118" s="335"/>
      <c r="AT118" s="335"/>
      <c r="AU118" s="335"/>
      <c r="AV118" s="335"/>
      <c r="AW118" s="335"/>
      <c r="AX118" s="335"/>
      <c r="AY118" s="335"/>
      <c r="AZ118" s="335"/>
      <c r="BA118" s="335"/>
      <c r="BB118" s="335"/>
      <c r="BC118" s="335"/>
      <c r="BD118" s="335"/>
      <c r="BE118" s="335"/>
      <c r="BF118" s="335"/>
      <c r="BG118" s="335"/>
      <c r="BH118" s="335"/>
      <c r="BI118" s="335"/>
      <c r="BJ118" s="335"/>
      <c r="BK118" s="335"/>
      <c r="BL118" s="335"/>
      <c r="BM118" s="335"/>
      <c r="BN118" s="335"/>
      <c r="BO118" s="335"/>
      <c r="BP118" s="335"/>
      <c r="BQ118" s="335"/>
      <c r="BR118" s="335"/>
      <c r="BS118" s="335"/>
      <c r="BT118" s="335"/>
      <c r="BU118" s="335"/>
      <c r="BV118" s="335"/>
      <c r="BW118" s="335"/>
      <c r="BX118" s="335"/>
      <c r="BY118" s="335"/>
      <c r="BZ118" s="335"/>
      <c r="CA118" s="335"/>
      <c r="CB118" s="335"/>
      <c r="CC118" s="335"/>
      <c r="CD118" s="335"/>
      <c r="CE118" s="335"/>
      <c r="CF118" s="335"/>
      <c r="CG118" s="335"/>
      <c r="CH118" s="335"/>
      <c r="CI118" s="335"/>
      <c r="CJ118" s="335"/>
      <c r="CK118" s="335"/>
      <c r="CL118" s="335"/>
      <c r="CM118" s="335"/>
      <c r="CN118" s="335"/>
      <c r="CO118" s="335"/>
      <c r="CP118" s="335"/>
      <c r="CQ118" s="335"/>
      <c r="CR118" s="335"/>
      <c r="CS118" s="335"/>
      <c r="CT118" s="335"/>
      <c r="CU118" s="335"/>
      <c r="CV118" s="335"/>
      <c r="CW118" s="335"/>
      <c r="CX118" s="335"/>
      <c r="CY118" s="335"/>
    </row>
    <row r="119" spans="1:103" ht="26" hidden="1" customHeight="1" x14ac:dyDescent="0.2">
      <c r="A119" s="317"/>
      <c r="B119" s="341"/>
      <c r="C119" s="311">
        <f t="shared" si="17"/>
        <v>0</v>
      </c>
      <c r="D119" s="310"/>
      <c r="E119" s="314"/>
      <c r="F119" s="314"/>
      <c r="G119" s="314"/>
      <c r="H119" s="314"/>
      <c r="I119" s="314"/>
      <c r="J119" s="314"/>
      <c r="K119" s="314"/>
      <c r="L119" s="314"/>
      <c r="M119" s="314"/>
      <c r="N119" s="314"/>
      <c r="O119" s="314"/>
      <c r="P119" s="314"/>
      <c r="Q119" s="314"/>
      <c r="R119" s="314"/>
      <c r="S119" s="314"/>
      <c r="T119" s="314"/>
      <c r="U119" s="314"/>
      <c r="V119" s="314"/>
      <c r="W119" s="314"/>
      <c r="X119" s="335"/>
      <c r="Y119" s="335"/>
      <c r="Z119" s="335"/>
      <c r="AA119" s="335"/>
      <c r="AB119" s="335"/>
      <c r="AC119" s="335"/>
      <c r="AD119" s="335"/>
      <c r="AE119" s="335"/>
      <c r="AF119" s="335"/>
      <c r="AG119" s="335"/>
      <c r="AH119" s="335"/>
      <c r="AI119" s="335"/>
      <c r="AJ119" s="335"/>
      <c r="AK119" s="335"/>
      <c r="AL119" s="335"/>
      <c r="AM119" s="335"/>
      <c r="AN119" s="335"/>
      <c r="AO119" s="335"/>
      <c r="AP119" s="335"/>
      <c r="AQ119" s="335"/>
      <c r="AR119" s="335"/>
      <c r="AS119" s="335"/>
      <c r="AT119" s="335"/>
      <c r="AU119" s="335"/>
      <c r="AV119" s="335"/>
      <c r="AW119" s="335"/>
      <c r="AX119" s="335"/>
      <c r="AY119" s="335"/>
      <c r="AZ119" s="335"/>
      <c r="BA119" s="335"/>
      <c r="BB119" s="335"/>
      <c r="BC119" s="335"/>
      <c r="BD119" s="335"/>
      <c r="BE119" s="335"/>
      <c r="BF119" s="335"/>
      <c r="BG119" s="335"/>
      <c r="BH119" s="335"/>
      <c r="BI119" s="335"/>
      <c r="BJ119" s="335"/>
      <c r="BK119" s="335"/>
      <c r="BL119" s="335"/>
      <c r="BM119" s="335"/>
      <c r="BN119" s="335"/>
      <c r="BO119" s="335"/>
      <c r="BP119" s="335"/>
      <c r="BQ119" s="335"/>
      <c r="BR119" s="335"/>
      <c r="BS119" s="335"/>
      <c r="BT119" s="335"/>
      <c r="BU119" s="335"/>
      <c r="BV119" s="335"/>
      <c r="BW119" s="335"/>
      <c r="BX119" s="335"/>
      <c r="BY119" s="335"/>
      <c r="BZ119" s="335"/>
      <c r="CA119" s="335"/>
      <c r="CB119" s="335"/>
      <c r="CC119" s="335"/>
      <c r="CD119" s="335"/>
      <c r="CE119" s="335"/>
      <c r="CF119" s="335"/>
      <c r="CG119" s="335"/>
      <c r="CH119" s="335"/>
      <c r="CI119" s="335"/>
      <c r="CJ119" s="335"/>
      <c r="CK119" s="335"/>
      <c r="CL119" s="335"/>
      <c r="CM119" s="335"/>
      <c r="CN119" s="335"/>
      <c r="CO119" s="335"/>
      <c r="CP119" s="335"/>
      <c r="CQ119" s="335"/>
      <c r="CR119" s="335"/>
      <c r="CS119" s="335"/>
      <c r="CT119" s="335"/>
      <c r="CU119" s="335"/>
      <c r="CV119" s="335"/>
      <c r="CW119" s="335"/>
      <c r="CX119" s="335"/>
      <c r="CY119" s="335"/>
    </row>
    <row r="120" spans="1:103" ht="26" hidden="1" customHeight="1" x14ac:dyDescent="0.2">
      <c r="A120" s="317"/>
      <c r="B120" s="341"/>
      <c r="C120" s="311">
        <f t="shared" si="17"/>
        <v>0</v>
      </c>
      <c r="D120" s="310"/>
      <c r="E120" s="314"/>
      <c r="F120" s="314"/>
      <c r="G120" s="314"/>
      <c r="H120" s="314"/>
      <c r="I120" s="314"/>
      <c r="J120" s="314"/>
      <c r="K120" s="314"/>
      <c r="L120" s="314"/>
      <c r="M120" s="314"/>
      <c r="N120" s="314"/>
      <c r="O120" s="314"/>
      <c r="P120" s="314"/>
      <c r="Q120" s="314"/>
      <c r="R120" s="314"/>
      <c r="S120" s="314"/>
      <c r="T120" s="314"/>
      <c r="U120" s="314"/>
      <c r="V120" s="314"/>
      <c r="W120" s="314"/>
      <c r="X120" s="335"/>
      <c r="Y120" s="335"/>
      <c r="Z120" s="335"/>
      <c r="AA120" s="335"/>
      <c r="AB120" s="335"/>
      <c r="AC120" s="335"/>
      <c r="AD120" s="335"/>
      <c r="AE120" s="335"/>
      <c r="AF120" s="335"/>
      <c r="AG120" s="335"/>
      <c r="AH120" s="335"/>
      <c r="AI120" s="335"/>
      <c r="AJ120" s="335"/>
      <c r="AK120" s="335"/>
      <c r="AL120" s="335"/>
      <c r="AM120" s="335"/>
      <c r="AN120" s="335"/>
      <c r="AO120" s="335"/>
      <c r="AP120" s="335"/>
      <c r="AQ120" s="335"/>
      <c r="AR120" s="335"/>
      <c r="AS120" s="335"/>
      <c r="AT120" s="335"/>
      <c r="AU120" s="335"/>
      <c r="AV120" s="335"/>
      <c r="AW120" s="335"/>
      <c r="AX120" s="335"/>
      <c r="AY120" s="335"/>
      <c r="AZ120" s="335"/>
      <c r="BA120" s="335"/>
      <c r="BB120" s="335"/>
      <c r="BC120" s="335"/>
      <c r="BD120" s="335"/>
      <c r="BE120" s="335"/>
      <c r="BF120" s="335"/>
      <c r="BG120" s="335"/>
      <c r="BH120" s="335"/>
      <c r="BI120" s="335"/>
      <c r="BJ120" s="335"/>
      <c r="BK120" s="335"/>
      <c r="BL120" s="335"/>
      <c r="BM120" s="335"/>
      <c r="BN120" s="335"/>
      <c r="BO120" s="335"/>
      <c r="BP120" s="335"/>
      <c r="BQ120" s="335"/>
      <c r="BR120" s="335"/>
      <c r="BS120" s="335"/>
      <c r="BT120" s="335"/>
      <c r="BU120" s="335"/>
      <c r="BV120" s="335"/>
      <c r="BW120" s="335"/>
      <c r="BX120" s="335"/>
      <c r="BY120" s="335"/>
      <c r="BZ120" s="335"/>
      <c r="CA120" s="335"/>
      <c r="CB120" s="335"/>
      <c r="CC120" s="335"/>
      <c r="CD120" s="335"/>
      <c r="CE120" s="335"/>
      <c r="CF120" s="335"/>
      <c r="CG120" s="335"/>
      <c r="CH120" s="335"/>
      <c r="CI120" s="335"/>
      <c r="CJ120" s="335"/>
      <c r="CK120" s="335"/>
      <c r="CL120" s="335"/>
      <c r="CM120" s="335"/>
      <c r="CN120" s="335"/>
      <c r="CO120" s="335"/>
      <c r="CP120" s="335"/>
      <c r="CQ120" s="335"/>
      <c r="CR120" s="335"/>
      <c r="CS120" s="335"/>
      <c r="CT120" s="335"/>
      <c r="CU120" s="335"/>
      <c r="CV120" s="335"/>
      <c r="CW120" s="335"/>
      <c r="CX120" s="335"/>
      <c r="CY120" s="335"/>
    </row>
    <row r="121" spans="1:103" ht="26" hidden="1" customHeight="1" x14ac:dyDescent="0.2">
      <c r="A121" s="317"/>
      <c r="B121" s="341"/>
      <c r="C121" s="311">
        <f t="shared" si="17"/>
        <v>0</v>
      </c>
      <c r="D121" s="310"/>
      <c r="E121" s="314"/>
      <c r="F121" s="314"/>
      <c r="G121" s="314"/>
      <c r="H121" s="314"/>
      <c r="I121" s="314"/>
      <c r="J121" s="314"/>
      <c r="K121" s="314"/>
      <c r="L121" s="314"/>
      <c r="M121" s="314"/>
      <c r="N121" s="314"/>
      <c r="O121" s="314"/>
      <c r="P121" s="314"/>
      <c r="Q121" s="314"/>
      <c r="R121" s="314"/>
      <c r="S121" s="314"/>
      <c r="T121" s="314"/>
      <c r="U121" s="314"/>
      <c r="V121" s="314"/>
      <c r="W121" s="314"/>
      <c r="X121" s="335"/>
      <c r="Y121" s="335"/>
      <c r="Z121" s="335"/>
      <c r="AA121" s="335"/>
      <c r="AB121" s="335"/>
      <c r="AC121" s="335"/>
      <c r="AD121" s="335"/>
      <c r="AE121" s="335"/>
      <c r="AF121" s="335"/>
      <c r="AG121" s="335"/>
      <c r="AH121" s="335"/>
      <c r="AI121" s="335"/>
      <c r="AJ121" s="335"/>
      <c r="AK121" s="335"/>
      <c r="AL121" s="335"/>
      <c r="AM121" s="335"/>
      <c r="AN121" s="335"/>
      <c r="AO121" s="335"/>
      <c r="AP121" s="335"/>
      <c r="AQ121" s="335"/>
      <c r="AR121" s="335"/>
      <c r="AS121" s="335"/>
      <c r="AT121" s="335"/>
      <c r="AU121" s="335"/>
      <c r="AV121" s="335"/>
      <c r="AW121" s="335"/>
      <c r="AX121" s="335"/>
      <c r="AY121" s="335"/>
      <c r="AZ121" s="335"/>
      <c r="BA121" s="335"/>
      <c r="BB121" s="335"/>
      <c r="BC121" s="335"/>
      <c r="BD121" s="335"/>
      <c r="BE121" s="335"/>
      <c r="BF121" s="335"/>
      <c r="BG121" s="335"/>
      <c r="BH121" s="335"/>
      <c r="BI121" s="335"/>
      <c r="BJ121" s="335"/>
      <c r="BK121" s="335"/>
      <c r="BL121" s="335"/>
      <c r="BM121" s="335"/>
      <c r="BN121" s="335"/>
      <c r="BO121" s="335"/>
      <c r="BP121" s="335"/>
      <c r="BQ121" s="335"/>
      <c r="BR121" s="335"/>
      <c r="BS121" s="335"/>
      <c r="BT121" s="335"/>
      <c r="BU121" s="335"/>
      <c r="BV121" s="335"/>
      <c r="BW121" s="335"/>
      <c r="BX121" s="335"/>
      <c r="BY121" s="335"/>
      <c r="BZ121" s="335"/>
      <c r="CA121" s="335"/>
      <c r="CB121" s="335"/>
      <c r="CC121" s="335"/>
      <c r="CD121" s="335"/>
      <c r="CE121" s="335"/>
      <c r="CF121" s="335"/>
      <c r="CG121" s="335"/>
      <c r="CH121" s="335"/>
      <c r="CI121" s="335"/>
      <c r="CJ121" s="335"/>
      <c r="CK121" s="335"/>
      <c r="CL121" s="335"/>
      <c r="CM121" s="335"/>
      <c r="CN121" s="335"/>
      <c r="CO121" s="335"/>
      <c r="CP121" s="335"/>
      <c r="CQ121" s="335"/>
      <c r="CR121" s="335"/>
      <c r="CS121" s="335"/>
      <c r="CT121" s="335"/>
      <c r="CU121" s="335"/>
      <c r="CV121" s="335"/>
      <c r="CW121" s="335"/>
      <c r="CX121" s="335"/>
      <c r="CY121" s="335"/>
    </row>
    <row r="122" spans="1:103" ht="26" hidden="1" customHeight="1" x14ac:dyDescent="0.2">
      <c r="A122" s="317"/>
      <c r="B122" s="341"/>
      <c r="C122" s="311">
        <f t="shared" si="17"/>
        <v>0</v>
      </c>
      <c r="D122" s="310"/>
      <c r="E122" s="314"/>
      <c r="F122" s="314"/>
      <c r="G122" s="314"/>
      <c r="H122" s="314"/>
      <c r="I122" s="314"/>
      <c r="J122" s="314"/>
      <c r="K122" s="314"/>
      <c r="L122" s="314"/>
      <c r="M122" s="314"/>
      <c r="N122" s="314"/>
      <c r="O122" s="314"/>
      <c r="P122" s="314"/>
      <c r="Q122" s="314"/>
      <c r="R122" s="314"/>
      <c r="S122" s="314"/>
      <c r="T122" s="314"/>
      <c r="U122" s="314"/>
      <c r="V122" s="314"/>
      <c r="W122" s="314"/>
      <c r="X122" s="335"/>
      <c r="Y122" s="335"/>
      <c r="Z122" s="335"/>
      <c r="AA122" s="335"/>
      <c r="AB122" s="335"/>
      <c r="AC122" s="335"/>
      <c r="AD122" s="335"/>
      <c r="AE122" s="335"/>
      <c r="AF122" s="335"/>
      <c r="AG122" s="335"/>
      <c r="AH122" s="335"/>
      <c r="AI122" s="335"/>
      <c r="AJ122" s="335"/>
      <c r="AK122" s="335"/>
      <c r="AL122" s="335"/>
      <c r="AM122" s="335"/>
      <c r="AN122" s="335"/>
      <c r="AO122" s="335"/>
      <c r="AP122" s="335"/>
      <c r="AQ122" s="335"/>
      <c r="AR122" s="335"/>
      <c r="AS122" s="335"/>
      <c r="AT122" s="335"/>
      <c r="AU122" s="335"/>
      <c r="AV122" s="335"/>
      <c r="AW122" s="335"/>
      <c r="AX122" s="335"/>
      <c r="AY122" s="335"/>
      <c r="AZ122" s="335"/>
      <c r="BA122" s="335"/>
      <c r="BB122" s="335"/>
      <c r="BC122" s="335"/>
      <c r="BD122" s="335"/>
      <c r="BE122" s="335"/>
      <c r="BF122" s="335"/>
      <c r="BG122" s="335"/>
      <c r="BH122" s="335"/>
      <c r="BI122" s="335"/>
      <c r="BJ122" s="335"/>
      <c r="BK122" s="335"/>
      <c r="BL122" s="335"/>
      <c r="BM122" s="335"/>
      <c r="BN122" s="335"/>
      <c r="BO122" s="335"/>
      <c r="BP122" s="335"/>
      <c r="BQ122" s="335"/>
      <c r="BR122" s="335"/>
      <c r="BS122" s="335"/>
      <c r="BT122" s="335"/>
      <c r="BU122" s="335"/>
      <c r="BV122" s="335"/>
      <c r="BW122" s="335"/>
      <c r="BX122" s="335"/>
      <c r="BY122" s="335"/>
      <c r="BZ122" s="335"/>
      <c r="CA122" s="335"/>
      <c r="CB122" s="335"/>
      <c r="CC122" s="335"/>
      <c r="CD122" s="335"/>
      <c r="CE122" s="335"/>
      <c r="CF122" s="335"/>
      <c r="CG122" s="335"/>
      <c r="CH122" s="335"/>
      <c r="CI122" s="335"/>
      <c r="CJ122" s="335"/>
      <c r="CK122" s="335"/>
      <c r="CL122" s="335"/>
      <c r="CM122" s="335"/>
      <c r="CN122" s="335"/>
      <c r="CO122" s="335"/>
      <c r="CP122" s="335"/>
      <c r="CQ122" s="335"/>
      <c r="CR122" s="335"/>
      <c r="CS122" s="335"/>
      <c r="CT122" s="335"/>
      <c r="CU122" s="335"/>
      <c r="CV122" s="335"/>
      <c r="CW122" s="335"/>
      <c r="CX122" s="335"/>
      <c r="CY122" s="335"/>
    </row>
    <row r="123" spans="1:103" s="326" customFormat="1" ht="26" hidden="1" customHeight="1" x14ac:dyDescent="0.15">
      <c r="A123" s="317"/>
      <c r="B123" s="341"/>
      <c r="C123" s="311">
        <f t="shared" si="17"/>
        <v>0</v>
      </c>
      <c r="D123" s="310"/>
      <c r="E123" s="314"/>
      <c r="F123" s="314"/>
      <c r="G123" s="314"/>
      <c r="H123" s="314"/>
      <c r="I123" s="314"/>
      <c r="J123" s="314"/>
      <c r="K123" s="314"/>
      <c r="L123" s="314"/>
      <c r="M123" s="314"/>
      <c r="N123" s="314"/>
      <c r="O123" s="314"/>
      <c r="P123" s="314"/>
      <c r="Q123" s="314"/>
      <c r="R123" s="314"/>
      <c r="S123" s="314"/>
      <c r="T123" s="314"/>
      <c r="U123" s="314"/>
      <c r="V123" s="314"/>
      <c r="W123" s="314"/>
      <c r="X123" s="384"/>
      <c r="Y123" s="384"/>
      <c r="Z123" s="384"/>
      <c r="AA123" s="384"/>
      <c r="AB123" s="384"/>
      <c r="AC123" s="384"/>
      <c r="AD123" s="384"/>
      <c r="AE123" s="384"/>
      <c r="AF123" s="384"/>
      <c r="AG123" s="384"/>
      <c r="AH123" s="384"/>
      <c r="AI123" s="384"/>
      <c r="AJ123" s="384"/>
      <c r="AK123" s="384"/>
      <c r="AL123" s="384"/>
      <c r="AM123" s="384"/>
      <c r="AN123" s="384"/>
      <c r="AO123" s="384"/>
      <c r="AP123" s="384"/>
      <c r="AQ123" s="384"/>
      <c r="AR123" s="384"/>
      <c r="AS123" s="384"/>
      <c r="AT123" s="384"/>
      <c r="AU123" s="384"/>
      <c r="AV123" s="384"/>
      <c r="AW123" s="384"/>
      <c r="AX123" s="384"/>
      <c r="AY123" s="384"/>
      <c r="AZ123" s="384"/>
      <c r="BA123" s="384"/>
      <c r="BB123" s="384"/>
      <c r="BC123" s="384"/>
      <c r="BD123" s="384"/>
      <c r="BE123" s="384"/>
      <c r="BF123" s="384"/>
      <c r="BG123" s="384"/>
      <c r="BH123" s="384"/>
      <c r="BI123" s="384"/>
      <c r="BJ123" s="384"/>
      <c r="BK123" s="384"/>
      <c r="BL123" s="384"/>
      <c r="BM123" s="384"/>
      <c r="BN123" s="384"/>
      <c r="BO123" s="384"/>
      <c r="BP123" s="384"/>
      <c r="BQ123" s="384"/>
      <c r="BR123" s="384"/>
      <c r="BS123" s="384"/>
      <c r="BT123" s="384"/>
      <c r="BU123" s="384"/>
      <c r="BV123" s="384"/>
      <c r="BW123" s="384"/>
      <c r="BX123" s="384"/>
      <c r="BY123" s="384"/>
      <c r="BZ123" s="384"/>
      <c r="CA123" s="384"/>
      <c r="CB123" s="384"/>
      <c r="CC123" s="384"/>
      <c r="CD123" s="384"/>
      <c r="CE123" s="384"/>
      <c r="CF123" s="384"/>
      <c r="CG123" s="384"/>
      <c r="CH123" s="384"/>
      <c r="CI123" s="384"/>
      <c r="CJ123" s="384"/>
      <c r="CK123" s="384"/>
      <c r="CL123" s="384"/>
      <c r="CM123" s="384"/>
      <c r="CN123" s="384"/>
      <c r="CO123" s="384"/>
      <c r="CP123" s="384"/>
      <c r="CQ123" s="384"/>
      <c r="CR123" s="384"/>
      <c r="CS123" s="384"/>
      <c r="CT123" s="384"/>
      <c r="CU123" s="384"/>
      <c r="CV123" s="384"/>
      <c r="CW123" s="384"/>
      <c r="CX123" s="384"/>
      <c r="CY123" s="384"/>
    </row>
    <row r="124" spans="1:103" ht="26" hidden="1" customHeight="1" x14ac:dyDescent="0.2">
      <c r="A124" s="317"/>
      <c r="B124" s="341"/>
      <c r="C124" s="311">
        <f t="shared" si="17"/>
        <v>0</v>
      </c>
      <c r="D124" s="310"/>
      <c r="E124" s="314"/>
      <c r="F124" s="314"/>
      <c r="G124" s="314"/>
      <c r="H124" s="314"/>
      <c r="I124" s="314"/>
      <c r="J124" s="314"/>
      <c r="K124" s="314"/>
      <c r="L124" s="314"/>
      <c r="M124" s="314"/>
      <c r="N124" s="314"/>
      <c r="O124" s="314"/>
      <c r="P124" s="314"/>
      <c r="Q124" s="314"/>
      <c r="R124" s="314"/>
      <c r="S124" s="314"/>
      <c r="T124" s="314"/>
      <c r="U124" s="314"/>
      <c r="V124" s="314"/>
      <c r="W124" s="314"/>
      <c r="X124" s="335"/>
      <c r="Y124" s="335"/>
      <c r="Z124" s="335"/>
      <c r="AA124" s="335"/>
      <c r="AB124" s="335"/>
      <c r="AC124" s="335"/>
      <c r="AD124" s="335"/>
      <c r="AE124" s="335"/>
      <c r="AF124" s="335"/>
      <c r="AG124" s="335"/>
      <c r="AH124" s="335"/>
      <c r="AI124" s="335"/>
      <c r="AJ124" s="335"/>
      <c r="AK124" s="335"/>
      <c r="AL124" s="335"/>
      <c r="AM124" s="335"/>
      <c r="AN124" s="335"/>
      <c r="AO124" s="335"/>
      <c r="AP124" s="335"/>
      <c r="AQ124" s="335"/>
      <c r="AR124" s="335"/>
      <c r="AS124" s="335"/>
      <c r="AT124" s="335"/>
      <c r="AU124" s="335"/>
      <c r="AV124" s="335"/>
      <c r="AW124" s="335"/>
      <c r="AX124" s="335"/>
      <c r="AY124" s="335"/>
      <c r="AZ124" s="335"/>
      <c r="BA124" s="335"/>
      <c r="BB124" s="335"/>
      <c r="BC124" s="335"/>
      <c r="BD124" s="335"/>
      <c r="BE124" s="335"/>
      <c r="BF124" s="335"/>
      <c r="BG124" s="335"/>
      <c r="BH124" s="335"/>
      <c r="BI124" s="335"/>
      <c r="BJ124" s="335"/>
      <c r="BK124" s="335"/>
      <c r="BL124" s="335"/>
      <c r="BM124" s="335"/>
      <c r="BN124" s="335"/>
      <c r="BO124" s="335"/>
      <c r="BP124" s="335"/>
      <c r="BQ124" s="335"/>
      <c r="BR124" s="335"/>
      <c r="BS124" s="335"/>
      <c r="BT124" s="335"/>
      <c r="BU124" s="335"/>
      <c r="BV124" s="335"/>
      <c r="BW124" s="335"/>
      <c r="BX124" s="335"/>
      <c r="BY124" s="335"/>
      <c r="BZ124" s="335"/>
      <c r="CA124" s="335"/>
      <c r="CB124" s="335"/>
      <c r="CC124" s="335"/>
      <c r="CD124" s="335"/>
      <c r="CE124" s="335"/>
      <c r="CF124" s="335"/>
      <c r="CG124" s="335"/>
      <c r="CH124" s="335"/>
      <c r="CI124" s="335"/>
      <c r="CJ124" s="335"/>
      <c r="CK124" s="335"/>
      <c r="CL124" s="335"/>
      <c r="CM124" s="335"/>
      <c r="CN124" s="335"/>
      <c r="CO124" s="335"/>
      <c r="CP124" s="335"/>
      <c r="CQ124" s="335"/>
      <c r="CR124" s="335"/>
      <c r="CS124" s="335"/>
      <c r="CT124" s="335"/>
      <c r="CU124" s="335"/>
      <c r="CV124" s="335"/>
      <c r="CW124" s="335"/>
      <c r="CX124" s="335"/>
      <c r="CY124" s="335"/>
    </row>
    <row r="125" spans="1:103" ht="26" hidden="1" customHeight="1" x14ac:dyDescent="0.2">
      <c r="A125" s="317"/>
      <c r="B125" s="341"/>
      <c r="C125" s="311">
        <f t="shared" si="17"/>
        <v>0</v>
      </c>
      <c r="D125" s="310"/>
      <c r="E125" s="314"/>
      <c r="F125" s="314"/>
      <c r="G125" s="314"/>
      <c r="H125" s="314"/>
      <c r="I125" s="314"/>
      <c r="J125" s="314"/>
      <c r="K125" s="314"/>
      <c r="L125" s="314"/>
      <c r="M125" s="314"/>
      <c r="N125" s="314"/>
      <c r="O125" s="314"/>
      <c r="P125" s="314"/>
      <c r="Q125" s="314"/>
      <c r="R125" s="314"/>
      <c r="S125" s="314"/>
      <c r="T125" s="314"/>
      <c r="U125" s="314"/>
      <c r="V125" s="314"/>
      <c r="W125" s="335"/>
      <c r="X125" s="335"/>
      <c r="Y125" s="335"/>
      <c r="Z125" s="335"/>
      <c r="AA125" s="335"/>
      <c r="AB125" s="335"/>
      <c r="AC125" s="335"/>
      <c r="AD125" s="335"/>
      <c r="AE125" s="335"/>
      <c r="AF125" s="335"/>
      <c r="AG125" s="335"/>
      <c r="AH125" s="335"/>
      <c r="AI125" s="335"/>
      <c r="AJ125" s="335"/>
      <c r="AK125" s="335"/>
      <c r="AL125" s="335"/>
      <c r="AM125" s="335"/>
      <c r="AN125" s="335"/>
      <c r="AO125" s="335"/>
      <c r="AP125" s="335"/>
      <c r="AQ125" s="335"/>
      <c r="AR125" s="335"/>
      <c r="AS125" s="335"/>
      <c r="AT125" s="335"/>
      <c r="AU125" s="335"/>
      <c r="AV125" s="335"/>
      <c r="AW125" s="335"/>
      <c r="AX125" s="335"/>
      <c r="AY125" s="335"/>
      <c r="AZ125" s="335"/>
      <c r="BA125" s="335"/>
      <c r="BB125" s="335"/>
      <c r="BC125" s="335"/>
      <c r="BD125" s="335"/>
      <c r="BE125" s="335"/>
      <c r="BF125" s="335"/>
      <c r="BG125" s="335"/>
      <c r="BH125" s="335"/>
      <c r="BI125" s="335"/>
      <c r="BJ125" s="335"/>
      <c r="BK125" s="335"/>
      <c r="BL125" s="335"/>
      <c r="BM125" s="335"/>
      <c r="BN125" s="335"/>
      <c r="BO125" s="335"/>
      <c r="BP125" s="335"/>
      <c r="BQ125" s="335"/>
      <c r="BR125" s="335"/>
      <c r="BS125" s="335"/>
      <c r="BT125" s="335"/>
      <c r="BU125" s="335"/>
      <c r="BV125" s="335"/>
      <c r="BW125" s="335"/>
      <c r="BX125" s="335"/>
      <c r="BY125" s="335"/>
      <c r="BZ125" s="335"/>
      <c r="CA125" s="335"/>
      <c r="CB125" s="335"/>
      <c r="CC125" s="335"/>
      <c r="CD125" s="335"/>
      <c r="CE125" s="335"/>
      <c r="CF125" s="335"/>
      <c r="CG125" s="335"/>
      <c r="CH125" s="335"/>
      <c r="CI125" s="335"/>
      <c r="CJ125" s="335"/>
      <c r="CK125" s="335"/>
      <c r="CL125" s="335"/>
      <c r="CM125" s="335"/>
      <c r="CN125" s="335"/>
      <c r="CO125" s="335"/>
      <c r="CP125" s="335"/>
      <c r="CQ125" s="335"/>
      <c r="CR125" s="335"/>
      <c r="CS125" s="335"/>
      <c r="CT125" s="335"/>
      <c r="CU125" s="335"/>
      <c r="CV125" s="335"/>
      <c r="CW125" s="335"/>
      <c r="CX125" s="335"/>
      <c r="CY125" s="335"/>
    </row>
    <row r="126" spans="1:103" s="320" customFormat="1" ht="26" hidden="1" customHeight="1" x14ac:dyDescent="0.15">
      <c r="A126" s="317"/>
      <c r="B126" s="341"/>
      <c r="C126" s="311">
        <f t="shared" si="17"/>
        <v>0</v>
      </c>
      <c r="D126" s="310"/>
      <c r="E126" s="314"/>
      <c r="F126" s="314"/>
      <c r="G126" s="314"/>
      <c r="H126" s="314"/>
      <c r="I126" s="314"/>
      <c r="J126" s="314"/>
      <c r="K126" s="314"/>
      <c r="L126" s="314"/>
      <c r="M126" s="314"/>
      <c r="N126" s="314"/>
      <c r="O126" s="314"/>
      <c r="P126" s="314"/>
      <c r="Q126" s="314"/>
      <c r="R126" s="314"/>
      <c r="S126" s="314"/>
      <c r="T126" s="314"/>
      <c r="U126" s="314"/>
      <c r="V126" s="314"/>
      <c r="W126" s="352"/>
      <c r="X126" s="352"/>
      <c r="Y126" s="352"/>
      <c r="Z126" s="352"/>
      <c r="AA126" s="352"/>
      <c r="AB126" s="352"/>
      <c r="AC126" s="352"/>
      <c r="AD126" s="352"/>
      <c r="AE126" s="352"/>
      <c r="AF126" s="352"/>
      <c r="AG126" s="352"/>
      <c r="AH126" s="352"/>
      <c r="AI126" s="352"/>
      <c r="AJ126" s="352"/>
      <c r="AK126" s="352"/>
      <c r="AL126" s="352"/>
      <c r="AM126" s="352"/>
      <c r="AN126" s="352"/>
      <c r="AO126" s="352"/>
      <c r="AP126" s="352"/>
      <c r="AQ126" s="352"/>
      <c r="AR126" s="352"/>
      <c r="AS126" s="352"/>
      <c r="AT126" s="352"/>
      <c r="AU126" s="352"/>
      <c r="AV126" s="352"/>
      <c r="AW126" s="352"/>
      <c r="AX126" s="352"/>
      <c r="AY126" s="352"/>
      <c r="AZ126" s="352"/>
      <c r="BA126" s="352"/>
      <c r="BB126" s="352"/>
      <c r="BC126" s="352"/>
      <c r="BD126" s="352"/>
      <c r="BE126" s="352"/>
      <c r="BF126" s="352"/>
      <c r="BG126" s="352"/>
      <c r="BH126" s="352"/>
      <c r="BI126" s="352"/>
      <c r="BJ126" s="352"/>
      <c r="BK126" s="352"/>
      <c r="BL126" s="352"/>
      <c r="BM126" s="352"/>
      <c r="BN126" s="352"/>
      <c r="BO126" s="352"/>
      <c r="BP126" s="352"/>
      <c r="BQ126" s="352"/>
      <c r="BR126" s="352"/>
      <c r="BS126" s="352"/>
      <c r="BT126" s="352"/>
      <c r="BU126" s="352"/>
      <c r="BV126" s="352"/>
      <c r="BW126" s="352"/>
      <c r="BX126" s="352"/>
      <c r="BY126" s="352"/>
      <c r="BZ126" s="352"/>
      <c r="CA126" s="352"/>
      <c r="CB126" s="352"/>
      <c r="CC126" s="352"/>
      <c r="CD126" s="352"/>
      <c r="CE126" s="352"/>
      <c r="CF126" s="352"/>
      <c r="CG126" s="352"/>
      <c r="CH126" s="352"/>
      <c r="CI126" s="352"/>
      <c r="CJ126" s="352"/>
      <c r="CK126" s="352"/>
      <c r="CL126" s="352"/>
      <c r="CM126" s="352"/>
      <c r="CN126" s="352"/>
      <c r="CO126" s="352"/>
      <c r="CP126" s="352"/>
      <c r="CQ126" s="352"/>
      <c r="CR126" s="352"/>
      <c r="CS126" s="352"/>
      <c r="CT126" s="352"/>
      <c r="CU126" s="352"/>
      <c r="CV126" s="352"/>
      <c r="CW126" s="352"/>
      <c r="CX126" s="352"/>
      <c r="CY126" s="352"/>
    </row>
    <row r="127" spans="1:103" ht="26" hidden="1" customHeight="1" x14ac:dyDescent="0.2">
      <c r="A127" s="317"/>
      <c r="B127" s="341"/>
      <c r="C127" s="311">
        <f t="shared" si="17"/>
        <v>0</v>
      </c>
      <c r="D127" s="310"/>
      <c r="E127" s="314"/>
      <c r="F127" s="314"/>
      <c r="G127" s="314"/>
      <c r="H127" s="314"/>
      <c r="I127" s="314"/>
      <c r="J127" s="314"/>
      <c r="K127" s="314"/>
      <c r="L127" s="314"/>
      <c r="M127" s="314"/>
      <c r="N127" s="314"/>
      <c r="O127" s="314"/>
      <c r="P127" s="314"/>
      <c r="Q127" s="314"/>
      <c r="R127" s="314"/>
      <c r="S127" s="314"/>
      <c r="T127" s="314"/>
      <c r="U127" s="314"/>
      <c r="V127" s="314"/>
      <c r="W127" s="335"/>
      <c r="X127" s="335"/>
      <c r="Y127" s="335"/>
      <c r="Z127" s="335"/>
      <c r="AA127" s="335"/>
      <c r="AB127" s="335"/>
      <c r="AC127" s="335"/>
      <c r="AD127" s="335"/>
      <c r="AE127" s="335"/>
      <c r="AF127" s="335"/>
      <c r="AG127" s="335"/>
      <c r="AH127" s="335"/>
      <c r="AI127" s="335"/>
      <c r="AJ127" s="335"/>
      <c r="AK127" s="335"/>
      <c r="AL127" s="335"/>
      <c r="AM127" s="335"/>
      <c r="AN127" s="335"/>
      <c r="AO127" s="335"/>
      <c r="AP127" s="335"/>
      <c r="AQ127" s="335"/>
      <c r="AR127" s="335"/>
      <c r="AS127" s="335"/>
      <c r="AT127" s="335"/>
      <c r="AU127" s="335"/>
      <c r="AV127" s="335"/>
      <c r="AW127" s="335"/>
      <c r="AX127" s="335"/>
      <c r="AY127" s="335"/>
      <c r="AZ127" s="335"/>
      <c r="BA127" s="335"/>
      <c r="BB127" s="335"/>
      <c r="BC127" s="335"/>
      <c r="BD127" s="335"/>
      <c r="BE127" s="335"/>
      <c r="BF127" s="335"/>
      <c r="BG127" s="335"/>
      <c r="BH127" s="335"/>
      <c r="BI127" s="335"/>
      <c r="BJ127" s="335"/>
      <c r="BK127" s="335"/>
      <c r="BL127" s="335"/>
      <c r="BM127" s="335"/>
      <c r="BN127" s="335"/>
      <c r="BO127" s="335"/>
      <c r="BP127" s="335"/>
      <c r="BQ127" s="335"/>
      <c r="BR127" s="335"/>
      <c r="BS127" s="335"/>
      <c r="BT127" s="335"/>
      <c r="BU127" s="335"/>
      <c r="BV127" s="335"/>
      <c r="BW127" s="335"/>
      <c r="BX127" s="335"/>
      <c r="BY127" s="335"/>
      <c r="BZ127" s="335"/>
      <c r="CA127" s="335"/>
      <c r="CB127" s="335"/>
      <c r="CC127" s="335"/>
      <c r="CD127" s="335"/>
      <c r="CE127" s="335"/>
      <c r="CF127" s="335"/>
      <c r="CG127" s="335"/>
      <c r="CH127" s="335"/>
      <c r="CI127" s="335"/>
      <c r="CJ127" s="335"/>
      <c r="CK127" s="335"/>
      <c r="CL127" s="335"/>
      <c r="CM127" s="335"/>
      <c r="CN127" s="335"/>
      <c r="CO127" s="335"/>
      <c r="CP127" s="335"/>
      <c r="CQ127" s="335"/>
      <c r="CR127" s="335"/>
      <c r="CS127" s="335"/>
      <c r="CT127" s="335"/>
      <c r="CU127" s="335"/>
      <c r="CV127" s="335"/>
      <c r="CW127" s="335"/>
      <c r="CX127" s="335"/>
      <c r="CY127" s="335"/>
    </row>
    <row r="128" spans="1:103" s="337" customFormat="1" ht="2" customHeight="1" x14ac:dyDescent="0.2">
      <c r="A128" s="340"/>
      <c r="B128" s="339"/>
      <c r="C128" s="311">
        <f t="shared" si="17"/>
        <v>0</v>
      </c>
      <c r="D128" s="338"/>
      <c r="E128" s="385"/>
      <c r="F128" s="385"/>
      <c r="G128" s="385"/>
      <c r="H128" s="385"/>
      <c r="I128" s="385"/>
      <c r="J128" s="385"/>
      <c r="K128" s="385"/>
      <c r="L128" s="385"/>
      <c r="M128" s="385"/>
      <c r="N128" s="385"/>
      <c r="O128" s="385"/>
      <c r="P128" s="385"/>
      <c r="Q128" s="385"/>
      <c r="R128" s="385"/>
      <c r="S128" s="385"/>
      <c r="T128" s="385"/>
      <c r="U128" s="385"/>
      <c r="V128" s="385"/>
      <c r="W128" s="386"/>
      <c r="X128" s="386"/>
      <c r="Y128" s="386"/>
      <c r="Z128" s="386"/>
      <c r="AA128" s="386"/>
      <c r="AB128" s="386"/>
      <c r="AC128" s="386"/>
      <c r="AD128" s="386"/>
      <c r="AE128" s="386"/>
      <c r="AF128" s="386"/>
      <c r="AG128" s="386"/>
      <c r="AH128" s="386"/>
      <c r="AI128" s="386"/>
      <c r="AJ128" s="386"/>
      <c r="AK128" s="386"/>
      <c r="AL128" s="386"/>
      <c r="AM128" s="386"/>
      <c r="AN128" s="386"/>
      <c r="AO128" s="386"/>
      <c r="AP128" s="386"/>
      <c r="AQ128" s="386"/>
      <c r="AR128" s="386"/>
      <c r="AS128" s="386"/>
      <c r="AT128" s="386"/>
      <c r="AU128" s="386"/>
      <c r="AV128" s="386"/>
      <c r="AW128" s="386"/>
      <c r="AX128" s="386"/>
      <c r="AY128" s="386"/>
      <c r="AZ128" s="386"/>
      <c r="BA128" s="386"/>
      <c r="BB128" s="386"/>
      <c r="BC128" s="386"/>
      <c r="BD128" s="386"/>
      <c r="BE128" s="386"/>
      <c r="BF128" s="386"/>
      <c r="BG128" s="386"/>
      <c r="BH128" s="386"/>
      <c r="BI128" s="386"/>
      <c r="BJ128" s="386"/>
      <c r="BK128" s="386"/>
      <c r="BL128" s="386"/>
      <c r="BM128" s="386"/>
      <c r="BN128" s="386"/>
      <c r="BO128" s="386"/>
      <c r="BP128" s="386"/>
      <c r="BQ128" s="386"/>
      <c r="BR128" s="386"/>
      <c r="BS128" s="386"/>
      <c r="BT128" s="386"/>
      <c r="BU128" s="386"/>
      <c r="BV128" s="386"/>
      <c r="BW128" s="386"/>
      <c r="BX128" s="386"/>
      <c r="BY128" s="386"/>
      <c r="BZ128" s="386"/>
      <c r="CA128" s="386"/>
      <c r="CB128" s="386"/>
      <c r="CC128" s="386"/>
      <c r="CD128" s="386"/>
      <c r="CE128" s="386"/>
      <c r="CF128" s="386"/>
      <c r="CG128" s="386"/>
      <c r="CH128" s="386"/>
      <c r="CI128" s="386"/>
      <c r="CJ128" s="386"/>
      <c r="CK128" s="386"/>
      <c r="CL128" s="386"/>
      <c r="CM128" s="386"/>
      <c r="CN128" s="386"/>
      <c r="CO128" s="386"/>
      <c r="CP128" s="386"/>
      <c r="CQ128" s="386"/>
      <c r="CR128" s="386"/>
      <c r="CS128" s="386"/>
      <c r="CT128" s="386"/>
      <c r="CU128" s="386"/>
      <c r="CV128" s="386"/>
      <c r="CW128" s="386"/>
      <c r="CX128" s="386"/>
      <c r="CY128" s="386"/>
    </row>
    <row r="129" spans="1:103" ht="26" customHeight="1" x14ac:dyDescent="0.2">
      <c r="A129" s="317"/>
      <c r="B129" s="336"/>
      <c r="C129" s="311">
        <f t="shared" si="17"/>
        <v>0</v>
      </c>
      <c r="D129" s="315"/>
      <c r="E129" s="314"/>
      <c r="F129" s="314"/>
      <c r="G129" s="314"/>
      <c r="H129" s="314"/>
      <c r="I129" s="314"/>
      <c r="J129" s="314"/>
      <c r="K129" s="314"/>
      <c r="L129" s="314"/>
      <c r="M129" s="314"/>
      <c r="N129" s="314"/>
      <c r="O129" s="314"/>
      <c r="P129" s="314"/>
      <c r="Q129" s="314"/>
      <c r="R129" s="314"/>
      <c r="S129" s="314"/>
      <c r="T129" s="314"/>
      <c r="U129" s="314"/>
      <c r="V129" s="314"/>
      <c r="W129" s="335"/>
      <c r="X129" s="335"/>
      <c r="Y129" s="335"/>
      <c r="Z129" s="335"/>
      <c r="AA129" s="335"/>
      <c r="AB129" s="335"/>
      <c r="AC129" s="335"/>
      <c r="AD129" s="335"/>
      <c r="AE129" s="335"/>
      <c r="AF129" s="335"/>
      <c r="AG129" s="335"/>
      <c r="AH129" s="335"/>
      <c r="AI129" s="335"/>
      <c r="AJ129" s="335"/>
      <c r="AK129" s="335"/>
      <c r="AL129" s="335"/>
      <c r="AM129" s="335"/>
      <c r="AN129" s="335"/>
      <c r="AO129" s="335"/>
      <c r="AP129" s="335"/>
      <c r="AQ129" s="335"/>
      <c r="AR129" s="335"/>
      <c r="AS129" s="335"/>
      <c r="AT129" s="335"/>
      <c r="AU129" s="335"/>
      <c r="AV129" s="335"/>
      <c r="AW129" s="335"/>
      <c r="AX129" s="335"/>
      <c r="AY129" s="335"/>
      <c r="AZ129" s="335"/>
      <c r="BA129" s="335"/>
      <c r="BB129" s="335"/>
      <c r="BC129" s="335"/>
      <c r="BD129" s="335"/>
      <c r="BE129" s="335"/>
      <c r="BF129" s="335"/>
      <c r="BG129" s="335"/>
      <c r="BH129" s="335"/>
      <c r="BI129" s="335"/>
      <c r="BJ129" s="335"/>
      <c r="BK129" s="335"/>
      <c r="BL129" s="335"/>
      <c r="BM129" s="335"/>
      <c r="BN129" s="335"/>
      <c r="BO129" s="335"/>
      <c r="BP129" s="335"/>
      <c r="BQ129" s="335"/>
      <c r="BR129" s="335"/>
      <c r="BS129" s="335"/>
      <c r="BT129" s="335"/>
      <c r="BU129" s="335"/>
      <c r="BV129" s="335"/>
      <c r="BW129" s="335"/>
      <c r="BX129" s="335"/>
      <c r="BY129" s="335"/>
      <c r="BZ129" s="335"/>
      <c r="CA129" s="335"/>
      <c r="CB129" s="335"/>
      <c r="CC129" s="335"/>
      <c r="CD129" s="335"/>
      <c r="CE129" s="335"/>
      <c r="CF129" s="335"/>
      <c r="CG129" s="335"/>
      <c r="CH129" s="335"/>
      <c r="CI129" s="335"/>
      <c r="CJ129" s="335"/>
      <c r="CK129" s="335"/>
      <c r="CL129" s="335"/>
      <c r="CM129" s="335"/>
      <c r="CN129" s="335"/>
      <c r="CO129" s="335"/>
      <c r="CP129" s="335"/>
      <c r="CQ129" s="335"/>
      <c r="CR129" s="335"/>
      <c r="CS129" s="335"/>
      <c r="CT129" s="335"/>
      <c r="CU129" s="335"/>
      <c r="CV129" s="335"/>
      <c r="CW129" s="335"/>
      <c r="CX129" s="335"/>
      <c r="CY129" s="335"/>
    </row>
    <row r="130" spans="1:103" ht="26" customHeight="1" x14ac:dyDescent="0.2">
      <c r="A130" s="317"/>
      <c r="B130" s="312"/>
      <c r="C130" s="311">
        <f>IF(AND($B130&lt;&gt;"",COUNTIFS(D130:GU130,"X")&gt;0),1,SUM(D130:GU130))</f>
        <v>0</v>
      </c>
      <c r="D130" s="375"/>
      <c r="E130" s="314"/>
      <c r="F130" s="314"/>
      <c r="G130" s="314"/>
      <c r="H130" s="314"/>
      <c r="I130" s="314"/>
      <c r="J130" s="314"/>
      <c r="K130" s="314"/>
      <c r="L130" s="314"/>
      <c r="M130" s="314"/>
      <c r="N130" s="314"/>
      <c r="O130" s="314"/>
      <c r="P130" s="314"/>
      <c r="Q130" s="314"/>
      <c r="R130" s="314"/>
      <c r="S130" s="314"/>
      <c r="T130" s="314"/>
      <c r="U130" s="314"/>
      <c r="V130" s="314"/>
      <c r="W130" s="335"/>
      <c r="X130" s="335"/>
      <c r="Y130" s="335"/>
      <c r="Z130" s="335"/>
      <c r="AA130" s="335"/>
      <c r="AB130" s="335"/>
      <c r="AC130" s="335"/>
      <c r="AD130" s="335"/>
      <c r="AE130" s="335"/>
      <c r="AF130" s="335"/>
      <c r="AG130" s="335"/>
      <c r="AH130" s="335"/>
      <c r="AI130" s="335"/>
      <c r="AJ130" s="335"/>
      <c r="AK130" s="335"/>
      <c r="AL130" s="335"/>
      <c r="AM130" s="335"/>
      <c r="AN130" s="335"/>
      <c r="AO130" s="335"/>
      <c r="AP130" s="335"/>
      <c r="AQ130" s="335"/>
      <c r="AR130" s="335"/>
      <c r="AS130" s="335"/>
      <c r="AT130" s="335"/>
      <c r="AU130" s="335"/>
      <c r="AV130" s="335"/>
      <c r="AW130" s="335"/>
      <c r="AX130" s="335"/>
      <c r="AY130" s="335"/>
      <c r="AZ130" s="335"/>
      <c r="BA130" s="335"/>
      <c r="BB130" s="335"/>
      <c r="BC130" s="335"/>
      <c r="BD130" s="335"/>
      <c r="BE130" s="335"/>
      <c r="BF130" s="335"/>
      <c r="BG130" s="335"/>
      <c r="BH130" s="335"/>
      <c r="BI130" s="335"/>
      <c r="BJ130" s="335"/>
      <c r="BK130" s="335"/>
      <c r="BL130" s="335"/>
      <c r="BM130" s="335"/>
      <c r="BN130" s="335"/>
      <c r="BO130" s="335"/>
      <c r="BP130" s="335"/>
      <c r="BQ130" s="335"/>
      <c r="BR130" s="335"/>
      <c r="BS130" s="335"/>
      <c r="BT130" s="335"/>
      <c r="BU130" s="335"/>
      <c r="BV130" s="335"/>
      <c r="BW130" s="335"/>
      <c r="BX130" s="335"/>
      <c r="BY130" s="335"/>
      <c r="BZ130" s="335"/>
      <c r="CA130" s="335"/>
      <c r="CB130" s="335"/>
      <c r="CC130" s="335"/>
      <c r="CD130" s="335"/>
      <c r="CE130" s="335"/>
      <c r="CF130" s="335"/>
      <c r="CG130" s="335"/>
      <c r="CH130" s="335"/>
      <c r="CI130" s="335"/>
      <c r="CJ130" s="335"/>
      <c r="CK130" s="335"/>
      <c r="CL130" s="335"/>
      <c r="CM130" s="335"/>
      <c r="CN130" s="335"/>
      <c r="CO130" s="335"/>
      <c r="CP130" s="335"/>
      <c r="CQ130" s="335"/>
      <c r="CR130" s="335"/>
      <c r="CS130" s="335"/>
      <c r="CT130" s="335"/>
      <c r="CU130" s="335"/>
      <c r="CV130" s="335"/>
      <c r="CW130" s="335"/>
      <c r="CX130" s="335"/>
      <c r="CY130" s="335"/>
    </row>
    <row r="131" spans="1:103" ht="10" customHeight="1" thickBot="1" x14ac:dyDescent="0.25">
      <c r="A131" s="328"/>
      <c r="C131" s="311">
        <f t="shared" si="17"/>
        <v>0</v>
      </c>
      <c r="E131" s="335"/>
      <c r="F131" s="335"/>
      <c r="G131" s="335"/>
      <c r="H131" s="335"/>
      <c r="I131" s="335"/>
      <c r="J131" s="335"/>
      <c r="K131" s="335"/>
      <c r="L131" s="335"/>
      <c r="M131" s="335"/>
      <c r="N131" s="335"/>
      <c r="O131" s="335"/>
      <c r="P131" s="335"/>
      <c r="Q131" s="335"/>
      <c r="R131" s="335"/>
      <c r="S131" s="335"/>
      <c r="T131" s="335"/>
      <c r="U131" s="335"/>
      <c r="V131" s="335"/>
      <c r="W131" s="335"/>
      <c r="X131" s="335"/>
      <c r="Y131" s="335"/>
      <c r="Z131" s="335"/>
      <c r="AA131" s="335"/>
      <c r="AB131" s="335"/>
      <c r="AC131" s="335"/>
      <c r="AD131" s="335"/>
      <c r="AE131" s="335"/>
      <c r="AF131" s="335"/>
      <c r="AG131" s="335"/>
      <c r="AH131" s="335"/>
      <c r="AI131" s="335"/>
      <c r="AJ131" s="335"/>
      <c r="AK131" s="335"/>
      <c r="AL131" s="335"/>
      <c r="AM131" s="335"/>
      <c r="AN131" s="335"/>
      <c r="AO131" s="335"/>
      <c r="AP131" s="335"/>
      <c r="AQ131" s="335"/>
      <c r="AR131" s="335"/>
      <c r="AS131" s="335"/>
      <c r="AT131" s="335"/>
      <c r="AU131" s="335"/>
      <c r="AV131" s="335"/>
      <c r="AW131" s="335"/>
      <c r="AX131" s="335"/>
      <c r="AY131" s="335"/>
      <c r="AZ131" s="335"/>
      <c r="BA131" s="335"/>
      <c r="BB131" s="335"/>
      <c r="BC131" s="335"/>
      <c r="BD131" s="335"/>
      <c r="BE131" s="335"/>
      <c r="BF131" s="335"/>
      <c r="BG131" s="335"/>
      <c r="BH131" s="335"/>
      <c r="BI131" s="335"/>
      <c r="BJ131" s="335"/>
      <c r="BK131" s="335"/>
      <c r="BL131" s="335"/>
      <c r="BM131" s="335"/>
      <c r="BN131" s="335"/>
      <c r="BO131" s="335"/>
      <c r="BP131" s="335"/>
      <c r="BQ131" s="335"/>
      <c r="BR131" s="335"/>
      <c r="BS131" s="335"/>
      <c r="BT131" s="335"/>
      <c r="BU131" s="335"/>
      <c r="BV131" s="335"/>
      <c r="BW131" s="335"/>
      <c r="BX131" s="335"/>
      <c r="BY131" s="335"/>
      <c r="BZ131" s="335"/>
      <c r="CA131" s="335"/>
      <c r="CB131" s="335"/>
      <c r="CC131" s="335"/>
      <c r="CD131" s="335"/>
      <c r="CE131" s="335"/>
      <c r="CF131" s="335"/>
      <c r="CG131" s="335"/>
      <c r="CH131" s="335"/>
      <c r="CI131" s="335"/>
      <c r="CJ131" s="335"/>
      <c r="CK131" s="335"/>
      <c r="CL131" s="335"/>
      <c r="CM131" s="335"/>
      <c r="CN131" s="335"/>
      <c r="CO131" s="335"/>
      <c r="CP131" s="335"/>
      <c r="CQ131" s="335"/>
      <c r="CR131" s="335"/>
      <c r="CS131" s="335"/>
      <c r="CT131" s="335"/>
      <c r="CU131" s="335"/>
      <c r="CV131" s="335"/>
      <c r="CW131" s="335"/>
      <c r="CX131" s="335"/>
      <c r="CY131" s="335"/>
    </row>
    <row r="132" spans="1:103" s="376" customFormat="1" ht="10" customHeight="1" thickTop="1" x14ac:dyDescent="0.15"/>
    <row r="133" spans="1:103" ht="16" customHeight="1" x14ac:dyDescent="0.2">
      <c r="A133" s="512" t="s">
        <v>3795</v>
      </c>
      <c r="B133" s="512"/>
      <c r="C133" s="512"/>
      <c r="D133" s="512"/>
      <c r="E133" s="512"/>
      <c r="F133" s="512"/>
      <c r="G133" s="512"/>
      <c r="H133" s="512"/>
      <c r="I133" s="512"/>
      <c r="J133" s="512"/>
      <c r="K133" s="512"/>
      <c r="L133" s="512"/>
      <c r="M133" s="512"/>
      <c r="N133" s="512"/>
      <c r="O133" s="512"/>
      <c r="P133" s="512"/>
      <c r="Q133" s="512"/>
      <c r="R133" s="512"/>
      <c r="S133" s="512"/>
      <c r="T133" s="512"/>
      <c r="U133" s="512"/>
      <c r="V133" s="512"/>
    </row>
    <row r="134" spans="1:103" ht="70" customHeight="1" thickBot="1" x14ac:dyDescent="0.25">
      <c r="A134" s="513" t="s">
        <v>3796</v>
      </c>
      <c r="B134" s="514"/>
      <c r="C134" s="514"/>
      <c r="D134" s="514"/>
      <c r="E134" s="514"/>
      <c r="F134" s="514"/>
      <c r="G134" s="514"/>
      <c r="H134" s="514"/>
      <c r="I134" s="514"/>
      <c r="J134" s="514"/>
      <c r="K134" s="514"/>
      <c r="L134" s="514"/>
      <c r="M134" s="514"/>
      <c r="N134" s="514"/>
      <c r="O134" s="514"/>
      <c r="P134" s="514"/>
      <c r="Q134" s="514"/>
      <c r="R134" s="514"/>
      <c r="S134" s="514"/>
      <c r="T134" s="514"/>
      <c r="U134" s="514"/>
      <c r="V134" s="514"/>
    </row>
    <row r="135" spans="1:103" s="326" customFormat="1" ht="16" customHeight="1" thickTop="1" x14ac:dyDescent="0.15">
      <c r="A135" s="331" t="s">
        <v>3753</v>
      </c>
      <c r="B135" s="334" t="s">
        <v>3786</v>
      </c>
      <c r="C135" s="392" t="s">
        <v>3727</v>
      </c>
      <c r="D135" s="393" cm="1">
        <f t="array" ref="D135">StartDate</f>
        <v>45036</v>
      </c>
      <c r="E135" s="393">
        <f t="shared" ref="E135:AJ135" si="18">D135+1</f>
        <v>45037</v>
      </c>
      <c r="F135" s="393">
        <f t="shared" si="18"/>
        <v>45038</v>
      </c>
      <c r="G135" s="393">
        <f t="shared" si="18"/>
        <v>45039</v>
      </c>
      <c r="H135" s="393">
        <f t="shared" si="18"/>
        <v>45040</v>
      </c>
      <c r="I135" s="393">
        <f t="shared" si="18"/>
        <v>45041</v>
      </c>
      <c r="J135" s="393">
        <f t="shared" si="18"/>
        <v>45042</v>
      </c>
      <c r="K135" s="393">
        <f t="shared" si="18"/>
        <v>45043</v>
      </c>
      <c r="L135" s="393">
        <f t="shared" si="18"/>
        <v>45044</v>
      </c>
      <c r="M135" s="393">
        <f t="shared" si="18"/>
        <v>45045</v>
      </c>
      <c r="N135" s="393">
        <f t="shared" si="18"/>
        <v>45046</v>
      </c>
      <c r="O135" s="393">
        <f t="shared" si="18"/>
        <v>45047</v>
      </c>
      <c r="P135" s="393">
        <f t="shared" si="18"/>
        <v>45048</v>
      </c>
      <c r="Q135" s="393">
        <f t="shared" si="18"/>
        <v>45049</v>
      </c>
      <c r="R135" s="393">
        <f t="shared" si="18"/>
        <v>45050</v>
      </c>
      <c r="S135" s="393">
        <f t="shared" si="18"/>
        <v>45051</v>
      </c>
      <c r="T135" s="393">
        <f t="shared" si="18"/>
        <v>45052</v>
      </c>
      <c r="U135" s="393">
        <f t="shared" si="18"/>
        <v>45053</v>
      </c>
      <c r="V135" s="393">
        <f t="shared" si="18"/>
        <v>45054</v>
      </c>
      <c r="W135" s="393">
        <f t="shared" si="18"/>
        <v>45055</v>
      </c>
      <c r="X135" s="393">
        <f t="shared" si="18"/>
        <v>45056</v>
      </c>
      <c r="Y135" s="393">
        <f t="shared" si="18"/>
        <v>45057</v>
      </c>
      <c r="Z135" s="393">
        <f t="shared" si="18"/>
        <v>45058</v>
      </c>
      <c r="AA135" s="393">
        <f t="shared" si="18"/>
        <v>45059</v>
      </c>
      <c r="AB135" s="393">
        <f t="shared" si="18"/>
        <v>45060</v>
      </c>
      <c r="AC135" s="393">
        <f t="shared" si="18"/>
        <v>45061</v>
      </c>
      <c r="AD135" s="393">
        <f t="shared" si="18"/>
        <v>45062</v>
      </c>
      <c r="AE135" s="393">
        <f t="shared" si="18"/>
        <v>45063</v>
      </c>
      <c r="AF135" s="393">
        <f t="shared" si="18"/>
        <v>45064</v>
      </c>
      <c r="AG135" s="393">
        <f t="shared" si="18"/>
        <v>45065</v>
      </c>
      <c r="AH135" s="393">
        <f t="shared" si="18"/>
        <v>45066</v>
      </c>
      <c r="AI135" s="393">
        <f t="shared" si="18"/>
        <v>45067</v>
      </c>
      <c r="AJ135" s="393">
        <f t="shared" si="18"/>
        <v>45068</v>
      </c>
      <c r="AK135" s="393">
        <f t="shared" ref="AK135:BP135" si="19">AJ135+1</f>
        <v>45069</v>
      </c>
      <c r="AL135" s="393">
        <f t="shared" si="19"/>
        <v>45070</v>
      </c>
      <c r="AM135" s="393">
        <f t="shared" si="19"/>
        <v>45071</v>
      </c>
      <c r="AN135" s="393">
        <f t="shared" si="19"/>
        <v>45072</v>
      </c>
      <c r="AO135" s="393">
        <f t="shared" si="19"/>
        <v>45073</v>
      </c>
      <c r="AP135" s="393">
        <f t="shared" si="19"/>
        <v>45074</v>
      </c>
      <c r="AQ135" s="393">
        <f t="shared" si="19"/>
        <v>45075</v>
      </c>
      <c r="AR135" s="393">
        <f t="shared" si="19"/>
        <v>45076</v>
      </c>
      <c r="AS135" s="393">
        <f t="shared" si="19"/>
        <v>45077</v>
      </c>
      <c r="AT135" s="393">
        <f t="shared" si="19"/>
        <v>45078</v>
      </c>
      <c r="AU135" s="393">
        <f t="shared" si="19"/>
        <v>45079</v>
      </c>
      <c r="AV135" s="393">
        <f t="shared" si="19"/>
        <v>45080</v>
      </c>
      <c r="AW135" s="393">
        <f t="shared" si="19"/>
        <v>45081</v>
      </c>
      <c r="AX135" s="393">
        <f t="shared" si="19"/>
        <v>45082</v>
      </c>
      <c r="AY135" s="393">
        <f t="shared" si="19"/>
        <v>45083</v>
      </c>
      <c r="AZ135" s="393">
        <f t="shared" si="19"/>
        <v>45084</v>
      </c>
      <c r="BA135" s="393">
        <f t="shared" si="19"/>
        <v>45085</v>
      </c>
      <c r="BB135" s="393">
        <f t="shared" si="19"/>
        <v>45086</v>
      </c>
      <c r="BC135" s="393">
        <f t="shared" si="19"/>
        <v>45087</v>
      </c>
      <c r="BD135" s="393">
        <f t="shared" si="19"/>
        <v>45088</v>
      </c>
      <c r="BE135" s="393">
        <f t="shared" si="19"/>
        <v>45089</v>
      </c>
      <c r="BF135" s="393">
        <f t="shared" si="19"/>
        <v>45090</v>
      </c>
      <c r="BG135" s="393">
        <f t="shared" si="19"/>
        <v>45091</v>
      </c>
      <c r="BH135" s="393">
        <f t="shared" si="19"/>
        <v>45092</v>
      </c>
      <c r="BI135" s="393">
        <f t="shared" si="19"/>
        <v>45093</v>
      </c>
      <c r="BJ135" s="393">
        <f t="shared" si="19"/>
        <v>45094</v>
      </c>
      <c r="BK135" s="393">
        <f t="shared" si="19"/>
        <v>45095</v>
      </c>
      <c r="BL135" s="393">
        <f t="shared" si="19"/>
        <v>45096</v>
      </c>
      <c r="BM135" s="393">
        <f t="shared" si="19"/>
        <v>45097</v>
      </c>
      <c r="BN135" s="393">
        <f t="shared" si="19"/>
        <v>45098</v>
      </c>
      <c r="BO135" s="393">
        <f t="shared" si="19"/>
        <v>45099</v>
      </c>
      <c r="BP135" s="393">
        <f t="shared" si="19"/>
        <v>45100</v>
      </c>
      <c r="BQ135" s="393">
        <f t="shared" ref="BQ135:CY135" si="20">BP135+1</f>
        <v>45101</v>
      </c>
      <c r="BR135" s="393">
        <f t="shared" si="20"/>
        <v>45102</v>
      </c>
      <c r="BS135" s="393">
        <f t="shared" si="20"/>
        <v>45103</v>
      </c>
      <c r="BT135" s="393">
        <f t="shared" si="20"/>
        <v>45104</v>
      </c>
      <c r="BU135" s="393">
        <f t="shared" si="20"/>
        <v>45105</v>
      </c>
      <c r="BV135" s="393">
        <f t="shared" si="20"/>
        <v>45106</v>
      </c>
      <c r="BW135" s="393">
        <f t="shared" si="20"/>
        <v>45107</v>
      </c>
      <c r="BX135" s="393">
        <f t="shared" si="20"/>
        <v>45108</v>
      </c>
      <c r="BY135" s="393">
        <f t="shared" si="20"/>
        <v>45109</v>
      </c>
      <c r="BZ135" s="393">
        <f t="shared" si="20"/>
        <v>45110</v>
      </c>
      <c r="CA135" s="393">
        <f t="shared" si="20"/>
        <v>45111</v>
      </c>
      <c r="CB135" s="393">
        <f t="shared" si="20"/>
        <v>45112</v>
      </c>
      <c r="CC135" s="393">
        <f t="shared" si="20"/>
        <v>45113</v>
      </c>
      <c r="CD135" s="393">
        <f t="shared" si="20"/>
        <v>45114</v>
      </c>
      <c r="CE135" s="393">
        <f t="shared" si="20"/>
        <v>45115</v>
      </c>
      <c r="CF135" s="393">
        <f t="shared" si="20"/>
        <v>45116</v>
      </c>
      <c r="CG135" s="393">
        <f t="shared" si="20"/>
        <v>45117</v>
      </c>
      <c r="CH135" s="393">
        <f t="shared" si="20"/>
        <v>45118</v>
      </c>
      <c r="CI135" s="393">
        <f t="shared" si="20"/>
        <v>45119</v>
      </c>
      <c r="CJ135" s="393">
        <f t="shared" si="20"/>
        <v>45120</v>
      </c>
      <c r="CK135" s="393">
        <f t="shared" si="20"/>
        <v>45121</v>
      </c>
      <c r="CL135" s="393">
        <f t="shared" si="20"/>
        <v>45122</v>
      </c>
      <c r="CM135" s="393">
        <f t="shared" si="20"/>
        <v>45123</v>
      </c>
      <c r="CN135" s="393">
        <f t="shared" si="20"/>
        <v>45124</v>
      </c>
      <c r="CO135" s="393">
        <f t="shared" si="20"/>
        <v>45125</v>
      </c>
      <c r="CP135" s="393">
        <f t="shared" si="20"/>
        <v>45126</v>
      </c>
      <c r="CQ135" s="393">
        <f t="shared" si="20"/>
        <v>45127</v>
      </c>
      <c r="CR135" s="393">
        <f t="shared" si="20"/>
        <v>45128</v>
      </c>
      <c r="CS135" s="393">
        <f t="shared" si="20"/>
        <v>45129</v>
      </c>
      <c r="CT135" s="393">
        <f t="shared" si="20"/>
        <v>45130</v>
      </c>
      <c r="CU135" s="393">
        <f t="shared" si="20"/>
        <v>45131</v>
      </c>
      <c r="CV135" s="393">
        <f t="shared" si="20"/>
        <v>45132</v>
      </c>
      <c r="CW135" s="393">
        <f t="shared" si="20"/>
        <v>45133</v>
      </c>
      <c r="CX135" s="393">
        <f t="shared" si="20"/>
        <v>45134</v>
      </c>
      <c r="CY135" s="393">
        <f t="shared" si="20"/>
        <v>45135</v>
      </c>
    </row>
    <row r="136" spans="1:103" s="320" customFormat="1" ht="21" hidden="1" customHeight="1" x14ac:dyDescent="0.15">
      <c r="A136" s="325"/>
      <c r="B136" s="324" t="s">
        <v>3786</v>
      </c>
      <c r="C136" s="323" t="s">
        <v>3727</v>
      </c>
      <c r="D136" s="322" t="s">
        <v>70</v>
      </c>
      <c r="E136" s="321" t="s">
        <v>171</v>
      </c>
      <c r="F136" s="321" t="s">
        <v>172</v>
      </c>
      <c r="G136" s="321" t="s">
        <v>173</v>
      </c>
      <c r="H136" s="321" t="s">
        <v>174</v>
      </c>
      <c r="I136" s="321" t="s">
        <v>175</v>
      </c>
      <c r="J136" s="321" t="s">
        <v>176</v>
      </c>
      <c r="K136" s="321" t="s">
        <v>177</v>
      </c>
      <c r="L136" s="321" t="s">
        <v>178</v>
      </c>
      <c r="M136" s="321" t="s">
        <v>179</v>
      </c>
      <c r="N136" s="321" t="s">
        <v>180</v>
      </c>
      <c r="O136" s="321" t="s">
        <v>181</v>
      </c>
      <c r="P136" s="321" t="s">
        <v>182</v>
      </c>
      <c r="Q136" s="321" t="s">
        <v>183</v>
      </c>
      <c r="R136" s="321" t="s">
        <v>184</v>
      </c>
      <c r="S136" s="321" t="s">
        <v>185</v>
      </c>
      <c r="T136" s="321" t="s">
        <v>186</v>
      </c>
      <c r="U136" s="321" t="s">
        <v>187</v>
      </c>
      <c r="V136" s="321" t="s">
        <v>188</v>
      </c>
      <c r="W136" s="321" t="s">
        <v>189</v>
      </c>
      <c r="X136" s="321" t="s">
        <v>190</v>
      </c>
      <c r="Y136" s="321" t="s">
        <v>191</v>
      </c>
      <c r="Z136" s="321" t="s">
        <v>192</v>
      </c>
      <c r="AA136" s="321" t="s">
        <v>193</v>
      </c>
      <c r="AB136" s="321" t="s">
        <v>194</v>
      </c>
      <c r="AC136" s="321" t="s">
        <v>195</v>
      </c>
      <c r="AD136" s="321" t="s">
        <v>196</v>
      </c>
      <c r="AE136" s="321" t="s">
        <v>197</v>
      </c>
      <c r="AF136" s="321" t="s">
        <v>198</v>
      </c>
      <c r="AG136" s="321" t="s">
        <v>199</v>
      </c>
      <c r="AH136" s="321" t="s">
        <v>200</v>
      </c>
      <c r="AI136" s="321" t="s">
        <v>201</v>
      </c>
      <c r="AJ136" s="321" t="s">
        <v>202</v>
      </c>
      <c r="AK136" s="321" t="s">
        <v>203</v>
      </c>
      <c r="AL136" s="321" t="s">
        <v>204</v>
      </c>
      <c r="AM136" s="321" t="s">
        <v>205</v>
      </c>
      <c r="AN136" s="321" t="s">
        <v>206</v>
      </c>
      <c r="AO136" s="321" t="s">
        <v>207</v>
      </c>
      <c r="AP136" s="321" t="s">
        <v>208</v>
      </c>
      <c r="AQ136" s="321" t="s">
        <v>209</v>
      </c>
      <c r="AR136" s="321" t="s">
        <v>210</v>
      </c>
      <c r="AS136" s="321" t="s">
        <v>211</v>
      </c>
      <c r="AT136" s="321" t="s">
        <v>212</v>
      </c>
      <c r="AU136" s="321" t="s">
        <v>213</v>
      </c>
      <c r="AV136" s="321" t="s">
        <v>214</v>
      </c>
      <c r="AW136" s="321" t="s">
        <v>215</v>
      </c>
      <c r="AX136" s="321" t="s">
        <v>216</v>
      </c>
      <c r="AY136" s="321" t="s">
        <v>217</v>
      </c>
      <c r="AZ136" s="321" t="s">
        <v>218</v>
      </c>
      <c r="BA136" s="321" t="s">
        <v>219</v>
      </c>
      <c r="BB136" s="321" t="s">
        <v>220</v>
      </c>
      <c r="BC136" s="321" t="s">
        <v>221</v>
      </c>
      <c r="BD136" s="321" t="s">
        <v>222</v>
      </c>
      <c r="BE136" s="321" t="s">
        <v>223</v>
      </c>
      <c r="BF136" s="321" t="s">
        <v>224</v>
      </c>
      <c r="BG136" s="321" t="s">
        <v>225</v>
      </c>
      <c r="BH136" s="321" t="s">
        <v>226</v>
      </c>
      <c r="BI136" s="321" t="s">
        <v>227</v>
      </c>
      <c r="BJ136" s="321" t="s">
        <v>228</v>
      </c>
      <c r="BK136" s="321" t="s">
        <v>229</v>
      </c>
      <c r="BL136" s="321" t="s">
        <v>230</v>
      </c>
      <c r="BM136" s="321" t="s">
        <v>231</v>
      </c>
      <c r="BN136" s="321" t="s">
        <v>232</v>
      </c>
      <c r="BO136" s="321" t="s">
        <v>233</v>
      </c>
      <c r="BP136" s="321" t="s">
        <v>234</v>
      </c>
      <c r="BQ136" s="321" t="s">
        <v>235</v>
      </c>
      <c r="BR136" s="321" t="s">
        <v>236</v>
      </c>
      <c r="BS136" s="321" t="s">
        <v>237</v>
      </c>
      <c r="BT136" s="321" t="s">
        <v>238</v>
      </c>
      <c r="BU136" s="321" t="s">
        <v>239</v>
      </c>
      <c r="BV136" s="321" t="s">
        <v>240</v>
      </c>
      <c r="BW136" s="321" t="s">
        <v>241</v>
      </c>
      <c r="BX136" s="321" t="s">
        <v>242</v>
      </c>
      <c r="BY136" s="321" t="s">
        <v>243</v>
      </c>
      <c r="BZ136" s="321" t="s">
        <v>244</v>
      </c>
      <c r="CA136" s="321" t="s">
        <v>245</v>
      </c>
      <c r="CB136" s="321" t="s">
        <v>246</v>
      </c>
      <c r="CC136" s="321" t="s">
        <v>247</v>
      </c>
      <c r="CD136" s="321" t="s">
        <v>248</v>
      </c>
      <c r="CE136" s="321" t="s">
        <v>249</v>
      </c>
      <c r="CF136" s="321" t="s">
        <v>250</v>
      </c>
      <c r="CG136" s="321" t="s">
        <v>251</v>
      </c>
      <c r="CH136" s="321" t="s">
        <v>252</v>
      </c>
      <c r="CI136" s="321" t="s">
        <v>253</v>
      </c>
      <c r="CJ136" s="321" t="s">
        <v>254</v>
      </c>
      <c r="CK136" s="321" t="s">
        <v>255</v>
      </c>
      <c r="CL136" s="321" t="s">
        <v>256</v>
      </c>
      <c r="CM136" s="321" t="s">
        <v>257</v>
      </c>
      <c r="CN136" s="321" t="s">
        <v>258</v>
      </c>
      <c r="CO136" s="321" t="s">
        <v>259</v>
      </c>
      <c r="CP136" s="321" t="s">
        <v>260</v>
      </c>
      <c r="CQ136" s="321" t="s">
        <v>261</v>
      </c>
      <c r="CR136" s="321" t="s">
        <v>262</v>
      </c>
      <c r="CS136" s="321" t="s">
        <v>263</v>
      </c>
      <c r="CT136" s="321" t="s">
        <v>264</v>
      </c>
      <c r="CU136" s="321" t="s">
        <v>265</v>
      </c>
      <c r="CV136" s="321" t="s">
        <v>266</v>
      </c>
      <c r="CW136" s="321" t="s">
        <v>267</v>
      </c>
      <c r="CX136" s="321" t="s">
        <v>268</v>
      </c>
      <c r="CY136" s="321" t="s">
        <v>269</v>
      </c>
    </row>
    <row r="137" spans="1:103" s="320" customFormat="1" ht="26" customHeight="1" x14ac:dyDescent="0.15">
      <c r="A137" s="317"/>
      <c r="B137" s="333"/>
      <c r="C137" s="311">
        <f t="shared" ref="C137:C154" si="21">IF(AND($B137&lt;&gt;"",COUNTIFS(D137:GU137,"X")&gt;0),1,SUM(D137:GU137))</f>
        <v>0</v>
      </c>
      <c r="D137" s="314"/>
      <c r="E137" s="314"/>
      <c r="F137" s="314"/>
      <c r="G137" s="314"/>
      <c r="H137" s="314"/>
      <c r="I137" s="314"/>
      <c r="J137" s="314"/>
      <c r="K137" s="314"/>
      <c r="L137" s="314"/>
      <c r="M137" s="314"/>
      <c r="N137" s="314"/>
      <c r="O137" s="314"/>
      <c r="P137" s="314"/>
      <c r="Q137" s="314"/>
      <c r="R137" s="314"/>
      <c r="S137" s="314"/>
      <c r="T137" s="314"/>
      <c r="U137" s="314"/>
      <c r="V137" s="314"/>
      <c r="W137" s="314"/>
      <c r="X137" s="314"/>
      <c r="Y137" s="314"/>
      <c r="Z137" s="314"/>
      <c r="AA137" s="315"/>
      <c r="AB137" s="330"/>
      <c r="AC137" s="330"/>
      <c r="AD137" s="330"/>
      <c r="AE137" s="330"/>
      <c r="AF137" s="330"/>
      <c r="AG137" s="330"/>
      <c r="AH137" s="330"/>
      <c r="AI137" s="330"/>
      <c r="AJ137" s="330"/>
      <c r="AK137" s="330"/>
      <c r="AL137" s="330"/>
      <c r="AM137" s="330"/>
      <c r="AN137" s="330"/>
      <c r="AO137" s="330"/>
      <c r="AP137" s="330"/>
      <c r="AQ137" s="330"/>
      <c r="AR137" s="330"/>
      <c r="AS137" s="330"/>
      <c r="AT137" s="330"/>
      <c r="AU137" s="330"/>
      <c r="AV137" s="330"/>
      <c r="AW137" s="330"/>
      <c r="AX137" s="330"/>
      <c r="AY137" s="330"/>
      <c r="AZ137" s="330"/>
      <c r="BA137" s="330"/>
      <c r="BB137" s="330"/>
      <c r="BC137" s="330"/>
      <c r="BD137" s="330"/>
      <c r="BE137" s="330"/>
      <c r="BF137" s="330"/>
      <c r="BG137" s="330"/>
      <c r="BH137" s="330"/>
      <c r="BI137" s="330"/>
      <c r="BJ137" s="330"/>
      <c r="BK137" s="330"/>
      <c r="BL137" s="330"/>
      <c r="BM137" s="330"/>
      <c r="BN137" s="330"/>
      <c r="BO137" s="330"/>
      <c r="BP137" s="330"/>
      <c r="BQ137" s="330"/>
      <c r="BR137" s="330"/>
      <c r="BS137" s="330"/>
      <c r="BT137" s="330"/>
      <c r="BU137" s="330"/>
      <c r="BV137" s="330"/>
      <c r="BW137" s="330"/>
      <c r="BX137" s="330"/>
      <c r="BY137" s="330"/>
      <c r="BZ137" s="330"/>
      <c r="CA137" s="330"/>
      <c r="CB137" s="330"/>
      <c r="CC137" s="330"/>
      <c r="CD137" s="330"/>
      <c r="CE137" s="330"/>
      <c r="CF137" s="330"/>
      <c r="CG137" s="330"/>
      <c r="CH137" s="330"/>
      <c r="CI137" s="330"/>
      <c r="CJ137" s="330"/>
      <c r="CK137" s="330"/>
      <c r="CL137" s="330"/>
      <c r="CM137" s="330"/>
      <c r="CN137" s="330"/>
      <c r="CO137" s="330"/>
      <c r="CP137" s="330"/>
      <c r="CQ137" s="330"/>
      <c r="CR137" s="330"/>
      <c r="CS137" s="330"/>
      <c r="CT137" s="330"/>
      <c r="CU137" s="330"/>
      <c r="CV137" s="330"/>
      <c r="CW137" s="330"/>
      <c r="CX137" s="330"/>
      <c r="CY137" s="330"/>
    </row>
    <row r="138" spans="1:103" s="320" customFormat="1" ht="26" customHeight="1" x14ac:dyDescent="0.15">
      <c r="A138" s="317"/>
      <c r="B138" s="333"/>
      <c r="C138" s="311">
        <f t="shared" si="21"/>
        <v>0</v>
      </c>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c r="AA138" s="315"/>
      <c r="AB138" s="329"/>
      <c r="AC138" s="329"/>
      <c r="AD138" s="329"/>
      <c r="AE138" s="329"/>
      <c r="AF138" s="329"/>
      <c r="AG138" s="329"/>
      <c r="AH138" s="329"/>
      <c r="AI138" s="329"/>
      <c r="AJ138" s="329"/>
      <c r="AK138" s="329"/>
      <c r="AL138" s="329"/>
      <c r="AM138" s="329"/>
      <c r="AN138" s="329"/>
      <c r="AO138" s="329"/>
      <c r="AP138" s="329"/>
      <c r="AQ138" s="329"/>
      <c r="AR138" s="329"/>
      <c r="AS138" s="329"/>
      <c r="AT138" s="329"/>
      <c r="AU138" s="329"/>
      <c r="AV138" s="329"/>
      <c r="AW138" s="329"/>
      <c r="AX138" s="329"/>
      <c r="AY138" s="329"/>
      <c r="AZ138" s="329"/>
      <c r="BA138" s="329"/>
      <c r="BB138" s="329"/>
      <c r="BC138" s="329"/>
      <c r="BD138" s="329"/>
      <c r="BE138" s="329"/>
      <c r="BF138" s="329"/>
      <c r="BG138" s="329"/>
      <c r="BH138" s="329"/>
      <c r="BI138" s="329"/>
      <c r="BJ138" s="329"/>
      <c r="BK138" s="329"/>
      <c r="BL138" s="329"/>
      <c r="BM138" s="329"/>
      <c r="BN138" s="329"/>
      <c r="BO138" s="329"/>
      <c r="BP138" s="329"/>
      <c r="BQ138" s="329"/>
      <c r="BR138" s="329"/>
      <c r="BS138" s="329"/>
      <c r="BT138" s="329"/>
      <c r="BU138" s="329"/>
      <c r="BV138" s="329"/>
      <c r="BW138" s="329"/>
      <c r="BX138" s="329"/>
      <c r="BY138" s="329"/>
      <c r="BZ138" s="329"/>
      <c r="CA138" s="329"/>
      <c r="CB138" s="329"/>
      <c r="CC138" s="329"/>
      <c r="CD138" s="329"/>
      <c r="CE138" s="329"/>
      <c r="CF138" s="329"/>
      <c r="CG138" s="329"/>
      <c r="CH138" s="329"/>
      <c r="CI138" s="329"/>
      <c r="CJ138" s="329"/>
      <c r="CK138" s="329"/>
      <c r="CL138" s="329"/>
      <c r="CM138" s="329"/>
      <c r="CN138" s="329"/>
      <c r="CO138" s="329"/>
      <c r="CP138" s="329"/>
      <c r="CQ138" s="329"/>
      <c r="CR138" s="329"/>
      <c r="CS138" s="329"/>
      <c r="CT138" s="329"/>
      <c r="CU138" s="329"/>
      <c r="CV138" s="329"/>
      <c r="CW138" s="329"/>
      <c r="CX138" s="329"/>
      <c r="CY138" s="329"/>
    </row>
    <row r="139" spans="1:103" s="320" customFormat="1" ht="26" customHeight="1" x14ac:dyDescent="0.15">
      <c r="A139" s="317"/>
      <c r="B139" s="333"/>
      <c r="C139" s="318">
        <f t="shared" si="21"/>
        <v>0</v>
      </c>
      <c r="D139" s="314"/>
      <c r="E139" s="314"/>
      <c r="F139" s="314"/>
      <c r="G139" s="314"/>
      <c r="H139" s="314"/>
      <c r="I139" s="314"/>
      <c r="J139" s="314"/>
      <c r="K139" s="314"/>
      <c r="L139" s="314"/>
      <c r="M139" s="314"/>
      <c r="N139" s="314"/>
      <c r="O139" s="314"/>
      <c r="P139" s="314"/>
      <c r="Q139" s="314"/>
      <c r="R139" s="314"/>
      <c r="S139" s="314"/>
      <c r="T139" s="314"/>
      <c r="U139" s="314"/>
      <c r="V139" s="314"/>
      <c r="W139" s="314"/>
      <c r="X139" s="314"/>
      <c r="Y139" s="314"/>
      <c r="Z139" s="314"/>
      <c r="AA139" s="315"/>
      <c r="AB139" s="329"/>
      <c r="AC139" s="329"/>
      <c r="AD139" s="329"/>
      <c r="AE139" s="329"/>
      <c r="AF139" s="329"/>
      <c r="AG139" s="329"/>
      <c r="AH139" s="329"/>
      <c r="AI139" s="329"/>
      <c r="AJ139" s="329"/>
      <c r="AK139" s="329"/>
      <c r="AL139" s="329"/>
      <c r="AM139" s="329"/>
      <c r="AN139" s="329"/>
      <c r="AO139" s="329"/>
      <c r="AP139" s="329"/>
      <c r="AQ139" s="329"/>
      <c r="AR139" s="329"/>
      <c r="AS139" s="329"/>
      <c r="AT139" s="329"/>
      <c r="AU139" s="329"/>
      <c r="AV139" s="329"/>
      <c r="AW139" s="329"/>
      <c r="AX139" s="329"/>
      <c r="AY139" s="329"/>
      <c r="AZ139" s="329"/>
      <c r="BA139" s="329"/>
      <c r="BB139" s="329"/>
      <c r="BC139" s="329"/>
      <c r="BD139" s="329"/>
      <c r="BE139" s="329"/>
      <c r="BF139" s="329"/>
      <c r="BG139" s="329"/>
      <c r="BH139" s="329"/>
      <c r="BI139" s="329"/>
      <c r="BJ139" s="329"/>
      <c r="BK139" s="329"/>
      <c r="BL139" s="329"/>
      <c r="BM139" s="329"/>
      <c r="BN139" s="329"/>
      <c r="BO139" s="329"/>
      <c r="BP139" s="329"/>
      <c r="BQ139" s="329"/>
      <c r="BR139" s="329"/>
      <c r="BS139" s="329"/>
      <c r="BT139" s="329"/>
      <c r="BU139" s="329"/>
      <c r="BV139" s="329"/>
      <c r="BW139" s="329"/>
      <c r="BX139" s="329"/>
      <c r="BY139" s="329"/>
      <c r="BZ139" s="329"/>
      <c r="CA139" s="329"/>
      <c r="CB139" s="329"/>
      <c r="CC139" s="329"/>
      <c r="CD139" s="329"/>
      <c r="CE139" s="329"/>
      <c r="CF139" s="329"/>
      <c r="CG139" s="329"/>
      <c r="CH139" s="329"/>
      <c r="CI139" s="329"/>
      <c r="CJ139" s="329"/>
      <c r="CK139" s="329"/>
      <c r="CL139" s="329"/>
      <c r="CM139" s="329"/>
      <c r="CN139" s="329"/>
      <c r="CO139" s="329"/>
      <c r="CP139" s="329"/>
      <c r="CQ139" s="329"/>
      <c r="CR139" s="329"/>
      <c r="CS139" s="329"/>
      <c r="CT139" s="329"/>
      <c r="CU139" s="329"/>
      <c r="CV139" s="329"/>
      <c r="CW139" s="329"/>
      <c r="CX139" s="329"/>
      <c r="CY139" s="329"/>
    </row>
    <row r="140" spans="1:103" s="320" customFormat="1" ht="26" customHeight="1" x14ac:dyDescent="0.15">
      <c r="A140" s="317"/>
      <c r="B140" s="333"/>
      <c r="C140" s="318">
        <f t="shared" si="21"/>
        <v>0</v>
      </c>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5"/>
      <c r="AB140" s="329"/>
      <c r="AC140" s="329"/>
      <c r="AD140" s="329"/>
      <c r="AE140" s="329"/>
      <c r="AF140" s="329"/>
      <c r="AG140" s="329"/>
      <c r="AH140" s="329"/>
      <c r="AI140" s="329"/>
      <c r="AJ140" s="329"/>
      <c r="AK140" s="329"/>
      <c r="AL140" s="329"/>
      <c r="AM140" s="329"/>
      <c r="AN140" s="329"/>
      <c r="AO140" s="329"/>
      <c r="AP140" s="329"/>
      <c r="AQ140" s="329"/>
      <c r="AR140" s="329"/>
      <c r="AS140" s="329"/>
      <c r="AT140" s="329"/>
      <c r="AU140" s="329"/>
      <c r="AV140" s="329"/>
      <c r="AW140" s="329"/>
      <c r="AX140" s="329"/>
      <c r="AY140" s="329"/>
      <c r="AZ140" s="329"/>
      <c r="BA140" s="329"/>
      <c r="BB140" s="329"/>
      <c r="BC140" s="329"/>
      <c r="BD140" s="329"/>
      <c r="BE140" s="329"/>
      <c r="BF140" s="329"/>
      <c r="BG140" s="329"/>
      <c r="BH140" s="329"/>
      <c r="BI140" s="329"/>
      <c r="BJ140" s="329"/>
      <c r="BK140" s="329"/>
      <c r="BL140" s="329"/>
      <c r="BM140" s="329"/>
      <c r="BN140" s="329"/>
      <c r="BO140" s="329"/>
      <c r="BP140" s="329"/>
      <c r="BQ140" s="329"/>
      <c r="BR140" s="329"/>
      <c r="BS140" s="329"/>
      <c r="BT140" s="329"/>
      <c r="BU140" s="329"/>
      <c r="BV140" s="329"/>
      <c r="BW140" s="329"/>
      <c r="BX140" s="329"/>
      <c r="BY140" s="329"/>
      <c r="BZ140" s="329"/>
      <c r="CA140" s="329"/>
      <c r="CB140" s="329"/>
      <c r="CC140" s="329"/>
      <c r="CD140" s="329"/>
      <c r="CE140" s="329"/>
      <c r="CF140" s="329"/>
      <c r="CG140" s="329"/>
      <c r="CH140" s="329"/>
      <c r="CI140" s="329"/>
      <c r="CJ140" s="329"/>
      <c r="CK140" s="329"/>
      <c r="CL140" s="329"/>
      <c r="CM140" s="329"/>
      <c r="CN140" s="329"/>
      <c r="CO140" s="329"/>
      <c r="CP140" s="329"/>
      <c r="CQ140" s="329"/>
      <c r="CR140" s="329"/>
      <c r="CS140" s="329"/>
      <c r="CT140" s="329"/>
      <c r="CU140" s="329"/>
      <c r="CV140" s="329"/>
      <c r="CW140" s="329"/>
      <c r="CX140" s="329"/>
      <c r="CY140" s="329"/>
    </row>
    <row r="141" spans="1:103" s="320" customFormat="1" ht="26" customHeight="1" x14ac:dyDescent="0.15">
      <c r="A141" s="317"/>
      <c r="B141" s="333"/>
      <c r="C141" s="318">
        <f t="shared" si="21"/>
        <v>0</v>
      </c>
      <c r="D141" s="314"/>
      <c r="E141" s="314"/>
      <c r="F141" s="314"/>
      <c r="G141" s="314"/>
      <c r="H141" s="314"/>
      <c r="I141" s="314"/>
      <c r="J141" s="314"/>
      <c r="K141" s="314"/>
      <c r="L141" s="314"/>
      <c r="M141" s="314"/>
      <c r="N141" s="314"/>
      <c r="O141" s="314"/>
      <c r="P141" s="314"/>
      <c r="Q141" s="314"/>
      <c r="R141" s="314"/>
      <c r="S141" s="314"/>
      <c r="T141" s="314"/>
      <c r="U141" s="314"/>
      <c r="V141" s="314"/>
      <c r="W141" s="314"/>
      <c r="X141" s="314"/>
      <c r="Y141" s="314"/>
      <c r="Z141" s="314"/>
      <c r="AA141" s="315"/>
      <c r="AB141" s="329"/>
      <c r="AC141" s="329"/>
      <c r="AD141" s="329"/>
      <c r="AE141" s="329"/>
      <c r="AF141" s="329"/>
      <c r="AG141" s="329"/>
      <c r="AH141" s="329"/>
      <c r="AI141" s="329"/>
      <c r="AJ141" s="329"/>
      <c r="AK141" s="329"/>
      <c r="AL141" s="329"/>
      <c r="AM141" s="329"/>
      <c r="AN141" s="329"/>
      <c r="AO141" s="329"/>
      <c r="AP141" s="329"/>
      <c r="AQ141" s="329"/>
      <c r="AR141" s="329"/>
      <c r="AS141" s="329"/>
      <c r="AT141" s="329"/>
      <c r="AU141" s="329"/>
      <c r="AV141" s="329"/>
      <c r="AW141" s="329"/>
      <c r="AX141" s="329"/>
      <c r="AY141" s="329"/>
      <c r="AZ141" s="329"/>
      <c r="BA141" s="329"/>
      <c r="BB141" s="329"/>
      <c r="BC141" s="329"/>
      <c r="BD141" s="329"/>
      <c r="BE141" s="329"/>
      <c r="BF141" s="329"/>
      <c r="BG141" s="329"/>
      <c r="BH141" s="329"/>
      <c r="BI141" s="329"/>
      <c r="BJ141" s="329"/>
      <c r="BK141" s="329"/>
      <c r="BL141" s="329"/>
      <c r="BM141" s="329"/>
      <c r="BN141" s="329"/>
      <c r="BO141" s="329"/>
      <c r="BP141" s="329"/>
      <c r="BQ141" s="329"/>
      <c r="BR141" s="329"/>
      <c r="BS141" s="329"/>
      <c r="BT141" s="329"/>
      <c r="BU141" s="329"/>
      <c r="BV141" s="329"/>
      <c r="BW141" s="329"/>
      <c r="BX141" s="329"/>
      <c r="BY141" s="329"/>
      <c r="BZ141" s="329"/>
      <c r="CA141" s="329"/>
      <c r="CB141" s="329"/>
      <c r="CC141" s="329"/>
      <c r="CD141" s="329"/>
      <c r="CE141" s="329"/>
      <c r="CF141" s="329"/>
      <c r="CG141" s="329"/>
      <c r="CH141" s="329"/>
      <c r="CI141" s="329"/>
      <c r="CJ141" s="329"/>
      <c r="CK141" s="329"/>
      <c r="CL141" s="329"/>
      <c r="CM141" s="329"/>
      <c r="CN141" s="329"/>
      <c r="CO141" s="329"/>
      <c r="CP141" s="329"/>
      <c r="CQ141" s="329"/>
      <c r="CR141" s="329"/>
      <c r="CS141" s="329"/>
      <c r="CT141" s="329"/>
      <c r="CU141" s="329"/>
      <c r="CV141" s="329"/>
      <c r="CW141" s="329"/>
      <c r="CX141" s="329"/>
      <c r="CY141" s="329"/>
    </row>
    <row r="142" spans="1:103" s="320" customFormat="1" ht="26" customHeight="1" x14ac:dyDescent="0.15">
      <c r="A142" s="317"/>
      <c r="B142" s="333"/>
      <c r="C142" s="318">
        <f t="shared" si="21"/>
        <v>0</v>
      </c>
      <c r="D142" s="314"/>
      <c r="E142" s="314"/>
      <c r="F142" s="314"/>
      <c r="G142" s="314"/>
      <c r="H142" s="314"/>
      <c r="I142" s="314"/>
      <c r="J142" s="314"/>
      <c r="K142" s="314"/>
      <c r="L142" s="314"/>
      <c r="M142" s="314"/>
      <c r="N142" s="314"/>
      <c r="O142" s="314"/>
      <c r="P142" s="314"/>
      <c r="Q142" s="314"/>
      <c r="R142" s="314"/>
      <c r="S142" s="314"/>
      <c r="T142" s="314"/>
      <c r="U142" s="314"/>
      <c r="V142" s="314"/>
      <c r="W142" s="314"/>
      <c r="X142" s="314"/>
      <c r="Y142" s="314"/>
      <c r="Z142" s="314"/>
      <c r="AA142" s="315"/>
      <c r="AB142" s="329"/>
      <c r="AC142" s="329"/>
      <c r="AD142" s="329"/>
      <c r="AE142" s="329"/>
      <c r="AF142" s="329"/>
      <c r="AG142" s="329"/>
      <c r="AH142" s="329"/>
      <c r="AI142" s="329"/>
      <c r="AJ142" s="329"/>
      <c r="AK142" s="329"/>
      <c r="AL142" s="329"/>
      <c r="AM142" s="329"/>
      <c r="AN142" s="329"/>
      <c r="AO142" s="329"/>
      <c r="AP142" s="329"/>
      <c r="AQ142" s="329"/>
      <c r="AR142" s="329"/>
      <c r="AS142" s="329"/>
      <c r="AT142" s="329"/>
      <c r="AU142" s="329"/>
      <c r="AV142" s="329"/>
      <c r="AW142" s="329"/>
      <c r="AX142" s="329"/>
      <c r="AY142" s="329"/>
      <c r="AZ142" s="329"/>
      <c r="BA142" s="329"/>
      <c r="BB142" s="329"/>
      <c r="BC142" s="329"/>
      <c r="BD142" s="329"/>
      <c r="BE142" s="329"/>
      <c r="BF142" s="329"/>
      <c r="BG142" s="329"/>
      <c r="BH142" s="329"/>
      <c r="BI142" s="329"/>
      <c r="BJ142" s="329"/>
      <c r="BK142" s="329"/>
      <c r="BL142" s="329"/>
      <c r="BM142" s="329"/>
      <c r="BN142" s="329"/>
      <c r="BO142" s="329"/>
      <c r="BP142" s="329"/>
      <c r="BQ142" s="329"/>
      <c r="BR142" s="329"/>
      <c r="BS142" s="329"/>
      <c r="BT142" s="329"/>
      <c r="BU142" s="329"/>
      <c r="BV142" s="329"/>
      <c r="BW142" s="329"/>
      <c r="BX142" s="329"/>
      <c r="BY142" s="329"/>
      <c r="BZ142" s="329"/>
      <c r="CA142" s="329"/>
      <c r="CB142" s="329"/>
      <c r="CC142" s="329"/>
      <c r="CD142" s="329"/>
      <c r="CE142" s="329"/>
      <c r="CF142" s="329"/>
      <c r="CG142" s="329"/>
      <c r="CH142" s="329"/>
      <c r="CI142" s="329"/>
      <c r="CJ142" s="329"/>
      <c r="CK142" s="329"/>
      <c r="CL142" s="329"/>
      <c r="CM142" s="329"/>
      <c r="CN142" s="329"/>
      <c r="CO142" s="329"/>
      <c r="CP142" s="329"/>
      <c r="CQ142" s="329"/>
      <c r="CR142" s="329"/>
      <c r="CS142" s="329"/>
      <c r="CT142" s="329"/>
      <c r="CU142" s="329"/>
      <c r="CV142" s="329"/>
      <c r="CW142" s="329"/>
      <c r="CX142" s="329"/>
      <c r="CY142" s="329"/>
    </row>
    <row r="143" spans="1:103" s="320" customFormat="1" ht="26" customHeight="1" x14ac:dyDescent="0.15">
      <c r="A143" s="317"/>
      <c r="B143" s="333"/>
      <c r="C143" s="318">
        <f t="shared" si="21"/>
        <v>0</v>
      </c>
      <c r="D143" s="314"/>
      <c r="E143" s="314"/>
      <c r="F143" s="314"/>
      <c r="G143" s="314"/>
      <c r="H143" s="314"/>
      <c r="I143" s="314"/>
      <c r="J143" s="314"/>
      <c r="K143" s="314"/>
      <c r="L143" s="314"/>
      <c r="M143" s="314"/>
      <c r="N143" s="314"/>
      <c r="O143" s="314"/>
      <c r="P143" s="314"/>
      <c r="Q143" s="314"/>
      <c r="R143" s="314"/>
      <c r="S143" s="314"/>
      <c r="T143" s="314"/>
      <c r="U143" s="314"/>
      <c r="V143" s="314"/>
      <c r="W143" s="314"/>
      <c r="X143" s="314"/>
      <c r="Y143" s="314"/>
      <c r="Z143" s="314"/>
      <c r="AA143" s="315"/>
      <c r="AB143" s="329"/>
      <c r="AC143" s="329"/>
      <c r="AD143" s="329"/>
      <c r="AE143" s="329"/>
      <c r="AF143" s="329"/>
      <c r="AG143" s="329"/>
      <c r="AH143" s="329"/>
      <c r="AI143" s="329"/>
      <c r="AJ143" s="329"/>
      <c r="AK143" s="329"/>
      <c r="AL143" s="329"/>
      <c r="AM143" s="329"/>
      <c r="AN143" s="329"/>
      <c r="AO143" s="329"/>
      <c r="AP143" s="329"/>
      <c r="AQ143" s="329"/>
      <c r="AR143" s="329"/>
      <c r="AS143" s="329"/>
      <c r="AT143" s="329"/>
      <c r="AU143" s="329"/>
      <c r="AV143" s="329"/>
      <c r="AW143" s="329"/>
      <c r="AX143" s="329"/>
      <c r="AY143" s="329"/>
      <c r="AZ143" s="329"/>
      <c r="BA143" s="329"/>
      <c r="BB143" s="329"/>
      <c r="BC143" s="329"/>
      <c r="BD143" s="329"/>
      <c r="BE143" s="329"/>
      <c r="BF143" s="329"/>
      <c r="BG143" s="329"/>
      <c r="BH143" s="329"/>
      <c r="BI143" s="329"/>
      <c r="BJ143" s="329"/>
      <c r="BK143" s="329"/>
      <c r="BL143" s="329"/>
      <c r="BM143" s="329"/>
      <c r="BN143" s="329"/>
      <c r="BO143" s="329"/>
      <c r="BP143" s="329"/>
      <c r="BQ143" s="329"/>
      <c r="BR143" s="329"/>
      <c r="BS143" s="329"/>
      <c r="BT143" s="329"/>
      <c r="BU143" s="329"/>
      <c r="BV143" s="329"/>
      <c r="BW143" s="329"/>
      <c r="BX143" s="329"/>
      <c r="BY143" s="329"/>
      <c r="BZ143" s="329"/>
      <c r="CA143" s="329"/>
      <c r="CB143" s="329"/>
      <c r="CC143" s="329"/>
      <c r="CD143" s="329"/>
      <c r="CE143" s="329"/>
      <c r="CF143" s="329"/>
      <c r="CG143" s="329"/>
      <c r="CH143" s="329"/>
      <c r="CI143" s="329"/>
      <c r="CJ143" s="329"/>
      <c r="CK143" s="329"/>
      <c r="CL143" s="329"/>
      <c r="CM143" s="329"/>
      <c r="CN143" s="329"/>
      <c r="CO143" s="329"/>
      <c r="CP143" s="329"/>
      <c r="CQ143" s="329"/>
      <c r="CR143" s="329"/>
      <c r="CS143" s="329"/>
      <c r="CT143" s="329"/>
      <c r="CU143" s="329"/>
      <c r="CV143" s="329"/>
      <c r="CW143" s="329"/>
      <c r="CX143" s="329"/>
      <c r="CY143" s="329"/>
    </row>
    <row r="144" spans="1:103" s="320" customFormat="1" ht="26" customHeight="1" x14ac:dyDescent="0.15">
      <c r="A144" s="317"/>
      <c r="B144" s="333"/>
      <c r="C144" s="318">
        <f t="shared" si="21"/>
        <v>0</v>
      </c>
      <c r="D144" s="314"/>
      <c r="E144" s="314"/>
      <c r="F144" s="314"/>
      <c r="G144" s="314"/>
      <c r="H144" s="314"/>
      <c r="I144" s="314"/>
      <c r="J144" s="314"/>
      <c r="K144" s="314"/>
      <c r="L144" s="314"/>
      <c r="M144" s="314"/>
      <c r="N144" s="314"/>
      <c r="O144" s="314"/>
      <c r="P144" s="314"/>
      <c r="Q144" s="314"/>
      <c r="R144" s="314"/>
      <c r="S144" s="314"/>
      <c r="T144" s="314"/>
      <c r="U144" s="314"/>
      <c r="V144" s="314"/>
      <c r="W144" s="314"/>
      <c r="X144" s="314"/>
      <c r="Y144" s="314"/>
      <c r="Z144" s="314"/>
      <c r="AA144" s="315"/>
      <c r="AB144" s="329"/>
      <c r="AC144" s="329"/>
      <c r="AD144" s="329"/>
      <c r="AE144" s="329"/>
      <c r="AF144" s="329"/>
      <c r="AG144" s="329"/>
      <c r="AH144" s="329"/>
      <c r="AI144" s="329"/>
      <c r="AJ144" s="329"/>
      <c r="AK144" s="329"/>
      <c r="AL144" s="329"/>
      <c r="AM144" s="329"/>
      <c r="AN144" s="329"/>
      <c r="AO144" s="329"/>
      <c r="AP144" s="329"/>
      <c r="AQ144" s="329"/>
      <c r="AR144" s="329"/>
      <c r="AS144" s="329"/>
      <c r="AT144" s="329"/>
      <c r="AU144" s="329"/>
      <c r="AV144" s="329"/>
      <c r="AW144" s="329"/>
      <c r="AX144" s="329"/>
      <c r="AY144" s="329"/>
      <c r="AZ144" s="329"/>
      <c r="BA144" s="329"/>
      <c r="BB144" s="329"/>
      <c r="BC144" s="329"/>
      <c r="BD144" s="329"/>
      <c r="BE144" s="329"/>
      <c r="BF144" s="329"/>
      <c r="BG144" s="329"/>
      <c r="BH144" s="329"/>
      <c r="BI144" s="329"/>
      <c r="BJ144" s="329"/>
      <c r="BK144" s="329"/>
      <c r="BL144" s="329"/>
      <c r="BM144" s="329"/>
      <c r="BN144" s="329"/>
      <c r="BO144" s="329"/>
      <c r="BP144" s="329"/>
      <c r="BQ144" s="329"/>
      <c r="BR144" s="329"/>
      <c r="BS144" s="329"/>
      <c r="BT144" s="329"/>
      <c r="BU144" s="329"/>
      <c r="BV144" s="329"/>
      <c r="BW144" s="329"/>
      <c r="BX144" s="329"/>
      <c r="BY144" s="329"/>
      <c r="BZ144" s="329"/>
      <c r="CA144" s="329"/>
      <c r="CB144" s="329"/>
      <c r="CC144" s="329"/>
      <c r="CD144" s="329"/>
      <c r="CE144" s="329"/>
      <c r="CF144" s="329"/>
      <c r="CG144" s="329"/>
      <c r="CH144" s="329"/>
      <c r="CI144" s="329"/>
      <c r="CJ144" s="329"/>
      <c r="CK144" s="329"/>
      <c r="CL144" s="329"/>
      <c r="CM144" s="329"/>
      <c r="CN144" s="329"/>
      <c r="CO144" s="329"/>
      <c r="CP144" s="329"/>
      <c r="CQ144" s="329"/>
      <c r="CR144" s="329"/>
      <c r="CS144" s="329"/>
      <c r="CT144" s="329"/>
      <c r="CU144" s="329"/>
      <c r="CV144" s="329"/>
      <c r="CW144" s="329"/>
      <c r="CX144" s="329"/>
      <c r="CY144" s="329"/>
    </row>
    <row r="145" spans="1:103" s="320" customFormat="1" ht="26" customHeight="1" x14ac:dyDescent="0.15">
      <c r="A145" s="317"/>
      <c r="B145" s="333"/>
      <c r="C145" s="318">
        <f t="shared" si="21"/>
        <v>0</v>
      </c>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5"/>
      <c r="AB145" s="329"/>
      <c r="AC145" s="329"/>
      <c r="AD145" s="329"/>
      <c r="AE145" s="329"/>
      <c r="AF145" s="329"/>
      <c r="AG145" s="329"/>
      <c r="AH145" s="329"/>
      <c r="AI145" s="329"/>
      <c r="AJ145" s="329"/>
      <c r="AK145" s="329"/>
      <c r="AL145" s="329"/>
      <c r="AM145" s="329"/>
      <c r="AN145" s="329"/>
      <c r="AO145" s="329"/>
      <c r="AP145" s="329"/>
      <c r="AQ145" s="329"/>
      <c r="AR145" s="329"/>
      <c r="AS145" s="329"/>
      <c r="AT145" s="329"/>
      <c r="AU145" s="329"/>
      <c r="AV145" s="329"/>
      <c r="AW145" s="329"/>
      <c r="AX145" s="329"/>
      <c r="AY145" s="329"/>
      <c r="AZ145" s="329"/>
      <c r="BA145" s="329"/>
      <c r="BB145" s="329"/>
      <c r="BC145" s="329"/>
      <c r="BD145" s="329"/>
      <c r="BE145" s="329"/>
      <c r="BF145" s="329"/>
      <c r="BG145" s="329"/>
      <c r="BH145" s="329"/>
      <c r="BI145" s="329"/>
      <c r="BJ145" s="329"/>
      <c r="BK145" s="329"/>
      <c r="BL145" s="329"/>
      <c r="BM145" s="329"/>
      <c r="BN145" s="329"/>
      <c r="BO145" s="329"/>
      <c r="BP145" s="329"/>
      <c r="BQ145" s="329"/>
      <c r="BR145" s="329"/>
      <c r="BS145" s="329"/>
      <c r="BT145" s="329"/>
      <c r="BU145" s="329"/>
      <c r="BV145" s="329"/>
      <c r="BW145" s="329"/>
      <c r="BX145" s="329"/>
      <c r="BY145" s="329"/>
      <c r="BZ145" s="329"/>
      <c r="CA145" s="329"/>
      <c r="CB145" s="329"/>
      <c r="CC145" s="329"/>
      <c r="CD145" s="329"/>
      <c r="CE145" s="329"/>
      <c r="CF145" s="329"/>
      <c r="CG145" s="329"/>
      <c r="CH145" s="329"/>
      <c r="CI145" s="329"/>
      <c r="CJ145" s="329"/>
      <c r="CK145" s="329"/>
      <c r="CL145" s="329"/>
      <c r="CM145" s="329"/>
      <c r="CN145" s="329"/>
      <c r="CO145" s="329"/>
      <c r="CP145" s="329"/>
      <c r="CQ145" s="329"/>
      <c r="CR145" s="329"/>
      <c r="CS145" s="329"/>
      <c r="CT145" s="329"/>
      <c r="CU145" s="329"/>
      <c r="CV145" s="329"/>
      <c r="CW145" s="329"/>
      <c r="CX145" s="329"/>
      <c r="CY145" s="329"/>
    </row>
    <row r="146" spans="1:103" s="320" customFormat="1" ht="26" customHeight="1" x14ac:dyDescent="0.15">
      <c r="A146" s="317"/>
      <c r="B146" s="333"/>
      <c r="C146" s="318">
        <f t="shared" si="21"/>
        <v>0</v>
      </c>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5"/>
      <c r="AB146" s="329"/>
      <c r="AC146" s="329"/>
      <c r="AD146" s="329"/>
      <c r="AE146" s="329"/>
      <c r="AF146" s="329"/>
      <c r="AG146" s="329"/>
      <c r="AH146" s="329"/>
      <c r="AI146" s="329"/>
      <c r="AJ146" s="329"/>
      <c r="AK146" s="329"/>
      <c r="AL146" s="329"/>
      <c r="AM146" s="329"/>
      <c r="AN146" s="329"/>
      <c r="AO146" s="329"/>
      <c r="AP146" s="329"/>
      <c r="AQ146" s="329"/>
      <c r="AR146" s="329"/>
      <c r="AS146" s="329"/>
      <c r="AT146" s="329"/>
      <c r="AU146" s="329"/>
      <c r="AV146" s="329"/>
      <c r="AW146" s="329"/>
      <c r="AX146" s="329"/>
      <c r="AY146" s="329"/>
      <c r="AZ146" s="329"/>
      <c r="BA146" s="329"/>
      <c r="BB146" s="329"/>
      <c r="BC146" s="329"/>
      <c r="BD146" s="329"/>
      <c r="BE146" s="329"/>
      <c r="BF146" s="329"/>
      <c r="BG146" s="329"/>
      <c r="BH146" s="329"/>
      <c r="BI146" s="329"/>
      <c r="BJ146" s="329"/>
      <c r="BK146" s="329"/>
      <c r="BL146" s="329"/>
      <c r="BM146" s="329"/>
      <c r="BN146" s="329"/>
      <c r="BO146" s="329"/>
      <c r="BP146" s="329"/>
      <c r="BQ146" s="329"/>
      <c r="BR146" s="329"/>
      <c r="BS146" s="329"/>
      <c r="BT146" s="329"/>
      <c r="BU146" s="329"/>
      <c r="BV146" s="329"/>
      <c r="BW146" s="329"/>
      <c r="BX146" s="329"/>
      <c r="BY146" s="329"/>
      <c r="BZ146" s="329"/>
      <c r="CA146" s="329"/>
      <c r="CB146" s="329"/>
      <c r="CC146" s="329"/>
      <c r="CD146" s="329"/>
      <c r="CE146" s="329"/>
      <c r="CF146" s="329"/>
      <c r="CG146" s="329"/>
      <c r="CH146" s="329"/>
      <c r="CI146" s="329"/>
      <c r="CJ146" s="329"/>
      <c r="CK146" s="329"/>
      <c r="CL146" s="329"/>
      <c r="CM146" s="329"/>
      <c r="CN146" s="329"/>
      <c r="CO146" s="329"/>
      <c r="CP146" s="329"/>
      <c r="CQ146" s="329"/>
      <c r="CR146" s="329"/>
      <c r="CS146" s="329"/>
      <c r="CT146" s="329"/>
      <c r="CU146" s="329"/>
      <c r="CV146" s="329"/>
      <c r="CW146" s="329"/>
      <c r="CX146" s="329"/>
      <c r="CY146" s="329"/>
    </row>
    <row r="147" spans="1:103" s="320" customFormat="1" ht="26" customHeight="1" x14ac:dyDescent="0.15">
      <c r="A147" s="317"/>
      <c r="B147" s="333"/>
      <c r="C147" s="318">
        <f t="shared" si="21"/>
        <v>0</v>
      </c>
      <c r="D147" s="314"/>
      <c r="E147" s="314"/>
      <c r="F147" s="314"/>
      <c r="G147" s="314"/>
      <c r="H147" s="314"/>
      <c r="I147" s="314"/>
      <c r="J147" s="314"/>
      <c r="K147" s="314"/>
      <c r="L147" s="314"/>
      <c r="M147" s="314"/>
      <c r="N147" s="314"/>
      <c r="O147" s="314"/>
      <c r="P147" s="314"/>
      <c r="Q147" s="314"/>
      <c r="R147" s="314"/>
      <c r="S147" s="314"/>
      <c r="T147" s="314"/>
      <c r="U147" s="314"/>
      <c r="V147" s="314"/>
      <c r="W147" s="314"/>
      <c r="X147" s="314"/>
      <c r="Y147" s="314"/>
      <c r="Z147" s="314"/>
      <c r="AA147" s="315"/>
      <c r="AB147" s="329"/>
      <c r="AC147" s="329"/>
      <c r="AD147" s="329"/>
      <c r="AE147" s="329"/>
      <c r="AF147" s="329"/>
      <c r="AG147" s="329"/>
      <c r="AH147" s="329"/>
      <c r="AI147" s="329"/>
      <c r="AJ147" s="329"/>
      <c r="AK147" s="329"/>
      <c r="AL147" s="329"/>
      <c r="AM147" s="329"/>
      <c r="AN147" s="329"/>
      <c r="AO147" s="329"/>
      <c r="AP147" s="329"/>
      <c r="AQ147" s="329"/>
      <c r="AR147" s="329"/>
      <c r="AS147" s="329"/>
      <c r="AT147" s="329"/>
      <c r="AU147" s="329"/>
      <c r="AV147" s="329"/>
      <c r="AW147" s="329"/>
      <c r="AX147" s="329"/>
      <c r="AY147" s="329"/>
      <c r="AZ147" s="329"/>
      <c r="BA147" s="329"/>
      <c r="BB147" s="329"/>
      <c r="BC147" s="329"/>
      <c r="BD147" s="329"/>
      <c r="BE147" s="329"/>
      <c r="BF147" s="329"/>
      <c r="BG147" s="329"/>
      <c r="BH147" s="329"/>
      <c r="BI147" s="329"/>
      <c r="BJ147" s="329"/>
      <c r="BK147" s="329"/>
      <c r="BL147" s="329"/>
      <c r="BM147" s="329"/>
      <c r="BN147" s="329"/>
      <c r="BO147" s="329"/>
      <c r="BP147" s="329"/>
      <c r="BQ147" s="329"/>
      <c r="BR147" s="329"/>
      <c r="BS147" s="329"/>
      <c r="BT147" s="329"/>
      <c r="BU147" s="329"/>
      <c r="BV147" s="329"/>
      <c r="BW147" s="329"/>
      <c r="BX147" s="329"/>
      <c r="BY147" s="329"/>
      <c r="BZ147" s="329"/>
      <c r="CA147" s="329"/>
      <c r="CB147" s="329"/>
      <c r="CC147" s="329"/>
      <c r="CD147" s="329"/>
      <c r="CE147" s="329"/>
      <c r="CF147" s="329"/>
      <c r="CG147" s="329"/>
      <c r="CH147" s="329"/>
      <c r="CI147" s="329"/>
      <c r="CJ147" s="329"/>
      <c r="CK147" s="329"/>
      <c r="CL147" s="329"/>
      <c r="CM147" s="329"/>
      <c r="CN147" s="329"/>
      <c r="CO147" s="329"/>
      <c r="CP147" s="329"/>
      <c r="CQ147" s="329"/>
      <c r="CR147" s="329"/>
      <c r="CS147" s="329"/>
      <c r="CT147" s="329"/>
      <c r="CU147" s="329"/>
      <c r="CV147" s="329"/>
      <c r="CW147" s="329"/>
      <c r="CX147" s="329"/>
      <c r="CY147" s="329"/>
    </row>
    <row r="148" spans="1:103" s="320" customFormat="1" ht="26" customHeight="1" x14ac:dyDescent="0.15">
      <c r="A148" s="317"/>
      <c r="B148" s="333"/>
      <c r="C148" s="318">
        <f t="shared" si="21"/>
        <v>0</v>
      </c>
      <c r="D148" s="314"/>
      <c r="E148" s="314"/>
      <c r="F148" s="314"/>
      <c r="G148" s="314"/>
      <c r="H148" s="314"/>
      <c r="I148" s="314"/>
      <c r="J148" s="314"/>
      <c r="K148" s="314"/>
      <c r="L148" s="314"/>
      <c r="M148" s="314"/>
      <c r="N148" s="314"/>
      <c r="O148" s="314"/>
      <c r="P148" s="314"/>
      <c r="Q148" s="314"/>
      <c r="R148" s="314"/>
      <c r="S148" s="314"/>
      <c r="T148" s="314"/>
      <c r="U148" s="314"/>
      <c r="V148" s="314"/>
      <c r="W148" s="314"/>
      <c r="X148" s="314"/>
      <c r="Y148" s="314"/>
      <c r="Z148" s="314"/>
      <c r="AA148" s="315"/>
      <c r="AB148" s="329"/>
      <c r="AC148" s="329"/>
      <c r="AD148" s="329"/>
      <c r="AE148" s="329"/>
      <c r="AF148" s="329"/>
      <c r="AG148" s="329"/>
      <c r="AH148" s="329"/>
      <c r="AI148" s="329"/>
      <c r="AJ148" s="329"/>
      <c r="AK148" s="329"/>
      <c r="AL148" s="329"/>
      <c r="AM148" s="329"/>
      <c r="AN148" s="329"/>
      <c r="AO148" s="329"/>
      <c r="AP148" s="329"/>
      <c r="AQ148" s="329"/>
      <c r="AR148" s="329"/>
      <c r="AS148" s="329"/>
      <c r="AT148" s="329"/>
      <c r="AU148" s="329"/>
      <c r="AV148" s="329"/>
      <c r="AW148" s="329"/>
      <c r="AX148" s="329"/>
      <c r="AY148" s="329"/>
      <c r="AZ148" s="329"/>
      <c r="BA148" s="329"/>
      <c r="BB148" s="329"/>
      <c r="BC148" s="329"/>
      <c r="BD148" s="329"/>
      <c r="BE148" s="329"/>
      <c r="BF148" s="329"/>
      <c r="BG148" s="329"/>
      <c r="BH148" s="329"/>
      <c r="BI148" s="329"/>
      <c r="BJ148" s="329"/>
      <c r="BK148" s="329"/>
      <c r="BL148" s="329"/>
      <c r="BM148" s="329"/>
      <c r="BN148" s="329"/>
      <c r="BO148" s="329"/>
      <c r="BP148" s="329"/>
      <c r="BQ148" s="329"/>
      <c r="BR148" s="329"/>
      <c r="BS148" s="329"/>
      <c r="BT148" s="329"/>
      <c r="BU148" s="329"/>
      <c r="BV148" s="329"/>
      <c r="BW148" s="329"/>
      <c r="BX148" s="329"/>
      <c r="BY148" s="329"/>
      <c r="BZ148" s="329"/>
      <c r="CA148" s="329"/>
      <c r="CB148" s="329"/>
      <c r="CC148" s="329"/>
      <c r="CD148" s="329"/>
      <c r="CE148" s="329"/>
      <c r="CF148" s="329"/>
      <c r="CG148" s="329"/>
      <c r="CH148" s="329"/>
      <c r="CI148" s="329"/>
      <c r="CJ148" s="329"/>
      <c r="CK148" s="329"/>
      <c r="CL148" s="329"/>
      <c r="CM148" s="329"/>
      <c r="CN148" s="329"/>
      <c r="CO148" s="329"/>
      <c r="CP148" s="329"/>
      <c r="CQ148" s="329"/>
      <c r="CR148" s="329"/>
      <c r="CS148" s="329"/>
      <c r="CT148" s="329"/>
      <c r="CU148" s="329"/>
      <c r="CV148" s="329"/>
      <c r="CW148" s="329"/>
      <c r="CX148" s="329"/>
      <c r="CY148" s="329"/>
    </row>
    <row r="149" spans="1:103" s="320" customFormat="1" ht="26" customHeight="1" x14ac:dyDescent="0.15">
      <c r="A149" s="317"/>
      <c r="B149" s="333"/>
      <c r="C149" s="311">
        <f t="shared" si="21"/>
        <v>0</v>
      </c>
      <c r="D149" s="314"/>
      <c r="E149" s="314"/>
      <c r="F149" s="314"/>
      <c r="G149" s="314"/>
      <c r="H149" s="314"/>
      <c r="I149" s="314"/>
      <c r="J149" s="314"/>
      <c r="K149" s="314"/>
      <c r="L149" s="314"/>
      <c r="M149" s="314"/>
      <c r="N149" s="314"/>
      <c r="O149" s="314"/>
      <c r="P149" s="314"/>
      <c r="Q149" s="314"/>
      <c r="R149" s="314"/>
      <c r="S149" s="314"/>
      <c r="T149" s="314"/>
      <c r="U149" s="314"/>
      <c r="V149" s="314"/>
      <c r="W149" s="314"/>
      <c r="X149" s="314"/>
      <c r="Y149" s="314"/>
      <c r="Z149" s="314"/>
      <c r="AA149" s="315"/>
      <c r="AB149" s="329"/>
      <c r="AC149" s="329"/>
      <c r="AD149" s="329"/>
      <c r="AE149" s="329"/>
      <c r="AF149" s="329"/>
      <c r="AG149" s="329"/>
      <c r="AH149" s="329"/>
      <c r="AI149" s="329"/>
      <c r="AJ149" s="329"/>
      <c r="AK149" s="329"/>
      <c r="AL149" s="329"/>
      <c r="AM149" s="329"/>
      <c r="AN149" s="329"/>
      <c r="AO149" s="329"/>
      <c r="AP149" s="329"/>
      <c r="AQ149" s="329"/>
      <c r="AR149" s="329"/>
      <c r="AS149" s="329"/>
      <c r="AT149" s="329"/>
      <c r="AU149" s="329"/>
      <c r="AV149" s="329"/>
      <c r="AW149" s="329"/>
      <c r="AX149" s="329"/>
      <c r="AY149" s="329"/>
      <c r="AZ149" s="329"/>
      <c r="BA149" s="329"/>
      <c r="BB149" s="329"/>
      <c r="BC149" s="329"/>
      <c r="BD149" s="329"/>
      <c r="BE149" s="329"/>
      <c r="BF149" s="329"/>
      <c r="BG149" s="329"/>
      <c r="BH149" s="329"/>
      <c r="BI149" s="329"/>
      <c r="BJ149" s="329"/>
      <c r="BK149" s="329"/>
      <c r="BL149" s="329"/>
      <c r="BM149" s="329"/>
      <c r="BN149" s="329"/>
      <c r="BO149" s="329"/>
      <c r="BP149" s="329"/>
      <c r="BQ149" s="329"/>
      <c r="BR149" s="329"/>
      <c r="BS149" s="329"/>
      <c r="BT149" s="329"/>
      <c r="BU149" s="329"/>
      <c r="BV149" s="329"/>
      <c r="BW149" s="329"/>
      <c r="BX149" s="329"/>
      <c r="BY149" s="329"/>
      <c r="BZ149" s="329"/>
      <c r="CA149" s="329"/>
      <c r="CB149" s="329"/>
      <c r="CC149" s="329"/>
      <c r="CD149" s="329"/>
      <c r="CE149" s="329"/>
      <c r="CF149" s="329"/>
      <c r="CG149" s="329"/>
      <c r="CH149" s="329"/>
      <c r="CI149" s="329"/>
      <c r="CJ149" s="329"/>
      <c r="CK149" s="329"/>
      <c r="CL149" s="329"/>
      <c r="CM149" s="329"/>
      <c r="CN149" s="329"/>
      <c r="CO149" s="329"/>
      <c r="CP149" s="329"/>
      <c r="CQ149" s="329"/>
      <c r="CR149" s="329"/>
      <c r="CS149" s="329"/>
      <c r="CT149" s="329"/>
      <c r="CU149" s="329"/>
      <c r="CV149" s="329"/>
      <c r="CW149" s="329"/>
      <c r="CX149" s="329"/>
      <c r="CY149" s="329"/>
    </row>
    <row r="150" spans="1:103" s="320" customFormat="1" ht="26" customHeight="1" x14ac:dyDescent="0.15">
      <c r="A150" s="317"/>
      <c r="B150" s="333"/>
      <c r="C150" s="311">
        <f t="shared" si="21"/>
        <v>0</v>
      </c>
      <c r="D150" s="314"/>
      <c r="E150" s="314"/>
      <c r="F150" s="314"/>
      <c r="G150" s="314"/>
      <c r="H150" s="314"/>
      <c r="I150" s="314"/>
      <c r="J150" s="314"/>
      <c r="K150" s="314"/>
      <c r="L150" s="314"/>
      <c r="M150" s="314"/>
      <c r="N150" s="314"/>
      <c r="O150" s="314"/>
      <c r="P150" s="314"/>
      <c r="Q150" s="314"/>
      <c r="R150" s="314"/>
      <c r="S150" s="314"/>
      <c r="T150" s="314"/>
      <c r="U150" s="314"/>
      <c r="V150" s="314"/>
      <c r="W150" s="314"/>
      <c r="X150" s="314"/>
      <c r="Y150" s="314"/>
      <c r="Z150" s="314"/>
      <c r="AA150" s="315"/>
      <c r="AB150" s="329"/>
      <c r="AC150" s="329"/>
      <c r="AD150" s="329"/>
      <c r="AE150" s="329"/>
      <c r="AF150" s="329"/>
      <c r="AG150" s="329"/>
      <c r="AH150" s="329"/>
      <c r="AI150" s="329"/>
      <c r="AJ150" s="329"/>
      <c r="AK150" s="329"/>
      <c r="AL150" s="329"/>
      <c r="AM150" s="329"/>
      <c r="AN150" s="329"/>
      <c r="AO150" s="329"/>
      <c r="AP150" s="329"/>
      <c r="AQ150" s="329"/>
      <c r="AR150" s="329"/>
      <c r="AS150" s="329"/>
      <c r="AT150" s="329"/>
      <c r="AU150" s="329"/>
      <c r="AV150" s="329"/>
      <c r="AW150" s="329"/>
      <c r="AX150" s="329"/>
      <c r="AY150" s="329"/>
      <c r="AZ150" s="329"/>
      <c r="BA150" s="329"/>
      <c r="BB150" s="329"/>
      <c r="BC150" s="329"/>
      <c r="BD150" s="329"/>
      <c r="BE150" s="329"/>
      <c r="BF150" s="329"/>
      <c r="BG150" s="329"/>
      <c r="BH150" s="329"/>
      <c r="BI150" s="329"/>
      <c r="BJ150" s="329"/>
      <c r="BK150" s="329"/>
      <c r="BL150" s="329"/>
      <c r="BM150" s="329"/>
      <c r="BN150" s="329"/>
      <c r="BO150" s="329"/>
      <c r="BP150" s="329"/>
      <c r="BQ150" s="329"/>
      <c r="BR150" s="329"/>
      <c r="BS150" s="329"/>
      <c r="BT150" s="329"/>
      <c r="BU150" s="329"/>
      <c r="BV150" s="329"/>
      <c r="BW150" s="329"/>
      <c r="BX150" s="329"/>
      <c r="BY150" s="329"/>
      <c r="BZ150" s="329"/>
      <c r="CA150" s="329"/>
      <c r="CB150" s="329"/>
      <c r="CC150" s="329"/>
      <c r="CD150" s="329"/>
      <c r="CE150" s="329"/>
      <c r="CF150" s="329"/>
      <c r="CG150" s="329"/>
      <c r="CH150" s="329"/>
      <c r="CI150" s="329"/>
      <c r="CJ150" s="329"/>
      <c r="CK150" s="329"/>
      <c r="CL150" s="329"/>
      <c r="CM150" s="329"/>
      <c r="CN150" s="329"/>
      <c r="CO150" s="329"/>
      <c r="CP150" s="329"/>
      <c r="CQ150" s="329"/>
      <c r="CR150" s="329"/>
      <c r="CS150" s="329"/>
      <c r="CT150" s="329"/>
      <c r="CU150" s="329"/>
      <c r="CV150" s="329"/>
      <c r="CW150" s="329"/>
      <c r="CX150" s="329"/>
      <c r="CY150" s="329"/>
    </row>
    <row r="151" spans="1:103" ht="26" customHeight="1" x14ac:dyDescent="0.2">
      <c r="A151" s="317"/>
      <c r="B151" s="333"/>
      <c r="C151" s="311">
        <f t="shared" si="21"/>
        <v>0</v>
      </c>
      <c r="D151" s="314"/>
      <c r="E151" s="314"/>
      <c r="F151" s="314"/>
      <c r="G151" s="314"/>
      <c r="H151" s="314"/>
      <c r="I151" s="314"/>
      <c r="J151" s="314"/>
      <c r="K151" s="314"/>
      <c r="L151" s="314"/>
      <c r="M151" s="314"/>
      <c r="N151" s="314"/>
      <c r="O151" s="314"/>
      <c r="P151" s="314"/>
      <c r="Q151" s="314"/>
      <c r="R151" s="314"/>
      <c r="S151" s="314"/>
      <c r="T151" s="314"/>
      <c r="U151" s="314"/>
      <c r="V151" s="314"/>
      <c r="W151" s="314"/>
      <c r="X151" s="314"/>
      <c r="Y151" s="314"/>
      <c r="Z151" s="314"/>
      <c r="AA151" s="315"/>
      <c r="AB151" s="314"/>
      <c r="AC151" s="314"/>
      <c r="AD151" s="314"/>
      <c r="AE151" s="314"/>
      <c r="AF151" s="314"/>
      <c r="AG151" s="314"/>
      <c r="AH151" s="314"/>
      <c r="AI151" s="314"/>
      <c r="AJ151" s="314"/>
      <c r="AK151" s="314"/>
      <c r="AL151" s="314"/>
      <c r="AM151" s="314"/>
      <c r="AN151" s="314"/>
      <c r="AO151" s="314"/>
      <c r="AP151" s="314"/>
      <c r="AQ151" s="314"/>
      <c r="AR151" s="314"/>
      <c r="AS151" s="314"/>
      <c r="AT151" s="314"/>
      <c r="AU151" s="314"/>
      <c r="AV151" s="314"/>
      <c r="AW151" s="314"/>
      <c r="AX151" s="314"/>
      <c r="AY151" s="314"/>
      <c r="AZ151" s="314"/>
      <c r="BA151" s="314"/>
      <c r="BB151" s="314"/>
      <c r="BC151" s="314"/>
      <c r="BD151" s="314"/>
      <c r="BE151" s="314"/>
      <c r="BF151" s="314"/>
      <c r="BG151" s="314"/>
      <c r="BH151" s="314"/>
      <c r="BI151" s="314"/>
      <c r="BJ151" s="314"/>
      <c r="BK151" s="314"/>
      <c r="BL151" s="314"/>
      <c r="BM151" s="314"/>
      <c r="BN151" s="314"/>
      <c r="BO151" s="314"/>
      <c r="BP151" s="314"/>
      <c r="BQ151" s="314"/>
      <c r="BR151" s="314"/>
      <c r="BS151" s="314"/>
      <c r="BT151" s="314"/>
      <c r="BU151" s="314"/>
      <c r="BV151" s="314"/>
      <c r="BW151" s="314"/>
      <c r="BX151" s="314"/>
      <c r="BY151" s="314"/>
      <c r="BZ151" s="314"/>
      <c r="CA151" s="314"/>
      <c r="CB151" s="314"/>
      <c r="CC151" s="314"/>
      <c r="CD151" s="314"/>
      <c r="CE151" s="314"/>
      <c r="CF151" s="314"/>
      <c r="CG151" s="314"/>
      <c r="CH151" s="314"/>
      <c r="CI151" s="314"/>
      <c r="CJ151" s="314"/>
      <c r="CK151" s="314"/>
      <c r="CL151" s="314"/>
      <c r="CM151" s="314"/>
      <c r="CN151" s="314"/>
      <c r="CO151" s="314"/>
      <c r="CP151" s="314"/>
      <c r="CQ151" s="314"/>
      <c r="CR151" s="314"/>
      <c r="CS151" s="314"/>
      <c r="CT151" s="314"/>
      <c r="CU151" s="314"/>
      <c r="CV151" s="314"/>
      <c r="CW151" s="314"/>
      <c r="CX151" s="314"/>
      <c r="CY151" s="314"/>
    </row>
    <row r="152" spans="1:103" ht="26" customHeight="1" x14ac:dyDescent="0.2">
      <c r="A152" s="317"/>
      <c r="B152" s="333"/>
      <c r="C152" s="311">
        <f t="shared" si="21"/>
        <v>0</v>
      </c>
      <c r="D152" s="314"/>
      <c r="E152" s="314"/>
      <c r="F152" s="314"/>
      <c r="G152" s="314"/>
      <c r="H152" s="314"/>
      <c r="I152" s="314"/>
      <c r="J152" s="314"/>
      <c r="K152" s="314"/>
      <c r="L152" s="314"/>
      <c r="M152" s="314"/>
      <c r="N152" s="314"/>
      <c r="O152" s="314"/>
      <c r="P152" s="314"/>
      <c r="Q152" s="314"/>
      <c r="R152" s="314"/>
      <c r="S152" s="314"/>
      <c r="T152" s="314"/>
      <c r="U152" s="314"/>
      <c r="V152" s="314"/>
      <c r="W152" s="314"/>
      <c r="X152" s="314"/>
      <c r="Y152" s="314"/>
      <c r="Z152" s="314"/>
      <c r="AA152" s="315"/>
      <c r="AB152" s="314"/>
      <c r="AC152" s="314"/>
      <c r="AD152" s="314"/>
      <c r="AE152" s="314"/>
      <c r="AF152" s="314"/>
      <c r="AG152" s="314"/>
      <c r="AH152" s="314"/>
      <c r="AI152" s="314"/>
      <c r="AJ152" s="314"/>
      <c r="AK152" s="314"/>
      <c r="AL152" s="314"/>
      <c r="AM152" s="314"/>
      <c r="AN152" s="314"/>
      <c r="AO152" s="314"/>
      <c r="AP152" s="314"/>
      <c r="AQ152" s="314"/>
      <c r="AR152" s="314"/>
      <c r="AS152" s="314"/>
      <c r="AT152" s="314"/>
      <c r="AU152" s="314"/>
      <c r="AV152" s="314"/>
      <c r="AW152" s="314"/>
      <c r="AX152" s="314"/>
      <c r="AY152" s="314"/>
      <c r="AZ152" s="314"/>
      <c r="BA152" s="314"/>
      <c r="BB152" s="314"/>
      <c r="BC152" s="314"/>
      <c r="BD152" s="314"/>
      <c r="BE152" s="314"/>
      <c r="BF152" s="314"/>
      <c r="BG152" s="314"/>
      <c r="BH152" s="314"/>
      <c r="BI152" s="314"/>
      <c r="BJ152" s="314"/>
      <c r="BK152" s="314"/>
      <c r="BL152" s="314"/>
      <c r="BM152" s="314"/>
      <c r="BN152" s="314"/>
      <c r="BO152" s="314"/>
      <c r="BP152" s="314"/>
      <c r="BQ152" s="314"/>
      <c r="BR152" s="314"/>
      <c r="BS152" s="314"/>
      <c r="BT152" s="314"/>
      <c r="BU152" s="314"/>
      <c r="BV152" s="314"/>
      <c r="BW152" s="314"/>
      <c r="BX152" s="314"/>
      <c r="BY152" s="314"/>
      <c r="BZ152" s="314"/>
      <c r="CA152" s="314"/>
      <c r="CB152" s="314"/>
      <c r="CC152" s="314"/>
      <c r="CD152" s="314"/>
      <c r="CE152" s="314"/>
      <c r="CF152" s="314"/>
      <c r="CG152" s="314"/>
      <c r="CH152" s="314"/>
      <c r="CI152" s="314"/>
      <c r="CJ152" s="314"/>
      <c r="CK152" s="314"/>
      <c r="CL152" s="314"/>
      <c r="CM152" s="314"/>
      <c r="CN152" s="314"/>
      <c r="CO152" s="314"/>
      <c r="CP152" s="314"/>
      <c r="CQ152" s="314"/>
      <c r="CR152" s="314"/>
      <c r="CS152" s="314"/>
      <c r="CT152" s="314"/>
      <c r="CU152" s="314"/>
      <c r="CV152" s="314"/>
      <c r="CW152" s="314"/>
      <c r="CX152" s="314"/>
      <c r="CY152" s="314"/>
    </row>
    <row r="153" spans="1:103" ht="26" customHeight="1" x14ac:dyDescent="0.2">
      <c r="A153" s="317"/>
      <c r="B153" s="332"/>
      <c r="C153" s="311">
        <f t="shared" si="21"/>
        <v>0</v>
      </c>
      <c r="D153" s="309"/>
      <c r="E153" s="309"/>
      <c r="F153" s="309"/>
      <c r="G153" s="309"/>
      <c r="H153" s="309"/>
      <c r="I153" s="309"/>
      <c r="J153" s="309"/>
      <c r="K153" s="309"/>
      <c r="L153" s="309"/>
      <c r="M153" s="309"/>
      <c r="N153" s="309"/>
      <c r="O153" s="309"/>
      <c r="P153" s="309"/>
      <c r="Q153" s="309"/>
      <c r="R153" s="309"/>
      <c r="S153" s="309"/>
      <c r="T153" s="309"/>
      <c r="U153" s="309"/>
      <c r="V153" s="309"/>
      <c r="W153" s="309"/>
      <c r="X153" s="309"/>
      <c r="Y153" s="309"/>
      <c r="Z153" s="309"/>
      <c r="AA153" s="310"/>
      <c r="AB153" s="309"/>
      <c r="AC153" s="309"/>
      <c r="AD153" s="309"/>
      <c r="AE153" s="309"/>
      <c r="AF153" s="309"/>
      <c r="AG153" s="309"/>
      <c r="AH153" s="309"/>
      <c r="AI153" s="309"/>
      <c r="AJ153" s="309"/>
      <c r="AK153" s="309"/>
      <c r="AL153" s="309"/>
      <c r="AM153" s="309"/>
      <c r="AN153" s="309"/>
      <c r="AO153" s="309"/>
      <c r="AP153" s="309"/>
      <c r="AQ153" s="309"/>
      <c r="AR153" s="309"/>
      <c r="AS153" s="309"/>
      <c r="AT153" s="309"/>
      <c r="AU153" s="309"/>
      <c r="AV153" s="309"/>
      <c r="AW153" s="309"/>
      <c r="AX153" s="309"/>
      <c r="AY153" s="309"/>
      <c r="AZ153" s="309"/>
      <c r="BA153" s="309"/>
      <c r="BB153" s="309"/>
      <c r="BC153" s="309"/>
      <c r="BD153" s="309"/>
      <c r="BE153" s="309"/>
      <c r="BF153" s="309"/>
      <c r="BG153" s="309"/>
      <c r="BH153" s="309"/>
      <c r="BI153" s="309"/>
      <c r="BJ153" s="309"/>
      <c r="BK153" s="309"/>
      <c r="BL153" s="309"/>
      <c r="BM153" s="309"/>
      <c r="BN153" s="309"/>
      <c r="BO153" s="309"/>
      <c r="BP153" s="309"/>
      <c r="BQ153" s="309"/>
      <c r="BR153" s="309"/>
      <c r="BS153" s="309"/>
      <c r="BT153" s="309"/>
      <c r="BU153" s="309"/>
      <c r="BV153" s="309"/>
      <c r="BW153" s="309"/>
      <c r="BX153" s="309"/>
      <c r="BY153" s="309"/>
      <c r="BZ153" s="309"/>
      <c r="CA153" s="309"/>
      <c r="CB153" s="309"/>
      <c r="CC153" s="309"/>
      <c r="CD153" s="309"/>
      <c r="CE153" s="309"/>
      <c r="CF153" s="309"/>
      <c r="CG153" s="309"/>
      <c r="CH153" s="309"/>
      <c r="CI153" s="309"/>
      <c r="CJ153" s="309"/>
      <c r="CK153" s="309"/>
      <c r="CL153" s="309"/>
      <c r="CM153" s="309"/>
      <c r="CN153" s="309"/>
      <c r="CO153" s="309"/>
      <c r="CP153" s="309"/>
      <c r="CQ153" s="309"/>
      <c r="CR153" s="309"/>
      <c r="CS153" s="309"/>
      <c r="CT153" s="309"/>
      <c r="CU153" s="309"/>
      <c r="CV153" s="309"/>
      <c r="CW153" s="309"/>
      <c r="CX153" s="309"/>
      <c r="CY153" s="309"/>
    </row>
    <row r="154" spans="1:103" ht="10" customHeight="1" thickBot="1" x14ac:dyDescent="0.25">
      <c r="A154" s="328"/>
      <c r="B154" s="332"/>
      <c r="C154" s="311">
        <f t="shared" si="21"/>
        <v>0</v>
      </c>
      <c r="D154" s="309"/>
      <c r="E154" s="309"/>
      <c r="F154" s="309"/>
      <c r="G154" s="309"/>
      <c r="H154" s="309"/>
      <c r="I154" s="309"/>
      <c r="J154" s="309"/>
      <c r="K154" s="309"/>
      <c r="L154" s="309"/>
      <c r="M154" s="309"/>
      <c r="N154" s="309"/>
      <c r="O154" s="309"/>
      <c r="P154" s="309"/>
      <c r="Q154" s="309"/>
      <c r="R154" s="309"/>
      <c r="S154" s="309"/>
      <c r="T154" s="309"/>
      <c r="U154" s="309"/>
      <c r="V154" s="309"/>
      <c r="W154" s="309"/>
      <c r="X154" s="309"/>
      <c r="Y154" s="309"/>
      <c r="Z154" s="309"/>
      <c r="AA154" s="310"/>
      <c r="AB154" s="309"/>
      <c r="AC154" s="309"/>
      <c r="AD154" s="309"/>
      <c r="AE154" s="309"/>
      <c r="AF154" s="309"/>
      <c r="AG154" s="309"/>
      <c r="AH154" s="309"/>
      <c r="AI154" s="309"/>
      <c r="AJ154" s="309"/>
      <c r="AK154" s="309"/>
      <c r="AL154" s="309"/>
      <c r="AM154" s="309"/>
      <c r="AN154" s="309"/>
      <c r="AO154" s="309"/>
      <c r="AP154" s="309"/>
      <c r="AQ154" s="309"/>
      <c r="AR154" s="309"/>
      <c r="AS154" s="309"/>
      <c r="AT154" s="309"/>
      <c r="AU154" s="309"/>
      <c r="AV154" s="309"/>
      <c r="AW154" s="309"/>
      <c r="AX154" s="309"/>
      <c r="AY154" s="309"/>
      <c r="AZ154" s="309"/>
      <c r="BA154" s="309"/>
      <c r="BB154" s="309"/>
      <c r="BC154" s="309"/>
      <c r="BD154" s="309"/>
      <c r="BE154" s="309"/>
      <c r="BF154" s="309"/>
      <c r="BG154" s="309"/>
      <c r="BH154" s="309"/>
      <c r="BI154" s="309"/>
      <c r="BJ154" s="309"/>
      <c r="BK154" s="309"/>
      <c r="BL154" s="309"/>
      <c r="BM154" s="309"/>
      <c r="BN154" s="309"/>
      <c r="BO154" s="309"/>
      <c r="BP154" s="309"/>
      <c r="BQ154" s="309"/>
      <c r="BR154" s="309"/>
      <c r="BS154" s="309"/>
      <c r="BT154" s="309"/>
      <c r="BU154" s="309"/>
      <c r="BV154" s="309"/>
      <c r="BW154" s="309"/>
      <c r="BX154" s="309"/>
      <c r="BY154" s="309"/>
      <c r="BZ154" s="309"/>
      <c r="CA154" s="309"/>
      <c r="CB154" s="309"/>
      <c r="CC154" s="309"/>
      <c r="CD154" s="309"/>
      <c r="CE154" s="309"/>
      <c r="CF154" s="309"/>
      <c r="CG154" s="309"/>
      <c r="CH154" s="309"/>
      <c r="CI154" s="309"/>
      <c r="CJ154" s="309"/>
      <c r="CK154" s="309"/>
      <c r="CL154" s="309"/>
      <c r="CM154" s="309"/>
      <c r="CN154" s="309"/>
      <c r="CO154" s="309"/>
      <c r="CP154" s="309"/>
      <c r="CQ154" s="309"/>
      <c r="CR154" s="309"/>
      <c r="CS154" s="309"/>
      <c r="CT154" s="309"/>
      <c r="CU154" s="309"/>
      <c r="CV154" s="309"/>
      <c r="CW154" s="309"/>
      <c r="CX154" s="309"/>
      <c r="CY154" s="309"/>
    </row>
    <row r="155" spans="1:103" customFormat="1" ht="10" customHeight="1" thickTop="1" x14ac:dyDescent="0.15"/>
    <row r="156" spans="1:103" ht="16" customHeight="1" x14ac:dyDescent="0.2">
      <c r="A156" s="512" t="s">
        <v>3797</v>
      </c>
      <c r="B156" s="512"/>
      <c r="C156" s="512"/>
      <c r="D156" s="512"/>
      <c r="E156" s="512"/>
      <c r="F156" s="512"/>
      <c r="G156" s="512"/>
      <c r="H156" s="512"/>
      <c r="I156" s="512"/>
      <c r="J156" s="512"/>
      <c r="K156" s="512"/>
      <c r="L156" s="512"/>
      <c r="M156" s="512"/>
      <c r="N156" s="512"/>
      <c r="O156" s="512"/>
      <c r="P156" s="512"/>
      <c r="Q156" s="512"/>
      <c r="R156" s="512"/>
      <c r="S156" s="512"/>
      <c r="T156" s="512"/>
      <c r="U156" s="512"/>
      <c r="V156" s="512"/>
    </row>
    <row r="157" spans="1:103" ht="70" customHeight="1" thickBot="1" x14ac:dyDescent="0.25">
      <c r="A157" s="513" t="s">
        <v>3798</v>
      </c>
      <c r="B157" s="514"/>
      <c r="C157" s="514"/>
      <c r="D157" s="514"/>
      <c r="E157" s="514"/>
      <c r="F157" s="514"/>
      <c r="G157" s="514"/>
      <c r="H157" s="514"/>
      <c r="I157" s="514"/>
      <c r="J157" s="514"/>
      <c r="K157" s="514"/>
      <c r="L157" s="514"/>
      <c r="M157" s="514"/>
      <c r="N157" s="514"/>
      <c r="O157" s="514"/>
      <c r="P157" s="514"/>
      <c r="Q157" s="514"/>
      <c r="R157" s="514"/>
      <c r="S157" s="514"/>
      <c r="T157" s="514"/>
      <c r="U157" s="514"/>
      <c r="V157" s="514"/>
    </row>
    <row r="158" spans="1:103" s="326" customFormat="1" ht="16" customHeight="1" thickTop="1" x14ac:dyDescent="0.15">
      <c r="A158" s="331" t="s">
        <v>3753</v>
      </c>
      <c r="B158" s="324" t="s">
        <v>3786</v>
      </c>
      <c r="C158" s="392" t="s">
        <v>3727</v>
      </c>
      <c r="D158" s="393" cm="1">
        <f t="array" ref="D158">StartDate</f>
        <v>45036</v>
      </c>
      <c r="E158" s="393">
        <f t="shared" ref="E158:AJ158" si="22">D158+1</f>
        <v>45037</v>
      </c>
      <c r="F158" s="393">
        <f t="shared" si="22"/>
        <v>45038</v>
      </c>
      <c r="G158" s="393">
        <f t="shared" si="22"/>
        <v>45039</v>
      </c>
      <c r="H158" s="393">
        <f t="shared" si="22"/>
        <v>45040</v>
      </c>
      <c r="I158" s="393">
        <f t="shared" si="22"/>
        <v>45041</v>
      </c>
      <c r="J158" s="393">
        <f t="shared" si="22"/>
        <v>45042</v>
      </c>
      <c r="K158" s="393">
        <f t="shared" si="22"/>
        <v>45043</v>
      </c>
      <c r="L158" s="393">
        <f t="shared" si="22"/>
        <v>45044</v>
      </c>
      <c r="M158" s="393">
        <f t="shared" si="22"/>
        <v>45045</v>
      </c>
      <c r="N158" s="393">
        <f t="shared" si="22"/>
        <v>45046</v>
      </c>
      <c r="O158" s="393">
        <f t="shared" si="22"/>
        <v>45047</v>
      </c>
      <c r="P158" s="393">
        <f t="shared" si="22"/>
        <v>45048</v>
      </c>
      <c r="Q158" s="393">
        <f t="shared" si="22"/>
        <v>45049</v>
      </c>
      <c r="R158" s="393">
        <f t="shared" si="22"/>
        <v>45050</v>
      </c>
      <c r="S158" s="393">
        <f t="shared" si="22"/>
        <v>45051</v>
      </c>
      <c r="T158" s="393">
        <f t="shared" si="22"/>
        <v>45052</v>
      </c>
      <c r="U158" s="393">
        <f t="shared" si="22"/>
        <v>45053</v>
      </c>
      <c r="V158" s="393">
        <f t="shared" si="22"/>
        <v>45054</v>
      </c>
      <c r="W158" s="393">
        <f t="shared" si="22"/>
        <v>45055</v>
      </c>
      <c r="X158" s="393">
        <f t="shared" si="22"/>
        <v>45056</v>
      </c>
      <c r="Y158" s="393">
        <f t="shared" si="22"/>
        <v>45057</v>
      </c>
      <c r="Z158" s="393">
        <f t="shared" si="22"/>
        <v>45058</v>
      </c>
      <c r="AA158" s="393">
        <f t="shared" si="22"/>
        <v>45059</v>
      </c>
      <c r="AB158" s="393">
        <f t="shared" si="22"/>
        <v>45060</v>
      </c>
      <c r="AC158" s="393">
        <f t="shared" si="22"/>
        <v>45061</v>
      </c>
      <c r="AD158" s="393">
        <f t="shared" si="22"/>
        <v>45062</v>
      </c>
      <c r="AE158" s="393">
        <f t="shared" si="22"/>
        <v>45063</v>
      </c>
      <c r="AF158" s="393">
        <f t="shared" si="22"/>
        <v>45064</v>
      </c>
      <c r="AG158" s="393">
        <f t="shared" si="22"/>
        <v>45065</v>
      </c>
      <c r="AH158" s="393">
        <f t="shared" si="22"/>
        <v>45066</v>
      </c>
      <c r="AI158" s="393">
        <f t="shared" si="22"/>
        <v>45067</v>
      </c>
      <c r="AJ158" s="393">
        <f t="shared" si="22"/>
        <v>45068</v>
      </c>
      <c r="AK158" s="393">
        <f t="shared" ref="AK158:BP158" si="23">AJ158+1</f>
        <v>45069</v>
      </c>
      <c r="AL158" s="393">
        <f t="shared" si="23"/>
        <v>45070</v>
      </c>
      <c r="AM158" s="393">
        <f t="shared" si="23"/>
        <v>45071</v>
      </c>
      <c r="AN158" s="393">
        <f t="shared" si="23"/>
        <v>45072</v>
      </c>
      <c r="AO158" s="393">
        <f t="shared" si="23"/>
        <v>45073</v>
      </c>
      <c r="AP158" s="393">
        <f t="shared" si="23"/>
        <v>45074</v>
      </c>
      <c r="AQ158" s="393">
        <f t="shared" si="23"/>
        <v>45075</v>
      </c>
      <c r="AR158" s="393">
        <f t="shared" si="23"/>
        <v>45076</v>
      </c>
      <c r="AS158" s="393">
        <f t="shared" si="23"/>
        <v>45077</v>
      </c>
      <c r="AT158" s="393">
        <f t="shared" si="23"/>
        <v>45078</v>
      </c>
      <c r="AU158" s="393">
        <f t="shared" si="23"/>
        <v>45079</v>
      </c>
      <c r="AV158" s="393">
        <f t="shared" si="23"/>
        <v>45080</v>
      </c>
      <c r="AW158" s="393">
        <f t="shared" si="23"/>
        <v>45081</v>
      </c>
      <c r="AX158" s="393">
        <f t="shared" si="23"/>
        <v>45082</v>
      </c>
      <c r="AY158" s="393">
        <f t="shared" si="23"/>
        <v>45083</v>
      </c>
      <c r="AZ158" s="393">
        <f t="shared" si="23"/>
        <v>45084</v>
      </c>
      <c r="BA158" s="393">
        <f t="shared" si="23"/>
        <v>45085</v>
      </c>
      <c r="BB158" s="393">
        <f t="shared" si="23"/>
        <v>45086</v>
      </c>
      <c r="BC158" s="393">
        <f t="shared" si="23"/>
        <v>45087</v>
      </c>
      <c r="BD158" s="393">
        <f t="shared" si="23"/>
        <v>45088</v>
      </c>
      <c r="BE158" s="393">
        <f t="shared" si="23"/>
        <v>45089</v>
      </c>
      <c r="BF158" s="393">
        <f t="shared" si="23"/>
        <v>45090</v>
      </c>
      <c r="BG158" s="393">
        <f t="shared" si="23"/>
        <v>45091</v>
      </c>
      <c r="BH158" s="393">
        <f t="shared" si="23"/>
        <v>45092</v>
      </c>
      <c r="BI158" s="393">
        <f t="shared" si="23"/>
        <v>45093</v>
      </c>
      <c r="BJ158" s="393">
        <f t="shared" si="23"/>
        <v>45094</v>
      </c>
      <c r="BK158" s="393">
        <f t="shared" si="23"/>
        <v>45095</v>
      </c>
      <c r="BL158" s="393">
        <f t="shared" si="23"/>
        <v>45096</v>
      </c>
      <c r="BM158" s="393">
        <f t="shared" si="23"/>
        <v>45097</v>
      </c>
      <c r="BN158" s="393">
        <f t="shared" si="23"/>
        <v>45098</v>
      </c>
      <c r="BO158" s="393">
        <f t="shared" si="23"/>
        <v>45099</v>
      </c>
      <c r="BP158" s="393">
        <f t="shared" si="23"/>
        <v>45100</v>
      </c>
      <c r="BQ158" s="393">
        <f t="shared" ref="BQ158:CY158" si="24">BP158+1</f>
        <v>45101</v>
      </c>
      <c r="BR158" s="393">
        <f t="shared" si="24"/>
        <v>45102</v>
      </c>
      <c r="BS158" s="393">
        <f t="shared" si="24"/>
        <v>45103</v>
      </c>
      <c r="BT158" s="393">
        <f t="shared" si="24"/>
        <v>45104</v>
      </c>
      <c r="BU158" s="393">
        <f t="shared" si="24"/>
        <v>45105</v>
      </c>
      <c r="BV158" s="393">
        <f t="shared" si="24"/>
        <v>45106</v>
      </c>
      <c r="BW158" s="393">
        <f t="shared" si="24"/>
        <v>45107</v>
      </c>
      <c r="BX158" s="393">
        <f t="shared" si="24"/>
        <v>45108</v>
      </c>
      <c r="BY158" s="393">
        <f t="shared" si="24"/>
        <v>45109</v>
      </c>
      <c r="BZ158" s="393">
        <f t="shared" si="24"/>
        <v>45110</v>
      </c>
      <c r="CA158" s="393">
        <f t="shared" si="24"/>
        <v>45111</v>
      </c>
      <c r="CB158" s="393">
        <f t="shared" si="24"/>
        <v>45112</v>
      </c>
      <c r="CC158" s="393">
        <f t="shared" si="24"/>
        <v>45113</v>
      </c>
      <c r="CD158" s="393">
        <f t="shared" si="24"/>
        <v>45114</v>
      </c>
      <c r="CE158" s="393">
        <f t="shared" si="24"/>
        <v>45115</v>
      </c>
      <c r="CF158" s="393">
        <f t="shared" si="24"/>
        <v>45116</v>
      </c>
      <c r="CG158" s="393">
        <f t="shared" si="24"/>
        <v>45117</v>
      </c>
      <c r="CH158" s="393">
        <f t="shared" si="24"/>
        <v>45118</v>
      </c>
      <c r="CI158" s="393">
        <f t="shared" si="24"/>
        <v>45119</v>
      </c>
      <c r="CJ158" s="393">
        <f t="shared" si="24"/>
        <v>45120</v>
      </c>
      <c r="CK158" s="393">
        <f t="shared" si="24"/>
        <v>45121</v>
      </c>
      <c r="CL158" s="393">
        <f t="shared" si="24"/>
        <v>45122</v>
      </c>
      <c r="CM158" s="393">
        <f t="shared" si="24"/>
        <v>45123</v>
      </c>
      <c r="CN158" s="393">
        <f t="shared" si="24"/>
        <v>45124</v>
      </c>
      <c r="CO158" s="393">
        <f t="shared" si="24"/>
        <v>45125</v>
      </c>
      <c r="CP158" s="393">
        <f t="shared" si="24"/>
        <v>45126</v>
      </c>
      <c r="CQ158" s="393">
        <f t="shared" si="24"/>
        <v>45127</v>
      </c>
      <c r="CR158" s="393">
        <f t="shared" si="24"/>
        <v>45128</v>
      </c>
      <c r="CS158" s="393">
        <f t="shared" si="24"/>
        <v>45129</v>
      </c>
      <c r="CT158" s="393">
        <f t="shared" si="24"/>
        <v>45130</v>
      </c>
      <c r="CU158" s="393">
        <f t="shared" si="24"/>
        <v>45131</v>
      </c>
      <c r="CV158" s="393">
        <f t="shared" si="24"/>
        <v>45132</v>
      </c>
      <c r="CW158" s="393">
        <f t="shared" si="24"/>
        <v>45133</v>
      </c>
      <c r="CX158" s="393">
        <f t="shared" si="24"/>
        <v>45134</v>
      </c>
      <c r="CY158" s="393">
        <f t="shared" si="24"/>
        <v>45135</v>
      </c>
    </row>
    <row r="159" spans="1:103" s="320" customFormat="1" ht="21" hidden="1" customHeight="1" x14ac:dyDescent="0.15">
      <c r="A159" s="325"/>
      <c r="B159" s="324" t="s">
        <v>3786</v>
      </c>
      <c r="C159" s="323" t="s">
        <v>3727</v>
      </c>
      <c r="D159" s="322" t="s">
        <v>70</v>
      </c>
      <c r="E159" s="321" t="s">
        <v>171</v>
      </c>
      <c r="F159" s="321" t="s">
        <v>172</v>
      </c>
      <c r="G159" s="321" t="s">
        <v>173</v>
      </c>
      <c r="H159" s="321" t="s">
        <v>174</v>
      </c>
      <c r="I159" s="321" t="s">
        <v>175</v>
      </c>
      <c r="J159" s="321" t="s">
        <v>176</v>
      </c>
      <c r="K159" s="321" t="s">
        <v>177</v>
      </c>
      <c r="L159" s="321" t="s">
        <v>178</v>
      </c>
      <c r="M159" s="321" t="s">
        <v>179</v>
      </c>
      <c r="N159" s="321" t="s">
        <v>180</v>
      </c>
      <c r="O159" s="321" t="s">
        <v>181</v>
      </c>
      <c r="P159" s="321" t="s">
        <v>182</v>
      </c>
      <c r="Q159" s="321" t="s">
        <v>183</v>
      </c>
      <c r="R159" s="321" t="s">
        <v>184</v>
      </c>
      <c r="S159" s="321" t="s">
        <v>185</v>
      </c>
      <c r="T159" s="321" t="s">
        <v>186</v>
      </c>
      <c r="U159" s="321" t="s">
        <v>187</v>
      </c>
      <c r="V159" s="321" t="s">
        <v>188</v>
      </c>
      <c r="W159" s="321" t="s">
        <v>189</v>
      </c>
      <c r="X159" s="321" t="s">
        <v>190</v>
      </c>
      <c r="Y159" s="321" t="s">
        <v>191</v>
      </c>
      <c r="Z159" s="321" t="s">
        <v>192</v>
      </c>
      <c r="AA159" s="321" t="s">
        <v>193</v>
      </c>
      <c r="AB159" s="321" t="s">
        <v>194</v>
      </c>
      <c r="AC159" s="321" t="s">
        <v>195</v>
      </c>
      <c r="AD159" s="321" t="s">
        <v>196</v>
      </c>
      <c r="AE159" s="321" t="s">
        <v>197</v>
      </c>
      <c r="AF159" s="321" t="s">
        <v>198</v>
      </c>
      <c r="AG159" s="321" t="s">
        <v>199</v>
      </c>
      <c r="AH159" s="321" t="s">
        <v>200</v>
      </c>
      <c r="AI159" s="321" t="s">
        <v>201</v>
      </c>
      <c r="AJ159" s="321" t="s">
        <v>202</v>
      </c>
      <c r="AK159" s="321" t="s">
        <v>203</v>
      </c>
      <c r="AL159" s="321" t="s">
        <v>204</v>
      </c>
      <c r="AM159" s="321" t="s">
        <v>205</v>
      </c>
      <c r="AN159" s="321" t="s">
        <v>206</v>
      </c>
      <c r="AO159" s="321" t="s">
        <v>207</v>
      </c>
      <c r="AP159" s="321" t="s">
        <v>208</v>
      </c>
      <c r="AQ159" s="321" t="s">
        <v>209</v>
      </c>
      <c r="AR159" s="321" t="s">
        <v>210</v>
      </c>
      <c r="AS159" s="321" t="s">
        <v>211</v>
      </c>
      <c r="AT159" s="321" t="s">
        <v>212</v>
      </c>
      <c r="AU159" s="321" t="s">
        <v>213</v>
      </c>
      <c r="AV159" s="321" t="s">
        <v>214</v>
      </c>
      <c r="AW159" s="321" t="s">
        <v>215</v>
      </c>
      <c r="AX159" s="321" t="s">
        <v>216</v>
      </c>
      <c r="AY159" s="321" t="s">
        <v>217</v>
      </c>
      <c r="AZ159" s="321" t="s">
        <v>218</v>
      </c>
      <c r="BA159" s="321" t="s">
        <v>219</v>
      </c>
      <c r="BB159" s="321" t="s">
        <v>220</v>
      </c>
      <c r="BC159" s="321" t="s">
        <v>221</v>
      </c>
      <c r="BD159" s="321" t="s">
        <v>222</v>
      </c>
      <c r="BE159" s="321" t="s">
        <v>223</v>
      </c>
      <c r="BF159" s="321" t="s">
        <v>224</v>
      </c>
      <c r="BG159" s="321" t="s">
        <v>225</v>
      </c>
      <c r="BH159" s="321" t="s">
        <v>226</v>
      </c>
      <c r="BI159" s="321" t="s">
        <v>227</v>
      </c>
      <c r="BJ159" s="321" t="s">
        <v>228</v>
      </c>
      <c r="BK159" s="321" t="s">
        <v>229</v>
      </c>
      <c r="BL159" s="321" t="s">
        <v>230</v>
      </c>
      <c r="BM159" s="321" t="s">
        <v>231</v>
      </c>
      <c r="BN159" s="321" t="s">
        <v>232</v>
      </c>
      <c r="BO159" s="321" t="s">
        <v>233</v>
      </c>
      <c r="BP159" s="321" t="s">
        <v>234</v>
      </c>
      <c r="BQ159" s="321" t="s">
        <v>235</v>
      </c>
      <c r="BR159" s="321" t="s">
        <v>236</v>
      </c>
      <c r="BS159" s="321" t="s">
        <v>237</v>
      </c>
      <c r="BT159" s="321" t="s">
        <v>238</v>
      </c>
      <c r="BU159" s="321" t="s">
        <v>239</v>
      </c>
      <c r="BV159" s="321" t="s">
        <v>240</v>
      </c>
      <c r="BW159" s="321" t="s">
        <v>241</v>
      </c>
      <c r="BX159" s="321" t="s">
        <v>242</v>
      </c>
      <c r="BY159" s="321" t="s">
        <v>243</v>
      </c>
      <c r="BZ159" s="321" t="s">
        <v>244</v>
      </c>
      <c r="CA159" s="321" t="s">
        <v>245</v>
      </c>
      <c r="CB159" s="321" t="s">
        <v>246</v>
      </c>
      <c r="CC159" s="321" t="s">
        <v>247</v>
      </c>
      <c r="CD159" s="321" t="s">
        <v>248</v>
      </c>
      <c r="CE159" s="321" t="s">
        <v>249</v>
      </c>
      <c r="CF159" s="321" t="s">
        <v>250</v>
      </c>
      <c r="CG159" s="321" t="s">
        <v>251</v>
      </c>
      <c r="CH159" s="321" t="s">
        <v>252</v>
      </c>
      <c r="CI159" s="321" t="s">
        <v>253</v>
      </c>
      <c r="CJ159" s="321" t="s">
        <v>254</v>
      </c>
      <c r="CK159" s="321" t="s">
        <v>255</v>
      </c>
      <c r="CL159" s="321" t="s">
        <v>256</v>
      </c>
      <c r="CM159" s="321" t="s">
        <v>257</v>
      </c>
      <c r="CN159" s="321" t="s">
        <v>258</v>
      </c>
      <c r="CO159" s="321" t="s">
        <v>259</v>
      </c>
      <c r="CP159" s="321" t="s">
        <v>260</v>
      </c>
      <c r="CQ159" s="321" t="s">
        <v>261</v>
      </c>
      <c r="CR159" s="321" t="s">
        <v>262</v>
      </c>
      <c r="CS159" s="321" t="s">
        <v>263</v>
      </c>
      <c r="CT159" s="321" t="s">
        <v>264</v>
      </c>
      <c r="CU159" s="321" t="s">
        <v>265</v>
      </c>
      <c r="CV159" s="321" t="s">
        <v>266</v>
      </c>
      <c r="CW159" s="321" t="s">
        <v>267</v>
      </c>
      <c r="CX159" s="321" t="s">
        <v>268</v>
      </c>
      <c r="CY159" s="321" t="s">
        <v>269</v>
      </c>
    </row>
    <row r="160" spans="1:103" s="320" customFormat="1" ht="26" customHeight="1" x14ac:dyDescent="0.15">
      <c r="A160" s="317"/>
      <c r="B160" s="316"/>
      <c r="C160" s="311">
        <f t="shared" ref="C160:C171" si="25">IF(AND($B160&lt;&gt;"",COUNTIFS(D160:GU160,"X")&gt;0),1,SUM(D160:GU160))</f>
        <v>0</v>
      </c>
      <c r="D160" s="314"/>
      <c r="E160" s="314"/>
      <c r="F160" s="314"/>
      <c r="G160" s="314"/>
      <c r="H160" s="314"/>
      <c r="I160" s="314"/>
      <c r="J160" s="314"/>
      <c r="K160" s="314"/>
      <c r="L160" s="314"/>
      <c r="M160" s="314"/>
      <c r="N160" s="314"/>
      <c r="O160" s="314"/>
      <c r="P160" s="314"/>
      <c r="Q160" s="314"/>
      <c r="R160" s="314"/>
      <c r="S160" s="314"/>
      <c r="T160" s="314"/>
      <c r="U160" s="314"/>
      <c r="V160" s="314"/>
      <c r="W160" s="314"/>
      <c r="X160" s="314"/>
      <c r="Y160" s="314"/>
      <c r="Z160" s="314"/>
      <c r="AA160" s="314"/>
      <c r="AB160" s="330"/>
      <c r="AC160" s="330"/>
      <c r="AD160" s="330"/>
      <c r="AE160" s="330"/>
      <c r="AF160" s="330"/>
      <c r="AG160" s="330"/>
      <c r="AH160" s="330"/>
      <c r="AI160" s="330"/>
      <c r="AJ160" s="330"/>
      <c r="AK160" s="330"/>
      <c r="AL160" s="330"/>
      <c r="AM160" s="330"/>
      <c r="AN160" s="330"/>
      <c r="AO160" s="330"/>
      <c r="AP160" s="330"/>
      <c r="AQ160" s="330"/>
      <c r="AR160" s="330"/>
      <c r="AS160" s="330"/>
      <c r="AT160" s="330"/>
      <c r="AU160" s="330"/>
      <c r="AV160" s="330"/>
      <c r="AW160" s="330"/>
      <c r="AX160" s="330"/>
      <c r="AY160" s="330"/>
      <c r="AZ160" s="330"/>
      <c r="BA160" s="330"/>
      <c r="BB160" s="330"/>
      <c r="BC160" s="330"/>
      <c r="BD160" s="330"/>
      <c r="BE160" s="330"/>
      <c r="BF160" s="330"/>
      <c r="BG160" s="330"/>
      <c r="BH160" s="330"/>
      <c r="BI160" s="330"/>
      <c r="BJ160" s="330"/>
      <c r="BK160" s="330"/>
      <c r="BL160" s="330"/>
      <c r="BM160" s="330"/>
      <c r="BN160" s="330"/>
      <c r="BO160" s="330"/>
      <c r="BP160" s="330"/>
      <c r="BQ160" s="330"/>
      <c r="BR160" s="330"/>
      <c r="BS160" s="330"/>
      <c r="BT160" s="330"/>
      <c r="BU160" s="330"/>
      <c r="BV160" s="330"/>
      <c r="BW160" s="330"/>
      <c r="BX160" s="330"/>
      <c r="BY160" s="330"/>
      <c r="BZ160" s="330"/>
      <c r="CA160" s="330"/>
      <c r="CB160" s="330"/>
      <c r="CC160" s="330"/>
      <c r="CD160" s="330"/>
      <c r="CE160" s="330"/>
      <c r="CF160" s="330"/>
      <c r="CG160" s="330"/>
      <c r="CH160" s="330"/>
      <c r="CI160" s="330"/>
      <c r="CJ160" s="330"/>
      <c r="CK160" s="330"/>
      <c r="CL160" s="330"/>
      <c r="CM160" s="330"/>
      <c r="CN160" s="330"/>
      <c r="CO160" s="330"/>
      <c r="CP160" s="330"/>
      <c r="CQ160" s="330"/>
      <c r="CR160" s="330"/>
      <c r="CS160" s="330"/>
      <c r="CT160" s="330"/>
      <c r="CU160" s="330"/>
      <c r="CV160" s="330"/>
      <c r="CW160" s="330"/>
      <c r="CX160" s="330"/>
      <c r="CY160" s="330"/>
    </row>
    <row r="161" spans="1:103" s="320" customFormat="1" ht="26" customHeight="1" x14ac:dyDescent="0.15">
      <c r="A161" s="317"/>
      <c r="B161" s="316"/>
      <c r="C161" s="318">
        <f t="shared" si="25"/>
        <v>0</v>
      </c>
      <c r="D161" s="314"/>
      <c r="E161" s="314"/>
      <c r="F161" s="314"/>
      <c r="G161" s="314"/>
      <c r="H161" s="314"/>
      <c r="I161" s="314"/>
      <c r="J161" s="314"/>
      <c r="K161" s="314"/>
      <c r="L161" s="314"/>
      <c r="M161" s="314"/>
      <c r="N161" s="314"/>
      <c r="O161" s="314"/>
      <c r="P161" s="314"/>
      <c r="Q161" s="314"/>
      <c r="R161" s="314"/>
      <c r="S161" s="314"/>
      <c r="T161" s="314"/>
      <c r="U161" s="314"/>
      <c r="V161" s="314"/>
      <c r="W161" s="314"/>
      <c r="X161" s="314"/>
      <c r="Y161" s="314"/>
      <c r="Z161" s="314"/>
      <c r="AA161" s="314"/>
      <c r="AB161" s="329"/>
      <c r="AC161" s="329"/>
      <c r="AD161" s="329"/>
      <c r="AE161" s="329"/>
      <c r="AF161" s="329"/>
      <c r="AG161" s="329"/>
      <c r="AH161" s="329"/>
      <c r="AI161" s="329"/>
      <c r="AJ161" s="329"/>
      <c r="AK161" s="329"/>
      <c r="AL161" s="329"/>
      <c r="AM161" s="329"/>
      <c r="AN161" s="329"/>
      <c r="AO161" s="329"/>
      <c r="AP161" s="329"/>
      <c r="AQ161" s="329"/>
      <c r="AR161" s="329"/>
      <c r="AS161" s="329"/>
      <c r="AT161" s="329"/>
      <c r="AU161" s="329"/>
      <c r="AV161" s="329"/>
      <c r="AW161" s="329"/>
      <c r="AX161" s="329"/>
      <c r="AY161" s="329"/>
      <c r="AZ161" s="329"/>
      <c r="BA161" s="329"/>
      <c r="BB161" s="329"/>
      <c r="BC161" s="329"/>
      <c r="BD161" s="329"/>
      <c r="BE161" s="329"/>
      <c r="BF161" s="329"/>
      <c r="BG161" s="329"/>
      <c r="BH161" s="329"/>
      <c r="BI161" s="329"/>
      <c r="BJ161" s="329"/>
      <c r="BK161" s="329"/>
      <c r="BL161" s="329"/>
      <c r="BM161" s="329"/>
      <c r="BN161" s="329"/>
      <c r="BO161" s="329"/>
      <c r="BP161" s="329"/>
      <c r="BQ161" s="329"/>
      <c r="BR161" s="329"/>
      <c r="BS161" s="329"/>
      <c r="BT161" s="329"/>
      <c r="BU161" s="329"/>
      <c r="BV161" s="329"/>
      <c r="BW161" s="329"/>
      <c r="BX161" s="329"/>
      <c r="BY161" s="329"/>
      <c r="BZ161" s="329"/>
      <c r="CA161" s="329"/>
      <c r="CB161" s="329"/>
      <c r="CC161" s="329"/>
      <c r="CD161" s="329"/>
      <c r="CE161" s="329"/>
      <c r="CF161" s="329"/>
      <c r="CG161" s="329"/>
      <c r="CH161" s="329"/>
      <c r="CI161" s="329"/>
      <c r="CJ161" s="329"/>
      <c r="CK161" s="329"/>
      <c r="CL161" s="329"/>
      <c r="CM161" s="329"/>
      <c r="CN161" s="329"/>
      <c r="CO161" s="329"/>
      <c r="CP161" s="329"/>
      <c r="CQ161" s="329"/>
      <c r="CR161" s="329"/>
      <c r="CS161" s="329"/>
      <c r="CT161" s="329"/>
      <c r="CU161" s="329"/>
      <c r="CV161" s="329"/>
      <c r="CW161" s="329"/>
      <c r="CX161" s="329"/>
      <c r="CY161" s="329"/>
    </row>
    <row r="162" spans="1:103" s="320" customFormat="1" ht="26" customHeight="1" x14ac:dyDescent="0.15">
      <c r="A162" s="317"/>
      <c r="B162" s="316"/>
      <c r="C162" s="318">
        <f t="shared" si="25"/>
        <v>0</v>
      </c>
      <c r="D162" s="314"/>
      <c r="E162" s="314"/>
      <c r="F162" s="314"/>
      <c r="G162" s="314"/>
      <c r="H162" s="314"/>
      <c r="I162" s="314"/>
      <c r="J162" s="314"/>
      <c r="K162" s="314"/>
      <c r="L162" s="314"/>
      <c r="M162" s="314"/>
      <c r="N162" s="314"/>
      <c r="O162" s="314"/>
      <c r="P162" s="314"/>
      <c r="Q162" s="314"/>
      <c r="R162" s="314"/>
      <c r="S162" s="314"/>
      <c r="T162" s="314"/>
      <c r="U162" s="314"/>
      <c r="V162" s="314"/>
      <c r="W162" s="314"/>
      <c r="X162" s="314"/>
      <c r="Y162" s="314"/>
      <c r="Z162" s="314"/>
      <c r="AA162" s="314"/>
      <c r="AB162" s="329"/>
      <c r="AC162" s="329"/>
      <c r="AD162" s="329"/>
      <c r="AE162" s="329"/>
      <c r="AF162" s="329"/>
      <c r="AG162" s="329"/>
      <c r="AH162" s="329"/>
      <c r="AI162" s="329"/>
      <c r="AJ162" s="329"/>
      <c r="AK162" s="329"/>
      <c r="AL162" s="329"/>
      <c r="AM162" s="329"/>
      <c r="AN162" s="329"/>
      <c r="AO162" s="329"/>
      <c r="AP162" s="329"/>
      <c r="AQ162" s="329"/>
      <c r="AR162" s="329"/>
      <c r="AS162" s="329"/>
      <c r="AT162" s="329"/>
      <c r="AU162" s="329"/>
      <c r="AV162" s="329"/>
      <c r="AW162" s="329"/>
      <c r="AX162" s="329"/>
      <c r="AY162" s="329"/>
      <c r="AZ162" s="329"/>
      <c r="BA162" s="329"/>
      <c r="BB162" s="329"/>
      <c r="BC162" s="329"/>
      <c r="BD162" s="329"/>
      <c r="BE162" s="329"/>
      <c r="BF162" s="329"/>
      <c r="BG162" s="329"/>
      <c r="BH162" s="329"/>
      <c r="BI162" s="329"/>
      <c r="BJ162" s="329"/>
      <c r="BK162" s="329"/>
      <c r="BL162" s="329"/>
      <c r="BM162" s="329"/>
      <c r="BN162" s="329"/>
      <c r="BO162" s="329"/>
      <c r="BP162" s="329"/>
      <c r="BQ162" s="329"/>
      <c r="BR162" s="329"/>
      <c r="BS162" s="329"/>
      <c r="BT162" s="329"/>
      <c r="BU162" s="329"/>
      <c r="BV162" s="329"/>
      <c r="BW162" s="329"/>
      <c r="BX162" s="329"/>
      <c r="BY162" s="329"/>
      <c r="BZ162" s="329"/>
      <c r="CA162" s="329"/>
      <c r="CB162" s="329"/>
      <c r="CC162" s="329"/>
      <c r="CD162" s="329"/>
      <c r="CE162" s="329"/>
      <c r="CF162" s="329"/>
      <c r="CG162" s="329"/>
      <c r="CH162" s="329"/>
      <c r="CI162" s="329"/>
      <c r="CJ162" s="329"/>
      <c r="CK162" s="329"/>
      <c r="CL162" s="329"/>
      <c r="CM162" s="329"/>
      <c r="CN162" s="329"/>
      <c r="CO162" s="329"/>
      <c r="CP162" s="329"/>
      <c r="CQ162" s="329"/>
      <c r="CR162" s="329"/>
      <c r="CS162" s="329"/>
      <c r="CT162" s="329"/>
      <c r="CU162" s="329"/>
      <c r="CV162" s="329"/>
      <c r="CW162" s="329"/>
      <c r="CX162" s="329"/>
      <c r="CY162" s="329"/>
    </row>
    <row r="163" spans="1:103" s="320" customFormat="1" ht="26" customHeight="1" x14ac:dyDescent="0.15">
      <c r="A163" s="317"/>
      <c r="B163" s="316"/>
      <c r="C163" s="318">
        <f t="shared" si="25"/>
        <v>0</v>
      </c>
      <c r="D163" s="314"/>
      <c r="E163" s="314"/>
      <c r="F163" s="314"/>
      <c r="G163" s="314"/>
      <c r="H163" s="314"/>
      <c r="I163" s="314"/>
      <c r="J163" s="314"/>
      <c r="K163" s="314"/>
      <c r="L163" s="314"/>
      <c r="M163" s="314"/>
      <c r="N163" s="314"/>
      <c r="O163" s="314"/>
      <c r="P163" s="314"/>
      <c r="Q163" s="314"/>
      <c r="R163" s="314"/>
      <c r="S163" s="314"/>
      <c r="T163" s="314"/>
      <c r="U163" s="314"/>
      <c r="V163" s="314"/>
      <c r="W163" s="314"/>
      <c r="X163" s="314"/>
      <c r="Y163" s="314"/>
      <c r="Z163" s="314"/>
      <c r="AA163" s="314"/>
      <c r="AB163" s="329"/>
      <c r="AC163" s="329"/>
      <c r="AD163" s="329"/>
      <c r="AE163" s="329"/>
      <c r="AF163" s="329"/>
      <c r="AG163" s="329"/>
      <c r="AH163" s="329"/>
      <c r="AI163" s="329"/>
      <c r="AJ163" s="329"/>
      <c r="AK163" s="329"/>
      <c r="AL163" s="329"/>
      <c r="AM163" s="329"/>
      <c r="AN163" s="329"/>
      <c r="AO163" s="329"/>
      <c r="AP163" s="329"/>
      <c r="AQ163" s="329"/>
      <c r="AR163" s="329"/>
      <c r="AS163" s="329"/>
      <c r="AT163" s="329"/>
      <c r="AU163" s="329"/>
      <c r="AV163" s="329"/>
      <c r="AW163" s="329"/>
      <c r="AX163" s="329"/>
      <c r="AY163" s="329"/>
      <c r="AZ163" s="329"/>
      <c r="BA163" s="329"/>
      <c r="BB163" s="329"/>
      <c r="BC163" s="329"/>
      <c r="BD163" s="329"/>
      <c r="BE163" s="329"/>
      <c r="BF163" s="329"/>
      <c r="BG163" s="329"/>
      <c r="BH163" s="329"/>
      <c r="BI163" s="329"/>
      <c r="BJ163" s="329"/>
      <c r="BK163" s="329"/>
      <c r="BL163" s="329"/>
      <c r="BM163" s="329"/>
      <c r="BN163" s="329"/>
      <c r="BO163" s="329"/>
      <c r="BP163" s="329"/>
      <c r="BQ163" s="329"/>
      <c r="BR163" s="329"/>
      <c r="BS163" s="329"/>
      <c r="BT163" s="329"/>
      <c r="BU163" s="329"/>
      <c r="BV163" s="329"/>
      <c r="BW163" s="329"/>
      <c r="BX163" s="329"/>
      <c r="BY163" s="329"/>
      <c r="BZ163" s="329"/>
      <c r="CA163" s="329"/>
      <c r="CB163" s="329"/>
      <c r="CC163" s="329"/>
      <c r="CD163" s="329"/>
      <c r="CE163" s="329"/>
      <c r="CF163" s="329"/>
      <c r="CG163" s="329"/>
      <c r="CH163" s="329"/>
      <c r="CI163" s="329"/>
      <c r="CJ163" s="329"/>
      <c r="CK163" s="329"/>
      <c r="CL163" s="329"/>
      <c r="CM163" s="329"/>
      <c r="CN163" s="329"/>
      <c r="CO163" s="329"/>
      <c r="CP163" s="329"/>
      <c r="CQ163" s="329"/>
      <c r="CR163" s="329"/>
      <c r="CS163" s="329"/>
      <c r="CT163" s="329"/>
      <c r="CU163" s="329"/>
      <c r="CV163" s="329"/>
      <c r="CW163" s="329"/>
      <c r="CX163" s="329"/>
      <c r="CY163" s="329"/>
    </row>
    <row r="164" spans="1:103" s="320" customFormat="1" ht="26" customHeight="1" x14ac:dyDescent="0.15">
      <c r="A164" s="317"/>
      <c r="B164" s="316"/>
      <c r="C164" s="318">
        <f t="shared" si="25"/>
        <v>0</v>
      </c>
      <c r="D164" s="314"/>
      <c r="E164" s="314"/>
      <c r="F164" s="314"/>
      <c r="G164" s="314"/>
      <c r="H164" s="314"/>
      <c r="I164" s="314"/>
      <c r="J164" s="314"/>
      <c r="K164" s="314"/>
      <c r="L164" s="314"/>
      <c r="M164" s="314"/>
      <c r="N164" s="314"/>
      <c r="O164" s="314"/>
      <c r="P164" s="314"/>
      <c r="Q164" s="314"/>
      <c r="R164" s="314"/>
      <c r="S164" s="314"/>
      <c r="T164" s="314"/>
      <c r="U164" s="314"/>
      <c r="V164" s="314"/>
      <c r="W164" s="314"/>
      <c r="X164" s="314"/>
      <c r="Y164" s="314"/>
      <c r="Z164" s="314"/>
      <c r="AA164" s="314"/>
      <c r="AB164" s="329"/>
      <c r="AC164" s="329"/>
      <c r="AD164" s="329"/>
      <c r="AE164" s="329"/>
      <c r="AF164" s="329"/>
      <c r="AG164" s="329"/>
      <c r="AH164" s="329"/>
      <c r="AI164" s="329"/>
      <c r="AJ164" s="329"/>
      <c r="AK164" s="329"/>
      <c r="AL164" s="329"/>
      <c r="AM164" s="329"/>
      <c r="AN164" s="329"/>
      <c r="AO164" s="329"/>
      <c r="AP164" s="329"/>
      <c r="AQ164" s="329"/>
      <c r="AR164" s="329"/>
      <c r="AS164" s="329"/>
      <c r="AT164" s="329"/>
      <c r="AU164" s="329"/>
      <c r="AV164" s="329"/>
      <c r="AW164" s="329"/>
      <c r="AX164" s="329"/>
      <c r="AY164" s="329"/>
      <c r="AZ164" s="329"/>
      <c r="BA164" s="329"/>
      <c r="BB164" s="329"/>
      <c r="BC164" s="329"/>
      <c r="BD164" s="329"/>
      <c r="BE164" s="329"/>
      <c r="BF164" s="329"/>
      <c r="BG164" s="329"/>
      <c r="BH164" s="329"/>
      <c r="BI164" s="329"/>
      <c r="BJ164" s="329"/>
      <c r="BK164" s="329"/>
      <c r="BL164" s="329"/>
      <c r="BM164" s="329"/>
      <c r="BN164" s="329"/>
      <c r="BO164" s="329"/>
      <c r="BP164" s="329"/>
      <c r="BQ164" s="329"/>
      <c r="BR164" s="329"/>
      <c r="BS164" s="329"/>
      <c r="BT164" s="329"/>
      <c r="BU164" s="329"/>
      <c r="BV164" s="329"/>
      <c r="BW164" s="329"/>
      <c r="BX164" s="329"/>
      <c r="BY164" s="329"/>
      <c r="BZ164" s="329"/>
      <c r="CA164" s="329"/>
      <c r="CB164" s="329"/>
      <c r="CC164" s="329"/>
      <c r="CD164" s="329"/>
      <c r="CE164" s="329"/>
      <c r="CF164" s="329"/>
      <c r="CG164" s="329"/>
      <c r="CH164" s="329"/>
      <c r="CI164" s="329"/>
      <c r="CJ164" s="329"/>
      <c r="CK164" s="329"/>
      <c r="CL164" s="329"/>
      <c r="CM164" s="329"/>
      <c r="CN164" s="329"/>
      <c r="CO164" s="329"/>
      <c r="CP164" s="329"/>
      <c r="CQ164" s="329"/>
      <c r="CR164" s="329"/>
      <c r="CS164" s="329"/>
      <c r="CT164" s="329"/>
      <c r="CU164" s="329"/>
      <c r="CV164" s="329"/>
      <c r="CW164" s="329"/>
      <c r="CX164" s="329"/>
      <c r="CY164" s="329"/>
    </row>
    <row r="165" spans="1:103" s="320" customFormat="1" ht="26" customHeight="1" x14ac:dyDescent="0.15">
      <c r="A165" s="317"/>
      <c r="B165" s="316"/>
      <c r="C165" s="318">
        <f t="shared" si="25"/>
        <v>0</v>
      </c>
      <c r="D165" s="314"/>
      <c r="E165" s="314"/>
      <c r="F165" s="314"/>
      <c r="G165" s="314"/>
      <c r="H165" s="314"/>
      <c r="I165" s="314"/>
      <c r="J165" s="314"/>
      <c r="K165" s="314"/>
      <c r="L165" s="314"/>
      <c r="M165" s="314"/>
      <c r="N165" s="314"/>
      <c r="O165" s="314"/>
      <c r="P165" s="314"/>
      <c r="Q165" s="314"/>
      <c r="R165" s="314"/>
      <c r="S165" s="314"/>
      <c r="T165" s="314"/>
      <c r="U165" s="314"/>
      <c r="V165" s="314"/>
      <c r="W165" s="314"/>
      <c r="X165" s="314"/>
      <c r="Y165" s="314"/>
      <c r="Z165" s="314"/>
      <c r="AA165" s="314"/>
      <c r="AB165" s="329"/>
      <c r="AC165" s="329"/>
      <c r="AD165" s="329"/>
      <c r="AE165" s="329"/>
      <c r="AF165" s="329"/>
      <c r="AG165" s="329"/>
      <c r="AH165" s="329"/>
      <c r="AI165" s="329"/>
      <c r="AJ165" s="329"/>
      <c r="AK165" s="329"/>
      <c r="AL165" s="329"/>
      <c r="AM165" s="329"/>
      <c r="AN165" s="329"/>
      <c r="AO165" s="329"/>
      <c r="AP165" s="329"/>
      <c r="AQ165" s="329"/>
      <c r="AR165" s="329"/>
      <c r="AS165" s="329"/>
      <c r="AT165" s="329"/>
      <c r="AU165" s="329"/>
      <c r="AV165" s="329"/>
      <c r="AW165" s="329"/>
      <c r="AX165" s="329"/>
      <c r="AY165" s="329"/>
      <c r="AZ165" s="329"/>
      <c r="BA165" s="329"/>
      <c r="BB165" s="329"/>
      <c r="BC165" s="329"/>
      <c r="BD165" s="329"/>
      <c r="BE165" s="329"/>
      <c r="BF165" s="329"/>
      <c r="BG165" s="329"/>
      <c r="BH165" s="329"/>
      <c r="BI165" s="329"/>
      <c r="BJ165" s="329"/>
      <c r="BK165" s="329"/>
      <c r="BL165" s="329"/>
      <c r="BM165" s="329"/>
      <c r="BN165" s="329"/>
      <c r="BO165" s="329"/>
      <c r="BP165" s="329"/>
      <c r="BQ165" s="329"/>
      <c r="BR165" s="329"/>
      <c r="BS165" s="329"/>
      <c r="BT165" s="329"/>
      <c r="BU165" s="329"/>
      <c r="BV165" s="329"/>
      <c r="BW165" s="329"/>
      <c r="BX165" s="329"/>
      <c r="BY165" s="329"/>
      <c r="BZ165" s="329"/>
      <c r="CA165" s="329"/>
      <c r="CB165" s="329"/>
      <c r="CC165" s="329"/>
      <c r="CD165" s="329"/>
      <c r="CE165" s="329"/>
      <c r="CF165" s="329"/>
      <c r="CG165" s="329"/>
      <c r="CH165" s="329"/>
      <c r="CI165" s="329"/>
      <c r="CJ165" s="329"/>
      <c r="CK165" s="329"/>
      <c r="CL165" s="329"/>
      <c r="CM165" s="329"/>
      <c r="CN165" s="329"/>
      <c r="CO165" s="329"/>
      <c r="CP165" s="329"/>
      <c r="CQ165" s="329"/>
      <c r="CR165" s="329"/>
      <c r="CS165" s="329"/>
      <c r="CT165" s="329"/>
      <c r="CU165" s="329"/>
      <c r="CV165" s="329"/>
      <c r="CW165" s="329"/>
      <c r="CX165" s="329"/>
      <c r="CY165" s="329"/>
    </row>
    <row r="166" spans="1:103" ht="26" customHeight="1" x14ac:dyDescent="0.2">
      <c r="A166" s="317"/>
      <c r="B166" s="316"/>
      <c r="C166" s="311">
        <f t="shared" si="25"/>
        <v>0</v>
      </c>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c r="AR166" s="314"/>
      <c r="AS166" s="314"/>
      <c r="AT166" s="314"/>
      <c r="AU166" s="314"/>
      <c r="AV166" s="314"/>
      <c r="AW166" s="314"/>
      <c r="AX166" s="314"/>
      <c r="AY166" s="314"/>
      <c r="AZ166" s="314"/>
      <c r="BA166" s="314"/>
      <c r="BB166" s="314"/>
      <c r="BC166" s="314"/>
      <c r="BD166" s="314"/>
      <c r="BE166" s="314"/>
      <c r="BF166" s="314"/>
      <c r="BG166" s="314"/>
      <c r="BH166" s="314"/>
      <c r="BI166" s="314"/>
      <c r="BJ166" s="314"/>
      <c r="BK166" s="314"/>
      <c r="BL166" s="314"/>
      <c r="BM166" s="314"/>
      <c r="BN166" s="314"/>
      <c r="BO166" s="314"/>
      <c r="BP166" s="314"/>
      <c r="BQ166" s="314"/>
      <c r="BR166" s="314"/>
      <c r="BS166" s="314"/>
      <c r="BT166" s="314"/>
      <c r="BU166" s="314"/>
      <c r="BV166" s="314"/>
      <c r="BW166" s="314"/>
      <c r="BX166" s="314"/>
      <c r="BY166" s="314"/>
      <c r="BZ166" s="314"/>
      <c r="CA166" s="314"/>
      <c r="CB166" s="314"/>
      <c r="CC166" s="314"/>
      <c r="CD166" s="314"/>
      <c r="CE166" s="314"/>
      <c r="CF166" s="314"/>
      <c r="CG166" s="314"/>
      <c r="CH166" s="314"/>
      <c r="CI166" s="314"/>
      <c r="CJ166" s="314"/>
      <c r="CK166" s="314"/>
      <c r="CL166" s="314"/>
      <c r="CM166" s="314"/>
      <c r="CN166" s="314"/>
      <c r="CO166" s="314"/>
      <c r="CP166" s="314"/>
      <c r="CQ166" s="314"/>
      <c r="CR166" s="314"/>
      <c r="CS166" s="314"/>
      <c r="CT166" s="314"/>
      <c r="CU166" s="314"/>
      <c r="CV166" s="314"/>
      <c r="CW166" s="314"/>
      <c r="CX166" s="314"/>
      <c r="CY166" s="314"/>
    </row>
    <row r="167" spans="1:103" ht="26" customHeight="1" x14ac:dyDescent="0.2">
      <c r="A167" s="317"/>
      <c r="B167" s="316"/>
      <c r="C167" s="311">
        <f t="shared" si="25"/>
        <v>0</v>
      </c>
      <c r="D167" s="314"/>
      <c r="E167" s="314"/>
      <c r="F167" s="314"/>
      <c r="G167" s="314"/>
      <c r="H167" s="314"/>
      <c r="I167" s="314"/>
      <c r="J167" s="314"/>
      <c r="K167" s="314"/>
      <c r="L167" s="314"/>
      <c r="M167" s="314"/>
      <c r="N167" s="314"/>
      <c r="O167" s="314"/>
      <c r="P167" s="314"/>
      <c r="Q167" s="314"/>
      <c r="R167" s="314"/>
      <c r="S167" s="314"/>
      <c r="T167" s="314"/>
      <c r="U167" s="314"/>
      <c r="V167" s="314"/>
      <c r="W167" s="314"/>
      <c r="X167" s="314"/>
      <c r="Y167" s="314"/>
      <c r="Z167" s="314"/>
      <c r="AA167" s="314"/>
      <c r="AB167" s="314"/>
      <c r="AC167" s="314"/>
      <c r="AD167" s="314"/>
      <c r="AE167" s="314"/>
      <c r="AF167" s="314"/>
      <c r="AG167" s="314"/>
      <c r="AH167" s="314"/>
      <c r="AI167" s="314"/>
      <c r="AJ167" s="314"/>
      <c r="AK167" s="314"/>
      <c r="AL167" s="314"/>
      <c r="AM167" s="314"/>
      <c r="AN167" s="314"/>
      <c r="AO167" s="314"/>
      <c r="AP167" s="314"/>
      <c r="AQ167" s="314"/>
      <c r="AR167" s="314"/>
      <c r="AS167" s="314"/>
      <c r="AT167" s="314"/>
      <c r="AU167" s="314"/>
      <c r="AV167" s="314"/>
      <c r="AW167" s="314"/>
      <c r="AX167" s="314"/>
      <c r="AY167" s="314"/>
      <c r="AZ167" s="314"/>
      <c r="BA167" s="314"/>
      <c r="BB167" s="314"/>
      <c r="BC167" s="314"/>
      <c r="BD167" s="314"/>
      <c r="BE167" s="314"/>
      <c r="BF167" s="314"/>
      <c r="BG167" s="314"/>
      <c r="BH167" s="314"/>
      <c r="BI167" s="314"/>
      <c r="BJ167" s="314"/>
      <c r="BK167" s="314"/>
      <c r="BL167" s="314"/>
      <c r="BM167" s="314"/>
      <c r="BN167" s="314"/>
      <c r="BO167" s="314"/>
      <c r="BP167" s="314"/>
      <c r="BQ167" s="314"/>
      <c r="BR167" s="314"/>
      <c r="BS167" s="314"/>
      <c r="BT167" s="314"/>
      <c r="BU167" s="314"/>
      <c r="BV167" s="314"/>
      <c r="BW167" s="314"/>
      <c r="BX167" s="314"/>
      <c r="BY167" s="314"/>
      <c r="BZ167" s="314"/>
      <c r="CA167" s="314"/>
      <c r="CB167" s="314"/>
      <c r="CC167" s="314"/>
      <c r="CD167" s="314"/>
      <c r="CE167" s="314"/>
      <c r="CF167" s="314"/>
      <c r="CG167" s="314"/>
      <c r="CH167" s="314"/>
      <c r="CI167" s="314"/>
      <c r="CJ167" s="314"/>
      <c r="CK167" s="314"/>
      <c r="CL167" s="314"/>
      <c r="CM167" s="314"/>
      <c r="CN167" s="314"/>
      <c r="CO167" s="314"/>
      <c r="CP167" s="314"/>
      <c r="CQ167" s="314"/>
      <c r="CR167" s="314"/>
      <c r="CS167" s="314"/>
      <c r="CT167" s="314"/>
      <c r="CU167" s="314"/>
      <c r="CV167" s="314"/>
      <c r="CW167" s="314"/>
      <c r="CX167" s="314"/>
      <c r="CY167" s="314"/>
    </row>
    <row r="168" spans="1:103" ht="26" customHeight="1" x14ac:dyDescent="0.2">
      <c r="A168" s="317"/>
      <c r="B168" s="316"/>
      <c r="C168" s="311">
        <f t="shared" si="25"/>
        <v>0</v>
      </c>
      <c r="D168" s="314"/>
      <c r="E168" s="314"/>
      <c r="F168" s="314"/>
      <c r="G168" s="314"/>
      <c r="H168" s="314"/>
      <c r="I168" s="314"/>
      <c r="J168" s="314"/>
      <c r="K168" s="314"/>
      <c r="L168" s="314"/>
      <c r="M168" s="314"/>
      <c r="N168" s="314"/>
      <c r="O168" s="314"/>
      <c r="P168" s="314"/>
      <c r="Q168" s="314"/>
      <c r="R168" s="314"/>
      <c r="S168" s="314"/>
      <c r="T168" s="314"/>
      <c r="U168" s="314"/>
      <c r="V168" s="314"/>
      <c r="W168" s="314"/>
      <c r="X168" s="314"/>
      <c r="Y168" s="314"/>
      <c r="Z168" s="314"/>
      <c r="AA168" s="314"/>
      <c r="AB168" s="314"/>
      <c r="AC168" s="314"/>
      <c r="AD168" s="314"/>
      <c r="AE168" s="314"/>
      <c r="AF168" s="314"/>
      <c r="AG168" s="314"/>
      <c r="AH168" s="314"/>
      <c r="AI168" s="314"/>
      <c r="AJ168" s="314"/>
      <c r="AK168" s="314"/>
      <c r="AL168" s="314"/>
      <c r="AM168" s="314"/>
      <c r="AN168" s="314"/>
      <c r="AO168" s="314"/>
      <c r="AP168" s="314"/>
      <c r="AQ168" s="314"/>
      <c r="AR168" s="314"/>
      <c r="AS168" s="314"/>
      <c r="AT168" s="314"/>
      <c r="AU168" s="314"/>
      <c r="AV168" s="314"/>
      <c r="AW168" s="314"/>
      <c r="AX168" s="314"/>
      <c r="AY168" s="314"/>
      <c r="AZ168" s="314"/>
      <c r="BA168" s="314"/>
      <c r="BB168" s="314"/>
      <c r="BC168" s="314"/>
      <c r="BD168" s="314"/>
      <c r="BE168" s="314"/>
      <c r="BF168" s="314"/>
      <c r="BG168" s="314"/>
      <c r="BH168" s="314"/>
      <c r="BI168" s="314"/>
      <c r="BJ168" s="314"/>
      <c r="BK168" s="314"/>
      <c r="BL168" s="314"/>
      <c r="BM168" s="314"/>
      <c r="BN168" s="314"/>
      <c r="BO168" s="314"/>
      <c r="BP168" s="314"/>
      <c r="BQ168" s="314"/>
      <c r="BR168" s="314"/>
      <c r="BS168" s="314"/>
      <c r="BT168" s="314"/>
      <c r="BU168" s="314"/>
      <c r="BV168" s="314"/>
      <c r="BW168" s="314"/>
      <c r="BX168" s="314"/>
      <c r="BY168" s="314"/>
      <c r="BZ168" s="314"/>
      <c r="CA168" s="314"/>
      <c r="CB168" s="314"/>
      <c r="CC168" s="314"/>
      <c r="CD168" s="314"/>
      <c r="CE168" s="314"/>
      <c r="CF168" s="314"/>
      <c r="CG168" s="314"/>
      <c r="CH168" s="314"/>
      <c r="CI168" s="314"/>
      <c r="CJ168" s="314"/>
      <c r="CK168" s="314"/>
      <c r="CL168" s="314"/>
      <c r="CM168" s="314"/>
      <c r="CN168" s="314"/>
      <c r="CO168" s="314"/>
      <c r="CP168" s="314"/>
      <c r="CQ168" s="314"/>
      <c r="CR168" s="314"/>
      <c r="CS168" s="314"/>
      <c r="CT168" s="314"/>
      <c r="CU168" s="314"/>
      <c r="CV168" s="314"/>
      <c r="CW168" s="314"/>
      <c r="CX168" s="314"/>
      <c r="CY168" s="314"/>
    </row>
    <row r="169" spans="1:103" ht="26" customHeight="1" x14ac:dyDescent="0.2">
      <c r="A169" s="317"/>
      <c r="B169" s="316"/>
      <c r="C169" s="311">
        <f t="shared" si="25"/>
        <v>0</v>
      </c>
      <c r="D169" s="314"/>
      <c r="E169" s="314"/>
      <c r="F169" s="314"/>
      <c r="G169" s="314"/>
      <c r="H169" s="314"/>
      <c r="I169" s="314"/>
      <c r="J169" s="314"/>
      <c r="K169" s="314"/>
      <c r="L169" s="314"/>
      <c r="M169" s="314"/>
      <c r="N169" s="314"/>
      <c r="O169" s="314"/>
      <c r="P169" s="314"/>
      <c r="Q169" s="314"/>
      <c r="R169" s="314"/>
      <c r="S169" s="314"/>
      <c r="T169" s="314"/>
      <c r="U169" s="314"/>
      <c r="V169" s="314"/>
      <c r="W169" s="314"/>
      <c r="X169" s="314"/>
      <c r="Y169" s="314"/>
      <c r="Z169" s="314"/>
      <c r="AA169" s="314"/>
      <c r="AB169" s="314"/>
      <c r="AC169" s="314"/>
      <c r="AD169" s="314"/>
      <c r="AE169" s="314"/>
      <c r="AF169" s="314"/>
      <c r="AG169" s="314"/>
      <c r="AH169" s="314"/>
      <c r="AI169" s="314"/>
      <c r="AJ169" s="314"/>
      <c r="AK169" s="314"/>
      <c r="AL169" s="314"/>
      <c r="AM169" s="314"/>
      <c r="AN169" s="314"/>
      <c r="AO169" s="314"/>
      <c r="AP169" s="314"/>
      <c r="AQ169" s="314"/>
      <c r="AR169" s="314"/>
      <c r="AS169" s="314"/>
      <c r="AT169" s="314"/>
      <c r="AU169" s="314"/>
      <c r="AV169" s="314"/>
      <c r="AW169" s="314"/>
      <c r="AX169" s="314"/>
      <c r="AY169" s="314"/>
      <c r="AZ169" s="314"/>
      <c r="BA169" s="314"/>
      <c r="BB169" s="314"/>
      <c r="BC169" s="314"/>
      <c r="BD169" s="314"/>
      <c r="BE169" s="314"/>
      <c r="BF169" s="314"/>
      <c r="BG169" s="314"/>
      <c r="BH169" s="314"/>
      <c r="BI169" s="314"/>
      <c r="BJ169" s="314"/>
      <c r="BK169" s="314"/>
      <c r="BL169" s="314"/>
      <c r="BM169" s="314"/>
      <c r="BN169" s="314"/>
      <c r="BO169" s="314"/>
      <c r="BP169" s="314"/>
      <c r="BQ169" s="314"/>
      <c r="BR169" s="314"/>
      <c r="BS169" s="314"/>
      <c r="BT169" s="314"/>
      <c r="BU169" s="314"/>
      <c r="BV169" s="314"/>
      <c r="BW169" s="314"/>
      <c r="BX169" s="314"/>
      <c r="BY169" s="314"/>
      <c r="BZ169" s="314"/>
      <c r="CA169" s="314"/>
      <c r="CB169" s="314"/>
      <c r="CC169" s="314"/>
      <c r="CD169" s="314"/>
      <c r="CE169" s="314"/>
      <c r="CF169" s="314"/>
      <c r="CG169" s="314"/>
      <c r="CH169" s="314"/>
      <c r="CI169" s="314"/>
      <c r="CJ169" s="314"/>
      <c r="CK169" s="314"/>
      <c r="CL169" s="314"/>
      <c r="CM169" s="314"/>
      <c r="CN169" s="314"/>
      <c r="CO169" s="314"/>
      <c r="CP169" s="314"/>
      <c r="CQ169" s="314"/>
      <c r="CR169" s="314"/>
      <c r="CS169" s="314"/>
      <c r="CT169" s="314"/>
      <c r="CU169" s="314"/>
      <c r="CV169" s="314"/>
      <c r="CW169" s="314"/>
      <c r="CX169" s="314"/>
      <c r="CY169" s="314"/>
    </row>
    <row r="170" spans="1:103" ht="26" customHeight="1" x14ac:dyDescent="0.2">
      <c r="A170" s="317"/>
      <c r="B170" s="316"/>
      <c r="C170" s="311">
        <f t="shared" si="25"/>
        <v>0</v>
      </c>
      <c r="D170" s="314"/>
      <c r="E170" s="314"/>
      <c r="F170" s="314"/>
      <c r="G170" s="314"/>
      <c r="H170" s="314"/>
      <c r="I170" s="314"/>
      <c r="J170" s="314"/>
      <c r="K170" s="314"/>
      <c r="L170" s="314"/>
      <c r="M170" s="314"/>
      <c r="N170" s="314"/>
      <c r="O170" s="314"/>
      <c r="P170" s="314"/>
      <c r="Q170" s="314"/>
      <c r="R170" s="314"/>
      <c r="S170" s="314"/>
      <c r="T170" s="314"/>
      <c r="U170" s="314"/>
      <c r="V170" s="314"/>
      <c r="W170" s="314"/>
      <c r="X170" s="314"/>
      <c r="Y170" s="314"/>
      <c r="Z170" s="314"/>
      <c r="AA170" s="314"/>
      <c r="AB170" s="314"/>
      <c r="AC170" s="314"/>
      <c r="AD170" s="314"/>
      <c r="AE170" s="314"/>
      <c r="AF170" s="314"/>
      <c r="AG170" s="314"/>
      <c r="AH170" s="314"/>
      <c r="AI170" s="314"/>
      <c r="AJ170" s="314"/>
      <c r="AK170" s="314"/>
      <c r="AL170" s="314"/>
      <c r="AM170" s="314"/>
      <c r="AN170" s="314"/>
      <c r="AO170" s="314"/>
      <c r="AP170" s="314"/>
      <c r="AQ170" s="314"/>
      <c r="AR170" s="314"/>
      <c r="AS170" s="314"/>
      <c r="AT170" s="314"/>
      <c r="AU170" s="314"/>
      <c r="AV170" s="314"/>
      <c r="AW170" s="314"/>
      <c r="AX170" s="314"/>
      <c r="AY170" s="314"/>
      <c r="AZ170" s="314"/>
      <c r="BA170" s="314"/>
      <c r="BB170" s="314"/>
      <c r="BC170" s="314"/>
      <c r="BD170" s="314"/>
      <c r="BE170" s="314"/>
      <c r="BF170" s="314"/>
      <c r="BG170" s="314"/>
      <c r="BH170" s="314"/>
      <c r="BI170" s="314"/>
      <c r="BJ170" s="314"/>
      <c r="BK170" s="314"/>
      <c r="BL170" s="314"/>
      <c r="BM170" s="314"/>
      <c r="BN170" s="314"/>
      <c r="BO170" s="314"/>
      <c r="BP170" s="314"/>
      <c r="BQ170" s="314"/>
      <c r="BR170" s="314"/>
      <c r="BS170" s="314"/>
      <c r="BT170" s="314"/>
      <c r="BU170" s="314"/>
      <c r="BV170" s="314"/>
      <c r="BW170" s="314"/>
      <c r="BX170" s="314"/>
      <c r="BY170" s="314"/>
      <c r="BZ170" s="314"/>
      <c r="CA170" s="314"/>
      <c r="CB170" s="314"/>
      <c r="CC170" s="314"/>
      <c r="CD170" s="314"/>
      <c r="CE170" s="314"/>
      <c r="CF170" s="314"/>
      <c r="CG170" s="314"/>
      <c r="CH170" s="314"/>
      <c r="CI170" s="314"/>
      <c r="CJ170" s="314"/>
      <c r="CK170" s="314"/>
      <c r="CL170" s="314"/>
      <c r="CM170" s="314"/>
      <c r="CN170" s="314"/>
      <c r="CO170" s="314"/>
      <c r="CP170" s="314"/>
      <c r="CQ170" s="314"/>
      <c r="CR170" s="314"/>
      <c r="CS170" s="314"/>
      <c r="CT170" s="314"/>
      <c r="CU170" s="314"/>
      <c r="CV170" s="314"/>
      <c r="CW170" s="314"/>
      <c r="CX170" s="314"/>
      <c r="CY170" s="314"/>
    </row>
    <row r="171" spans="1:103" s="378" customFormat="1" ht="10" customHeight="1" x14ac:dyDescent="0.2">
      <c r="A171" s="377"/>
      <c r="C171" s="355">
        <f t="shared" si="25"/>
        <v>0</v>
      </c>
      <c r="AB171" s="314"/>
      <c r="AC171" s="314"/>
      <c r="AD171" s="314"/>
      <c r="AE171" s="314"/>
      <c r="AF171" s="314"/>
      <c r="AG171" s="314"/>
      <c r="AH171" s="314"/>
      <c r="AI171" s="314"/>
      <c r="AJ171" s="314"/>
      <c r="AK171" s="314"/>
      <c r="AL171" s="314"/>
      <c r="AM171" s="314"/>
      <c r="AN171" s="314"/>
      <c r="AO171" s="314"/>
      <c r="AP171" s="314"/>
      <c r="AQ171" s="314"/>
      <c r="AR171" s="314"/>
      <c r="AS171" s="314"/>
      <c r="AT171" s="314"/>
      <c r="AU171" s="314"/>
      <c r="AV171" s="314"/>
      <c r="AW171" s="314"/>
      <c r="AX171" s="314"/>
      <c r="AY171" s="314"/>
      <c r="AZ171" s="314"/>
      <c r="BA171" s="314"/>
      <c r="BB171" s="314"/>
      <c r="BC171" s="314"/>
      <c r="BD171" s="314"/>
      <c r="BE171" s="314"/>
      <c r="BF171" s="314"/>
      <c r="BG171" s="314"/>
      <c r="BH171" s="314"/>
      <c r="BI171" s="314"/>
      <c r="BJ171" s="314"/>
      <c r="BK171" s="314"/>
      <c r="BL171" s="314"/>
      <c r="BM171" s="314"/>
      <c r="BN171" s="314"/>
      <c r="BO171" s="314"/>
      <c r="BP171" s="314"/>
      <c r="BQ171" s="314"/>
      <c r="BR171" s="314"/>
      <c r="BS171" s="314"/>
      <c r="BT171" s="314"/>
      <c r="BU171" s="314"/>
      <c r="BV171" s="314"/>
      <c r="BW171" s="314"/>
      <c r="BX171" s="314"/>
      <c r="BY171" s="314"/>
      <c r="BZ171" s="314"/>
      <c r="CA171" s="314"/>
      <c r="CB171" s="314"/>
      <c r="CC171" s="314"/>
      <c r="CD171" s="314"/>
      <c r="CE171" s="314"/>
      <c r="CF171" s="314"/>
      <c r="CG171" s="314"/>
      <c r="CH171" s="314"/>
      <c r="CI171" s="314"/>
      <c r="CJ171" s="314"/>
      <c r="CK171" s="314"/>
      <c r="CL171" s="314"/>
      <c r="CM171" s="314"/>
      <c r="CN171" s="314"/>
      <c r="CO171" s="314"/>
      <c r="CP171" s="314"/>
      <c r="CQ171" s="314"/>
      <c r="CR171" s="314"/>
      <c r="CS171" s="314"/>
      <c r="CT171" s="314"/>
      <c r="CU171" s="314"/>
      <c r="CV171" s="314"/>
      <c r="CW171" s="314"/>
      <c r="CX171" s="314"/>
      <c r="CY171" s="314"/>
    </row>
    <row r="172" spans="1:103" customFormat="1" ht="10" customHeight="1" x14ac:dyDescent="0.15"/>
    <row r="173" spans="1:103" ht="16" customHeight="1" x14ac:dyDescent="0.2">
      <c r="A173" s="512" t="s">
        <v>3799</v>
      </c>
      <c r="B173" s="512"/>
      <c r="C173" s="512"/>
      <c r="D173" s="512"/>
      <c r="E173" s="512"/>
      <c r="F173" s="512"/>
      <c r="G173" s="512"/>
      <c r="H173" s="512"/>
      <c r="I173" s="512"/>
      <c r="J173" s="512"/>
      <c r="K173" s="512"/>
      <c r="L173" s="512"/>
      <c r="M173" s="512"/>
      <c r="N173" s="512"/>
      <c r="O173" s="512"/>
      <c r="P173" s="512"/>
      <c r="Q173" s="512"/>
      <c r="R173" s="512"/>
      <c r="S173" s="512"/>
      <c r="T173" s="512"/>
      <c r="U173" s="512"/>
      <c r="V173" s="512"/>
    </row>
    <row r="174" spans="1:103" ht="70" customHeight="1" thickBot="1" x14ac:dyDescent="0.25">
      <c r="A174" s="513" t="s">
        <v>3800</v>
      </c>
      <c r="B174" s="514"/>
      <c r="C174" s="514"/>
      <c r="D174" s="514"/>
      <c r="E174" s="514"/>
      <c r="F174" s="514"/>
      <c r="G174" s="514"/>
      <c r="H174" s="514"/>
      <c r="I174" s="514"/>
      <c r="J174" s="514"/>
      <c r="K174" s="514"/>
      <c r="L174" s="514"/>
      <c r="M174" s="514"/>
      <c r="N174" s="514"/>
      <c r="O174" s="514"/>
      <c r="P174" s="514"/>
      <c r="Q174" s="514"/>
      <c r="R174" s="514"/>
      <c r="S174" s="514"/>
      <c r="T174" s="514"/>
      <c r="U174" s="514"/>
      <c r="V174" s="514"/>
    </row>
    <row r="175" spans="1:103" s="326" customFormat="1" ht="16" customHeight="1" thickTop="1" x14ac:dyDescent="0.15">
      <c r="A175" s="331" t="s">
        <v>3753</v>
      </c>
      <c r="B175" s="324" t="s">
        <v>3786</v>
      </c>
      <c r="C175" s="392" t="s">
        <v>3727</v>
      </c>
      <c r="D175" s="393" cm="1">
        <f t="array" ref="D175">StartDate</f>
        <v>45036</v>
      </c>
      <c r="E175" s="393">
        <f t="shared" ref="E175:AJ175" si="26">D175+1</f>
        <v>45037</v>
      </c>
      <c r="F175" s="393">
        <f t="shared" si="26"/>
        <v>45038</v>
      </c>
      <c r="G175" s="393">
        <f t="shared" si="26"/>
        <v>45039</v>
      </c>
      <c r="H175" s="393">
        <f t="shared" si="26"/>
        <v>45040</v>
      </c>
      <c r="I175" s="393">
        <f t="shared" si="26"/>
        <v>45041</v>
      </c>
      <c r="J175" s="393">
        <f t="shared" si="26"/>
        <v>45042</v>
      </c>
      <c r="K175" s="393">
        <f t="shared" si="26"/>
        <v>45043</v>
      </c>
      <c r="L175" s="393">
        <f t="shared" si="26"/>
        <v>45044</v>
      </c>
      <c r="M175" s="393">
        <f t="shared" si="26"/>
        <v>45045</v>
      </c>
      <c r="N175" s="393">
        <f t="shared" si="26"/>
        <v>45046</v>
      </c>
      <c r="O175" s="393">
        <f t="shared" si="26"/>
        <v>45047</v>
      </c>
      <c r="P175" s="393">
        <f t="shared" si="26"/>
        <v>45048</v>
      </c>
      <c r="Q175" s="393">
        <f t="shared" si="26"/>
        <v>45049</v>
      </c>
      <c r="R175" s="393">
        <f t="shared" si="26"/>
        <v>45050</v>
      </c>
      <c r="S175" s="393">
        <f t="shared" si="26"/>
        <v>45051</v>
      </c>
      <c r="T175" s="393">
        <f t="shared" si="26"/>
        <v>45052</v>
      </c>
      <c r="U175" s="393">
        <f t="shared" si="26"/>
        <v>45053</v>
      </c>
      <c r="V175" s="393">
        <f t="shared" si="26"/>
        <v>45054</v>
      </c>
      <c r="W175" s="393">
        <f t="shared" si="26"/>
        <v>45055</v>
      </c>
      <c r="X175" s="393">
        <f t="shared" si="26"/>
        <v>45056</v>
      </c>
      <c r="Y175" s="393">
        <f t="shared" si="26"/>
        <v>45057</v>
      </c>
      <c r="Z175" s="393">
        <f t="shared" si="26"/>
        <v>45058</v>
      </c>
      <c r="AA175" s="393">
        <f t="shared" si="26"/>
        <v>45059</v>
      </c>
      <c r="AB175" s="393">
        <f t="shared" si="26"/>
        <v>45060</v>
      </c>
      <c r="AC175" s="393">
        <f t="shared" si="26"/>
        <v>45061</v>
      </c>
      <c r="AD175" s="393">
        <f t="shared" si="26"/>
        <v>45062</v>
      </c>
      <c r="AE175" s="393">
        <f t="shared" si="26"/>
        <v>45063</v>
      </c>
      <c r="AF175" s="393">
        <f t="shared" si="26"/>
        <v>45064</v>
      </c>
      <c r="AG175" s="393">
        <f t="shared" si="26"/>
        <v>45065</v>
      </c>
      <c r="AH175" s="393">
        <f t="shared" si="26"/>
        <v>45066</v>
      </c>
      <c r="AI175" s="393">
        <f t="shared" si="26"/>
        <v>45067</v>
      </c>
      <c r="AJ175" s="393">
        <f t="shared" si="26"/>
        <v>45068</v>
      </c>
      <c r="AK175" s="393">
        <f t="shared" ref="AK175:BP175" si="27">AJ175+1</f>
        <v>45069</v>
      </c>
      <c r="AL175" s="393">
        <f t="shared" si="27"/>
        <v>45070</v>
      </c>
      <c r="AM175" s="393">
        <f t="shared" si="27"/>
        <v>45071</v>
      </c>
      <c r="AN175" s="393">
        <f t="shared" si="27"/>
        <v>45072</v>
      </c>
      <c r="AO175" s="393">
        <f t="shared" si="27"/>
        <v>45073</v>
      </c>
      <c r="AP175" s="393">
        <f t="shared" si="27"/>
        <v>45074</v>
      </c>
      <c r="AQ175" s="393">
        <f t="shared" si="27"/>
        <v>45075</v>
      </c>
      <c r="AR175" s="393">
        <f t="shared" si="27"/>
        <v>45076</v>
      </c>
      <c r="AS175" s="393">
        <f t="shared" si="27"/>
        <v>45077</v>
      </c>
      <c r="AT175" s="393">
        <f t="shared" si="27"/>
        <v>45078</v>
      </c>
      <c r="AU175" s="393">
        <f t="shared" si="27"/>
        <v>45079</v>
      </c>
      <c r="AV175" s="393">
        <f t="shared" si="27"/>
        <v>45080</v>
      </c>
      <c r="AW175" s="393">
        <f t="shared" si="27"/>
        <v>45081</v>
      </c>
      <c r="AX175" s="393">
        <f t="shared" si="27"/>
        <v>45082</v>
      </c>
      <c r="AY175" s="393">
        <f t="shared" si="27"/>
        <v>45083</v>
      </c>
      <c r="AZ175" s="393">
        <f t="shared" si="27"/>
        <v>45084</v>
      </c>
      <c r="BA175" s="393">
        <f t="shared" si="27"/>
        <v>45085</v>
      </c>
      <c r="BB175" s="393">
        <f t="shared" si="27"/>
        <v>45086</v>
      </c>
      <c r="BC175" s="393">
        <f t="shared" si="27"/>
        <v>45087</v>
      </c>
      <c r="BD175" s="393">
        <f t="shared" si="27"/>
        <v>45088</v>
      </c>
      <c r="BE175" s="393">
        <f t="shared" si="27"/>
        <v>45089</v>
      </c>
      <c r="BF175" s="393">
        <f t="shared" si="27"/>
        <v>45090</v>
      </c>
      <c r="BG175" s="393">
        <f t="shared" si="27"/>
        <v>45091</v>
      </c>
      <c r="BH175" s="393">
        <f t="shared" si="27"/>
        <v>45092</v>
      </c>
      <c r="BI175" s="393">
        <f t="shared" si="27"/>
        <v>45093</v>
      </c>
      <c r="BJ175" s="393">
        <f t="shared" si="27"/>
        <v>45094</v>
      </c>
      <c r="BK175" s="393">
        <f t="shared" si="27"/>
        <v>45095</v>
      </c>
      <c r="BL175" s="393">
        <f t="shared" si="27"/>
        <v>45096</v>
      </c>
      <c r="BM175" s="393">
        <f t="shared" si="27"/>
        <v>45097</v>
      </c>
      <c r="BN175" s="393">
        <f t="shared" si="27"/>
        <v>45098</v>
      </c>
      <c r="BO175" s="393">
        <f t="shared" si="27"/>
        <v>45099</v>
      </c>
      <c r="BP175" s="393">
        <f t="shared" si="27"/>
        <v>45100</v>
      </c>
      <c r="BQ175" s="393">
        <f t="shared" ref="BQ175:CY175" si="28">BP175+1</f>
        <v>45101</v>
      </c>
      <c r="BR175" s="393">
        <f t="shared" si="28"/>
        <v>45102</v>
      </c>
      <c r="BS175" s="393">
        <f t="shared" si="28"/>
        <v>45103</v>
      </c>
      <c r="BT175" s="393">
        <f t="shared" si="28"/>
        <v>45104</v>
      </c>
      <c r="BU175" s="393">
        <f t="shared" si="28"/>
        <v>45105</v>
      </c>
      <c r="BV175" s="393">
        <f t="shared" si="28"/>
        <v>45106</v>
      </c>
      <c r="BW175" s="393">
        <f t="shared" si="28"/>
        <v>45107</v>
      </c>
      <c r="BX175" s="393">
        <f t="shared" si="28"/>
        <v>45108</v>
      </c>
      <c r="BY175" s="393">
        <f t="shared" si="28"/>
        <v>45109</v>
      </c>
      <c r="BZ175" s="393">
        <f t="shared" si="28"/>
        <v>45110</v>
      </c>
      <c r="CA175" s="393">
        <f t="shared" si="28"/>
        <v>45111</v>
      </c>
      <c r="CB175" s="393">
        <f t="shared" si="28"/>
        <v>45112</v>
      </c>
      <c r="CC175" s="393">
        <f t="shared" si="28"/>
        <v>45113</v>
      </c>
      <c r="CD175" s="393">
        <f t="shared" si="28"/>
        <v>45114</v>
      </c>
      <c r="CE175" s="393">
        <f t="shared" si="28"/>
        <v>45115</v>
      </c>
      <c r="CF175" s="393">
        <f t="shared" si="28"/>
        <v>45116</v>
      </c>
      <c r="CG175" s="393">
        <f t="shared" si="28"/>
        <v>45117</v>
      </c>
      <c r="CH175" s="393">
        <f t="shared" si="28"/>
        <v>45118</v>
      </c>
      <c r="CI175" s="393">
        <f t="shared" si="28"/>
        <v>45119</v>
      </c>
      <c r="CJ175" s="393">
        <f t="shared" si="28"/>
        <v>45120</v>
      </c>
      <c r="CK175" s="393">
        <f t="shared" si="28"/>
        <v>45121</v>
      </c>
      <c r="CL175" s="393">
        <f t="shared" si="28"/>
        <v>45122</v>
      </c>
      <c r="CM175" s="393">
        <f t="shared" si="28"/>
        <v>45123</v>
      </c>
      <c r="CN175" s="393">
        <f t="shared" si="28"/>
        <v>45124</v>
      </c>
      <c r="CO175" s="393">
        <f t="shared" si="28"/>
        <v>45125</v>
      </c>
      <c r="CP175" s="393">
        <f t="shared" si="28"/>
        <v>45126</v>
      </c>
      <c r="CQ175" s="393">
        <f t="shared" si="28"/>
        <v>45127</v>
      </c>
      <c r="CR175" s="393">
        <f t="shared" si="28"/>
        <v>45128</v>
      </c>
      <c r="CS175" s="393">
        <f t="shared" si="28"/>
        <v>45129</v>
      </c>
      <c r="CT175" s="393">
        <f t="shared" si="28"/>
        <v>45130</v>
      </c>
      <c r="CU175" s="393">
        <f t="shared" si="28"/>
        <v>45131</v>
      </c>
      <c r="CV175" s="393">
        <f t="shared" si="28"/>
        <v>45132</v>
      </c>
      <c r="CW175" s="393">
        <f t="shared" si="28"/>
        <v>45133</v>
      </c>
      <c r="CX175" s="393">
        <f t="shared" si="28"/>
        <v>45134</v>
      </c>
      <c r="CY175" s="393">
        <f t="shared" si="28"/>
        <v>45135</v>
      </c>
    </row>
    <row r="176" spans="1:103" s="320" customFormat="1" ht="21" hidden="1" customHeight="1" x14ac:dyDescent="0.15">
      <c r="A176" s="325"/>
      <c r="B176" s="324" t="s">
        <v>3786</v>
      </c>
      <c r="C176" s="323" t="s">
        <v>3727</v>
      </c>
      <c r="D176" s="322" t="s">
        <v>70</v>
      </c>
      <c r="E176" s="321" t="s">
        <v>171</v>
      </c>
      <c r="F176" s="321" t="s">
        <v>172</v>
      </c>
      <c r="G176" s="321" t="s">
        <v>173</v>
      </c>
      <c r="H176" s="321" t="s">
        <v>174</v>
      </c>
      <c r="I176" s="321" t="s">
        <v>175</v>
      </c>
      <c r="J176" s="321" t="s">
        <v>176</v>
      </c>
      <c r="K176" s="321" t="s">
        <v>177</v>
      </c>
      <c r="L176" s="321" t="s">
        <v>178</v>
      </c>
      <c r="M176" s="321" t="s">
        <v>179</v>
      </c>
      <c r="N176" s="321" t="s">
        <v>180</v>
      </c>
      <c r="O176" s="321" t="s">
        <v>181</v>
      </c>
      <c r="P176" s="321" t="s">
        <v>182</v>
      </c>
      <c r="Q176" s="321" t="s">
        <v>183</v>
      </c>
      <c r="R176" s="321" t="s">
        <v>184</v>
      </c>
      <c r="S176" s="321" t="s">
        <v>185</v>
      </c>
      <c r="T176" s="321" t="s">
        <v>186</v>
      </c>
      <c r="U176" s="321" t="s">
        <v>187</v>
      </c>
      <c r="V176" s="321" t="s">
        <v>188</v>
      </c>
      <c r="W176" s="321" t="s">
        <v>189</v>
      </c>
      <c r="X176" s="321" t="s">
        <v>190</v>
      </c>
      <c r="Y176" s="321" t="s">
        <v>191</v>
      </c>
      <c r="Z176" s="321" t="s">
        <v>192</v>
      </c>
      <c r="AA176" s="321" t="s">
        <v>193</v>
      </c>
      <c r="AB176" s="321" t="s">
        <v>194</v>
      </c>
      <c r="AC176" s="321" t="s">
        <v>195</v>
      </c>
      <c r="AD176" s="321" t="s">
        <v>196</v>
      </c>
      <c r="AE176" s="321" t="s">
        <v>197</v>
      </c>
      <c r="AF176" s="321" t="s">
        <v>198</v>
      </c>
      <c r="AG176" s="321" t="s">
        <v>199</v>
      </c>
      <c r="AH176" s="321" t="s">
        <v>200</v>
      </c>
      <c r="AI176" s="321" t="s">
        <v>201</v>
      </c>
      <c r="AJ176" s="321" t="s">
        <v>202</v>
      </c>
      <c r="AK176" s="321" t="s">
        <v>203</v>
      </c>
      <c r="AL176" s="321" t="s">
        <v>204</v>
      </c>
      <c r="AM176" s="321" t="s">
        <v>205</v>
      </c>
      <c r="AN176" s="321" t="s">
        <v>206</v>
      </c>
      <c r="AO176" s="321" t="s">
        <v>207</v>
      </c>
      <c r="AP176" s="321" t="s">
        <v>208</v>
      </c>
      <c r="AQ176" s="321" t="s">
        <v>209</v>
      </c>
      <c r="AR176" s="321" t="s">
        <v>210</v>
      </c>
      <c r="AS176" s="321" t="s">
        <v>211</v>
      </c>
      <c r="AT176" s="321" t="s">
        <v>212</v>
      </c>
      <c r="AU176" s="321" t="s">
        <v>213</v>
      </c>
      <c r="AV176" s="321" t="s">
        <v>214</v>
      </c>
      <c r="AW176" s="321" t="s">
        <v>215</v>
      </c>
      <c r="AX176" s="321" t="s">
        <v>216</v>
      </c>
      <c r="AY176" s="321" t="s">
        <v>217</v>
      </c>
      <c r="AZ176" s="321" t="s">
        <v>218</v>
      </c>
      <c r="BA176" s="321" t="s">
        <v>219</v>
      </c>
      <c r="BB176" s="321" t="s">
        <v>220</v>
      </c>
      <c r="BC176" s="321" t="s">
        <v>221</v>
      </c>
      <c r="BD176" s="321" t="s">
        <v>222</v>
      </c>
      <c r="BE176" s="321" t="s">
        <v>223</v>
      </c>
      <c r="BF176" s="321" t="s">
        <v>224</v>
      </c>
      <c r="BG176" s="321" t="s">
        <v>225</v>
      </c>
      <c r="BH176" s="321" t="s">
        <v>226</v>
      </c>
      <c r="BI176" s="321" t="s">
        <v>227</v>
      </c>
      <c r="BJ176" s="321" t="s">
        <v>228</v>
      </c>
      <c r="BK176" s="321" t="s">
        <v>229</v>
      </c>
      <c r="BL176" s="321" t="s">
        <v>230</v>
      </c>
      <c r="BM176" s="321" t="s">
        <v>231</v>
      </c>
      <c r="BN176" s="321" t="s">
        <v>232</v>
      </c>
      <c r="BO176" s="321" t="s">
        <v>233</v>
      </c>
      <c r="BP176" s="321" t="s">
        <v>234</v>
      </c>
      <c r="BQ176" s="321" t="s">
        <v>235</v>
      </c>
      <c r="BR176" s="321" t="s">
        <v>236</v>
      </c>
      <c r="BS176" s="321" t="s">
        <v>237</v>
      </c>
      <c r="BT176" s="321" t="s">
        <v>238</v>
      </c>
      <c r="BU176" s="321" t="s">
        <v>239</v>
      </c>
      <c r="BV176" s="321" t="s">
        <v>240</v>
      </c>
      <c r="BW176" s="321" t="s">
        <v>241</v>
      </c>
      <c r="BX176" s="321" t="s">
        <v>242</v>
      </c>
      <c r="BY176" s="321" t="s">
        <v>243</v>
      </c>
      <c r="BZ176" s="321" t="s">
        <v>244</v>
      </c>
      <c r="CA176" s="321" t="s">
        <v>245</v>
      </c>
      <c r="CB176" s="321" t="s">
        <v>246</v>
      </c>
      <c r="CC176" s="321" t="s">
        <v>247</v>
      </c>
      <c r="CD176" s="321" t="s">
        <v>248</v>
      </c>
      <c r="CE176" s="321" t="s">
        <v>249</v>
      </c>
      <c r="CF176" s="321" t="s">
        <v>250</v>
      </c>
      <c r="CG176" s="321" t="s">
        <v>251</v>
      </c>
      <c r="CH176" s="321" t="s">
        <v>252</v>
      </c>
      <c r="CI176" s="321" t="s">
        <v>253</v>
      </c>
      <c r="CJ176" s="321" t="s">
        <v>254</v>
      </c>
      <c r="CK176" s="321" t="s">
        <v>255</v>
      </c>
      <c r="CL176" s="321" t="s">
        <v>256</v>
      </c>
      <c r="CM176" s="321" t="s">
        <v>257</v>
      </c>
      <c r="CN176" s="321" t="s">
        <v>258</v>
      </c>
      <c r="CO176" s="321" t="s">
        <v>259</v>
      </c>
      <c r="CP176" s="321" t="s">
        <v>260</v>
      </c>
      <c r="CQ176" s="321" t="s">
        <v>261</v>
      </c>
      <c r="CR176" s="321" t="s">
        <v>262</v>
      </c>
      <c r="CS176" s="321" t="s">
        <v>263</v>
      </c>
      <c r="CT176" s="321" t="s">
        <v>264</v>
      </c>
      <c r="CU176" s="321" t="s">
        <v>265</v>
      </c>
      <c r="CV176" s="321" t="s">
        <v>266</v>
      </c>
      <c r="CW176" s="321" t="s">
        <v>267</v>
      </c>
      <c r="CX176" s="321" t="s">
        <v>268</v>
      </c>
      <c r="CY176" s="321" t="s">
        <v>269</v>
      </c>
    </row>
    <row r="177" spans="1:103" s="320" customFormat="1" ht="26" customHeight="1" x14ac:dyDescent="0.15">
      <c r="A177" s="317"/>
      <c r="B177" s="316"/>
      <c r="C177" s="311">
        <f t="shared" ref="C177:C184" si="29">IF(AND($B177&lt;&gt;"",COUNTIFS(D177:GU177,"X")&gt;0),1,SUM(D177:GU177))</f>
        <v>0</v>
      </c>
      <c r="D177" s="314"/>
      <c r="E177" s="314"/>
      <c r="F177" s="314"/>
      <c r="G177" s="314"/>
      <c r="H177" s="314"/>
      <c r="I177" s="314"/>
      <c r="J177" s="314"/>
      <c r="K177" s="314"/>
      <c r="L177" s="314"/>
      <c r="M177" s="314"/>
      <c r="N177" s="314"/>
      <c r="O177" s="314"/>
      <c r="P177" s="314"/>
      <c r="Q177" s="314"/>
      <c r="R177" s="314"/>
      <c r="S177" s="314"/>
      <c r="T177" s="314"/>
      <c r="U177" s="314"/>
      <c r="V177" s="314"/>
      <c r="W177" s="315"/>
      <c r="X177" s="330"/>
      <c r="Y177" s="330"/>
      <c r="Z177" s="330"/>
      <c r="AA177" s="330"/>
      <c r="AB177" s="330"/>
      <c r="AC177" s="330"/>
      <c r="AD177" s="330"/>
      <c r="AE177" s="330"/>
      <c r="AF177" s="330"/>
      <c r="AG177" s="330"/>
      <c r="AH177" s="330"/>
      <c r="AI177" s="330"/>
      <c r="AJ177" s="330"/>
      <c r="AK177" s="330"/>
      <c r="AL177" s="330"/>
      <c r="AM177" s="330"/>
      <c r="AN177" s="330"/>
      <c r="AO177" s="330"/>
      <c r="AP177" s="330"/>
      <c r="AQ177" s="330"/>
      <c r="AR177" s="330"/>
      <c r="AS177" s="330"/>
      <c r="AT177" s="330"/>
      <c r="AU177" s="330"/>
      <c r="AV177" s="330"/>
      <c r="AW177" s="330"/>
      <c r="AX177" s="330"/>
      <c r="AY177" s="330"/>
      <c r="AZ177" s="330"/>
      <c r="BA177" s="330"/>
      <c r="BB177" s="330"/>
      <c r="BC177" s="330"/>
      <c r="BD177" s="330"/>
      <c r="BE177" s="330"/>
      <c r="BF177" s="330"/>
      <c r="BG177" s="330"/>
      <c r="BH177" s="330"/>
      <c r="BI177" s="330"/>
      <c r="BJ177" s="330"/>
      <c r="BK177" s="330"/>
      <c r="BL177" s="330"/>
      <c r="BM177" s="330"/>
      <c r="BN177" s="330"/>
      <c r="BO177" s="330"/>
      <c r="BP177" s="330"/>
      <c r="BQ177" s="330"/>
      <c r="BR177" s="330"/>
      <c r="BS177" s="330"/>
      <c r="BT177" s="330"/>
      <c r="BU177" s="330"/>
      <c r="BV177" s="330"/>
      <c r="BW177" s="330"/>
      <c r="BX177" s="330"/>
      <c r="BY177" s="330"/>
      <c r="BZ177" s="330"/>
      <c r="CA177" s="330"/>
      <c r="CB177" s="330"/>
      <c r="CC177" s="330"/>
      <c r="CD177" s="330"/>
      <c r="CE177" s="330"/>
      <c r="CF177" s="330"/>
      <c r="CG177" s="330"/>
      <c r="CH177" s="330"/>
      <c r="CI177" s="330"/>
      <c r="CJ177" s="330"/>
      <c r="CK177" s="330"/>
      <c r="CL177" s="330"/>
      <c r="CM177" s="330"/>
      <c r="CN177" s="330"/>
      <c r="CO177" s="330"/>
      <c r="CP177" s="330"/>
      <c r="CQ177" s="330"/>
      <c r="CR177" s="330"/>
      <c r="CS177" s="330"/>
      <c r="CT177" s="330"/>
      <c r="CU177" s="330"/>
      <c r="CV177" s="330"/>
      <c r="CW177" s="330"/>
      <c r="CX177" s="330"/>
      <c r="CY177" s="330"/>
    </row>
    <row r="178" spans="1:103" s="320" customFormat="1" ht="26" customHeight="1" x14ac:dyDescent="0.15">
      <c r="A178" s="317"/>
      <c r="B178" s="316"/>
      <c r="C178" s="318">
        <f t="shared" si="29"/>
        <v>0</v>
      </c>
      <c r="D178" s="314"/>
      <c r="E178" s="314"/>
      <c r="F178" s="314"/>
      <c r="G178" s="314"/>
      <c r="H178" s="314"/>
      <c r="I178" s="314"/>
      <c r="J178" s="314"/>
      <c r="K178" s="314"/>
      <c r="L178" s="314"/>
      <c r="M178" s="314"/>
      <c r="N178" s="314"/>
      <c r="O178" s="314"/>
      <c r="P178" s="314"/>
      <c r="Q178" s="314"/>
      <c r="R178" s="314"/>
      <c r="S178" s="314"/>
      <c r="T178" s="314"/>
      <c r="U178" s="314"/>
      <c r="V178" s="314"/>
      <c r="W178" s="315"/>
      <c r="X178" s="329"/>
      <c r="Y178" s="329"/>
      <c r="Z178" s="329"/>
      <c r="AA178" s="329"/>
      <c r="AB178" s="329"/>
      <c r="AC178" s="329"/>
      <c r="AD178" s="329"/>
      <c r="AE178" s="329"/>
      <c r="AF178" s="329"/>
      <c r="AG178" s="329"/>
      <c r="AH178" s="329"/>
      <c r="AI178" s="329"/>
      <c r="AJ178" s="329"/>
      <c r="AK178" s="329"/>
      <c r="AL178" s="329"/>
      <c r="AM178" s="329"/>
      <c r="AN178" s="329"/>
      <c r="AO178" s="329"/>
      <c r="AP178" s="329"/>
      <c r="AQ178" s="329"/>
      <c r="AR178" s="329"/>
      <c r="AS178" s="329"/>
      <c r="AT178" s="329"/>
      <c r="AU178" s="329"/>
      <c r="AV178" s="329"/>
      <c r="AW178" s="329"/>
      <c r="AX178" s="329"/>
      <c r="AY178" s="329"/>
      <c r="AZ178" s="329"/>
      <c r="BA178" s="329"/>
      <c r="BB178" s="329"/>
      <c r="BC178" s="329"/>
      <c r="BD178" s="329"/>
      <c r="BE178" s="329"/>
      <c r="BF178" s="329"/>
      <c r="BG178" s="329"/>
      <c r="BH178" s="329"/>
      <c r="BI178" s="329"/>
      <c r="BJ178" s="329"/>
      <c r="BK178" s="329"/>
      <c r="BL178" s="329"/>
      <c r="BM178" s="329"/>
      <c r="BN178" s="329"/>
      <c r="BO178" s="329"/>
      <c r="BP178" s="329"/>
      <c r="BQ178" s="329"/>
      <c r="BR178" s="329"/>
      <c r="BS178" s="329"/>
      <c r="BT178" s="329"/>
      <c r="BU178" s="329"/>
      <c r="BV178" s="329"/>
      <c r="BW178" s="329"/>
      <c r="BX178" s="329"/>
      <c r="BY178" s="329"/>
      <c r="BZ178" s="329"/>
      <c r="CA178" s="329"/>
      <c r="CB178" s="329"/>
      <c r="CC178" s="329"/>
      <c r="CD178" s="329"/>
      <c r="CE178" s="329"/>
      <c r="CF178" s="329"/>
      <c r="CG178" s="329"/>
      <c r="CH178" s="329"/>
      <c r="CI178" s="329"/>
      <c r="CJ178" s="329"/>
      <c r="CK178" s="329"/>
      <c r="CL178" s="329"/>
      <c r="CM178" s="329"/>
      <c r="CN178" s="329"/>
      <c r="CO178" s="329"/>
      <c r="CP178" s="329"/>
      <c r="CQ178" s="329"/>
      <c r="CR178" s="329"/>
      <c r="CS178" s="329"/>
      <c r="CT178" s="329"/>
      <c r="CU178" s="329"/>
      <c r="CV178" s="329"/>
      <c r="CW178" s="329"/>
      <c r="CX178" s="329"/>
      <c r="CY178" s="329"/>
    </row>
    <row r="179" spans="1:103" s="320" customFormat="1" ht="26" customHeight="1" x14ac:dyDescent="0.15">
      <c r="A179" s="317"/>
      <c r="B179" s="316"/>
      <c r="C179" s="318">
        <f t="shared" si="29"/>
        <v>0</v>
      </c>
      <c r="D179" s="314"/>
      <c r="E179" s="314"/>
      <c r="F179" s="314"/>
      <c r="G179" s="314"/>
      <c r="H179" s="314"/>
      <c r="I179" s="314"/>
      <c r="J179" s="314"/>
      <c r="K179" s="314"/>
      <c r="L179" s="314"/>
      <c r="M179" s="314"/>
      <c r="N179" s="314"/>
      <c r="O179" s="314"/>
      <c r="P179" s="314"/>
      <c r="Q179" s="314"/>
      <c r="R179" s="314"/>
      <c r="S179" s="314"/>
      <c r="T179" s="314"/>
      <c r="U179" s="314"/>
      <c r="V179" s="314"/>
      <c r="W179" s="315"/>
      <c r="X179" s="329"/>
      <c r="Y179" s="329"/>
      <c r="Z179" s="329"/>
      <c r="AA179" s="329"/>
      <c r="AB179" s="329"/>
      <c r="AC179" s="329"/>
      <c r="AD179" s="329"/>
      <c r="AE179" s="329"/>
      <c r="AF179" s="329"/>
      <c r="AG179" s="329"/>
      <c r="AH179" s="329"/>
      <c r="AI179" s="329"/>
      <c r="AJ179" s="329"/>
      <c r="AK179" s="329"/>
      <c r="AL179" s="329"/>
      <c r="AM179" s="329"/>
      <c r="AN179" s="329"/>
      <c r="AO179" s="329"/>
      <c r="AP179" s="329"/>
      <c r="AQ179" s="329"/>
      <c r="AR179" s="329"/>
      <c r="AS179" s="329"/>
      <c r="AT179" s="329"/>
      <c r="AU179" s="329"/>
      <c r="AV179" s="329"/>
      <c r="AW179" s="329"/>
      <c r="AX179" s="329"/>
      <c r="AY179" s="329"/>
      <c r="AZ179" s="329"/>
      <c r="BA179" s="329"/>
      <c r="BB179" s="329"/>
      <c r="BC179" s="329"/>
      <c r="BD179" s="329"/>
      <c r="BE179" s="329"/>
      <c r="BF179" s="329"/>
      <c r="BG179" s="329"/>
      <c r="BH179" s="329"/>
      <c r="BI179" s="329"/>
      <c r="BJ179" s="329"/>
      <c r="BK179" s="329"/>
      <c r="BL179" s="329"/>
      <c r="BM179" s="329"/>
      <c r="BN179" s="329"/>
      <c r="BO179" s="329"/>
      <c r="BP179" s="329"/>
      <c r="BQ179" s="329"/>
      <c r="BR179" s="329"/>
      <c r="BS179" s="329"/>
      <c r="BT179" s="329"/>
      <c r="BU179" s="329"/>
      <c r="BV179" s="329"/>
      <c r="BW179" s="329"/>
      <c r="BX179" s="329"/>
      <c r="BY179" s="329"/>
      <c r="BZ179" s="329"/>
      <c r="CA179" s="329"/>
      <c r="CB179" s="329"/>
      <c r="CC179" s="329"/>
      <c r="CD179" s="329"/>
      <c r="CE179" s="329"/>
      <c r="CF179" s="329"/>
      <c r="CG179" s="329"/>
      <c r="CH179" s="329"/>
      <c r="CI179" s="329"/>
      <c r="CJ179" s="329"/>
      <c r="CK179" s="329"/>
      <c r="CL179" s="329"/>
      <c r="CM179" s="329"/>
      <c r="CN179" s="329"/>
      <c r="CO179" s="329"/>
      <c r="CP179" s="329"/>
      <c r="CQ179" s="329"/>
      <c r="CR179" s="329"/>
      <c r="CS179" s="329"/>
      <c r="CT179" s="329"/>
      <c r="CU179" s="329"/>
      <c r="CV179" s="329"/>
      <c r="CW179" s="329"/>
      <c r="CX179" s="329"/>
      <c r="CY179" s="329"/>
    </row>
    <row r="180" spans="1:103" s="320" customFormat="1" ht="26" customHeight="1" x14ac:dyDescent="0.15">
      <c r="A180" s="317"/>
      <c r="B180" s="316"/>
      <c r="C180" s="318">
        <f t="shared" si="29"/>
        <v>0</v>
      </c>
      <c r="D180" s="314"/>
      <c r="E180" s="314"/>
      <c r="F180" s="314"/>
      <c r="G180" s="314"/>
      <c r="H180" s="314"/>
      <c r="I180" s="314"/>
      <c r="J180" s="314"/>
      <c r="K180" s="314"/>
      <c r="L180" s="314"/>
      <c r="M180" s="314"/>
      <c r="N180" s="314"/>
      <c r="O180" s="314"/>
      <c r="P180" s="314"/>
      <c r="Q180" s="314"/>
      <c r="R180" s="314"/>
      <c r="S180" s="314"/>
      <c r="T180" s="314"/>
      <c r="U180" s="314"/>
      <c r="V180" s="314"/>
      <c r="W180" s="315"/>
      <c r="X180" s="329"/>
      <c r="Y180" s="329"/>
      <c r="Z180" s="329"/>
      <c r="AA180" s="329"/>
      <c r="AB180" s="329"/>
      <c r="AC180" s="329"/>
      <c r="AD180" s="329"/>
      <c r="AE180" s="329"/>
      <c r="AF180" s="329"/>
      <c r="AG180" s="329"/>
      <c r="AH180" s="329"/>
      <c r="AI180" s="329"/>
      <c r="AJ180" s="329"/>
      <c r="AK180" s="329"/>
      <c r="AL180" s="329"/>
      <c r="AM180" s="329"/>
      <c r="AN180" s="329"/>
      <c r="AO180" s="329"/>
      <c r="AP180" s="329"/>
      <c r="AQ180" s="329"/>
      <c r="AR180" s="329"/>
      <c r="AS180" s="329"/>
      <c r="AT180" s="329"/>
      <c r="AU180" s="329"/>
      <c r="AV180" s="329"/>
      <c r="AW180" s="329"/>
      <c r="AX180" s="329"/>
      <c r="AY180" s="329"/>
      <c r="AZ180" s="329"/>
      <c r="BA180" s="329"/>
      <c r="BB180" s="329"/>
      <c r="BC180" s="329"/>
      <c r="BD180" s="329"/>
      <c r="BE180" s="329"/>
      <c r="BF180" s="329"/>
      <c r="BG180" s="329"/>
      <c r="BH180" s="329"/>
      <c r="BI180" s="329"/>
      <c r="BJ180" s="329"/>
      <c r="BK180" s="329"/>
      <c r="BL180" s="329"/>
      <c r="BM180" s="329"/>
      <c r="BN180" s="329"/>
      <c r="BO180" s="329"/>
      <c r="BP180" s="329"/>
      <c r="BQ180" s="329"/>
      <c r="BR180" s="329"/>
      <c r="BS180" s="329"/>
      <c r="BT180" s="329"/>
      <c r="BU180" s="329"/>
      <c r="BV180" s="329"/>
      <c r="BW180" s="329"/>
      <c r="BX180" s="329"/>
      <c r="BY180" s="329"/>
      <c r="BZ180" s="329"/>
      <c r="CA180" s="329"/>
      <c r="CB180" s="329"/>
      <c r="CC180" s="329"/>
      <c r="CD180" s="329"/>
      <c r="CE180" s="329"/>
      <c r="CF180" s="329"/>
      <c r="CG180" s="329"/>
      <c r="CH180" s="329"/>
      <c r="CI180" s="329"/>
      <c r="CJ180" s="329"/>
      <c r="CK180" s="329"/>
      <c r="CL180" s="329"/>
      <c r="CM180" s="329"/>
      <c r="CN180" s="329"/>
      <c r="CO180" s="329"/>
      <c r="CP180" s="329"/>
      <c r="CQ180" s="329"/>
      <c r="CR180" s="329"/>
      <c r="CS180" s="329"/>
      <c r="CT180" s="329"/>
      <c r="CU180" s="329"/>
      <c r="CV180" s="329"/>
      <c r="CW180" s="329"/>
      <c r="CX180" s="329"/>
      <c r="CY180" s="329"/>
    </row>
    <row r="181" spans="1:103" ht="26" customHeight="1" x14ac:dyDescent="0.2">
      <c r="A181" s="317"/>
      <c r="B181" s="316"/>
      <c r="C181" s="311">
        <f t="shared" si="29"/>
        <v>0</v>
      </c>
      <c r="D181" s="314"/>
      <c r="E181" s="314"/>
      <c r="F181" s="314"/>
      <c r="G181" s="314"/>
      <c r="H181" s="314"/>
      <c r="I181" s="314"/>
      <c r="J181" s="314"/>
      <c r="K181" s="314"/>
      <c r="L181" s="314"/>
      <c r="M181" s="314"/>
      <c r="N181" s="314"/>
      <c r="O181" s="314"/>
      <c r="P181" s="314"/>
      <c r="Q181" s="314"/>
      <c r="R181" s="314"/>
      <c r="S181" s="314"/>
      <c r="T181" s="314"/>
      <c r="U181" s="314"/>
      <c r="V181" s="314"/>
      <c r="W181" s="315"/>
      <c r="X181" s="314"/>
      <c r="Y181" s="314"/>
      <c r="Z181" s="314"/>
      <c r="AA181" s="314"/>
      <c r="AB181" s="314"/>
      <c r="AC181" s="314"/>
      <c r="AD181" s="314"/>
      <c r="AE181" s="314"/>
      <c r="AF181" s="314"/>
      <c r="AG181" s="314"/>
      <c r="AH181" s="314"/>
      <c r="AI181" s="314"/>
      <c r="AJ181" s="314"/>
      <c r="AK181" s="314"/>
      <c r="AL181" s="314"/>
      <c r="AM181" s="314"/>
      <c r="AN181" s="314"/>
      <c r="AO181" s="314"/>
      <c r="AP181" s="314"/>
      <c r="AQ181" s="314"/>
      <c r="AR181" s="314"/>
      <c r="AS181" s="314"/>
      <c r="AT181" s="314"/>
      <c r="AU181" s="314"/>
      <c r="AV181" s="314"/>
      <c r="AW181" s="314"/>
      <c r="AX181" s="314"/>
      <c r="AY181" s="314"/>
      <c r="AZ181" s="314"/>
      <c r="BA181" s="314"/>
      <c r="BB181" s="314"/>
      <c r="BC181" s="314"/>
      <c r="BD181" s="314"/>
      <c r="BE181" s="314"/>
      <c r="BF181" s="314"/>
      <c r="BG181" s="314"/>
      <c r="BH181" s="314"/>
      <c r="BI181" s="314"/>
      <c r="BJ181" s="314"/>
      <c r="BK181" s="314"/>
      <c r="BL181" s="314"/>
      <c r="BM181" s="314"/>
      <c r="BN181" s="314"/>
      <c r="BO181" s="314"/>
      <c r="BP181" s="314"/>
      <c r="BQ181" s="314"/>
      <c r="BR181" s="314"/>
      <c r="BS181" s="314"/>
      <c r="BT181" s="314"/>
      <c r="BU181" s="314"/>
      <c r="BV181" s="314"/>
      <c r="BW181" s="314"/>
      <c r="BX181" s="314"/>
      <c r="BY181" s="314"/>
      <c r="BZ181" s="314"/>
      <c r="CA181" s="314"/>
      <c r="CB181" s="314"/>
      <c r="CC181" s="314"/>
      <c r="CD181" s="314"/>
      <c r="CE181" s="314"/>
      <c r="CF181" s="314"/>
      <c r="CG181" s="314"/>
      <c r="CH181" s="314"/>
      <c r="CI181" s="314"/>
      <c r="CJ181" s="314"/>
      <c r="CK181" s="314"/>
      <c r="CL181" s="314"/>
      <c r="CM181" s="314"/>
      <c r="CN181" s="314"/>
      <c r="CO181" s="314"/>
      <c r="CP181" s="314"/>
      <c r="CQ181" s="314"/>
      <c r="CR181" s="314"/>
      <c r="CS181" s="314"/>
      <c r="CT181" s="314"/>
      <c r="CU181" s="314"/>
      <c r="CV181" s="314"/>
      <c r="CW181" s="314"/>
      <c r="CX181" s="314"/>
      <c r="CY181" s="314"/>
    </row>
    <row r="182" spans="1:103" ht="26" customHeight="1" x14ac:dyDescent="0.2">
      <c r="A182" s="317"/>
      <c r="B182" s="316"/>
      <c r="C182" s="311">
        <f t="shared" si="29"/>
        <v>0</v>
      </c>
      <c r="D182" s="314"/>
      <c r="E182" s="314"/>
      <c r="F182" s="314"/>
      <c r="G182" s="314"/>
      <c r="H182" s="314"/>
      <c r="I182" s="314"/>
      <c r="J182" s="314"/>
      <c r="K182" s="314"/>
      <c r="L182" s="314"/>
      <c r="M182" s="314"/>
      <c r="N182" s="314"/>
      <c r="O182" s="314"/>
      <c r="P182" s="314"/>
      <c r="Q182" s="314"/>
      <c r="R182" s="314"/>
      <c r="S182" s="314"/>
      <c r="T182" s="314"/>
      <c r="U182" s="314"/>
      <c r="V182" s="314"/>
      <c r="W182" s="315"/>
      <c r="X182" s="314"/>
      <c r="Y182" s="314"/>
      <c r="Z182" s="314"/>
      <c r="AA182" s="314"/>
      <c r="AB182" s="314"/>
      <c r="AC182" s="314"/>
      <c r="AD182" s="314"/>
      <c r="AE182" s="314"/>
      <c r="AF182" s="314"/>
      <c r="AG182" s="314"/>
      <c r="AH182" s="314"/>
      <c r="AI182" s="314"/>
      <c r="AJ182" s="314"/>
      <c r="AK182" s="314"/>
      <c r="AL182" s="314"/>
      <c r="AM182" s="314"/>
      <c r="AN182" s="314"/>
      <c r="AO182" s="314"/>
      <c r="AP182" s="314"/>
      <c r="AQ182" s="314"/>
      <c r="AR182" s="314"/>
      <c r="AS182" s="314"/>
      <c r="AT182" s="314"/>
      <c r="AU182" s="314"/>
      <c r="AV182" s="314"/>
      <c r="AW182" s="314"/>
      <c r="AX182" s="314"/>
      <c r="AY182" s="314"/>
      <c r="AZ182" s="314"/>
      <c r="BA182" s="314"/>
      <c r="BB182" s="314"/>
      <c r="BC182" s="314"/>
      <c r="BD182" s="314"/>
      <c r="BE182" s="314"/>
      <c r="BF182" s="314"/>
      <c r="BG182" s="314"/>
      <c r="BH182" s="314"/>
      <c r="BI182" s="314"/>
      <c r="BJ182" s="314"/>
      <c r="BK182" s="314"/>
      <c r="BL182" s="314"/>
      <c r="BM182" s="314"/>
      <c r="BN182" s="314"/>
      <c r="BO182" s="314"/>
      <c r="BP182" s="314"/>
      <c r="BQ182" s="314"/>
      <c r="BR182" s="314"/>
      <c r="BS182" s="314"/>
      <c r="BT182" s="314"/>
      <c r="BU182" s="314"/>
      <c r="BV182" s="314"/>
      <c r="BW182" s="314"/>
      <c r="BX182" s="314"/>
      <c r="BY182" s="314"/>
      <c r="BZ182" s="314"/>
      <c r="CA182" s="314"/>
      <c r="CB182" s="314"/>
      <c r="CC182" s="314"/>
      <c r="CD182" s="314"/>
      <c r="CE182" s="314"/>
      <c r="CF182" s="314"/>
      <c r="CG182" s="314"/>
      <c r="CH182" s="314"/>
      <c r="CI182" s="314"/>
      <c r="CJ182" s="314"/>
      <c r="CK182" s="314"/>
      <c r="CL182" s="314"/>
      <c r="CM182" s="314"/>
      <c r="CN182" s="314"/>
      <c r="CO182" s="314"/>
      <c r="CP182" s="314"/>
      <c r="CQ182" s="314"/>
      <c r="CR182" s="314"/>
      <c r="CS182" s="314"/>
      <c r="CT182" s="314"/>
      <c r="CU182" s="314"/>
      <c r="CV182" s="314"/>
      <c r="CW182" s="314"/>
      <c r="CX182" s="314"/>
      <c r="CY182" s="314"/>
    </row>
    <row r="183" spans="1:103" ht="26" customHeight="1" x14ac:dyDescent="0.2">
      <c r="A183" s="317"/>
      <c r="B183" s="312"/>
      <c r="C183" s="311">
        <f t="shared" si="29"/>
        <v>0</v>
      </c>
      <c r="D183" s="309"/>
      <c r="E183" s="309"/>
      <c r="F183" s="309"/>
      <c r="G183" s="309"/>
      <c r="H183" s="309"/>
      <c r="I183" s="309"/>
      <c r="J183" s="309"/>
      <c r="K183" s="309"/>
      <c r="L183" s="309"/>
      <c r="M183" s="309"/>
      <c r="N183" s="309"/>
      <c r="O183" s="309"/>
      <c r="P183" s="309"/>
      <c r="Q183" s="309"/>
      <c r="R183" s="309"/>
      <c r="S183" s="309"/>
      <c r="T183" s="309"/>
      <c r="U183" s="309"/>
      <c r="V183" s="309"/>
      <c r="W183" s="310"/>
      <c r="X183" s="309"/>
      <c r="Y183" s="309"/>
      <c r="Z183" s="309"/>
      <c r="AA183" s="309"/>
      <c r="AB183" s="309"/>
      <c r="AC183" s="309"/>
      <c r="AD183" s="309"/>
      <c r="AE183" s="309"/>
      <c r="AF183" s="309"/>
      <c r="AG183" s="309"/>
      <c r="AH183" s="309"/>
      <c r="AI183" s="309"/>
      <c r="AJ183" s="309"/>
      <c r="AK183" s="309"/>
      <c r="AL183" s="309"/>
      <c r="AM183" s="309"/>
      <c r="AN183" s="309"/>
      <c r="AO183" s="309"/>
      <c r="AP183" s="309"/>
      <c r="AQ183" s="309"/>
      <c r="AR183" s="309"/>
      <c r="AS183" s="309"/>
      <c r="AT183" s="309"/>
      <c r="AU183" s="309"/>
      <c r="AV183" s="309"/>
      <c r="AW183" s="309"/>
      <c r="AX183" s="309"/>
      <c r="AY183" s="309"/>
      <c r="AZ183" s="309"/>
      <c r="BA183" s="309"/>
      <c r="BB183" s="309"/>
      <c r="BC183" s="309"/>
      <c r="BD183" s="309"/>
      <c r="BE183" s="309"/>
      <c r="BF183" s="309"/>
      <c r="BG183" s="309"/>
      <c r="BH183" s="309"/>
      <c r="BI183" s="309"/>
      <c r="BJ183" s="309"/>
      <c r="BK183" s="309"/>
      <c r="BL183" s="309"/>
      <c r="BM183" s="309"/>
      <c r="BN183" s="309"/>
      <c r="BO183" s="309"/>
      <c r="BP183" s="309"/>
      <c r="BQ183" s="309"/>
      <c r="BR183" s="309"/>
      <c r="BS183" s="309"/>
      <c r="BT183" s="309"/>
      <c r="BU183" s="309"/>
      <c r="BV183" s="309"/>
      <c r="BW183" s="309"/>
      <c r="BX183" s="309"/>
      <c r="BY183" s="309"/>
      <c r="BZ183" s="309"/>
      <c r="CA183" s="309"/>
      <c r="CB183" s="309"/>
      <c r="CC183" s="309"/>
      <c r="CD183" s="309"/>
      <c r="CE183" s="309"/>
      <c r="CF183" s="309"/>
      <c r="CG183" s="309"/>
      <c r="CH183" s="309"/>
      <c r="CI183" s="309"/>
      <c r="CJ183" s="309"/>
      <c r="CK183" s="309"/>
      <c r="CL183" s="309"/>
      <c r="CM183" s="309"/>
      <c r="CN183" s="309"/>
      <c r="CO183" s="309"/>
      <c r="CP183" s="309"/>
      <c r="CQ183" s="309"/>
      <c r="CR183" s="309"/>
      <c r="CS183" s="309"/>
      <c r="CT183" s="309"/>
      <c r="CU183" s="309"/>
      <c r="CV183" s="309"/>
      <c r="CW183" s="309"/>
      <c r="CX183" s="309"/>
      <c r="CY183" s="309"/>
    </row>
    <row r="184" spans="1:103" ht="10" customHeight="1" thickBot="1" x14ac:dyDescent="0.25">
      <c r="A184" s="328"/>
      <c r="B184" s="312"/>
      <c r="C184" s="311">
        <f t="shared" si="29"/>
        <v>0</v>
      </c>
      <c r="D184" s="309"/>
      <c r="E184" s="309"/>
      <c r="F184" s="309"/>
      <c r="G184" s="309"/>
      <c r="H184" s="309"/>
      <c r="I184" s="309"/>
      <c r="J184" s="309"/>
      <c r="K184" s="309"/>
      <c r="L184" s="309"/>
      <c r="M184" s="309"/>
      <c r="N184" s="309"/>
      <c r="O184" s="309"/>
      <c r="P184" s="309"/>
      <c r="Q184" s="309"/>
      <c r="R184" s="309"/>
      <c r="S184" s="309"/>
      <c r="T184" s="309"/>
      <c r="U184" s="309"/>
      <c r="V184" s="309"/>
      <c r="W184" s="310"/>
      <c r="X184" s="309"/>
      <c r="Y184" s="309"/>
      <c r="Z184" s="309"/>
      <c r="AA184" s="309"/>
      <c r="AB184" s="309"/>
      <c r="AC184" s="309"/>
      <c r="AD184" s="309"/>
      <c r="AE184" s="309"/>
      <c r="AF184" s="309"/>
      <c r="AG184" s="309"/>
      <c r="AH184" s="309"/>
      <c r="AI184" s="309"/>
      <c r="AJ184" s="309"/>
      <c r="AK184" s="309"/>
      <c r="AL184" s="309"/>
      <c r="AM184" s="309"/>
      <c r="AN184" s="309"/>
      <c r="AO184" s="309"/>
      <c r="AP184" s="309"/>
      <c r="AQ184" s="309"/>
      <c r="AR184" s="309"/>
      <c r="AS184" s="309"/>
      <c r="AT184" s="309"/>
      <c r="AU184" s="309"/>
      <c r="AV184" s="309"/>
      <c r="AW184" s="309"/>
      <c r="AX184" s="309"/>
      <c r="AY184" s="309"/>
      <c r="AZ184" s="309"/>
      <c r="BA184" s="309"/>
      <c r="BB184" s="309"/>
      <c r="BC184" s="309"/>
      <c r="BD184" s="309"/>
      <c r="BE184" s="309"/>
      <c r="BF184" s="309"/>
      <c r="BG184" s="309"/>
      <c r="BH184" s="309"/>
      <c r="BI184" s="309"/>
      <c r="BJ184" s="309"/>
      <c r="BK184" s="309"/>
      <c r="BL184" s="309"/>
      <c r="BM184" s="309"/>
      <c r="BN184" s="309"/>
      <c r="BO184" s="309"/>
      <c r="BP184" s="309"/>
      <c r="BQ184" s="309"/>
      <c r="BR184" s="309"/>
      <c r="BS184" s="309"/>
      <c r="BT184" s="309"/>
      <c r="BU184" s="309"/>
      <c r="BV184" s="309"/>
      <c r="BW184" s="309"/>
      <c r="BX184" s="309"/>
      <c r="BY184" s="309"/>
      <c r="BZ184" s="309"/>
      <c r="CA184" s="309"/>
      <c r="CB184" s="309"/>
      <c r="CC184" s="309"/>
      <c r="CD184" s="309"/>
      <c r="CE184" s="309"/>
      <c r="CF184" s="309"/>
      <c r="CG184" s="309"/>
      <c r="CH184" s="309"/>
      <c r="CI184" s="309"/>
      <c r="CJ184" s="309"/>
      <c r="CK184" s="309"/>
      <c r="CL184" s="309"/>
      <c r="CM184" s="309"/>
      <c r="CN184" s="309"/>
      <c r="CO184" s="309"/>
      <c r="CP184" s="309"/>
      <c r="CQ184" s="309"/>
      <c r="CR184" s="309"/>
      <c r="CS184" s="309"/>
      <c r="CT184" s="309"/>
      <c r="CU184" s="309"/>
      <c r="CV184" s="309"/>
      <c r="CW184" s="309"/>
      <c r="CX184" s="309"/>
      <c r="CY184" s="309"/>
    </row>
    <row r="185" spans="1:103" customFormat="1" ht="10" customHeight="1" thickTop="1" x14ac:dyDescent="0.15"/>
    <row r="186" spans="1:103" ht="16" customHeight="1" x14ac:dyDescent="0.2">
      <c r="A186" s="512" t="s">
        <v>3801</v>
      </c>
      <c r="B186" s="512"/>
      <c r="C186" s="512"/>
      <c r="D186" s="512"/>
      <c r="E186" s="512"/>
      <c r="F186" s="512"/>
      <c r="G186" s="512"/>
      <c r="H186" s="512"/>
      <c r="I186" s="512"/>
      <c r="J186" s="512"/>
      <c r="K186" s="512"/>
      <c r="L186" s="512"/>
      <c r="M186" s="512"/>
      <c r="N186" s="512"/>
      <c r="O186" s="512"/>
      <c r="P186" s="512"/>
      <c r="Q186" s="512"/>
      <c r="R186" s="512"/>
      <c r="S186" s="512"/>
      <c r="T186" s="512"/>
      <c r="U186" s="512"/>
      <c r="V186" s="512"/>
    </row>
    <row r="187" spans="1:103" ht="70" customHeight="1" thickBot="1" x14ac:dyDescent="0.25">
      <c r="A187" s="513" t="s">
        <v>3802</v>
      </c>
      <c r="B187" s="514"/>
      <c r="C187" s="514"/>
      <c r="D187" s="514"/>
      <c r="E187" s="514"/>
      <c r="F187" s="514"/>
      <c r="G187" s="514"/>
      <c r="H187" s="514"/>
      <c r="I187" s="514"/>
      <c r="J187" s="514"/>
      <c r="K187" s="514"/>
      <c r="L187" s="514"/>
      <c r="M187" s="514"/>
      <c r="N187" s="514"/>
      <c r="O187" s="514"/>
      <c r="P187" s="514"/>
      <c r="Q187" s="514"/>
      <c r="R187" s="514"/>
      <c r="S187" s="514"/>
      <c r="T187" s="514"/>
      <c r="U187" s="514"/>
      <c r="V187" s="514"/>
    </row>
    <row r="188" spans="1:103" s="326" customFormat="1" ht="16" customHeight="1" thickTop="1" x14ac:dyDescent="0.15">
      <c r="A188" s="327" t="s">
        <v>3753</v>
      </c>
      <c r="B188" s="324" t="s">
        <v>3786</v>
      </c>
      <c r="C188" s="392" t="s">
        <v>3727</v>
      </c>
      <c r="D188" s="393" cm="1">
        <f t="array" ref="D188">StartDate</f>
        <v>45036</v>
      </c>
      <c r="E188" s="393">
        <f t="shared" ref="E188:AJ188" si="30">D188+1</f>
        <v>45037</v>
      </c>
      <c r="F188" s="393">
        <f t="shared" si="30"/>
        <v>45038</v>
      </c>
      <c r="G188" s="393">
        <f t="shared" si="30"/>
        <v>45039</v>
      </c>
      <c r="H188" s="393">
        <f t="shared" si="30"/>
        <v>45040</v>
      </c>
      <c r="I188" s="393">
        <f t="shared" si="30"/>
        <v>45041</v>
      </c>
      <c r="J188" s="393">
        <f t="shared" si="30"/>
        <v>45042</v>
      </c>
      <c r="K188" s="393">
        <f t="shared" si="30"/>
        <v>45043</v>
      </c>
      <c r="L188" s="393">
        <f t="shared" si="30"/>
        <v>45044</v>
      </c>
      <c r="M188" s="393">
        <f t="shared" si="30"/>
        <v>45045</v>
      </c>
      <c r="N188" s="393">
        <f t="shared" si="30"/>
        <v>45046</v>
      </c>
      <c r="O188" s="393">
        <f t="shared" si="30"/>
        <v>45047</v>
      </c>
      <c r="P188" s="393">
        <f t="shared" si="30"/>
        <v>45048</v>
      </c>
      <c r="Q188" s="393">
        <f t="shared" si="30"/>
        <v>45049</v>
      </c>
      <c r="R188" s="393">
        <f t="shared" si="30"/>
        <v>45050</v>
      </c>
      <c r="S188" s="393">
        <f t="shared" si="30"/>
        <v>45051</v>
      </c>
      <c r="T188" s="393">
        <f t="shared" si="30"/>
        <v>45052</v>
      </c>
      <c r="U188" s="393">
        <f t="shared" si="30"/>
        <v>45053</v>
      </c>
      <c r="V188" s="393">
        <f t="shared" si="30"/>
        <v>45054</v>
      </c>
      <c r="W188" s="393">
        <f t="shared" si="30"/>
        <v>45055</v>
      </c>
      <c r="X188" s="393">
        <f t="shared" si="30"/>
        <v>45056</v>
      </c>
      <c r="Y188" s="393">
        <f t="shared" si="30"/>
        <v>45057</v>
      </c>
      <c r="Z188" s="393">
        <f t="shared" si="30"/>
        <v>45058</v>
      </c>
      <c r="AA188" s="393">
        <f t="shared" si="30"/>
        <v>45059</v>
      </c>
      <c r="AB188" s="393">
        <f t="shared" si="30"/>
        <v>45060</v>
      </c>
      <c r="AC188" s="393">
        <f t="shared" si="30"/>
        <v>45061</v>
      </c>
      <c r="AD188" s="393">
        <f t="shared" si="30"/>
        <v>45062</v>
      </c>
      <c r="AE188" s="393">
        <f t="shared" si="30"/>
        <v>45063</v>
      </c>
      <c r="AF188" s="393">
        <f t="shared" si="30"/>
        <v>45064</v>
      </c>
      <c r="AG188" s="393">
        <f t="shared" si="30"/>
        <v>45065</v>
      </c>
      <c r="AH188" s="393">
        <f t="shared" si="30"/>
        <v>45066</v>
      </c>
      <c r="AI188" s="393">
        <f t="shared" si="30"/>
        <v>45067</v>
      </c>
      <c r="AJ188" s="393">
        <f t="shared" si="30"/>
        <v>45068</v>
      </c>
      <c r="AK188" s="393">
        <f t="shared" ref="AK188:BP188" si="31">AJ188+1</f>
        <v>45069</v>
      </c>
      <c r="AL188" s="393">
        <f t="shared" si="31"/>
        <v>45070</v>
      </c>
      <c r="AM188" s="393">
        <f t="shared" si="31"/>
        <v>45071</v>
      </c>
      <c r="AN188" s="393">
        <f t="shared" si="31"/>
        <v>45072</v>
      </c>
      <c r="AO188" s="393">
        <f t="shared" si="31"/>
        <v>45073</v>
      </c>
      <c r="AP188" s="393">
        <f t="shared" si="31"/>
        <v>45074</v>
      </c>
      <c r="AQ188" s="393">
        <f t="shared" si="31"/>
        <v>45075</v>
      </c>
      <c r="AR188" s="393">
        <f t="shared" si="31"/>
        <v>45076</v>
      </c>
      <c r="AS188" s="393">
        <f t="shared" si="31"/>
        <v>45077</v>
      </c>
      <c r="AT188" s="393">
        <f t="shared" si="31"/>
        <v>45078</v>
      </c>
      <c r="AU188" s="393">
        <f t="shared" si="31"/>
        <v>45079</v>
      </c>
      <c r="AV188" s="393">
        <f t="shared" si="31"/>
        <v>45080</v>
      </c>
      <c r="AW188" s="393">
        <f t="shared" si="31"/>
        <v>45081</v>
      </c>
      <c r="AX188" s="393">
        <f t="shared" si="31"/>
        <v>45082</v>
      </c>
      <c r="AY188" s="393">
        <f t="shared" si="31"/>
        <v>45083</v>
      </c>
      <c r="AZ188" s="393">
        <f t="shared" si="31"/>
        <v>45084</v>
      </c>
      <c r="BA188" s="393">
        <f t="shared" si="31"/>
        <v>45085</v>
      </c>
      <c r="BB188" s="393">
        <f t="shared" si="31"/>
        <v>45086</v>
      </c>
      <c r="BC188" s="393">
        <f t="shared" si="31"/>
        <v>45087</v>
      </c>
      <c r="BD188" s="393">
        <f t="shared" si="31"/>
        <v>45088</v>
      </c>
      <c r="BE188" s="393">
        <f t="shared" si="31"/>
        <v>45089</v>
      </c>
      <c r="BF188" s="393">
        <f t="shared" si="31"/>
        <v>45090</v>
      </c>
      <c r="BG188" s="393">
        <f t="shared" si="31"/>
        <v>45091</v>
      </c>
      <c r="BH188" s="393">
        <f t="shared" si="31"/>
        <v>45092</v>
      </c>
      <c r="BI188" s="393">
        <f t="shared" si="31"/>
        <v>45093</v>
      </c>
      <c r="BJ188" s="393">
        <f t="shared" si="31"/>
        <v>45094</v>
      </c>
      <c r="BK188" s="393">
        <f t="shared" si="31"/>
        <v>45095</v>
      </c>
      <c r="BL188" s="393">
        <f t="shared" si="31"/>
        <v>45096</v>
      </c>
      <c r="BM188" s="393">
        <f t="shared" si="31"/>
        <v>45097</v>
      </c>
      <c r="BN188" s="393">
        <f t="shared" si="31"/>
        <v>45098</v>
      </c>
      <c r="BO188" s="393">
        <f t="shared" si="31"/>
        <v>45099</v>
      </c>
      <c r="BP188" s="393">
        <f t="shared" si="31"/>
        <v>45100</v>
      </c>
      <c r="BQ188" s="393">
        <f t="shared" ref="BQ188:CY188" si="32">BP188+1</f>
        <v>45101</v>
      </c>
      <c r="BR188" s="393">
        <f t="shared" si="32"/>
        <v>45102</v>
      </c>
      <c r="BS188" s="393">
        <f t="shared" si="32"/>
        <v>45103</v>
      </c>
      <c r="BT188" s="393">
        <f t="shared" si="32"/>
        <v>45104</v>
      </c>
      <c r="BU188" s="393">
        <f t="shared" si="32"/>
        <v>45105</v>
      </c>
      <c r="BV188" s="393">
        <f t="shared" si="32"/>
        <v>45106</v>
      </c>
      <c r="BW188" s="393">
        <f t="shared" si="32"/>
        <v>45107</v>
      </c>
      <c r="BX188" s="393">
        <f t="shared" si="32"/>
        <v>45108</v>
      </c>
      <c r="BY188" s="393">
        <f t="shared" si="32"/>
        <v>45109</v>
      </c>
      <c r="BZ188" s="393">
        <f t="shared" si="32"/>
        <v>45110</v>
      </c>
      <c r="CA188" s="393">
        <f t="shared" si="32"/>
        <v>45111</v>
      </c>
      <c r="CB188" s="393">
        <f t="shared" si="32"/>
        <v>45112</v>
      </c>
      <c r="CC188" s="393">
        <f t="shared" si="32"/>
        <v>45113</v>
      </c>
      <c r="CD188" s="393">
        <f t="shared" si="32"/>
        <v>45114</v>
      </c>
      <c r="CE188" s="393">
        <f t="shared" si="32"/>
        <v>45115</v>
      </c>
      <c r="CF188" s="393">
        <f t="shared" si="32"/>
        <v>45116</v>
      </c>
      <c r="CG188" s="393">
        <f t="shared" si="32"/>
        <v>45117</v>
      </c>
      <c r="CH188" s="393">
        <f t="shared" si="32"/>
        <v>45118</v>
      </c>
      <c r="CI188" s="393">
        <f t="shared" si="32"/>
        <v>45119</v>
      </c>
      <c r="CJ188" s="393">
        <f t="shared" si="32"/>
        <v>45120</v>
      </c>
      <c r="CK188" s="393">
        <f t="shared" si="32"/>
        <v>45121</v>
      </c>
      <c r="CL188" s="393">
        <f t="shared" si="32"/>
        <v>45122</v>
      </c>
      <c r="CM188" s="393">
        <f t="shared" si="32"/>
        <v>45123</v>
      </c>
      <c r="CN188" s="393">
        <f t="shared" si="32"/>
        <v>45124</v>
      </c>
      <c r="CO188" s="393">
        <f t="shared" si="32"/>
        <v>45125</v>
      </c>
      <c r="CP188" s="393">
        <f t="shared" si="32"/>
        <v>45126</v>
      </c>
      <c r="CQ188" s="393">
        <f t="shared" si="32"/>
        <v>45127</v>
      </c>
      <c r="CR188" s="393">
        <f t="shared" si="32"/>
        <v>45128</v>
      </c>
      <c r="CS188" s="393">
        <f t="shared" si="32"/>
        <v>45129</v>
      </c>
      <c r="CT188" s="393">
        <f t="shared" si="32"/>
        <v>45130</v>
      </c>
      <c r="CU188" s="393">
        <f t="shared" si="32"/>
        <v>45131</v>
      </c>
      <c r="CV188" s="393">
        <f t="shared" si="32"/>
        <v>45132</v>
      </c>
      <c r="CW188" s="393">
        <f t="shared" si="32"/>
        <v>45133</v>
      </c>
      <c r="CX188" s="393">
        <f t="shared" si="32"/>
        <v>45134</v>
      </c>
      <c r="CY188" s="393">
        <f t="shared" si="32"/>
        <v>45135</v>
      </c>
    </row>
    <row r="189" spans="1:103" s="320" customFormat="1" ht="21" hidden="1" customHeight="1" x14ac:dyDescent="0.15">
      <c r="A189" s="325"/>
      <c r="B189" s="324" t="s">
        <v>3786</v>
      </c>
      <c r="C189" s="323" t="s">
        <v>3727</v>
      </c>
      <c r="D189" s="322" t="s">
        <v>70</v>
      </c>
      <c r="E189" s="321" t="s">
        <v>171</v>
      </c>
      <c r="F189" s="321" t="s">
        <v>172</v>
      </c>
      <c r="G189" s="321" t="s">
        <v>173</v>
      </c>
      <c r="H189" s="321" t="s">
        <v>174</v>
      </c>
      <c r="I189" s="321" t="s">
        <v>175</v>
      </c>
      <c r="J189" s="321" t="s">
        <v>176</v>
      </c>
      <c r="K189" s="321" t="s">
        <v>177</v>
      </c>
      <c r="L189" s="321" t="s">
        <v>178</v>
      </c>
      <c r="M189" s="321" t="s">
        <v>179</v>
      </c>
      <c r="N189" s="321" t="s">
        <v>180</v>
      </c>
      <c r="O189" s="321" t="s">
        <v>181</v>
      </c>
      <c r="P189" s="321" t="s">
        <v>182</v>
      </c>
      <c r="Q189" s="321" t="s">
        <v>183</v>
      </c>
      <c r="R189" s="321" t="s">
        <v>184</v>
      </c>
      <c r="S189" s="321" t="s">
        <v>185</v>
      </c>
      <c r="T189" s="321" t="s">
        <v>186</v>
      </c>
      <c r="U189" s="321" t="s">
        <v>187</v>
      </c>
      <c r="V189" s="321" t="s">
        <v>188</v>
      </c>
      <c r="W189" s="321" t="s">
        <v>189</v>
      </c>
      <c r="X189" s="321" t="s">
        <v>190</v>
      </c>
      <c r="Y189" s="321" t="s">
        <v>191</v>
      </c>
      <c r="Z189" s="321" t="s">
        <v>192</v>
      </c>
      <c r="AA189" s="321" t="s">
        <v>193</v>
      </c>
      <c r="AB189" s="321" t="s">
        <v>194</v>
      </c>
      <c r="AC189" s="321" t="s">
        <v>195</v>
      </c>
      <c r="AD189" s="321" t="s">
        <v>196</v>
      </c>
      <c r="AE189" s="321" t="s">
        <v>197</v>
      </c>
      <c r="AF189" s="321" t="s">
        <v>198</v>
      </c>
      <c r="AG189" s="321" t="s">
        <v>199</v>
      </c>
      <c r="AH189" s="321" t="s">
        <v>200</v>
      </c>
      <c r="AI189" s="321" t="s">
        <v>201</v>
      </c>
      <c r="AJ189" s="321" t="s">
        <v>202</v>
      </c>
      <c r="AK189" s="321" t="s">
        <v>203</v>
      </c>
      <c r="AL189" s="321" t="s">
        <v>204</v>
      </c>
      <c r="AM189" s="321" t="s">
        <v>205</v>
      </c>
      <c r="AN189" s="321" t="s">
        <v>206</v>
      </c>
      <c r="AO189" s="321" t="s">
        <v>207</v>
      </c>
      <c r="AP189" s="321" t="s">
        <v>208</v>
      </c>
      <c r="AQ189" s="321" t="s">
        <v>209</v>
      </c>
      <c r="AR189" s="321" t="s">
        <v>210</v>
      </c>
      <c r="AS189" s="321" t="s">
        <v>211</v>
      </c>
      <c r="AT189" s="321" t="s">
        <v>212</v>
      </c>
      <c r="AU189" s="321" t="s">
        <v>213</v>
      </c>
      <c r="AV189" s="321" t="s">
        <v>214</v>
      </c>
      <c r="AW189" s="321" t="s">
        <v>215</v>
      </c>
      <c r="AX189" s="321" t="s">
        <v>216</v>
      </c>
      <c r="AY189" s="321" t="s">
        <v>217</v>
      </c>
      <c r="AZ189" s="321" t="s">
        <v>218</v>
      </c>
      <c r="BA189" s="321" t="s">
        <v>219</v>
      </c>
      <c r="BB189" s="321" t="s">
        <v>220</v>
      </c>
      <c r="BC189" s="321" t="s">
        <v>221</v>
      </c>
      <c r="BD189" s="321" t="s">
        <v>222</v>
      </c>
      <c r="BE189" s="321" t="s">
        <v>223</v>
      </c>
      <c r="BF189" s="321" t="s">
        <v>224</v>
      </c>
      <c r="BG189" s="321" t="s">
        <v>225</v>
      </c>
      <c r="BH189" s="321" t="s">
        <v>226</v>
      </c>
      <c r="BI189" s="321" t="s">
        <v>227</v>
      </c>
      <c r="BJ189" s="321" t="s">
        <v>228</v>
      </c>
      <c r="BK189" s="321" t="s">
        <v>229</v>
      </c>
      <c r="BL189" s="321" t="s">
        <v>230</v>
      </c>
      <c r="BM189" s="321" t="s">
        <v>231</v>
      </c>
      <c r="BN189" s="321" t="s">
        <v>232</v>
      </c>
      <c r="BO189" s="321" t="s">
        <v>233</v>
      </c>
      <c r="BP189" s="321" t="s">
        <v>234</v>
      </c>
      <c r="BQ189" s="321" t="s">
        <v>235</v>
      </c>
      <c r="BR189" s="321" t="s">
        <v>236</v>
      </c>
      <c r="BS189" s="321" t="s">
        <v>237</v>
      </c>
      <c r="BT189" s="321" t="s">
        <v>238</v>
      </c>
      <c r="BU189" s="321" t="s">
        <v>239</v>
      </c>
      <c r="BV189" s="321" t="s">
        <v>240</v>
      </c>
      <c r="BW189" s="321" t="s">
        <v>241</v>
      </c>
      <c r="BX189" s="321" t="s">
        <v>242</v>
      </c>
      <c r="BY189" s="321" t="s">
        <v>243</v>
      </c>
      <c r="BZ189" s="321" t="s">
        <v>244</v>
      </c>
      <c r="CA189" s="321" t="s">
        <v>245</v>
      </c>
      <c r="CB189" s="321" t="s">
        <v>246</v>
      </c>
      <c r="CC189" s="321" t="s">
        <v>247</v>
      </c>
      <c r="CD189" s="321" t="s">
        <v>248</v>
      </c>
      <c r="CE189" s="321" t="s">
        <v>249</v>
      </c>
      <c r="CF189" s="321" t="s">
        <v>250</v>
      </c>
      <c r="CG189" s="321" t="s">
        <v>251</v>
      </c>
      <c r="CH189" s="321" t="s">
        <v>252</v>
      </c>
      <c r="CI189" s="321" t="s">
        <v>253</v>
      </c>
      <c r="CJ189" s="321" t="s">
        <v>254</v>
      </c>
      <c r="CK189" s="321" t="s">
        <v>255</v>
      </c>
      <c r="CL189" s="321" t="s">
        <v>256</v>
      </c>
      <c r="CM189" s="321" t="s">
        <v>257</v>
      </c>
      <c r="CN189" s="321" t="s">
        <v>258</v>
      </c>
      <c r="CO189" s="321" t="s">
        <v>259</v>
      </c>
      <c r="CP189" s="321" t="s">
        <v>260</v>
      </c>
      <c r="CQ189" s="321" t="s">
        <v>261</v>
      </c>
      <c r="CR189" s="321" t="s">
        <v>262</v>
      </c>
      <c r="CS189" s="321" t="s">
        <v>263</v>
      </c>
      <c r="CT189" s="321" t="s">
        <v>264</v>
      </c>
      <c r="CU189" s="321" t="s">
        <v>265</v>
      </c>
      <c r="CV189" s="321" t="s">
        <v>266</v>
      </c>
      <c r="CW189" s="321" t="s">
        <v>267</v>
      </c>
      <c r="CX189" s="321" t="s">
        <v>268</v>
      </c>
      <c r="CY189" s="321" t="s">
        <v>269</v>
      </c>
    </row>
    <row r="190" spans="1:103" ht="26" customHeight="1" x14ac:dyDescent="0.2">
      <c r="A190" s="317"/>
      <c r="B190" s="316"/>
      <c r="C190" s="311">
        <f t="shared" ref="C190:C199" si="33">IF(AND($B190&lt;&gt;"",COUNTIFS(D190:GU190,"X")&gt;0),1,SUM(D190:GU190))</f>
        <v>0</v>
      </c>
      <c r="D190" s="314"/>
      <c r="E190" s="314"/>
      <c r="F190" s="314"/>
      <c r="G190" s="314"/>
      <c r="H190" s="314"/>
      <c r="I190" s="314"/>
      <c r="J190" s="314"/>
      <c r="K190" s="314"/>
      <c r="L190" s="314"/>
      <c r="M190" s="314"/>
      <c r="N190" s="314"/>
      <c r="O190" s="314"/>
      <c r="P190" s="314"/>
      <c r="Q190" s="314"/>
      <c r="R190" s="314"/>
      <c r="S190" s="314"/>
      <c r="T190" s="314"/>
      <c r="U190" s="314"/>
      <c r="V190" s="314"/>
      <c r="W190" s="314"/>
      <c r="X190" s="314"/>
      <c r="Y190" s="314"/>
      <c r="Z190" s="314"/>
      <c r="AA190" s="314"/>
      <c r="AB190" s="314"/>
      <c r="AC190" s="314"/>
      <c r="AD190" s="314"/>
      <c r="AE190" s="314"/>
      <c r="AF190" s="314"/>
      <c r="AG190" s="314"/>
      <c r="AH190" s="314"/>
      <c r="AI190" s="314"/>
      <c r="AJ190" s="314"/>
      <c r="AK190" s="314"/>
      <c r="AL190" s="314"/>
      <c r="AM190" s="314"/>
      <c r="AN190" s="314"/>
      <c r="AO190" s="314"/>
      <c r="AP190" s="314"/>
      <c r="AQ190" s="314"/>
      <c r="AR190" s="314"/>
      <c r="AS190" s="314"/>
      <c r="AT190" s="314"/>
      <c r="AU190" s="314"/>
      <c r="AV190" s="314"/>
      <c r="AW190" s="314"/>
      <c r="AX190" s="314"/>
      <c r="AY190" s="314"/>
      <c r="AZ190" s="314"/>
      <c r="BA190" s="314"/>
      <c r="BB190" s="314"/>
      <c r="BC190" s="314"/>
      <c r="BD190" s="314"/>
      <c r="BE190" s="314"/>
      <c r="BF190" s="314"/>
      <c r="BG190" s="314"/>
      <c r="BH190" s="314"/>
      <c r="BI190" s="314"/>
      <c r="BJ190" s="314"/>
      <c r="BK190" s="314"/>
      <c r="BL190" s="314"/>
      <c r="BM190" s="314"/>
      <c r="BN190" s="314"/>
      <c r="BO190" s="314"/>
      <c r="BP190" s="315"/>
      <c r="BQ190" s="319"/>
      <c r="BR190" s="319"/>
      <c r="BS190" s="319"/>
      <c r="BT190" s="319"/>
      <c r="BU190" s="319"/>
      <c r="BV190" s="319"/>
      <c r="BW190" s="319"/>
      <c r="BX190" s="319"/>
      <c r="BY190" s="319"/>
      <c r="BZ190" s="319"/>
      <c r="CA190" s="319"/>
      <c r="CB190" s="319"/>
      <c r="CC190" s="319"/>
      <c r="CD190" s="319"/>
      <c r="CE190" s="319"/>
      <c r="CF190" s="319"/>
      <c r="CG190" s="319"/>
      <c r="CH190" s="319"/>
      <c r="CI190" s="319"/>
      <c r="CJ190" s="319"/>
      <c r="CK190" s="319"/>
      <c r="CL190" s="319"/>
      <c r="CM190" s="319"/>
      <c r="CN190" s="319"/>
      <c r="CO190" s="319"/>
      <c r="CP190" s="319"/>
      <c r="CQ190" s="319"/>
      <c r="CR190" s="319"/>
      <c r="CS190" s="319"/>
      <c r="CT190" s="319"/>
      <c r="CU190" s="319"/>
      <c r="CV190" s="319"/>
      <c r="CW190" s="319"/>
      <c r="CX190" s="319"/>
      <c r="CY190" s="319"/>
    </row>
    <row r="191" spans="1:103" ht="26" customHeight="1" x14ac:dyDescent="0.2">
      <c r="A191" s="317"/>
      <c r="B191" s="316"/>
      <c r="C191" s="318">
        <f t="shared" si="33"/>
        <v>0</v>
      </c>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4"/>
      <c r="AR191" s="314"/>
      <c r="AS191" s="314"/>
      <c r="AT191" s="314"/>
      <c r="AU191" s="314"/>
      <c r="AV191" s="314"/>
      <c r="AW191" s="314"/>
      <c r="AX191" s="314"/>
      <c r="AY191" s="314"/>
      <c r="AZ191" s="314"/>
      <c r="BA191" s="314"/>
      <c r="BB191" s="314"/>
      <c r="BC191" s="314"/>
      <c r="BD191" s="314"/>
      <c r="BE191" s="314"/>
      <c r="BF191" s="314"/>
      <c r="BG191" s="314"/>
      <c r="BH191" s="314"/>
      <c r="BI191" s="314"/>
      <c r="BJ191" s="314"/>
      <c r="BK191" s="314"/>
      <c r="BL191" s="314"/>
      <c r="BM191" s="314"/>
      <c r="BN191" s="314"/>
      <c r="BO191" s="314"/>
      <c r="BP191" s="315"/>
      <c r="BQ191" s="314"/>
      <c r="BR191" s="314"/>
      <c r="BS191" s="314"/>
      <c r="BT191" s="314"/>
      <c r="BU191" s="314"/>
      <c r="BV191" s="314"/>
      <c r="BW191" s="314"/>
      <c r="BX191" s="314"/>
      <c r="BY191" s="314"/>
      <c r="BZ191" s="314"/>
      <c r="CA191" s="314"/>
      <c r="CB191" s="314"/>
      <c r="CC191" s="314"/>
      <c r="CD191" s="314"/>
      <c r="CE191" s="314"/>
      <c r="CF191" s="314"/>
      <c r="CG191" s="314"/>
      <c r="CH191" s="314"/>
      <c r="CI191" s="314"/>
      <c r="CJ191" s="314"/>
      <c r="CK191" s="314"/>
      <c r="CL191" s="314"/>
      <c r="CM191" s="314"/>
      <c r="CN191" s="314"/>
      <c r="CO191" s="314"/>
      <c r="CP191" s="314"/>
      <c r="CQ191" s="314"/>
      <c r="CR191" s="314"/>
      <c r="CS191" s="314"/>
      <c r="CT191" s="314"/>
      <c r="CU191" s="314"/>
      <c r="CV191" s="314"/>
      <c r="CW191" s="314"/>
      <c r="CX191" s="314"/>
      <c r="CY191" s="314"/>
    </row>
    <row r="192" spans="1:103" ht="26" customHeight="1" x14ac:dyDescent="0.2">
      <c r="A192" s="317"/>
      <c r="B192" s="316"/>
      <c r="C192" s="318">
        <f t="shared" si="33"/>
        <v>0</v>
      </c>
      <c r="D192" s="314"/>
      <c r="E192" s="314"/>
      <c r="F192" s="314"/>
      <c r="G192" s="314"/>
      <c r="H192" s="314"/>
      <c r="I192" s="314"/>
      <c r="J192" s="314"/>
      <c r="K192" s="314"/>
      <c r="L192" s="314"/>
      <c r="M192" s="314"/>
      <c r="N192" s="314"/>
      <c r="O192" s="314"/>
      <c r="P192" s="314"/>
      <c r="Q192" s="314"/>
      <c r="R192" s="314"/>
      <c r="S192" s="314"/>
      <c r="T192" s="314"/>
      <c r="U192" s="314"/>
      <c r="V192" s="314"/>
      <c r="W192" s="314"/>
      <c r="X192" s="314"/>
      <c r="Y192" s="314"/>
      <c r="Z192" s="314"/>
      <c r="AA192" s="314"/>
      <c r="AB192" s="314"/>
      <c r="AC192" s="314"/>
      <c r="AD192" s="314"/>
      <c r="AE192" s="314"/>
      <c r="AF192" s="314"/>
      <c r="AG192" s="314"/>
      <c r="AH192" s="314"/>
      <c r="AI192" s="314"/>
      <c r="AJ192" s="314"/>
      <c r="AK192" s="314"/>
      <c r="AL192" s="314"/>
      <c r="AM192" s="314"/>
      <c r="AN192" s="314"/>
      <c r="AO192" s="314"/>
      <c r="AP192" s="314"/>
      <c r="AQ192" s="314"/>
      <c r="AR192" s="314"/>
      <c r="AS192" s="314"/>
      <c r="AT192" s="314"/>
      <c r="AU192" s="314"/>
      <c r="AV192" s="314"/>
      <c r="AW192" s="314"/>
      <c r="AX192" s="314"/>
      <c r="AY192" s="314"/>
      <c r="AZ192" s="314"/>
      <c r="BA192" s="314"/>
      <c r="BB192" s="314"/>
      <c r="BC192" s="314"/>
      <c r="BD192" s="314"/>
      <c r="BE192" s="314"/>
      <c r="BF192" s="314"/>
      <c r="BG192" s="314"/>
      <c r="BH192" s="314"/>
      <c r="BI192" s="314"/>
      <c r="BJ192" s="314"/>
      <c r="BK192" s="314"/>
      <c r="BL192" s="314"/>
      <c r="BM192" s="314"/>
      <c r="BN192" s="314"/>
      <c r="BO192" s="314"/>
      <c r="BP192" s="315"/>
      <c r="BQ192" s="314"/>
      <c r="BR192" s="314"/>
      <c r="BS192" s="314"/>
      <c r="BT192" s="314"/>
      <c r="BU192" s="314"/>
      <c r="BV192" s="314"/>
      <c r="BW192" s="314"/>
      <c r="BX192" s="314"/>
      <c r="BY192" s="314"/>
      <c r="BZ192" s="314"/>
      <c r="CA192" s="314"/>
      <c r="CB192" s="314"/>
      <c r="CC192" s="314"/>
      <c r="CD192" s="314"/>
      <c r="CE192" s="314"/>
      <c r="CF192" s="314"/>
      <c r="CG192" s="314"/>
      <c r="CH192" s="314"/>
      <c r="CI192" s="314"/>
      <c r="CJ192" s="314"/>
      <c r="CK192" s="314"/>
      <c r="CL192" s="314"/>
      <c r="CM192" s="314"/>
      <c r="CN192" s="314"/>
      <c r="CO192" s="314"/>
      <c r="CP192" s="314"/>
      <c r="CQ192" s="314"/>
      <c r="CR192" s="314"/>
      <c r="CS192" s="314"/>
      <c r="CT192" s="314"/>
      <c r="CU192" s="314"/>
      <c r="CV192" s="314"/>
      <c r="CW192" s="314"/>
      <c r="CX192" s="314"/>
      <c r="CY192" s="314"/>
    </row>
    <row r="193" spans="1:103" ht="26" customHeight="1" x14ac:dyDescent="0.2">
      <c r="A193" s="317"/>
      <c r="B193" s="316"/>
      <c r="C193" s="318">
        <f t="shared" si="33"/>
        <v>0</v>
      </c>
      <c r="D193" s="314"/>
      <c r="E193" s="314"/>
      <c r="F193" s="314"/>
      <c r="G193" s="314"/>
      <c r="H193" s="314"/>
      <c r="I193" s="314"/>
      <c r="J193" s="314"/>
      <c r="K193" s="314"/>
      <c r="L193" s="314"/>
      <c r="M193" s="314"/>
      <c r="N193" s="314"/>
      <c r="O193" s="314"/>
      <c r="P193" s="314"/>
      <c r="Q193" s="314"/>
      <c r="R193" s="314"/>
      <c r="S193" s="314"/>
      <c r="T193" s="314"/>
      <c r="U193" s="314"/>
      <c r="V193" s="314"/>
      <c r="W193" s="314"/>
      <c r="X193" s="314"/>
      <c r="Y193" s="314"/>
      <c r="Z193" s="314"/>
      <c r="AA193" s="314"/>
      <c r="AB193" s="314"/>
      <c r="AC193" s="314"/>
      <c r="AD193" s="314"/>
      <c r="AE193" s="314"/>
      <c r="AF193" s="314"/>
      <c r="AG193" s="314"/>
      <c r="AH193" s="314"/>
      <c r="AI193" s="314"/>
      <c r="AJ193" s="314"/>
      <c r="AK193" s="314"/>
      <c r="AL193" s="314"/>
      <c r="AM193" s="314"/>
      <c r="AN193" s="314"/>
      <c r="AO193" s="314"/>
      <c r="AP193" s="314"/>
      <c r="AQ193" s="314"/>
      <c r="AR193" s="314"/>
      <c r="AS193" s="314"/>
      <c r="AT193" s="314"/>
      <c r="AU193" s="314"/>
      <c r="AV193" s="314"/>
      <c r="AW193" s="314"/>
      <c r="AX193" s="314"/>
      <c r="AY193" s="314"/>
      <c r="AZ193" s="314"/>
      <c r="BA193" s="314"/>
      <c r="BB193" s="314"/>
      <c r="BC193" s="314"/>
      <c r="BD193" s="314"/>
      <c r="BE193" s="314"/>
      <c r="BF193" s="314"/>
      <c r="BG193" s="314"/>
      <c r="BH193" s="314"/>
      <c r="BI193" s="314"/>
      <c r="BJ193" s="314"/>
      <c r="BK193" s="314"/>
      <c r="BL193" s="314"/>
      <c r="BM193" s="314"/>
      <c r="BN193" s="314"/>
      <c r="BO193" s="314"/>
      <c r="BP193" s="315"/>
      <c r="BQ193" s="314"/>
      <c r="BR193" s="314"/>
      <c r="BS193" s="314"/>
      <c r="BT193" s="314"/>
      <c r="BU193" s="314"/>
      <c r="BV193" s="314"/>
      <c r="BW193" s="314"/>
      <c r="BX193" s="314"/>
      <c r="BY193" s="314"/>
      <c r="BZ193" s="314"/>
      <c r="CA193" s="314"/>
      <c r="CB193" s="314"/>
      <c r="CC193" s="314"/>
      <c r="CD193" s="314"/>
      <c r="CE193" s="314"/>
      <c r="CF193" s="314"/>
      <c r="CG193" s="314"/>
      <c r="CH193" s="314"/>
      <c r="CI193" s="314"/>
      <c r="CJ193" s="314"/>
      <c r="CK193" s="314"/>
      <c r="CL193" s="314"/>
      <c r="CM193" s="314"/>
      <c r="CN193" s="314"/>
      <c r="CO193" s="314"/>
      <c r="CP193" s="314"/>
      <c r="CQ193" s="314"/>
      <c r="CR193" s="314"/>
      <c r="CS193" s="314"/>
      <c r="CT193" s="314"/>
      <c r="CU193" s="314"/>
      <c r="CV193" s="314"/>
      <c r="CW193" s="314"/>
      <c r="CX193" s="314"/>
      <c r="CY193" s="314"/>
    </row>
    <row r="194" spans="1:103" ht="26" customHeight="1" x14ac:dyDescent="0.2">
      <c r="A194" s="317"/>
      <c r="B194" s="316"/>
      <c r="C194" s="318">
        <f t="shared" si="33"/>
        <v>0</v>
      </c>
      <c r="D194" s="314"/>
      <c r="E194" s="314"/>
      <c r="F194" s="314"/>
      <c r="G194" s="314"/>
      <c r="H194" s="314"/>
      <c r="I194" s="314"/>
      <c r="J194" s="314"/>
      <c r="K194" s="314"/>
      <c r="L194" s="314"/>
      <c r="M194" s="314"/>
      <c r="N194" s="314"/>
      <c r="O194" s="314"/>
      <c r="P194" s="314"/>
      <c r="Q194" s="314"/>
      <c r="R194" s="314"/>
      <c r="S194" s="314"/>
      <c r="T194" s="314"/>
      <c r="U194" s="314"/>
      <c r="V194" s="314"/>
      <c r="W194" s="314"/>
      <c r="X194" s="314"/>
      <c r="Y194" s="314"/>
      <c r="Z194" s="314"/>
      <c r="AA194" s="314"/>
      <c r="AB194" s="314"/>
      <c r="AC194" s="314"/>
      <c r="AD194" s="314"/>
      <c r="AE194" s="314"/>
      <c r="AF194" s="314"/>
      <c r="AG194" s="314"/>
      <c r="AH194" s="314"/>
      <c r="AI194" s="314"/>
      <c r="AJ194" s="314"/>
      <c r="AK194" s="314"/>
      <c r="AL194" s="314"/>
      <c r="AM194" s="314"/>
      <c r="AN194" s="314"/>
      <c r="AO194" s="314"/>
      <c r="AP194" s="314"/>
      <c r="AQ194" s="314"/>
      <c r="AR194" s="314"/>
      <c r="AS194" s="314"/>
      <c r="AT194" s="314"/>
      <c r="AU194" s="314"/>
      <c r="AV194" s="314"/>
      <c r="AW194" s="314"/>
      <c r="AX194" s="314"/>
      <c r="AY194" s="314"/>
      <c r="AZ194" s="314"/>
      <c r="BA194" s="314"/>
      <c r="BB194" s="314"/>
      <c r="BC194" s="314"/>
      <c r="BD194" s="314"/>
      <c r="BE194" s="314"/>
      <c r="BF194" s="314"/>
      <c r="BG194" s="314"/>
      <c r="BH194" s="314"/>
      <c r="BI194" s="314"/>
      <c r="BJ194" s="314"/>
      <c r="BK194" s="314"/>
      <c r="BL194" s="314"/>
      <c r="BM194" s="314"/>
      <c r="BN194" s="314"/>
      <c r="BO194" s="314"/>
      <c r="BP194" s="315"/>
      <c r="BQ194" s="314"/>
      <c r="BR194" s="314"/>
      <c r="BS194" s="314"/>
      <c r="BT194" s="314"/>
      <c r="BU194" s="314"/>
      <c r="BV194" s="314"/>
      <c r="BW194" s="314"/>
      <c r="BX194" s="314"/>
      <c r="BY194" s="314"/>
      <c r="BZ194" s="314"/>
      <c r="CA194" s="314"/>
      <c r="CB194" s="314"/>
      <c r="CC194" s="314"/>
      <c r="CD194" s="314"/>
      <c r="CE194" s="314"/>
      <c r="CF194" s="314"/>
      <c r="CG194" s="314"/>
      <c r="CH194" s="314"/>
      <c r="CI194" s="314"/>
      <c r="CJ194" s="314"/>
      <c r="CK194" s="314"/>
      <c r="CL194" s="314"/>
      <c r="CM194" s="314"/>
      <c r="CN194" s="314"/>
      <c r="CO194" s="314"/>
      <c r="CP194" s="314"/>
      <c r="CQ194" s="314"/>
      <c r="CR194" s="314"/>
      <c r="CS194" s="314"/>
      <c r="CT194" s="314"/>
      <c r="CU194" s="314"/>
      <c r="CV194" s="314"/>
      <c r="CW194" s="314"/>
      <c r="CX194" s="314"/>
      <c r="CY194" s="314"/>
    </row>
    <row r="195" spans="1:103" ht="26" customHeight="1" x14ac:dyDescent="0.2">
      <c r="A195" s="317"/>
      <c r="B195" s="316"/>
      <c r="C195" s="318">
        <f t="shared" si="33"/>
        <v>0</v>
      </c>
      <c r="D195" s="314"/>
      <c r="E195" s="314"/>
      <c r="F195" s="314"/>
      <c r="G195" s="314"/>
      <c r="H195" s="314"/>
      <c r="I195" s="314"/>
      <c r="J195" s="314"/>
      <c r="K195" s="314"/>
      <c r="L195" s="314"/>
      <c r="M195" s="314"/>
      <c r="N195" s="314"/>
      <c r="O195" s="314"/>
      <c r="P195" s="314"/>
      <c r="Q195" s="314"/>
      <c r="R195" s="314"/>
      <c r="S195" s="314"/>
      <c r="T195" s="314"/>
      <c r="U195" s="314"/>
      <c r="V195" s="314"/>
      <c r="W195" s="314"/>
      <c r="X195" s="314"/>
      <c r="Y195" s="314"/>
      <c r="Z195" s="314"/>
      <c r="AA195" s="314"/>
      <c r="AB195" s="314"/>
      <c r="AC195" s="314"/>
      <c r="AD195" s="314"/>
      <c r="AE195" s="314"/>
      <c r="AF195" s="314"/>
      <c r="AG195" s="314"/>
      <c r="AH195" s="314"/>
      <c r="AI195" s="314"/>
      <c r="AJ195" s="314"/>
      <c r="AK195" s="314"/>
      <c r="AL195" s="314"/>
      <c r="AM195" s="314"/>
      <c r="AN195" s="314"/>
      <c r="AO195" s="314"/>
      <c r="AP195" s="314"/>
      <c r="AQ195" s="314"/>
      <c r="AR195" s="314"/>
      <c r="AS195" s="314"/>
      <c r="AT195" s="314"/>
      <c r="AU195" s="314"/>
      <c r="AV195" s="314"/>
      <c r="AW195" s="314"/>
      <c r="AX195" s="314"/>
      <c r="AY195" s="314"/>
      <c r="AZ195" s="314"/>
      <c r="BA195" s="314"/>
      <c r="BB195" s="314"/>
      <c r="BC195" s="314"/>
      <c r="BD195" s="314"/>
      <c r="BE195" s="314"/>
      <c r="BF195" s="314"/>
      <c r="BG195" s="314"/>
      <c r="BH195" s="314"/>
      <c r="BI195" s="314"/>
      <c r="BJ195" s="314"/>
      <c r="BK195" s="314"/>
      <c r="BL195" s="314"/>
      <c r="BM195" s="314"/>
      <c r="BN195" s="314"/>
      <c r="BO195" s="314"/>
      <c r="BP195" s="315"/>
      <c r="BQ195" s="314"/>
      <c r="BR195" s="314"/>
      <c r="BS195" s="314"/>
      <c r="BT195" s="314"/>
      <c r="BU195" s="314"/>
      <c r="BV195" s="314"/>
      <c r="BW195" s="314"/>
      <c r="BX195" s="314"/>
      <c r="BY195" s="314"/>
      <c r="BZ195" s="314"/>
      <c r="CA195" s="314"/>
      <c r="CB195" s="314"/>
      <c r="CC195" s="314"/>
      <c r="CD195" s="314"/>
      <c r="CE195" s="314"/>
      <c r="CF195" s="314"/>
      <c r="CG195" s="314"/>
      <c r="CH195" s="314"/>
      <c r="CI195" s="314"/>
      <c r="CJ195" s="314"/>
      <c r="CK195" s="314"/>
      <c r="CL195" s="314"/>
      <c r="CM195" s="314"/>
      <c r="CN195" s="314"/>
      <c r="CO195" s="314"/>
      <c r="CP195" s="314"/>
      <c r="CQ195" s="314"/>
      <c r="CR195" s="314"/>
      <c r="CS195" s="314"/>
      <c r="CT195" s="314"/>
      <c r="CU195" s="314"/>
      <c r="CV195" s="314"/>
      <c r="CW195" s="314"/>
      <c r="CX195" s="314"/>
      <c r="CY195" s="314"/>
    </row>
    <row r="196" spans="1:103" ht="26" customHeight="1" x14ac:dyDescent="0.2">
      <c r="A196" s="317"/>
      <c r="B196" s="316"/>
      <c r="C196" s="318">
        <f t="shared" si="33"/>
        <v>0</v>
      </c>
      <c r="D196" s="314"/>
      <c r="E196" s="314"/>
      <c r="F196" s="314"/>
      <c r="G196" s="314"/>
      <c r="H196" s="314"/>
      <c r="I196" s="314"/>
      <c r="J196" s="314"/>
      <c r="K196" s="314"/>
      <c r="L196" s="314"/>
      <c r="M196" s="314"/>
      <c r="N196" s="314"/>
      <c r="O196" s="314"/>
      <c r="P196" s="314"/>
      <c r="Q196" s="314"/>
      <c r="R196" s="314"/>
      <c r="S196" s="314"/>
      <c r="T196" s="314"/>
      <c r="U196" s="314"/>
      <c r="V196" s="314"/>
      <c r="W196" s="314"/>
      <c r="X196" s="314"/>
      <c r="Y196" s="314"/>
      <c r="Z196" s="314"/>
      <c r="AA196" s="314"/>
      <c r="AB196" s="314"/>
      <c r="AC196" s="314"/>
      <c r="AD196" s="314"/>
      <c r="AE196" s="314"/>
      <c r="AF196" s="314"/>
      <c r="AG196" s="314"/>
      <c r="AH196" s="314"/>
      <c r="AI196" s="314"/>
      <c r="AJ196" s="314"/>
      <c r="AK196" s="314"/>
      <c r="AL196" s="314"/>
      <c r="AM196" s="314"/>
      <c r="AN196" s="314"/>
      <c r="AO196" s="314"/>
      <c r="AP196" s="314"/>
      <c r="AQ196" s="314"/>
      <c r="AR196" s="314"/>
      <c r="AS196" s="314"/>
      <c r="AT196" s="314"/>
      <c r="AU196" s="314"/>
      <c r="AV196" s="314"/>
      <c r="AW196" s="314"/>
      <c r="AX196" s="314"/>
      <c r="AY196" s="314"/>
      <c r="AZ196" s="314"/>
      <c r="BA196" s="314"/>
      <c r="BB196" s="314"/>
      <c r="BC196" s="314"/>
      <c r="BD196" s="314"/>
      <c r="BE196" s="314"/>
      <c r="BF196" s="314"/>
      <c r="BG196" s="314"/>
      <c r="BH196" s="314"/>
      <c r="BI196" s="314"/>
      <c r="BJ196" s="314"/>
      <c r="BK196" s="314"/>
      <c r="BL196" s="314"/>
      <c r="BM196" s="314"/>
      <c r="BN196" s="314"/>
      <c r="BO196" s="314"/>
      <c r="BP196" s="315"/>
      <c r="BQ196" s="314"/>
      <c r="BR196" s="314"/>
      <c r="BS196" s="314"/>
      <c r="BT196" s="314"/>
      <c r="BU196" s="314"/>
      <c r="BV196" s="314"/>
      <c r="BW196" s="314"/>
      <c r="BX196" s="314"/>
      <c r="BY196" s="314"/>
      <c r="BZ196" s="314"/>
      <c r="CA196" s="314"/>
      <c r="CB196" s="314"/>
      <c r="CC196" s="314"/>
      <c r="CD196" s="314"/>
      <c r="CE196" s="314"/>
      <c r="CF196" s="314"/>
      <c r="CG196" s="314"/>
      <c r="CH196" s="314"/>
      <c r="CI196" s="314"/>
      <c r="CJ196" s="314"/>
      <c r="CK196" s="314"/>
      <c r="CL196" s="314"/>
      <c r="CM196" s="314"/>
      <c r="CN196" s="314"/>
      <c r="CO196" s="314"/>
      <c r="CP196" s="314"/>
      <c r="CQ196" s="314"/>
      <c r="CR196" s="314"/>
      <c r="CS196" s="314"/>
      <c r="CT196" s="314"/>
      <c r="CU196" s="314"/>
      <c r="CV196" s="314"/>
      <c r="CW196" s="314"/>
      <c r="CX196" s="314"/>
      <c r="CY196" s="314"/>
    </row>
    <row r="197" spans="1:103" ht="26" customHeight="1" x14ac:dyDescent="0.2">
      <c r="A197" s="317"/>
      <c r="B197" s="316"/>
      <c r="C197" s="311">
        <f t="shared" si="33"/>
        <v>0</v>
      </c>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4"/>
      <c r="AR197" s="314"/>
      <c r="AS197" s="314"/>
      <c r="AT197" s="314"/>
      <c r="AU197" s="314"/>
      <c r="AV197" s="314"/>
      <c r="AW197" s="314"/>
      <c r="AX197" s="314"/>
      <c r="AY197" s="314"/>
      <c r="AZ197" s="314"/>
      <c r="BA197" s="314"/>
      <c r="BB197" s="314"/>
      <c r="BC197" s="314"/>
      <c r="BD197" s="314"/>
      <c r="BE197" s="314"/>
      <c r="BF197" s="314"/>
      <c r="BG197" s="314"/>
      <c r="BH197" s="314"/>
      <c r="BI197" s="314"/>
      <c r="BJ197" s="314"/>
      <c r="BK197" s="314"/>
      <c r="BL197" s="314"/>
      <c r="BM197" s="314"/>
      <c r="BN197" s="314"/>
      <c r="BO197" s="314"/>
      <c r="BP197" s="315"/>
      <c r="BQ197" s="314"/>
      <c r="BR197" s="314"/>
      <c r="BS197" s="314"/>
      <c r="BT197" s="314"/>
      <c r="BU197" s="314"/>
      <c r="BV197" s="314"/>
      <c r="BW197" s="314"/>
      <c r="BX197" s="314"/>
      <c r="BY197" s="314"/>
      <c r="BZ197" s="314"/>
      <c r="CA197" s="314"/>
      <c r="CB197" s="314"/>
      <c r="CC197" s="314"/>
      <c r="CD197" s="314"/>
      <c r="CE197" s="314"/>
      <c r="CF197" s="314"/>
      <c r="CG197" s="314"/>
      <c r="CH197" s="314"/>
      <c r="CI197" s="314"/>
      <c r="CJ197" s="314"/>
      <c r="CK197" s="314"/>
      <c r="CL197" s="314"/>
      <c r="CM197" s="314"/>
      <c r="CN197" s="314"/>
      <c r="CO197" s="314"/>
      <c r="CP197" s="314"/>
      <c r="CQ197" s="314"/>
      <c r="CR197" s="314"/>
      <c r="CS197" s="314"/>
      <c r="CT197" s="314"/>
      <c r="CU197" s="314"/>
      <c r="CV197" s="314"/>
      <c r="CW197" s="314"/>
      <c r="CX197" s="314"/>
      <c r="CY197" s="314"/>
    </row>
    <row r="198" spans="1:103" ht="26" customHeight="1" x14ac:dyDescent="0.2">
      <c r="A198" s="317"/>
      <c r="B198" s="316"/>
      <c r="C198" s="311">
        <f t="shared" si="33"/>
        <v>0</v>
      </c>
      <c r="D198" s="314"/>
      <c r="E198" s="314"/>
      <c r="F198" s="314"/>
      <c r="G198" s="314"/>
      <c r="H198" s="314"/>
      <c r="I198" s="314"/>
      <c r="J198" s="314"/>
      <c r="K198" s="314"/>
      <c r="L198" s="314"/>
      <c r="M198" s="314"/>
      <c r="N198" s="314"/>
      <c r="O198" s="314"/>
      <c r="P198" s="314"/>
      <c r="Q198" s="314"/>
      <c r="R198" s="314"/>
      <c r="S198" s="314"/>
      <c r="T198" s="314"/>
      <c r="U198" s="314"/>
      <c r="V198" s="314"/>
      <c r="W198" s="314"/>
      <c r="X198" s="314"/>
      <c r="Y198" s="314"/>
      <c r="Z198" s="314"/>
      <c r="AA198" s="314"/>
      <c r="AB198" s="314"/>
      <c r="AC198" s="314"/>
      <c r="AD198" s="314"/>
      <c r="AE198" s="314"/>
      <c r="AF198" s="314"/>
      <c r="AG198" s="314"/>
      <c r="AH198" s="314"/>
      <c r="AI198" s="314"/>
      <c r="AJ198" s="314"/>
      <c r="AK198" s="314"/>
      <c r="AL198" s="314"/>
      <c r="AM198" s="314"/>
      <c r="AN198" s="314"/>
      <c r="AO198" s="314"/>
      <c r="AP198" s="314"/>
      <c r="AQ198" s="314"/>
      <c r="AR198" s="314"/>
      <c r="AS198" s="314"/>
      <c r="AT198" s="314"/>
      <c r="AU198" s="314"/>
      <c r="AV198" s="314"/>
      <c r="AW198" s="314"/>
      <c r="AX198" s="314"/>
      <c r="AY198" s="314"/>
      <c r="AZ198" s="314"/>
      <c r="BA198" s="314"/>
      <c r="BB198" s="314"/>
      <c r="BC198" s="314"/>
      <c r="BD198" s="314"/>
      <c r="BE198" s="314"/>
      <c r="BF198" s="314"/>
      <c r="BG198" s="314"/>
      <c r="BH198" s="314"/>
      <c r="BI198" s="314"/>
      <c r="BJ198" s="314"/>
      <c r="BK198" s="314"/>
      <c r="BL198" s="314"/>
      <c r="BM198" s="314"/>
      <c r="BN198" s="314"/>
      <c r="BO198" s="314"/>
      <c r="BP198" s="315"/>
      <c r="BQ198" s="314"/>
      <c r="BR198" s="314"/>
      <c r="BS198" s="314"/>
      <c r="BT198" s="314"/>
      <c r="BU198" s="314"/>
      <c r="BV198" s="314"/>
      <c r="BW198" s="314"/>
      <c r="BX198" s="314"/>
      <c r="BY198" s="314"/>
      <c r="BZ198" s="314"/>
      <c r="CA198" s="314"/>
      <c r="CB198" s="314"/>
      <c r="CC198" s="314"/>
      <c r="CD198" s="314"/>
      <c r="CE198" s="314"/>
      <c r="CF198" s="314"/>
      <c r="CG198" s="314"/>
      <c r="CH198" s="314"/>
      <c r="CI198" s="314"/>
      <c r="CJ198" s="314"/>
      <c r="CK198" s="314"/>
      <c r="CL198" s="314"/>
      <c r="CM198" s="314"/>
      <c r="CN198" s="314"/>
      <c r="CO198" s="314"/>
      <c r="CP198" s="314"/>
      <c r="CQ198" s="314"/>
      <c r="CR198" s="314"/>
      <c r="CS198" s="314"/>
      <c r="CT198" s="314"/>
      <c r="CU198" s="314"/>
      <c r="CV198" s="314"/>
      <c r="CW198" s="314"/>
      <c r="CX198" s="314"/>
      <c r="CY198" s="314"/>
    </row>
    <row r="199" spans="1:103" ht="26" customHeight="1" thickBot="1" x14ac:dyDescent="0.25">
      <c r="A199" s="313"/>
      <c r="B199" s="312"/>
      <c r="C199" s="311">
        <f t="shared" si="33"/>
        <v>0</v>
      </c>
      <c r="D199" s="309"/>
      <c r="E199" s="309"/>
      <c r="F199" s="309"/>
      <c r="G199" s="309"/>
      <c r="H199" s="309"/>
      <c r="I199" s="309"/>
      <c r="J199" s="309"/>
      <c r="K199" s="309"/>
      <c r="L199" s="309"/>
      <c r="M199" s="309"/>
      <c r="N199" s="309"/>
      <c r="O199" s="309"/>
      <c r="P199" s="309"/>
      <c r="Q199" s="309"/>
      <c r="R199" s="309"/>
      <c r="S199" s="309"/>
      <c r="T199" s="309"/>
      <c r="U199" s="309"/>
      <c r="V199" s="309"/>
      <c r="W199" s="309"/>
      <c r="X199" s="309"/>
      <c r="Y199" s="309"/>
      <c r="Z199" s="309"/>
      <c r="AA199" s="309"/>
      <c r="AB199" s="309"/>
      <c r="AC199" s="309"/>
      <c r="AD199" s="309"/>
      <c r="AE199" s="309"/>
      <c r="AF199" s="309"/>
      <c r="AG199" s="309"/>
      <c r="AH199" s="309"/>
      <c r="AI199" s="309"/>
      <c r="AJ199" s="309"/>
      <c r="AK199" s="309"/>
      <c r="AL199" s="309"/>
      <c r="AM199" s="309"/>
      <c r="AN199" s="309"/>
      <c r="AO199" s="309"/>
      <c r="AP199" s="309"/>
      <c r="AQ199" s="309"/>
      <c r="AR199" s="309"/>
      <c r="AS199" s="309"/>
      <c r="AT199" s="309"/>
      <c r="AU199" s="309"/>
      <c r="AV199" s="309"/>
      <c r="AW199" s="309"/>
      <c r="AX199" s="309"/>
      <c r="AY199" s="309"/>
      <c r="AZ199" s="309"/>
      <c r="BA199" s="309"/>
      <c r="BB199" s="309"/>
      <c r="BC199" s="309"/>
      <c r="BD199" s="309"/>
      <c r="BE199" s="309"/>
      <c r="BF199" s="309"/>
      <c r="BG199" s="309"/>
      <c r="BH199" s="309"/>
      <c r="BI199" s="309"/>
      <c r="BJ199" s="309"/>
      <c r="BK199" s="309"/>
      <c r="BL199" s="309"/>
      <c r="BM199" s="309"/>
      <c r="BN199" s="309"/>
      <c r="BO199" s="309"/>
      <c r="BP199" s="310"/>
      <c r="BQ199" s="309"/>
      <c r="BR199" s="309"/>
      <c r="BS199" s="309"/>
      <c r="BT199" s="309"/>
      <c r="BU199" s="309"/>
      <c r="BV199" s="309"/>
      <c r="BW199" s="309"/>
      <c r="BX199" s="309"/>
      <c r="BY199" s="309"/>
      <c r="BZ199" s="309"/>
      <c r="CA199" s="309"/>
      <c r="CB199" s="309"/>
      <c r="CC199" s="309"/>
      <c r="CD199" s="309"/>
      <c r="CE199" s="309"/>
      <c r="CF199" s="309"/>
      <c r="CG199" s="309"/>
      <c r="CH199" s="309"/>
      <c r="CI199" s="309"/>
      <c r="CJ199" s="309"/>
      <c r="CK199" s="309"/>
      <c r="CL199" s="309"/>
      <c r="CM199" s="309"/>
      <c r="CN199" s="309"/>
      <c r="CO199" s="309"/>
      <c r="CP199" s="309"/>
      <c r="CQ199" s="309"/>
      <c r="CR199" s="309"/>
      <c r="CS199" s="309"/>
      <c r="CT199" s="309"/>
      <c r="CU199" s="309"/>
      <c r="CV199" s="309"/>
      <c r="CW199" s="309"/>
      <c r="CX199" s="309"/>
      <c r="CY199" s="309"/>
    </row>
    <row r="200" spans="1:103" customFormat="1" ht="26" customHeight="1" thickTop="1" x14ac:dyDescent="0.15"/>
    <row r="201" spans="1:103" ht="16" customHeight="1" x14ac:dyDescent="0.2">
      <c r="A201" s="512"/>
      <c r="B201" s="512"/>
      <c r="C201" s="512"/>
      <c r="D201" s="512"/>
      <c r="E201" s="512"/>
      <c r="F201" s="512"/>
      <c r="G201" s="512"/>
      <c r="H201" s="512"/>
      <c r="I201" s="512"/>
      <c r="J201" s="512"/>
      <c r="K201" s="512"/>
      <c r="L201" s="512"/>
      <c r="M201" s="512"/>
      <c r="N201" s="512"/>
      <c r="O201" s="512"/>
      <c r="P201" s="512"/>
      <c r="Q201" s="512"/>
      <c r="R201" s="512"/>
      <c r="S201" s="512"/>
      <c r="T201" s="512"/>
      <c r="U201" s="512"/>
      <c r="V201" s="512"/>
    </row>
  </sheetData>
  <mergeCells count="25">
    <mergeCell ref="A201:V201"/>
    <mergeCell ref="A174:V174"/>
    <mergeCell ref="A186:V186"/>
    <mergeCell ref="A187:V187"/>
    <mergeCell ref="A4:T4"/>
    <mergeCell ref="A13:T13"/>
    <mergeCell ref="A5:V5"/>
    <mergeCell ref="A14:V14"/>
    <mergeCell ref="A24:V24"/>
    <mergeCell ref="A134:V134"/>
    <mergeCell ref="C1:X1"/>
    <mergeCell ref="C2:X2"/>
    <mergeCell ref="A156:V156"/>
    <mergeCell ref="A157:V157"/>
    <mergeCell ref="A173:V173"/>
    <mergeCell ref="A80:V80"/>
    <mergeCell ref="A81:V81"/>
    <mergeCell ref="A96:V96"/>
    <mergeCell ref="A97:V97"/>
    <mergeCell ref="A133:V133"/>
    <mergeCell ref="A23:V23"/>
    <mergeCell ref="A33:V33"/>
    <mergeCell ref="A34:V34"/>
    <mergeCell ref="A55:V55"/>
    <mergeCell ref="A56:V56"/>
  </mergeCells>
  <conditionalFormatting sqref="E83:W83">
    <cfRule type="cellIs" dxfId="21" priority="9" stopIfTrue="1" operator="lessThan">
      <formula>2007</formula>
    </cfRule>
  </conditionalFormatting>
  <conditionalFormatting sqref="E176:W176">
    <cfRule type="cellIs" dxfId="20" priority="5" stopIfTrue="1" operator="lessThan">
      <formula>2007</formula>
    </cfRule>
  </conditionalFormatting>
  <conditionalFormatting sqref="E189:W189">
    <cfRule type="cellIs" dxfId="19" priority="4" stopIfTrue="1" operator="lessThan">
      <formula>2007</formula>
    </cfRule>
  </conditionalFormatting>
  <conditionalFormatting sqref="E99:AA99">
    <cfRule type="cellIs" dxfId="18" priority="8" stopIfTrue="1" operator="lessThan">
      <formula>2007</formula>
    </cfRule>
  </conditionalFormatting>
  <conditionalFormatting sqref="E136:AA136">
    <cfRule type="cellIs" dxfId="17" priority="7" stopIfTrue="1" operator="lessThan">
      <formula>2007</formula>
    </cfRule>
  </conditionalFormatting>
  <conditionalFormatting sqref="E159:AA159">
    <cfRule type="cellIs" dxfId="16" priority="6" stopIfTrue="1" operator="lessThan">
      <formula>2007</formula>
    </cfRule>
  </conditionalFormatting>
  <conditionalFormatting sqref="E36:AL36">
    <cfRule type="cellIs" dxfId="15" priority="11" stopIfTrue="1" operator="lessThan">
      <formula>2007</formula>
    </cfRule>
  </conditionalFormatting>
  <conditionalFormatting sqref="E58:AS58">
    <cfRule type="cellIs" dxfId="14" priority="10" stopIfTrue="1" operator="lessThan">
      <formula>2007</formula>
    </cfRule>
  </conditionalFormatting>
  <conditionalFormatting sqref="X189">
    <cfRule type="cellIs" dxfId="13" priority="3" stopIfTrue="1" operator="lessThan">
      <formula>2007</formula>
    </cfRule>
  </conditionalFormatting>
  <conditionalFormatting sqref="Y189:AB189">
    <cfRule type="cellIs" dxfId="12" priority="2" stopIfTrue="1" operator="lessThan">
      <formula>2007</formula>
    </cfRule>
  </conditionalFormatting>
  <conditionalFormatting sqref="AC189:BP189">
    <cfRule type="cellIs" dxfId="11" priority="1" stopIfTrue="1" operator="lessThan">
      <formula>2007</formula>
    </cfRule>
  </conditionalFormatting>
  <pageMargins left="0.7" right="0.7" top="0.75" bottom="0.75" header="0.3" footer="0.3"/>
  <drawing r:id="rId1"/>
  <tableParts count="9">
    <tablePart r:id="rId2"/>
    <tablePart r:id="rId3"/>
    <tablePart r:id="rId4"/>
    <tablePart r:id="rId5"/>
    <tablePart r:id="rId6"/>
    <tablePart r:id="rId7"/>
    <tablePart r:id="rId8"/>
    <tablePart r:id="rId9"/>
    <tablePart r:id="rId10"/>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19D35-FA87-4AAF-9A1C-C1EF79940B72}">
  <sheetPr codeName="Sheet19">
    <tabColor theme="1" tint="0.14999847407452621"/>
  </sheetPr>
  <dimension ref="A1"/>
  <sheetViews>
    <sheetView workbookViewId="0">
      <selection activeCell="Z54" sqref="Z54"/>
    </sheetView>
  </sheetViews>
  <sheetFormatPr baseColWidth="10" defaultColWidth="8.6640625" defaultRowHeight="13" x14ac:dyDescent="0.1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6C84F-B3B1-4518-9DCD-1CBD2E74E6B2}">
  <sheetPr codeName="Sheet9">
    <tabColor theme="5" tint="0.59999389629810485"/>
    <pageSetUpPr fitToPage="1"/>
  </sheetPr>
  <dimension ref="A1:AP105"/>
  <sheetViews>
    <sheetView topLeftCell="C1" zoomScale="68" zoomScaleNormal="68" workbookViewId="0">
      <pane xSplit="5" ySplit="4" topLeftCell="H5" activePane="bottomRight" state="frozen"/>
      <selection pane="topRight" activeCell="AK1" sqref="AK1:AO1048576"/>
      <selection pane="bottomLeft" activeCell="AK1" sqref="AK1:AO1048576"/>
      <selection pane="bottomRight" activeCell="C4" sqref="A4:XFD4"/>
    </sheetView>
  </sheetViews>
  <sheetFormatPr baseColWidth="10" defaultColWidth="8.5" defaultRowHeight="13" x14ac:dyDescent="0.15"/>
  <cols>
    <col min="1" max="1" width="15.5" style="61" hidden="1" customWidth="1"/>
    <col min="2" max="2" width="60.83203125" style="61" hidden="1" customWidth="1"/>
    <col min="3" max="3" width="26.1640625" style="61" bestFit="1" customWidth="1"/>
    <col min="4" max="4" width="11" style="61" customWidth="1"/>
    <col min="5" max="5" width="24.1640625" style="61" bestFit="1" customWidth="1"/>
    <col min="6" max="6" width="10.83203125" style="61" customWidth="1"/>
    <col min="7" max="7" width="12.33203125" style="61" customWidth="1"/>
    <col min="8" max="8" width="9.6640625" style="61" customWidth="1"/>
    <col min="9" max="9" width="6.33203125" style="61" customWidth="1"/>
    <col min="10" max="10" width="8" style="61" customWidth="1"/>
    <col min="11" max="11" width="8.5" style="435" customWidth="1"/>
    <col min="12" max="12" width="8.83203125" style="435" bestFit="1" customWidth="1"/>
    <col min="13" max="14" width="7.33203125" style="435" customWidth="1"/>
    <col min="15" max="15" width="7.33203125" style="61" customWidth="1"/>
    <col min="16" max="16" width="8.33203125" style="61" customWidth="1"/>
    <col min="17" max="17" width="10.5" style="61" customWidth="1"/>
    <col min="18" max="18" width="7" style="61" bestFit="1" customWidth="1"/>
    <col min="19" max="19" width="9.33203125" style="61" bestFit="1" customWidth="1"/>
    <col min="20" max="20" width="7.83203125" style="61" bestFit="1" customWidth="1"/>
    <col min="21" max="21" width="8.33203125" style="61" bestFit="1" customWidth="1"/>
    <col min="22" max="22" width="2.1640625" style="61" bestFit="1" customWidth="1"/>
    <col min="23" max="23" width="7.1640625" style="61" bestFit="1" customWidth="1"/>
    <col min="24" max="24" width="9.5" style="61" bestFit="1" customWidth="1"/>
    <col min="25" max="25" width="4.83203125" style="61" bestFit="1" customWidth="1"/>
    <col min="26" max="26" width="6" style="61" bestFit="1" customWidth="1"/>
    <col min="27" max="27" width="46" style="61" bestFit="1" customWidth="1"/>
    <col min="28" max="28" width="0.6640625" style="61" hidden="1" customWidth="1"/>
    <col min="29" max="29" width="11.33203125" style="61" bestFit="1" customWidth="1"/>
    <col min="30" max="30" width="27.33203125" style="61" bestFit="1" customWidth="1"/>
    <col min="31" max="31" width="0.6640625" style="61" hidden="1" customWidth="1"/>
    <col min="32" max="32" width="36.1640625" style="61" bestFit="1" customWidth="1"/>
    <col min="33" max="33" width="25" style="61" bestFit="1" customWidth="1"/>
    <col min="34" max="34" width="5.5" style="61" bestFit="1" customWidth="1"/>
    <col min="35" max="35" width="5.1640625" style="61" bestFit="1" customWidth="1"/>
    <col min="36" max="36" width="5.5" style="61" bestFit="1" customWidth="1"/>
    <col min="37" max="41" width="26.33203125" style="61" hidden="1" customWidth="1"/>
    <col min="42" max="43" width="10.5" style="61" customWidth="1"/>
    <col min="44" max="16384" width="8.5" style="61"/>
  </cols>
  <sheetData>
    <row r="1" spans="1:42" ht="51" customHeight="1" thickBot="1" x14ac:dyDescent="0.2">
      <c r="C1" s="398" t="s">
        <v>3803</v>
      </c>
      <c r="D1" s="399" t="str">
        <f ca="1">"Updates for " &amp; TEXT(PeriodDate,"mm/dd/yy") &amp;" available for DSARS input?"</f>
        <v>Updates for 12/04/23 available for DSARS input?</v>
      </c>
      <c r="E1" s="61" t="s">
        <v>339</v>
      </c>
      <c r="G1" s="519" t="s">
        <v>3804</v>
      </c>
      <c r="H1" s="520"/>
      <c r="I1" s="519" t="s">
        <v>3805</v>
      </c>
      <c r="J1" s="520"/>
      <c r="K1" s="400" t="s">
        <v>3806</v>
      </c>
      <c r="L1" s="400"/>
      <c r="M1" s="400"/>
      <c r="N1" s="400"/>
      <c r="O1" s="519" t="s">
        <v>3807</v>
      </c>
      <c r="P1" s="520"/>
      <c r="Q1" s="519" t="s">
        <v>3808</v>
      </c>
      <c r="R1" s="520"/>
      <c r="S1" s="521" t="s">
        <v>3809</v>
      </c>
      <c r="T1" s="522"/>
      <c r="AA1" s="401" t="s">
        <v>3810</v>
      </c>
      <c r="AB1" s="123"/>
      <c r="AC1" s="402">
        <f ca="1">TODAY()</f>
        <v>45264</v>
      </c>
      <c r="AK1" s="403" t="s">
        <v>3811</v>
      </c>
      <c r="AL1" s="403" t="s">
        <v>3812</v>
      </c>
      <c r="AM1" s="404" t="s">
        <v>3813</v>
      </c>
      <c r="AN1" s="405" t="s">
        <v>3814</v>
      </c>
      <c r="AO1" s="406" t="s">
        <v>3815</v>
      </c>
      <c r="AP1" s="407"/>
    </row>
    <row r="2" spans="1:42" ht="40.5" customHeight="1" thickBot="1" x14ac:dyDescent="0.2">
      <c r="C2" s="408"/>
      <c r="D2" s="408"/>
      <c r="E2" s="408"/>
      <c r="G2" s="523" t="s">
        <v>3816</v>
      </c>
      <c r="H2" s="524"/>
      <c r="I2" s="523" t="s">
        <v>3817</v>
      </c>
      <c r="J2" s="524"/>
      <c r="K2" s="525" t="s">
        <v>3818</v>
      </c>
      <c r="L2" s="526"/>
      <c r="M2" s="525" t="s">
        <v>3819</v>
      </c>
      <c r="N2" s="527"/>
      <c r="O2" s="528" t="s">
        <v>3820</v>
      </c>
      <c r="P2" s="528"/>
      <c r="Q2" s="516" t="s">
        <v>3821</v>
      </c>
      <c r="R2" s="517"/>
      <c r="S2" s="518" t="s">
        <v>3822</v>
      </c>
      <c r="T2" s="517"/>
      <c r="AK2" s="403"/>
      <c r="AL2" s="403"/>
      <c r="AM2" s="404"/>
      <c r="AN2" s="409" t="e">
        <f ca="1">INDEX('Start Here Statistics'!$2:$2,MATCH(PeriodDate,'Start Here Statistics'!$1:$1,0))</f>
        <v>#N/A</v>
      </c>
      <c r="AO2" s="406">
        <f>IFERROR(IF(FIND("Chapter", Staff_Stuff)&gt;1, 2,1),1)</f>
        <v>1</v>
      </c>
      <c r="AP2" s="407"/>
    </row>
    <row r="3" spans="1:42" ht="22.5" customHeight="1" thickBot="1" x14ac:dyDescent="0.2">
      <c r="C3" s="408"/>
      <c r="D3" s="408"/>
      <c r="E3" s="408"/>
      <c r="G3" s="410" t="s">
        <v>3823</v>
      </c>
      <c r="H3" s="411" t="s">
        <v>3824</v>
      </c>
      <c r="I3" s="410" t="s">
        <v>3823</v>
      </c>
      <c r="J3" s="411" t="s">
        <v>3824</v>
      </c>
      <c r="K3" s="412" t="s">
        <v>3823</v>
      </c>
      <c r="L3" s="413" t="s">
        <v>3824</v>
      </c>
      <c r="M3" s="412" t="s">
        <v>3823</v>
      </c>
      <c r="N3" s="414" t="s">
        <v>3824</v>
      </c>
      <c r="O3" s="77" t="s">
        <v>3823</v>
      </c>
      <c r="P3" s="411" t="s">
        <v>3824</v>
      </c>
      <c r="Q3" s="415" t="s">
        <v>3823</v>
      </c>
      <c r="R3" s="411" t="s">
        <v>3824</v>
      </c>
      <c r="S3" s="410" t="s">
        <v>3823</v>
      </c>
      <c r="T3" s="411" t="s">
        <v>3824</v>
      </c>
      <c r="AG3" s="404" t="str" cm="1">
        <f t="array" ref="AG3:AG4">_xlfn._xlws.SORT(_xlfn.UNIQUE([0]!ChaptersActive))</f>
        <v/>
      </c>
      <c r="AK3" s="416" t="e">
        <f ca="1">IF(OR(SUMIFS(INDIRECT("L11_1Table["&amp;DateIndex&amp;"]"),L11_1Table[County],$C3)&gt;0,SUMIFS(INDIRECT("L9Table["&amp;DateIndex&amp;"]"),L9Table[County],$C3)&gt;0,SUMIFS(INDIRECT("L10Table["&amp;DateIndex&amp;"]"),L10Table[County],$C3)&gt;0),1,0)</f>
        <v>#N/A</v>
      </c>
      <c r="AL3" s="416" t="e">
        <f ca="1">IF(OR(SUMIFS(INDIRECT("L11_2Table["&amp;DateIndex&amp;"]"),L11_2Table[County],$C3)&gt;0,SUMIFS(INDIRECT("L22Table["&amp;DateIndex&amp;"]"),L22Table[County],$C3)&gt;0,SUMIFS(INDIRECT("L23Table["&amp;DateIndex&amp;"]"),L23Table[County],$C3)&gt;0),1,0)</f>
        <v>#N/A</v>
      </c>
      <c r="AM3" s="417" t="e">
        <f ca="1">IF(OR(COUNTIFS(INDIRECT("L26Table["&amp;DateIndex&amp;"]"),"&lt;&gt;",INDIRECT("L26Table["&amp;DateIndex&amp;"]"),"&lt;&gt;0",L26Table[County],$C3)&gt;0),1,0)</f>
        <v>#N/A</v>
      </c>
    </row>
    <row r="4" spans="1:42" ht="43.25" customHeight="1" thickBot="1" x14ac:dyDescent="0.2">
      <c r="C4" s="408" t="s">
        <v>3825</v>
      </c>
      <c r="D4" s="408"/>
      <c r="E4" s="408"/>
      <c r="F4" s="418" t="s">
        <v>3826</v>
      </c>
      <c r="G4" s="410" t="e">
        <f ca="1">SUM(G5:G200)</f>
        <v>#N/A</v>
      </c>
      <c r="H4" s="411">
        <f>SUM(H5:H200)</f>
        <v>0</v>
      </c>
      <c r="I4" s="410" t="e">
        <f ca="1">SUM(I5:I200)</f>
        <v>#N/A</v>
      </c>
      <c r="J4" s="411">
        <f>SUM(J5:J200)</f>
        <v>0</v>
      </c>
      <c r="K4" s="412"/>
      <c r="L4" s="413"/>
      <c r="M4" s="412"/>
      <c r="N4" s="414"/>
      <c r="O4" s="410" t="e">
        <f t="shared" ref="O4:T4" ca="1" si="0">SUM(O5:O200)</f>
        <v>#N/A</v>
      </c>
      <c r="P4" s="411">
        <f t="shared" si="0"/>
        <v>0</v>
      </c>
      <c r="Q4" s="410" t="e">
        <f t="shared" ca="1" si="0"/>
        <v>#N/A</v>
      </c>
      <c r="R4" s="411">
        <f t="shared" si="0"/>
        <v>0</v>
      </c>
      <c r="S4" s="410" t="e">
        <f t="shared" ca="1" si="0"/>
        <v>#N/A</v>
      </c>
      <c r="T4" s="411">
        <f t="shared" si="0"/>
        <v>0</v>
      </c>
      <c r="U4" s="419"/>
      <c r="AF4" s="420">
        <v>1</v>
      </c>
      <c r="AG4" s="421">
        <v>0</v>
      </c>
      <c r="AJ4" s="61">
        <f>SUM(R5:R77)</f>
        <v>0</v>
      </c>
      <c r="AK4" s="416" t="e">
        <f ca="1">IF(OR(SUMIFS(INDIRECT("L11_1Table["&amp;DateIndex&amp;"]"),L11_1Table[County],$C4)&gt;0,SUMIFS(INDIRECT("L9Table["&amp;DateIndex&amp;"]"),L9Table[County],$C4)&gt;0,SUMIFS(INDIRECT("L10Table["&amp;DateIndex&amp;"]"),L10Table[County],$C4)&gt;0),1,0)</f>
        <v>#N/A</v>
      </c>
      <c r="AL4" s="416" t="e">
        <f ca="1">IF(OR(SUMIFS(INDIRECT("L11_2Table["&amp;DateIndex&amp;"]"),L11_2Table[County],$C4)&gt;0,SUMIFS(INDIRECT("L22Table["&amp;DateIndex&amp;"]"),L22Table[County],$C4)&gt;0,SUMIFS(INDIRECT("L23Table["&amp;DateIndex&amp;"]"),L23Table[County],$C4)&gt;0),1,0)</f>
        <v>#N/A</v>
      </c>
      <c r="AM4" s="417" t="e">
        <f ca="1">IF(OR(COUNTIFS(INDIRECT("L26Table["&amp;DateIndex&amp;"]"),"&lt;&gt;",INDIRECT("L26Table["&amp;DateIndex&amp;"]"),"&lt;&gt;0",L26Table[County],$C4)&gt;0),1,0)</f>
        <v>#N/A</v>
      </c>
    </row>
    <row r="5" spans="1:42" ht="39" customHeight="1" x14ac:dyDescent="0.15">
      <c r="A5" s="404" t="s">
        <v>3827</v>
      </c>
      <c r="B5" s="61" t="s">
        <v>3828</v>
      </c>
      <c r="C5" s="422" t="str">
        <f t="array" ref="C5:C105">'Start Here Statistics'!U4:U115</f>
        <v>DRO</v>
      </c>
      <c r="D5" s="423" t="e">
        <f ca="1">IF(LEN(TRIM($C5))&lt;3,"",IF(SUM($AK5:$AM5)&gt;0,"Yes","No"))</f>
        <v>#N/A</v>
      </c>
      <c r="E5" s="75" cm="1">
        <f t="array" ref="E5">INDEX(ChaptersActive,MATCH($C5,CountiesActive,0)-1)</f>
        <v>0</v>
      </c>
      <c r="F5" s="419"/>
      <c r="G5" s="424" t="e">
        <f ca="1">SUMIFS(INDIRECT("L9Table["&amp;DateIndex&amp;"]"),L9Table[County],$C5)</f>
        <v>#N/A</v>
      </c>
      <c r="H5" s="425">
        <f>SUMIFS(L9Table[To Date],L9Table[County],$C5)</f>
        <v>0</v>
      </c>
      <c r="I5" s="424" t="e">
        <f ca="1">SUMIFS(INDIRECT("l10Table["&amp;DateIndex&amp;"]"),L10Table[County],$C5)</f>
        <v>#N/A</v>
      </c>
      <c r="J5" s="425">
        <f>SUMIFS(L10Table[To Date],L10Table[County],$C5)</f>
        <v>0</v>
      </c>
      <c r="K5" s="426" t="e">
        <f ca="1">SUMIFS(INDIRECT("L11_1Table["&amp;DateIndex&amp;"]"),L11_1Table[County],$C5)</f>
        <v>#N/A</v>
      </c>
      <c r="L5" s="427">
        <f>SUMIFS(L11_1Table[To Date],L11_1Table[County],$C5)</f>
        <v>0</v>
      </c>
      <c r="M5" s="426" t="e">
        <f ca="1">SUMIFS(INDIRECT("L11_2Table["&amp;DateIndex&amp;"]"),L11_2Table[County],$C5)</f>
        <v>#N/A</v>
      </c>
      <c r="N5" s="427">
        <f>SUMIFS(L11_2Table[To Date],L11_2Table[County],$C5)</f>
        <v>0</v>
      </c>
      <c r="O5" s="75" t="e">
        <f t="shared" ref="O5:P36" ca="1" si="1">K5+M5</f>
        <v>#N/A</v>
      </c>
      <c r="P5" s="425">
        <f t="shared" si="1"/>
        <v>0</v>
      </c>
      <c r="Q5" s="428" t="e">
        <f ca="1">SUMIFS(INDIRECT("L23Table["&amp;DateIndex&amp;"]"),L23Table[County],$C5)</f>
        <v>#N/A</v>
      </c>
      <c r="R5" s="425">
        <f>SUMIFS(L23Table[To Date],L23Table[County],$C5)</f>
        <v>0</v>
      </c>
      <c r="S5" s="424" t="e">
        <f ca="1">COUNTIFS(INDIRECT("L26Table["&amp;DateIndex&amp;"]"),"&lt;&gt;",INDIRECT("L26Table["&amp;DateIndex&amp;"]"),"&lt;&gt;0",L26Table[County],$C5)</f>
        <v>#N/A</v>
      </c>
      <c r="T5" s="425">
        <f>SUMIFS(L26Table[To Date],L26Table[County],$C5)</f>
        <v>0</v>
      </c>
      <c r="U5" s="419"/>
      <c r="AF5">
        <v>2</v>
      </c>
      <c r="AG5" s="139"/>
      <c r="AK5" s="416" t="e">
        <f ca="1">IF(OR(SUMIFS(INDIRECT("L11_1Table["&amp;DateIndex&amp;"]"),L11_1Table[County],$C5)&gt;0,SUMIFS(INDIRECT("L9Table["&amp;DateIndex&amp;"]"),L9Table[County],$C5)&gt;0,SUMIFS(INDIRECT("L10Table["&amp;DateIndex&amp;"]"),L10Table[County],$C5)&gt;0),1,0)</f>
        <v>#N/A</v>
      </c>
      <c r="AL5" s="416" t="e">
        <f ca="1">IF(OR(SUMIFS(INDIRECT("L11_2Table["&amp;DateIndex&amp;"]"),L11_2Table[County],$C5)&gt;0,SUMIFS(INDIRECT("L22Table["&amp;DateIndex&amp;"]"),L22Table[County],$C5)&gt;0,SUMIFS(INDIRECT("L23Table["&amp;DateIndex&amp;"]"),L23Table[County],$C5)&gt;0),1,0)</f>
        <v>#N/A</v>
      </c>
      <c r="AM5" s="417" t="e">
        <f ca="1">IF(OR(COUNTIFS(INDIRECT("L26Table["&amp;DateIndex&amp;"]"),"&lt;&gt;",INDIRECT("L26Table["&amp;DateIndex&amp;"]"),"&lt;&gt;0",L26Table[County],$C5)&gt;0),1,0)</f>
        <v>#N/A</v>
      </c>
    </row>
    <row r="6" spans="1:42" ht="24" customHeight="1" x14ac:dyDescent="0.15">
      <c r="C6" s="422" t="str">
        <v/>
      </c>
      <c r="D6" s="429" t="str" cm="1">
        <f t="array" ref="D6">IF(LEN(TRIM($C6))&lt;3,"",IF(SUM(AK6:AM6+SUM(U6,W6,Y6))&gt;0,"Yes","No"))</f>
        <v/>
      </c>
      <c r="E6" s="75" t="str" cm="1">
        <f t="array" ref="E6">INDEX(ChaptersActive,MATCH($C6,CountiesActive,0)-1)</f>
        <v/>
      </c>
      <c r="F6" s="61" t="str">
        <f t="shared" ref="F6" si="2">IFERROR(INDEX(ChapterOrder,MATCH(E6,ChapterNames,0)),"_")</f>
        <v>_</v>
      </c>
      <c r="G6" s="424" t="e">
        <f ca="1">SUMIFS(INDIRECT("L9Table["&amp;DateIndex&amp;"]"),L9Table[County],$C6)</f>
        <v>#N/A</v>
      </c>
      <c r="H6" s="425">
        <f>SUMIFS(L9Table[To Date],L9Table[County],$C6)</f>
        <v>0</v>
      </c>
      <c r="I6" s="424" t="e">
        <f ca="1">SUMIFS(INDIRECT("l10Table["&amp;DateIndex&amp;"]"),L10Table[County],$C6)</f>
        <v>#N/A</v>
      </c>
      <c r="J6" s="425">
        <f>SUMIFS(L10Table[To Date],L10Table[County],$C6)</f>
        <v>0</v>
      </c>
      <c r="K6" s="426" t="e">
        <f ca="1">SUMIFS(INDIRECT("L11_1Table["&amp;DateIndex&amp;"]"),L11_1Table[County],$C6)</f>
        <v>#N/A</v>
      </c>
      <c r="L6" s="427">
        <f>SUMIFS(L11_1Table[To Date],L11_1Table[County],$C6)</f>
        <v>0</v>
      </c>
      <c r="M6" s="426" t="e">
        <f ca="1">SUMIFS(INDIRECT("L11_2Table["&amp;DateIndex&amp;"]"),L11_2Table[County],$C6)</f>
        <v>#N/A</v>
      </c>
      <c r="N6" s="427">
        <f>SUMIFS(L11_2Table[To Date],L11_2Table[County],$C6)</f>
        <v>0</v>
      </c>
      <c r="O6" s="75" t="e">
        <f t="shared" ca="1" si="1"/>
        <v>#N/A</v>
      </c>
      <c r="P6" s="425">
        <f t="shared" si="1"/>
        <v>0</v>
      </c>
      <c r="Q6" s="428" t="e">
        <f ca="1">SUMIFS(INDIRECT("L23Table["&amp;DateIndex&amp;"]"),L23Table[County],$C6)</f>
        <v>#N/A</v>
      </c>
      <c r="R6" s="425">
        <f>SUMIFS(L23Table[To Date],L23Table[County],$C6)</f>
        <v>0</v>
      </c>
      <c r="S6" s="424" t="e">
        <f ca="1">COUNTIFS(INDIRECT("L26Table["&amp;DateIndex&amp;"]"),"&lt;&gt;",INDIRECT("L26Table["&amp;DateIndex&amp;"]"),"&lt;&gt;0",L26Table[County],$C6)</f>
        <v>#N/A</v>
      </c>
      <c r="T6" s="425">
        <f>SUMIFS(L26Table[To Date],L26Table[County],$C6)</f>
        <v>0</v>
      </c>
      <c r="U6" s="419"/>
      <c r="AF6">
        <v>3</v>
      </c>
      <c r="AG6" s="139"/>
      <c r="AK6" s="416" t="e">
        <f ca="1">IF(OR(SUMIFS(INDIRECT("L11_1Table["&amp;DateIndex&amp;"]"),L11_1Table[County],$C6)&gt;0,SUMIFS(INDIRECT("L9Table["&amp;DateIndex&amp;"]"),L9Table[County],$C6)&gt;0,SUMIFS(INDIRECT("L10Table["&amp;DateIndex&amp;"]"),L10Table[County],$C6)&gt;0),1,0)</f>
        <v>#N/A</v>
      </c>
      <c r="AL6" s="416" t="e">
        <f ca="1">IF(OR(SUMIFS(INDIRECT("L11_2Table["&amp;DateIndex&amp;"]"),L11_2Table[County],$C6)&gt;0,SUMIFS(INDIRECT("L22Table["&amp;DateIndex&amp;"]"),L22Table[County],$C6)&gt;0,SUMIFS(INDIRECT("L23Table["&amp;DateIndex&amp;"]"),L23Table[County],$C6)&gt;0),1,0)</f>
        <v>#N/A</v>
      </c>
      <c r="AM6" s="417" t="e">
        <f ca="1">IF(OR(COUNTIFS(INDIRECT("L26Table["&amp;DateIndex&amp;"]"),"&lt;&gt;",INDIRECT("L26Table["&amp;DateIndex&amp;"]"),"&lt;&gt;0",L26Table[County],$C6)&gt;0),1,0)</f>
        <v>#N/A</v>
      </c>
    </row>
    <row r="7" spans="1:42" ht="24" customHeight="1" x14ac:dyDescent="0.15">
      <c r="C7" s="422" t="str">
        <v/>
      </c>
      <c r="D7" s="429" t="str" cm="1">
        <f t="array" ref="D7">IF(LEN(TRIM($C7))&lt;3,"",IF(SUM(AK7:AM7+SUM(U7,W7,Y7))&gt;0,"Yes","No"))</f>
        <v/>
      </c>
      <c r="E7" s="75" t="str" cm="1">
        <f t="array" ref="E7">INDEX(ChaptersActive,MATCH($C7,CountiesActive,0)-1)</f>
        <v/>
      </c>
      <c r="F7" s="61" t="str">
        <f t="shared" ref="F7" si="3">IFERROR(INDEX(ChapterOrder,MATCH(E7,ChapterNames,0)),"_")</f>
        <v>_</v>
      </c>
      <c r="G7" s="430" t="e">
        <f ca="1">SUMIFS(INDIRECT("L9Table["&amp;DateIndex&amp;"]"),L9Table[County],$C7)</f>
        <v>#N/A</v>
      </c>
      <c r="H7" s="431">
        <f>SUMIFS(L9Table[To Date],L9Table[County],$C7)</f>
        <v>0</v>
      </c>
      <c r="I7" s="430" t="e">
        <f ca="1">SUMIFS(INDIRECT("l10Table["&amp;DateIndex&amp;"]"),L10Table[County],$C7)</f>
        <v>#N/A</v>
      </c>
      <c r="J7" s="431">
        <f>SUMIFS(L10Table[To Date],L10Table[County],$C7)</f>
        <v>0</v>
      </c>
      <c r="K7" s="432" t="e">
        <f ca="1">SUMIFS(INDIRECT("L11_1Table["&amp;DateIndex&amp;"]"),L11_1Table[County],$C7)</f>
        <v>#N/A</v>
      </c>
      <c r="L7" s="433">
        <f>SUMIFS(L11_1Table[To Date],L11_1Table[County],$C7)</f>
        <v>0</v>
      </c>
      <c r="M7" s="432" t="e">
        <f ca="1">SUMIFS(INDIRECT("L11_2Table["&amp;DateIndex&amp;"]"),L11_2Table[County],$C7)</f>
        <v>#N/A</v>
      </c>
      <c r="N7" s="433">
        <f>SUMIFS(L11_2Table[To Date],L11_2Table[County],$C7)</f>
        <v>0</v>
      </c>
      <c r="O7" s="75" t="e">
        <f t="shared" ca="1" si="1"/>
        <v>#N/A</v>
      </c>
      <c r="P7" s="431">
        <f t="shared" si="1"/>
        <v>0</v>
      </c>
      <c r="Q7" s="434" t="e">
        <f ca="1">SUMIFS(INDIRECT("L23Table["&amp;DateIndex&amp;"]"),L23Table[County],$C7)</f>
        <v>#N/A</v>
      </c>
      <c r="R7" s="431">
        <f>SUMIFS(L23Table[To Date],L23Table[County],$C7)</f>
        <v>0</v>
      </c>
      <c r="S7" s="430" t="e">
        <f ca="1">COUNTIFS(INDIRECT("L26Table["&amp;DateIndex&amp;"]"),"&lt;&gt;",INDIRECT("L26Table["&amp;DateIndex&amp;"]"),"&lt;&gt;0",L26Table[County],$C7)</f>
        <v>#N/A</v>
      </c>
      <c r="T7" s="431">
        <f>SUMIFS(L26Table[To Date],L26Table[County],$C7)</f>
        <v>0</v>
      </c>
      <c r="U7" s="419"/>
      <c r="AF7">
        <v>4</v>
      </c>
      <c r="AG7" s="139"/>
      <c r="AK7" s="416" t="e">
        <f ca="1">IF(OR(SUMIFS(INDIRECT("L11_1Table["&amp;DateIndex&amp;"]"),L11_1Table[County],$C7)&gt;0,SUMIFS(INDIRECT("L9Table["&amp;DateIndex&amp;"]"),L9Table[County],$C7)&gt;0,SUMIFS(INDIRECT("L10Table["&amp;DateIndex&amp;"]"),L10Table[County],$C7)&gt;0),1,0)</f>
        <v>#N/A</v>
      </c>
      <c r="AL7" s="416" t="e">
        <f ca="1">IF(OR(SUMIFS(INDIRECT("L11_2Table["&amp;DateIndex&amp;"]"),L11_2Table[County],$C7)&gt;0,SUMIFS(INDIRECT("L22Table["&amp;DateIndex&amp;"]"),L22Table[County],$C7)&gt;0,SUMIFS(INDIRECT("L23Table["&amp;DateIndex&amp;"]"),L23Table[County],$C7)&gt;0),1,0)</f>
        <v>#N/A</v>
      </c>
      <c r="AM7" s="417" t="e">
        <f ca="1">IF(OR(COUNTIFS(INDIRECT("L26Table["&amp;DateIndex&amp;"]"),"&lt;&gt;",INDIRECT("L26Table["&amp;DateIndex&amp;"]"),"&lt;&gt;0",L26Table[County],$C7)&gt;0),1,0)</f>
        <v>#N/A</v>
      </c>
    </row>
    <row r="8" spans="1:42" ht="24" customHeight="1" x14ac:dyDescent="0.15">
      <c r="C8" s="422" t="str">
        <v/>
      </c>
      <c r="D8" s="429" t="str" cm="1">
        <f t="array" ref="D8">IF(LEN(TRIM($C8))&lt;3,"",IF(SUM(AK8:AM8+SUM(U8,W8,Y8))&gt;0,"Yes","No"))</f>
        <v/>
      </c>
      <c r="E8" s="75" t="str" cm="1">
        <f t="array" ref="E8">INDEX(ChaptersActive,MATCH($C8,CountiesActive,0)-1)</f>
        <v/>
      </c>
      <c r="F8" s="61" t="str">
        <f t="shared" ref="F8" si="4">IFERROR(INDEX(ChapterOrder,MATCH(E8,ChapterNames,0)),"_")</f>
        <v>_</v>
      </c>
      <c r="G8" s="430" t="e">
        <f ca="1">SUMIFS(INDIRECT("L9Table["&amp;DateIndex&amp;"]"),L9Table[County],$C8)</f>
        <v>#N/A</v>
      </c>
      <c r="H8" s="431">
        <f>SUMIFS(L9Table[To Date],L9Table[County],$C8)</f>
        <v>0</v>
      </c>
      <c r="I8" s="430" t="e">
        <f ca="1">SUMIFS(INDIRECT("l10Table["&amp;DateIndex&amp;"]"),L10Table[County],$C8)</f>
        <v>#N/A</v>
      </c>
      <c r="J8" s="431">
        <f>SUMIFS(L10Table[To Date],L10Table[County],$C8)</f>
        <v>0</v>
      </c>
      <c r="K8" s="432" t="e">
        <f ca="1">SUMIFS(INDIRECT("L11_1Table["&amp;DateIndex&amp;"]"),L11_1Table[County],$C8)</f>
        <v>#N/A</v>
      </c>
      <c r="L8" s="433">
        <f>SUMIFS(L11_1Table[To Date],L11_1Table[County],$C8)</f>
        <v>0</v>
      </c>
      <c r="M8" s="432" t="e">
        <f ca="1">SUMIFS(INDIRECT("L11_2Table["&amp;DateIndex&amp;"]"),L11_2Table[County],$C8)</f>
        <v>#N/A</v>
      </c>
      <c r="N8" s="433">
        <f>SUMIFS(L11_2Table[To Date],L11_2Table[County],$C8)</f>
        <v>0</v>
      </c>
      <c r="O8" s="75" t="e">
        <f t="shared" ca="1" si="1"/>
        <v>#N/A</v>
      </c>
      <c r="P8" s="431">
        <f t="shared" si="1"/>
        <v>0</v>
      </c>
      <c r="Q8" s="434" t="e">
        <f ca="1">SUMIFS(INDIRECT("L23Table["&amp;DateIndex&amp;"]"),L23Table[County],$C8)</f>
        <v>#N/A</v>
      </c>
      <c r="R8" s="431">
        <f>SUMIFS(L23Table[To Date],L23Table[County],$C8)</f>
        <v>0</v>
      </c>
      <c r="S8" s="430" t="e">
        <f ca="1">COUNTIFS(INDIRECT("L26Table["&amp;DateIndex&amp;"]"),"&lt;&gt;",INDIRECT("L26Table["&amp;DateIndex&amp;"]"),"&lt;&gt;0",L26Table[County],$C8)</f>
        <v>#N/A</v>
      </c>
      <c r="T8" s="431">
        <f>SUMIFS(L26Table[To Date],L26Table[County],$C8)</f>
        <v>0</v>
      </c>
      <c r="U8" s="419"/>
      <c r="AF8">
        <v>5</v>
      </c>
      <c r="AG8" s="139"/>
      <c r="AK8" s="416" t="e">
        <f ca="1">IF(OR(SUMIFS(INDIRECT("L11_1Table["&amp;DateIndex&amp;"]"),L11_1Table[County],$C8)&gt;0,SUMIFS(INDIRECT("L9Table["&amp;DateIndex&amp;"]"),L9Table[County],$C8)&gt;0,SUMIFS(INDIRECT("L10Table["&amp;DateIndex&amp;"]"),L10Table[County],$C8)&gt;0),1,0)</f>
        <v>#N/A</v>
      </c>
      <c r="AL8" s="416" t="e">
        <f ca="1">IF(OR(SUMIFS(INDIRECT("L11_2Table["&amp;DateIndex&amp;"]"),L11_2Table[County],$C8)&gt;0,SUMIFS(INDIRECT("L22Table["&amp;DateIndex&amp;"]"),L22Table[County],$C8)&gt;0,SUMIFS(INDIRECT("L23Table["&amp;DateIndex&amp;"]"),L23Table[County],$C8)&gt;0),1,0)</f>
        <v>#N/A</v>
      </c>
      <c r="AM8" s="417" t="e">
        <f ca="1">IF(OR(COUNTIFS(INDIRECT("L26Table["&amp;DateIndex&amp;"]"),"&lt;&gt;",INDIRECT("L26Table["&amp;DateIndex&amp;"]"),"&lt;&gt;0",L26Table[County],$C8)&gt;0),1,0)</f>
        <v>#N/A</v>
      </c>
    </row>
    <row r="9" spans="1:42" ht="24" customHeight="1" x14ac:dyDescent="0.15">
      <c r="C9" s="422" t="str">
        <v/>
      </c>
      <c r="D9" s="429" t="str" cm="1">
        <f t="array" ref="D9">IF(LEN(TRIM($C9))&lt;3,"",IF(SUM(AK9:AM9+SUM(U9,W9,Y9))&gt;0,"Yes","No"))</f>
        <v/>
      </c>
      <c r="E9" s="75" t="str" cm="1">
        <f t="array" ref="E9">INDEX(ChaptersActive,MATCH($C9,CountiesActive,0)-1)</f>
        <v/>
      </c>
      <c r="F9" s="61" t="str">
        <f t="shared" ref="F9" si="5">IFERROR(INDEX(ChapterOrder,MATCH(E9,ChapterNames,0)),"_")</f>
        <v>_</v>
      </c>
      <c r="G9" s="430" t="e">
        <f ca="1">SUMIFS(INDIRECT("L9Table["&amp;DateIndex&amp;"]"),L9Table[County],$C9)</f>
        <v>#N/A</v>
      </c>
      <c r="H9" s="431">
        <f>SUMIFS(L9Table[To Date],L9Table[County],$C9)</f>
        <v>0</v>
      </c>
      <c r="I9" s="430" t="e">
        <f ca="1">SUMIFS(INDIRECT("l10Table["&amp;DateIndex&amp;"]"),L10Table[County],$C9)</f>
        <v>#N/A</v>
      </c>
      <c r="J9" s="431">
        <f>SUMIFS(L10Table[To Date],L10Table[County],$C9)</f>
        <v>0</v>
      </c>
      <c r="K9" s="432" t="e">
        <f ca="1">SUMIFS(INDIRECT("L11_1Table["&amp;DateIndex&amp;"]"),L11_1Table[County],$C9)</f>
        <v>#N/A</v>
      </c>
      <c r="L9" s="433">
        <f>SUMIFS(L11_1Table[To Date],L11_1Table[County],$C9)</f>
        <v>0</v>
      </c>
      <c r="M9" s="432" t="e">
        <f ca="1">SUMIFS(INDIRECT("L11_2Table["&amp;DateIndex&amp;"]"),L11_2Table[County],$C9)</f>
        <v>#N/A</v>
      </c>
      <c r="N9" s="433">
        <f>SUMIFS(L11_2Table[To Date],L11_2Table[County],$C9)</f>
        <v>0</v>
      </c>
      <c r="O9" s="75" t="e">
        <f t="shared" ca="1" si="1"/>
        <v>#N/A</v>
      </c>
      <c r="P9" s="431">
        <f t="shared" si="1"/>
        <v>0</v>
      </c>
      <c r="Q9" s="434" t="e">
        <f ca="1">SUMIFS(INDIRECT("L23Table["&amp;DateIndex&amp;"]"),L23Table[County],$C9)</f>
        <v>#N/A</v>
      </c>
      <c r="R9" s="431">
        <f>SUMIFS(L23Table[To Date],L23Table[County],$C9)</f>
        <v>0</v>
      </c>
      <c r="S9" s="430" t="e">
        <f ca="1">COUNTIFS(INDIRECT("L26Table["&amp;DateIndex&amp;"]"),"&lt;&gt;",INDIRECT("L26Table["&amp;DateIndex&amp;"]"),"&lt;&gt;0",L26Table[County],$C9)</f>
        <v>#N/A</v>
      </c>
      <c r="T9" s="431">
        <f>SUMIFS(L26Table[To Date],L26Table[County],$C9)</f>
        <v>0</v>
      </c>
      <c r="U9" s="419"/>
      <c r="AF9">
        <v>6</v>
      </c>
      <c r="AG9" s="139"/>
      <c r="AK9" s="416" t="e">
        <f ca="1">IF(OR(SUMIFS(INDIRECT("L11_1Table["&amp;DateIndex&amp;"]"),L11_1Table[County],$C9)&gt;0,SUMIFS(INDIRECT("L9Table["&amp;DateIndex&amp;"]"),L9Table[County],$C9)&gt;0,SUMIFS(INDIRECT("L10Table["&amp;DateIndex&amp;"]"),L10Table[County],$C9)&gt;0),1,0)</f>
        <v>#N/A</v>
      </c>
      <c r="AL9" s="416" t="e">
        <f ca="1">IF(OR(SUMIFS(INDIRECT("L11_2Table["&amp;DateIndex&amp;"]"),L11_2Table[County],$C9)&gt;0,SUMIFS(INDIRECT("L22Table["&amp;DateIndex&amp;"]"),L22Table[County],$C9)&gt;0,SUMIFS(INDIRECT("L23Table["&amp;DateIndex&amp;"]"),L23Table[County],$C9)&gt;0),1,0)</f>
        <v>#N/A</v>
      </c>
      <c r="AM9" s="417" t="e">
        <f ca="1">IF(OR(COUNTIFS(INDIRECT("L26Table["&amp;DateIndex&amp;"]"),"&lt;&gt;",INDIRECT("L26Table["&amp;DateIndex&amp;"]"),"&lt;&gt;0",L26Table[County],$C9)&gt;0),1,0)</f>
        <v>#N/A</v>
      </c>
    </row>
    <row r="10" spans="1:42" ht="24" customHeight="1" x14ac:dyDescent="0.15">
      <c r="C10" s="422" t="str">
        <v/>
      </c>
      <c r="D10" s="429" t="str" cm="1">
        <f t="array" ref="D10">IF(LEN(TRIM($C10))&lt;3,"",IF(SUM(AK10:AM10+SUM(U10,W10,Y10))&gt;0,"Yes","No"))</f>
        <v/>
      </c>
      <c r="E10" s="75" t="str" cm="1">
        <f t="array" ref="E10">INDEX(ChaptersActive,MATCH($C10,CountiesActive,0)-1)</f>
        <v/>
      </c>
      <c r="F10" s="61" t="str">
        <f t="shared" ref="F10" si="6">IFERROR(INDEX(ChapterOrder,MATCH(E10,ChapterNames,0)),"_")</f>
        <v>_</v>
      </c>
      <c r="G10" s="430" t="e">
        <f ca="1">SUMIFS(INDIRECT("L9Table["&amp;DateIndex&amp;"]"),L9Table[County],$C10)</f>
        <v>#N/A</v>
      </c>
      <c r="H10" s="431">
        <f>SUMIFS(L9Table[To Date],L9Table[County],$C10)</f>
        <v>0</v>
      </c>
      <c r="I10" s="430" t="e">
        <f ca="1">SUMIFS(INDIRECT("l10Table["&amp;DateIndex&amp;"]"),L10Table[County],$C10)</f>
        <v>#N/A</v>
      </c>
      <c r="J10" s="431">
        <f>SUMIFS(L10Table[To Date],L10Table[County],$C10)</f>
        <v>0</v>
      </c>
      <c r="K10" s="432" t="e">
        <f ca="1">SUMIFS(INDIRECT("L11_1Table["&amp;DateIndex&amp;"]"),L11_1Table[County],$C10)</f>
        <v>#N/A</v>
      </c>
      <c r="L10" s="433">
        <f>SUMIFS(L11_1Table[To Date],L11_1Table[County],$C10)</f>
        <v>0</v>
      </c>
      <c r="M10" s="432" t="e">
        <f ca="1">SUMIFS(INDIRECT("L11_2Table["&amp;DateIndex&amp;"]"),L11_2Table[County],$C10)</f>
        <v>#N/A</v>
      </c>
      <c r="N10" s="433">
        <f>SUMIFS(L11_2Table[To Date],L11_2Table[County],$C10)</f>
        <v>0</v>
      </c>
      <c r="O10" s="75" t="e">
        <f t="shared" ca="1" si="1"/>
        <v>#N/A</v>
      </c>
      <c r="P10" s="431">
        <f t="shared" si="1"/>
        <v>0</v>
      </c>
      <c r="Q10" s="434" t="e">
        <f ca="1">SUMIFS(INDIRECT("L23Table["&amp;DateIndex&amp;"]"),L23Table[County],$C10)</f>
        <v>#N/A</v>
      </c>
      <c r="R10" s="431">
        <f>SUMIFS(L23Table[To Date],L23Table[County],$C10)</f>
        <v>0</v>
      </c>
      <c r="S10" s="430" t="e">
        <f ca="1">COUNTIFS(INDIRECT("L26Table["&amp;DateIndex&amp;"]"),"&lt;&gt;",INDIRECT("L26Table["&amp;DateIndex&amp;"]"),"&lt;&gt;0",L26Table[County],$C10)</f>
        <v>#N/A</v>
      </c>
      <c r="T10" s="431">
        <f>SUMIFS(L26Table[To Date],L26Table[County],$C10)</f>
        <v>0</v>
      </c>
      <c r="U10" s="419"/>
      <c r="AF10">
        <v>7</v>
      </c>
      <c r="AG10"/>
      <c r="AK10" s="416" t="e">
        <f ca="1">IF(OR(SUMIFS(INDIRECT("L11_1Table["&amp;DateIndex&amp;"]"),L11_1Table[County],$C10)&gt;0,SUMIFS(INDIRECT("L9Table["&amp;DateIndex&amp;"]"),L9Table[County],$C10)&gt;0,SUMIFS(INDIRECT("L10Table["&amp;DateIndex&amp;"]"),L10Table[County],$C10)&gt;0),1,0)</f>
        <v>#N/A</v>
      </c>
      <c r="AL10" s="416" t="e">
        <f ca="1">IF(OR(SUMIFS(INDIRECT("L11_2Table["&amp;DateIndex&amp;"]"),L11_2Table[County],$C10)&gt;0,SUMIFS(INDIRECT("L22Table["&amp;DateIndex&amp;"]"),L22Table[County],$C10)&gt;0,SUMIFS(INDIRECT("L23Table["&amp;DateIndex&amp;"]"),L23Table[County],$C10)&gt;0),1,0)</f>
        <v>#N/A</v>
      </c>
      <c r="AM10" s="417" t="e">
        <f ca="1">IF(OR(COUNTIFS(INDIRECT("L26Table["&amp;DateIndex&amp;"]"),"&lt;&gt;",INDIRECT("L26Table["&amp;DateIndex&amp;"]"),"&lt;&gt;0",L26Table[County],$C10)&gt;0),1,0)</f>
        <v>#N/A</v>
      </c>
    </row>
    <row r="11" spans="1:42" ht="24" customHeight="1" x14ac:dyDescent="0.15">
      <c r="C11" s="422" t="str">
        <v/>
      </c>
      <c r="D11" s="429" t="str" cm="1">
        <f t="array" ref="D11">IF(LEN(TRIM($C11))&lt;3,"",IF(SUM(AK11:AM11+SUM(U11,W11,Y11))&gt;0,"Yes","No"))</f>
        <v/>
      </c>
      <c r="E11" s="75" t="str" cm="1">
        <f t="array" ref="E11">INDEX(ChaptersActive,MATCH($C11,CountiesActive,0)-1)</f>
        <v/>
      </c>
      <c r="F11" s="61" t="str">
        <f t="shared" ref="F11" si="7">IFERROR(INDEX(ChapterOrder,MATCH(E11,ChapterNames,0)),"_")</f>
        <v>_</v>
      </c>
      <c r="G11" s="430" t="e">
        <f ca="1">SUMIFS(INDIRECT("L9Table["&amp;DateIndex&amp;"]"),L9Table[County],$C11)</f>
        <v>#N/A</v>
      </c>
      <c r="H11" s="431">
        <f>SUMIFS(L9Table[To Date],L9Table[County],$C11)</f>
        <v>0</v>
      </c>
      <c r="I11" s="430" t="e">
        <f ca="1">SUMIFS(INDIRECT("l10Table["&amp;DateIndex&amp;"]"),L10Table[County],$C11)</f>
        <v>#N/A</v>
      </c>
      <c r="J11" s="431">
        <f>SUMIFS(L10Table[To Date],L10Table[County],$C11)</f>
        <v>0</v>
      </c>
      <c r="K11" s="432" t="e">
        <f ca="1">SUMIFS(INDIRECT("L11_1Table["&amp;DateIndex&amp;"]"),L11_1Table[County],$C11)</f>
        <v>#N/A</v>
      </c>
      <c r="L11" s="433">
        <f>SUMIFS(L11_1Table[To Date],L11_1Table[County],$C11)</f>
        <v>0</v>
      </c>
      <c r="M11" s="432" t="e">
        <f ca="1">SUMIFS(INDIRECT("L11_2Table["&amp;DateIndex&amp;"]"),L11_2Table[County],$C11)</f>
        <v>#N/A</v>
      </c>
      <c r="N11" s="433">
        <f>SUMIFS(L11_2Table[To Date],L11_2Table[County],$C11)</f>
        <v>0</v>
      </c>
      <c r="O11" s="75" t="e">
        <f t="shared" ca="1" si="1"/>
        <v>#N/A</v>
      </c>
      <c r="P11" s="431">
        <f t="shared" si="1"/>
        <v>0</v>
      </c>
      <c r="Q11" s="434" t="e">
        <f ca="1">SUMIFS(INDIRECT("L23Table["&amp;DateIndex&amp;"]"),L23Table[County],$C11)</f>
        <v>#N/A</v>
      </c>
      <c r="R11" s="431">
        <f>SUMIFS(L23Table[To Date],L23Table[County],$C11)</f>
        <v>0</v>
      </c>
      <c r="S11" s="430" t="e">
        <f ca="1">COUNTIFS(INDIRECT("L26Table["&amp;DateIndex&amp;"]"),"&lt;&gt;",INDIRECT("L26Table["&amp;DateIndex&amp;"]"),"&lt;&gt;0",L26Table[County],$C11)</f>
        <v>#N/A</v>
      </c>
      <c r="T11" s="431">
        <f>SUMIFS(L26Table[To Date],L26Table[County],$C11)</f>
        <v>0</v>
      </c>
      <c r="U11" s="419"/>
      <c r="AF11">
        <v>8</v>
      </c>
      <c r="AG11" s="139"/>
      <c r="AK11" s="416" t="e">
        <f ca="1">IF(OR(SUMIFS(INDIRECT("L11_1Table["&amp;DateIndex&amp;"]"),L11_1Table[County],$C11)&gt;0,SUMIFS(INDIRECT("L9Table["&amp;DateIndex&amp;"]"),L9Table[County],$C11)&gt;0,SUMIFS(INDIRECT("L10Table["&amp;DateIndex&amp;"]"),L10Table[County],$C11)&gt;0),1,0)</f>
        <v>#N/A</v>
      </c>
      <c r="AL11" s="416" t="e">
        <f ca="1">IF(OR(SUMIFS(INDIRECT("L11_2Table["&amp;DateIndex&amp;"]"),L11_2Table[County],$C11)&gt;0,SUMIFS(INDIRECT("L22Table["&amp;DateIndex&amp;"]"),L22Table[County],$C11)&gt;0,SUMIFS(INDIRECT("L23Table["&amp;DateIndex&amp;"]"),L23Table[County],$C11)&gt;0),1,0)</f>
        <v>#N/A</v>
      </c>
      <c r="AM11" s="417" t="e">
        <f ca="1">IF(OR(COUNTIFS(INDIRECT("L26Table["&amp;DateIndex&amp;"]"),"&lt;&gt;",INDIRECT("L26Table["&amp;DateIndex&amp;"]"),"&lt;&gt;0",L26Table[County],$C11)&gt;0),1,0)</f>
        <v>#N/A</v>
      </c>
    </row>
    <row r="12" spans="1:42" ht="24" customHeight="1" x14ac:dyDescent="0.15">
      <c r="C12" s="422" t="str">
        <v/>
      </c>
      <c r="D12" s="429" t="str" cm="1">
        <f t="array" ref="D12">IF(LEN(TRIM($C12))&lt;3,"",IF(SUM(AK12:AM12+SUM(U12,W12,Y12))&gt;0,"Yes","No"))</f>
        <v/>
      </c>
      <c r="E12" s="75" t="str" cm="1">
        <f t="array" ref="E12">INDEX(ChaptersActive,MATCH($C12,CountiesActive,0)-1)</f>
        <v/>
      </c>
      <c r="F12" s="61" t="str">
        <f t="shared" ref="F12" si="8">IFERROR(INDEX(ChapterOrder,MATCH(E12,ChapterNames,0)),"_")</f>
        <v>_</v>
      </c>
      <c r="G12" s="430" t="e">
        <f ca="1">SUMIFS(INDIRECT("L9Table["&amp;DateIndex&amp;"]"),L9Table[County],$C12)</f>
        <v>#N/A</v>
      </c>
      <c r="H12" s="431">
        <f>SUMIFS(L9Table[To Date],L9Table[County],$C12)</f>
        <v>0</v>
      </c>
      <c r="I12" s="430" t="e">
        <f ca="1">SUMIFS(INDIRECT("l10Table["&amp;DateIndex&amp;"]"),L10Table[County],$C12)</f>
        <v>#N/A</v>
      </c>
      <c r="J12" s="431">
        <f>SUMIFS(L10Table[To Date],L10Table[County],$C12)</f>
        <v>0</v>
      </c>
      <c r="K12" s="432" t="e">
        <f ca="1">SUMIFS(INDIRECT("L11_1Table["&amp;DateIndex&amp;"]"),L11_1Table[County],$C12)</f>
        <v>#N/A</v>
      </c>
      <c r="L12" s="433">
        <f>SUMIFS(L11_1Table[To Date],L11_1Table[County],$C12)</f>
        <v>0</v>
      </c>
      <c r="M12" s="432" t="e">
        <f ca="1">SUMIFS(INDIRECT("L11_2Table["&amp;DateIndex&amp;"]"),L11_2Table[County],$C12)</f>
        <v>#N/A</v>
      </c>
      <c r="N12" s="433">
        <f>SUMIFS(L11_2Table[To Date],L11_2Table[County],$C12)</f>
        <v>0</v>
      </c>
      <c r="O12" s="75" t="e">
        <f t="shared" ca="1" si="1"/>
        <v>#N/A</v>
      </c>
      <c r="P12" s="431">
        <f t="shared" si="1"/>
        <v>0</v>
      </c>
      <c r="Q12" s="434" t="e">
        <f ca="1">SUMIFS(INDIRECT("L23Table["&amp;DateIndex&amp;"]"),L23Table[County],$C12)</f>
        <v>#N/A</v>
      </c>
      <c r="R12" s="431">
        <f>SUMIFS(L23Table[To Date],L23Table[County],$C12)</f>
        <v>0</v>
      </c>
      <c r="S12" s="430" t="e">
        <f ca="1">COUNTIFS(INDIRECT("L26Table["&amp;DateIndex&amp;"]"),"&lt;&gt;",INDIRECT("L26Table["&amp;DateIndex&amp;"]"),"&lt;&gt;0",L26Table[County],$C12)</f>
        <v>#N/A</v>
      </c>
      <c r="T12" s="431">
        <f>SUMIFS(L26Table[To Date],L26Table[County],$C12)</f>
        <v>0</v>
      </c>
      <c r="U12" s="419"/>
      <c r="AF12">
        <v>9</v>
      </c>
      <c r="AG12"/>
      <c r="AK12" s="416" t="e">
        <f ca="1">IF(OR(SUMIFS(INDIRECT("L11_1Table["&amp;DateIndex&amp;"]"),L11_1Table[County],$C12)&gt;0,SUMIFS(INDIRECT("L9Table["&amp;DateIndex&amp;"]"),L9Table[County],$C12)&gt;0,SUMIFS(INDIRECT("L10Table["&amp;DateIndex&amp;"]"),L10Table[County],$C12)&gt;0),1,0)</f>
        <v>#N/A</v>
      </c>
      <c r="AL12" s="416" t="e">
        <f ca="1">IF(OR(SUMIFS(INDIRECT("L11_2Table["&amp;DateIndex&amp;"]"),L11_2Table[County],$C12)&gt;0,SUMIFS(INDIRECT("L22Table["&amp;DateIndex&amp;"]"),L22Table[County],$C12)&gt;0,SUMIFS(INDIRECT("L23Table["&amp;DateIndex&amp;"]"),L23Table[County],$C12)&gt;0),1,0)</f>
        <v>#N/A</v>
      </c>
      <c r="AM12" s="417" t="e">
        <f ca="1">IF(OR(COUNTIFS(INDIRECT("L26Table["&amp;DateIndex&amp;"]"),"&lt;&gt;",INDIRECT("L26Table["&amp;DateIndex&amp;"]"),"&lt;&gt;0",L26Table[County],$C12)&gt;0),1,0)</f>
        <v>#N/A</v>
      </c>
    </row>
    <row r="13" spans="1:42" ht="24" customHeight="1" x14ac:dyDescent="0.15">
      <c r="C13" s="422" t="str">
        <v/>
      </c>
      <c r="D13" s="429" t="str" cm="1">
        <f t="array" ref="D13">IF(LEN(TRIM($C13))&lt;3,"",IF(SUM(AK13:AM13+SUM(U13,W13,Y13))&gt;0,"Yes","No"))</f>
        <v/>
      </c>
      <c r="E13" s="75" t="str" cm="1">
        <f t="array" ref="E13">INDEX(ChaptersActive,MATCH($C13,CountiesActive,0)-1)</f>
        <v/>
      </c>
      <c r="F13" s="61" t="str">
        <f t="shared" ref="F13" si="9">IFERROR(INDEX(ChapterOrder,MATCH(E13,ChapterNames,0)),"_")</f>
        <v>_</v>
      </c>
      <c r="G13" s="430" t="e">
        <f ca="1">SUMIFS(INDIRECT("L9Table["&amp;DateIndex&amp;"]"),L9Table[County],$C13)</f>
        <v>#N/A</v>
      </c>
      <c r="H13" s="431">
        <f>SUMIFS(L9Table[To Date],L9Table[County],$C13)</f>
        <v>0</v>
      </c>
      <c r="I13" s="430" t="e">
        <f ca="1">SUMIFS(INDIRECT("l10Table["&amp;DateIndex&amp;"]"),L10Table[County],$C13)</f>
        <v>#N/A</v>
      </c>
      <c r="J13" s="431">
        <f>SUMIFS(L10Table[To Date],L10Table[County],$C13)</f>
        <v>0</v>
      </c>
      <c r="K13" s="432" t="e">
        <f ca="1">SUMIFS(INDIRECT("L11_1Table["&amp;DateIndex&amp;"]"),L11_1Table[County],$C13)</f>
        <v>#N/A</v>
      </c>
      <c r="L13" s="433">
        <f>SUMIFS(L11_1Table[To Date],L11_1Table[County],$C13)</f>
        <v>0</v>
      </c>
      <c r="M13" s="432" t="e">
        <f ca="1">SUMIFS(INDIRECT("L11_2Table["&amp;DateIndex&amp;"]"),L11_2Table[County],$C13)</f>
        <v>#N/A</v>
      </c>
      <c r="N13" s="433">
        <f>SUMIFS(L11_2Table[To Date],L11_2Table[County],$C13)</f>
        <v>0</v>
      </c>
      <c r="O13" s="75" t="e">
        <f t="shared" ca="1" si="1"/>
        <v>#N/A</v>
      </c>
      <c r="P13" s="431">
        <f t="shared" si="1"/>
        <v>0</v>
      </c>
      <c r="Q13" s="434" t="e">
        <f ca="1">SUMIFS(INDIRECT("L23Table["&amp;DateIndex&amp;"]"),L23Table[County],$C13)</f>
        <v>#N/A</v>
      </c>
      <c r="R13" s="431">
        <f>SUMIFS(L23Table[To Date],L23Table[County],$C13)</f>
        <v>0</v>
      </c>
      <c r="S13" s="430" t="e">
        <f ca="1">COUNTIFS(INDIRECT("L26Table["&amp;DateIndex&amp;"]"),"&lt;&gt;",INDIRECT("L26Table["&amp;DateIndex&amp;"]"),"&lt;&gt;0",L26Table[County],$C13)</f>
        <v>#N/A</v>
      </c>
      <c r="T13" s="431">
        <f>SUMIFS(L26Table[To Date],L26Table[County],$C13)</f>
        <v>0</v>
      </c>
      <c r="U13" s="419"/>
      <c r="AF13">
        <v>10</v>
      </c>
      <c r="AG13"/>
      <c r="AK13" s="416" t="e">
        <f ca="1">IF(OR(SUMIFS(INDIRECT("L11_1Table["&amp;DateIndex&amp;"]"),L11_1Table[County],$C13)&gt;0,SUMIFS(INDIRECT("L9Table["&amp;DateIndex&amp;"]"),L9Table[County],$C13)&gt;0,SUMIFS(INDIRECT("L10Table["&amp;DateIndex&amp;"]"),L10Table[County],$C13)&gt;0),1,0)</f>
        <v>#N/A</v>
      </c>
      <c r="AL13" s="416" t="e">
        <f ca="1">IF(OR(SUMIFS(INDIRECT("L11_2Table["&amp;DateIndex&amp;"]"),L11_2Table[County],$C13)&gt;0,SUMIFS(INDIRECT("L22Table["&amp;DateIndex&amp;"]"),L22Table[County],$C13)&gt;0,SUMIFS(INDIRECT("L23Table["&amp;DateIndex&amp;"]"),L23Table[County],$C13)&gt;0),1,0)</f>
        <v>#N/A</v>
      </c>
      <c r="AM13" s="417" t="e">
        <f ca="1">IF(OR(COUNTIFS(INDIRECT("L26Table["&amp;DateIndex&amp;"]"),"&lt;&gt;",INDIRECT("L26Table["&amp;DateIndex&amp;"]"),"&lt;&gt;0",L26Table[County],$C13)&gt;0),1,0)</f>
        <v>#N/A</v>
      </c>
    </row>
    <row r="14" spans="1:42" ht="24" customHeight="1" x14ac:dyDescent="0.15">
      <c r="C14" s="422" t="str">
        <v/>
      </c>
      <c r="D14" s="429" t="str" cm="1">
        <f t="array" ref="D14">IF(LEN(TRIM($C14))&lt;3,"",IF(SUM(AK14:AM14+SUM(U14,W14,Y14))&gt;0,"Yes","No"))</f>
        <v/>
      </c>
      <c r="E14" s="75" t="str" cm="1">
        <f t="array" ref="E14">INDEX(ChaptersActive,MATCH($C14,CountiesActive,0)-1)</f>
        <v/>
      </c>
      <c r="F14" s="61" t="str">
        <f t="shared" ref="F14" si="10">IFERROR(INDEX(ChapterOrder,MATCH(E14,ChapterNames,0)),"_")</f>
        <v>_</v>
      </c>
      <c r="G14" s="430" t="e">
        <f ca="1">SUMIFS(INDIRECT("L9Table["&amp;DateIndex&amp;"]"),L9Table[County],$C14)</f>
        <v>#N/A</v>
      </c>
      <c r="H14" s="431">
        <f>SUMIFS(L9Table[To Date],L9Table[County],$C14)</f>
        <v>0</v>
      </c>
      <c r="I14" s="430" t="e">
        <f ca="1">SUMIFS(INDIRECT("l10Table["&amp;DateIndex&amp;"]"),L10Table[County],$C14)</f>
        <v>#N/A</v>
      </c>
      <c r="J14" s="431">
        <f>SUMIFS(L10Table[To Date],L10Table[County],$C14)</f>
        <v>0</v>
      </c>
      <c r="K14" s="432" t="e">
        <f ca="1">SUMIFS(INDIRECT("L11_1Table["&amp;DateIndex&amp;"]"),L11_1Table[County],$C14)</f>
        <v>#N/A</v>
      </c>
      <c r="L14" s="433">
        <f>SUMIFS(L11_1Table[To Date],L11_1Table[County],$C14)</f>
        <v>0</v>
      </c>
      <c r="M14" s="432" t="e">
        <f ca="1">SUMIFS(INDIRECT("L11_2Table["&amp;DateIndex&amp;"]"),L11_2Table[County],$C14)</f>
        <v>#N/A</v>
      </c>
      <c r="N14" s="433">
        <f>SUMIFS(L11_2Table[To Date],L11_2Table[County],$C14)</f>
        <v>0</v>
      </c>
      <c r="O14" s="75" t="e">
        <f t="shared" ca="1" si="1"/>
        <v>#N/A</v>
      </c>
      <c r="P14" s="431">
        <f t="shared" si="1"/>
        <v>0</v>
      </c>
      <c r="Q14" s="434" t="e">
        <f ca="1">SUMIFS(INDIRECT("L23Table["&amp;DateIndex&amp;"]"),L23Table[County],$C14)</f>
        <v>#N/A</v>
      </c>
      <c r="R14" s="431">
        <f>SUMIFS(L23Table[To Date],L23Table[County],$C14)</f>
        <v>0</v>
      </c>
      <c r="S14" s="430" t="e">
        <f ca="1">COUNTIFS(INDIRECT("L26Table["&amp;DateIndex&amp;"]"),"&lt;&gt;",INDIRECT("L26Table["&amp;DateIndex&amp;"]"),"&lt;&gt;0",L26Table[County],$C14)</f>
        <v>#N/A</v>
      </c>
      <c r="T14" s="431">
        <f>SUMIFS(L26Table[To Date],L26Table[County],$C14)</f>
        <v>0</v>
      </c>
      <c r="U14" s="419"/>
      <c r="AF14">
        <v>11</v>
      </c>
      <c r="AG14" s="139"/>
      <c r="AK14" s="416" t="e">
        <f ca="1">IF(OR(SUMIFS(INDIRECT("L11_1Table["&amp;DateIndex&amp;"]"),L11_1Table[County],$C14)&gt;0,SUMIFS(INDIRECT("L9Table["&amp;DateIndex&amp;"]"),L9Table[County],$C14)&gt;0,SUMIFS(INDIRECT("L10Table["&amp;DateIndex&amp;"]"),L10Table[County],$C14)&gt;0),1,0)</f>
        <v>#N/A</v>
      </c>
      <c r="AL14" s="416" t="e">
        <f ca="1">IF(OR(SUMIFS(INDIRECT("L11_2Table["&amp;DateIndex&amp;"]"),L11_2Table[County],$C14)&gt;0,SUMIFS(INDIRECT("L22Table["&amp;DateIndex&amp;"]"),L22Table[County],$C14)&gt;0,SUMIFS(INDIRECT("L23Table["&amp;DateIndex&amp;"]"),L23Table[County],$C14)&gt;0),1,0)</f>
        <v>#N/A</v>
      </c>
      <c r="AM14" s="417" t="e">
        <f ca="1">IF(OR(COUNTIFS(INDIRECT("L26Table["&amp;DateIndex&amp;"]"),"&lt;&gt;",INDIRECT("L26Table["&amp;DateIndex&amp;"]"),"&lt;&gt;0",L26Table[County],$C14)&gt;0),1,0)</f>
        <v>#N/A</v>
      </c>
    </row>
    <row r="15" spans="1:42" ht="24" customHeight="1" x14ac:dyDescent="0.15">
      <c r="C15" s="422" t="str">
        <v/>
      </c>
      <c r="D15" s="429" t="str" cm="1">
        <f t="array" ref="D15">IF(LEN(TRIM($C15))&lt;3,"",IF(SUM(AK15:AM15+SUM(U15,W15,Y15))&gt;0,"Yes","No"))</f>
        <v/>
      </c>
      <c r="E15" s="75" t="str" cm="1">
        <f t="array" ref="E15">INDEX(ChaptersActive,MATCH($C15,CountiesActive,0)-1)</f>
        <v/>
      </c>
      <c r="F15" s="61" t="str">
        <f t="shared" ref="F15" si="11">IFERROR(INDEX(ChapterOrder,MATCH(E15,ChapterNames,0)),"_")</f>
        <v>_</v>
      </c>
      <c r="G15" s="430" t="e">
        <f ca="1">SUMIFS(INDIRECT("L9Table["&amp;DateIndex&amp;"]"),L9Table[County],$C15)</f>
        <v>#N/A</v>
      </c>
      <c r="H15" s="431">
        <f>SUMIFS(L9Table[To Date],L9Table[County],$C15)</f>
        <v>0</v>
      </c>
      <c r="I15" s="430" t="e">
        <f ca="1">SUMIFS(INDIRECT("l10Table["&amp;DateIndex&amp;"]"),L10Table[County],$C15)</f>
        <v>#N/A</v>
      </c>
      <c r="J15" s="431">
        <f>SUMIFS(L10Table[To Date],L10Table[County],$C15)</f>
        <v>0</v>
      </c>
      <c r="K15" s="432" t="e">
        <f ca="1">SUMIFS(INDIRECT("L11_1Table["&amp;DateIndex&amp;"]"),L11_1Table[County],$C15)</f>
        <v>#N/A</v>
      </c>
      <c r="L15" s="433">
        <f>SUMIFS(L11_1Table[To Date],L11_1Table[County],$C15)</f>
        <v>0</v>
      </c>
      <c r="M15" s="432" t="e">
        <f ca="1">SUMIFS(INDIRECT("L11_2Table["&amp;DateIndex&amp;"]"),L11_2Table[County],$C15)</f>
        <v>#N/A</v>
      </c>
      <c r="N15" s="433">
        <f>SUMIFS(L11_2Table[To Date],L11_2Table[County],$C15)</f>
        <v>0</v>
      </c>
      <c r="O15" s="75" t="e">
        <f t="shared" ca="1" si="1"/>
        <v>#N/A</v>
      </c>
      <c r="P15" s="431">
        <f t="shared" si="1"/>
        <v>0</v>
      </c>
      <c r="Q15" s="434" t="e">
        <f ca="1">SUMIFS(INDIRECT("L23Table["&amp;DateIndex&amp;"]"),L23Table[County],$C15)</f>
        <v>#N/A</v>
      </c>
      <c r="R15" s="431">
        <f>SUMIFS(L23Table[To Date],L23Table[County],$C15)</f>
        <v>0</v>
      </c>
      <c r="S15" s="430" t="e">
        <f ca="1">COUNTIFS(INDIRECT("L26Table["&amp;DateIndex&amp;"]"),"&lt;&gt;",INDIRECT("L26Table["&amp;DateIndex&amp;"]"),"&lt;&gt;0",L26Table[County],$C15)</f>
        <v>#N/A</v>
      </c>
      <c r="T15" s="431">
        <f>SUMIFS(L26Table[To Date],L26Table[County],$C15)</f>
        <v>0</v>
      </c>
      <c r="U15" s="419"/>
      <c r="AF15">
        <v>12</v>
      </c>
      <c r="AG15"/>
      <c r="AK15" s="416" t="e">
        <f ca="1">IF(OR(SUMIFS(INDIRECT("L11_1Table["&amp;DateIndex&amp;"]"),L11_1Table[County],$C15)&gt;0,SUMIFS(INDIRECT("L9Table["&amp;DateIndex&amp;"]"),L9Table[County],$C15)&gt;0,SUMIFS(INDIRECT("L10Table["&amp;DateIndex&amp;"]"),L10Table[County],$C15)&gt;0),1,0)</f>
        <v>#N/A</v>
      </c>
      <c r="AL15" s="416" t="e">
        <f ca="1">IF(OR(SUMIFS(INDIRECT("L11_2Table["&amp;DateIndex&amp;"]"),L11_2Table[County],$C15)&gt;0,SUMIFS(INDIRECT("L22Table["&amp;DateIndex&amp;"]"),L22Table[County],$C15)&gt;0,SUMIFS(INDIRECT("L23Table["&amp;DateIndex&amp;"]"),L23Table[County],$C15)&gt;0),1,0)</f>
        <v>#N/A</v>
      </c>
      <c r="AM15" s="417" t="e">
        <f ca="1">IF(OR(COUNTIFS(INDIRECT("L26Table["&amp;DateIndex&amp;"]"),"&lt;&gt;",INDIRECT("L26Table["&amp;DateIndex&amp;"]"),"&lt;&gt;0",L26Table[County],$C15)&gt;0),1,0)</f>
        <v>#N/A</v>
      </c>
    </row>
    <row r="16" spans="1:42" ht="24" customHeight="1" x14ac:dyDescent="0.15">
      <c r="C16" s="422" t="str">
        <v/>
      </c>
      <c r="D16" s="429" t="str" cm="1">
        <f t="array" ref="D16">IF(LEN(TRIM($C16))&lt;3,"",IF(SUM(AK16:AM16+SUM(U16,W16,Y16))&gt;0,"Yes","No"))</f>
        <v/>
      </c>
      <c r="E16" s="75" t="str" cm="1">
        <f t="array" ref="E16">INDEX(ChaptersActive,MATCH($C16,CountiesActive,0)-1)</f>
        <v/>
      </c>
      <c r="F16" s="61" t="str">
        <f t="shared" ref="F16" si="12">IFERROR(INDEX(ChapterOrder,MATCH(E16,ChapterNames,0)),"_")</f>
        <v>_</v>
      </c>
      <c r="G16" s="430" t="e">
        <f ca="1">SUMIFS(INDIRECT("L9Table["&amp;DateIndex&amp;"]"),L9Table[County],$C16)</f>
        <v>#N/A</v>
      </c>
      <c r="H16" s="431">
        <f>SUMIFS(L9Table[To Date],L9Table[County],$C16)</f>
        <v>0</v>
      </c>
      <c r="I16" s="430" t="e">
        <f ca="1">SUMIFS(INDIRECT("l10Table["&amp;DateIndex&amp;"]"),L10Table[County],$C16)</f>
        <v>#N/A</v>
      </c>
      <c r="J16" s="431">
        <f>SUMIFS(L10Table[To Date],L10Table[County],$C16)</f>
        <v>0</v>
      </c>
      <c r="K16" s="432" t="e">
        <f ca="1">SUMIFS(INDIRECT("L11_1Table["&amp;DateIndex&amp;"]"),L11_1Table[County],$C16)</f>
        <v>#N/A</v>
      </c>
      <c r="L16" s="433">
        <f>SUMIFS(L11_1Table[To Date],L11_1Table[County],$C16)</f>
        <v>0</v>
      </c>
      <c r="M16" s="432" t="e">
        <f ca="1">SUMIFS(INDIRECT("L11_2Table["&amp;DateIndex&amp;"]"),L11_2Table[County],$C16)</f>
        <v>#N/A</v>
      </c>
      <c r="N16" s="433">
        <f>SUMIFS(L11_2Table[To Date],L11_2Table[County],$C16)</f>
        <v>0</v>
      </c>
      <c r="O16" s="75" t="e">
        <f t="shared" ca="1" si="1"/>
        <v>#N/A</v>
      </c>
      <c r="P16" s="431">
        <f t="shared" si="1"/>
        <v>0</v>
      </c>
      <c r="Q16" s="434" t="e">
        <f ca="1">SUMIFS(INDIRECT("L23Table["&amp;DateIndex&amp;"]"),L23Table[County],$C16)</f>
        <v>#N/A</v>
      </c>
      <c r="R16" s="431">
        <f>SUMIFS(L23Table[To Date],L23Table[County],$C16)</f>
        <v>0</v>
      </c>
      <c r="S16" s="430" t="e">
        <f ca="1">COUNTIFS(INDIRECT("L26Table["&amp;DateIndex&amp;"]"),"&lt;&gt;",INDIRECT("L26Table["&amp;DateIndex&amp;"]"),"&lt;&gt;0",L26Table[County],$C16)</f>
        <v>#N/A</v>
      </c>
      <c r="T16" s="431">
        <f>SUMIFS(L26Table[To Date],L26Table[County],$C16)</f>
        <v>0</v>
      </c>
      <c r="U16" s="419"/>
      <c r="AF16">
        <v>13</v>
      </c>
      <c r="AG16"/>
      <c r="AK16" s="416" t="e">
        <f ca="1">IF(OR(SUMIFS(INDIRECT("L11_1Table["&amp;DateIndex&amp;"]"),L11_1Table[County],$C16)&gt;0,SUMIFS(INDIRECT("L9Table["&amp;DateIndex&amp;"]"),L9Table[County],$C16)&gt;0,SUMIFS(INDIRECT("L10Table["&amp;DateIndex&amp;"]"),L10Table[County],$C16)&gt;0),1,0)</f>
        <v>#N/A</v>
      </c>
      <c r="AL16" s="416" t="e">
        <f ca="1">IF(OR(SUMIFS(INDIRECT("L11_2Table["&amp;DateIndex&amp;"]"),L11_2Table[County],$C16)&gt;0,SUMIFS(INDIRECT("L22Table["&amp;DateIndex&amp;"]"),L22Table[County],$C16)&gt;0,SUMIFS(INDIRECT("L23Table["&amp;DateIndex&amp;"]"),L23Table[County],$C16)&gt;0),1,0)</f>
        <v>#N/A</v>
      </c>
      <c r="AM16" s="417" t="e">
        <f ca="1">IF(OR(COUNTIFS(INDIRECT("L26Table["&amp;DateIndex&amp;"]"),"&lt;&gt;",INDIRECT("L26Table["&amp;DateIndex&amp;"]"),"&lt;&gt;0",L26Table[County],$C16)&gt;0),1,0)</f>
        <v>#N/A</v>
      </c>
    </row>
    <row r="17" spans="3:39" ht="24" customHeight="1" x14ac:dyDescent="0.15">
      <c r="C17" s="422" t="str">
        <v/>
      </c>
      <c r="D17" s="429" t="str" cm="1">
        <f t="array" ref="D17">IF(LEN(TRIM($C17))&lt;3,"",IF(SUM(AK17:AM17+SUM(U17,W17,Y17))&gt;0,"Yes","No"))</f>
        <v/>
      </c>
      <c r="E17" s="75" t="str" cm="1">
        <f t="array" ref="E17">INDEX(ChaptersActive,MATCH($C17,CountiesActive,0)-1)</f>
        <v/>
      </c>
      <c r="F17" s="61" t="str">
        <f t="shared" ref="F17" si="13">IFERROR(INDEX(ChapterOrder,MATCH(E17,ChapterNames,0)),"_")</f>
        <v>_</v>
      </c>
      <c r="G17" s="430" t="e">
        <f ca="1">SUMIFS(INDIRECT("L9Table["&amp;DateIndex&amp;"]"),L9Table[County],$C17)</f>
        <v>#N/A</v>
      </c>
      <c r="H17" s="431">
        <f>SUMIFS(L9Table[To Date],L9Table[County],$C17)</f>
        <v>0</v>
      </c>
      <c r="I17" s="430" t="e">
        <f ca="1">SUMIFS(INDIRECT("l10Table["&amp;DateIndex&amp;"]"),L10Table[County],$C17)</f>
        <v>#N/A</v>
      </c>
      <c r="J17" s="431">
        <f>SUMIFS(L10Table[To Date],L10Table[County],$C17)</f>
        <v>0</v>
      </c>
      <c r="K17" s="432" t="e">
        <f ca="1">SUMIFS(INDIRECT("L11_1Table["&amp;DateIndex&amp;"]"),L11_1Table[County],$C17)</f>
        <v>#N/A</v>
      </c>
      <c r="L17" s="433">
        <f>SUMIFS(L11_1Table[To Date],L11_1Table[County],$C17)</f>
        <v>0</v>
      </c>
      <c r="M17" s="432" t="e">
        <f ca="1">SUMIFS(INDIRECT("L11_2Table["&amp;DateIndex&amp;"]"),L11_2Table[County],$C17)</f>
        <v>#N/A</v>
      </c>
      <c r="N17" s="433">
        <f>SUMIFS(L11_2Table[To Date],L11_2Table[County],$C17)</f>
        <v>0</v>
      </c>
      <c r="O17" s="75" t="e">
        <f t="shared" ca="1" si="1"/>
        <v>#N/A</v>
      </c>
      <c r="P17" s="431">
        <f t="shared" si="1"/>
        <v>0</v>
      </c>
      <c r="Q17" s="434" t="e">
        <f ca="1">SUMIFS(INDIRECT("L23Table["&amp;DateIndex&amp;"]"),L23Table[County],$C17)</f>
        <v>#N/A</v>
      </c>
      <c r="R17" s="431">
        <f>SUMIFS(L23Table[To Date],L23Table[County],$C17)</f>
        <v>0</v>
      </c>
      <c r="S17" s="430" t="e">
        <f ca="1">COUNTIFS(INDIRECT("L26Table["&amp;DateIndex&amp;"]"),"&lt;&gt;",INDIRECT("L26Table["&amp;DateIndex&amp;"]"),"&lt;&gt;0",L26Table[County],$C17)</f>
        <v>#N/A</v>
      </c>
      <c r="T17" s="431">
        <f>SUMIFS(L26Table[To Date],L26Table[County],$C17)</f>
        <v>0</v>
      </c>
      <c r="U17" s="419"/>
      <c r="AF17">
        <v>14</v>
      </c>
      <c r="AG17" s="139"/>
      <c r="AK17" s="416" t="e">
        <f ca="1">IF(OR(SUMIFS(INDIRECT("L11_1Table["&amp;DateIndex&amp;"]"),L11_1Table[County],$C17)&gt;0,SUMIFS(INDIRECT("L9Table["&amp;DateIndex&amp;"]"),L9Table[County],$C17)&gt;0,SUMIFS(INDIRECT("L10Table["&amp;DateIndex&amp;"]"),L10Table[County],$C17)&gt;0),1,0)</f>
        <v>#N/A</v>
      </c>
      <c r="AL17" s="416" t="e">
        <f ca="1">IF(OR(SUMIFS(INDIRECT("L11_2Table["&amp;DateIndex&amp;"]"),L11_2Table[County],$C17)&gt;0,SUMIFS(INDIRECT("L22Table["&amp;DateIndex&amp;"]"),L22Table[County],$C17)&gt;0,SUMIFS(INDIRECT("L23Table["&amp;DateIndex&amp;"]"),L23Table[County],$C17)&gt;0),1,0)</f>
        <v>#N/A</v>
      </c>
      <c r="AM17" s="417" t="e">
        <f ca="1">IF(OR(COUNTIFS(INDIRECT("L26Table["&amp;DateIndex&amp;"]"),"&lt;&gt;",INDIRECT("L26Table["&amp;DateIndex&amp;"]"),"&lt;&gt;0",L26Table[County],$C17)&gt;0),1,0)</f>
        <v>#N/A</v>
      </c>
    </row>
    <row r="18" spans="3:39" ht="24" customHeight="1" x14ac:dyDescent="0.15">
      <c r="C18" s="422" t="str">
        <v/>
      </c>
      <c r="D18" s="429" t="str" cm="1">
        <f t="array" ref="D18">IF(LEN(TRIM($C18))&lt;3,"",IF(SUM(AK18:AM18+SUM(U18,W18,Y18))&gt;0,"Yes","No"))</f>
        <v/>
      </c>
      <c r="E18" s="75" t="str" cm="1">
        <f t="array" ref="E18">INDEX(ChaptersActive,MATCH($C18,CountiesActive,0)-1)</f>
        <v/>
      </c>
      <c r="F18" s="61" t="str">
        <f t="shared" ref="F18" si="14">IFERROR(INDEX(ChapterOrder,MATCH(E18,ChapterNames,0)),"_")</f>
        <v>_</v>
      </c>
      <c r="G18" s="430" t="e">
        <f ca="1">SUMIFS(INDIRECT("L9Table["&amp;DateIndex&amp;"]"),L9Table[County],$C18)</f>
        <v>#N/A</v>
      </c>
      <c r="H18" s="431">
        <f>SUMIFS(L9Table[To Date],L9Table[County],$C18)</f>
        <v>0</v>
      </c>
      <c r="I18" s="430" t="e">
        <f ca="1">SUMIFS(INDIRECT("l10Table["&amp;DateIndex&amp;"]"),L10Table[County],$C18)</f>
        <v>#N/A</v>
      </c>
      <c r="J18" s="431">
        <f>SUMIFS(L10Table[To Date],L10Table[County],$C18)</f>
        <v>0</v>
      </c>
      <c r="K18" s="432" t="e">
        <f ca="1">SUMIFS(INDIRECT("L11_1Table["&amp;DateIndex&amp;"]"),L11_1Table[County],$C18)</f>
        <v>#N/A</v>
      </c>
      <c r="L18" s="433">
        <f>SUMIFS(L11_1Table[To Date],L11_1Table[County],$C18)</f>
        <v>0</v>
      </c>
      <c r="M18" s="432" t="e">
        <f ca="1">SUMIFS(INDIRECT("L11_2Table["&amp;DateIndex&amp;"]"),L11_2Table[County],$C18)</f>
        <v>#N/A</v>
      </c>
      <c r="N18" s="433">
        <f>SUMIFS(L11_2Table[To Date],L11_2Table[County],$C18)</f>
        <v>0</v>
      </c>
      <c r="O18" s="75" t="e">
        <f t="shared" ca="1" si="1"/>
        <v>#N/A</v>
      </c>
      <c r="P18" s="431">
        <f t="shared" si="1"/>
        <v>0</v>
      </c>
      <c r="Q18" s="434" t="e">
        <f ca="1">SUMIFS(INDIRECT("L23Table["&amp;DateIndex&amp;"]"),L23Table[County],$C18)</f>
        <v>#N/A</v>
      </c>
      <c r="R18" s="431">
        <f>SUMIFS(L23Table[To Date],L23Table[County],$C18)</f>
        <v>0</v>
      </c>
      <c r="S18" s="430" t="e">
        <f ca="1">COUNTIFS(INDIRECT("L26Table["&amp;DateIndex&amp;"]"),"&lt;&gt;",INDIRECT("L26Table["&amp;DateIndex&amp;"]"),"&lt;&gt;0",L26Table[County],$C18)</f>
        <v>#N/A</v>
      </c>
      <c r="T18" s="431">
        <f>SUMIFS(L26Table[To Date],L26Table[County],$C18)</f>
        <v>0</v>
      </c>
      <c r="U18" s="419"/>
      <c r="AK18" s="416" t="e">
        <f ca="1">IF(OR(SUMIFS(INDIRECT("L11_1Table["&amp;DateIndex&amp;"]"),L11_1Table[County],$C18)&gt;0,SUMIFS(INDIRECT("L9Table["&amp;DateIndex&amp;"]"),L9Table[County],$C18)&gt;0,SUMIFS(INDIRECT("L10Table["&amp;DateIndex&amp;"]"),L10Table[County],$C18)&gt;0),1,0)</f>
        <v>#N/A</v>
      </c>
      <c r="AL18" s="416" t="e">
        <f ca="1">IF(OR(SUMIFS(INDIRECT("L11_2Table["&amp;DateIndex&amp;"]"),L11_2Table[County],$C18)&gt;0,SUMIFS(INDIRECT("L22Table["&amp;DateIndex&amp;"]"),L22Table[County],$C18)&gt;0,SUMIFS(INDIRECT("L23Table["&amp;DateIndex&amp;"]"),L23Table[County],$C18)&gt;0),1,0)</f>
        <v>#N/A</v>
      </c>
      <c r="AM18" s="417" t="e">
        <f ca="1">IF(OR(COUNTIFS(INDIRECT("L26Table["&amp;DateIndex&amp;"]"),"&lt;&gt;",INDIRECT("L26Table["&amp;DateIndex&amp;"]"),"&lt;&gt;0",L26Table[County],$C18)&gt;0),1,0)</f>
        <v>#N/A</v>
      </c>
    </row>
    <row r="19" spans="3:39" ht="24" customHeight="1" x14ac:dyDescent="0.15">
      <c r="C19" s="422" t="str">
        <v/>
      </c>
      <c r="D19" s="429" t="str" cm="1">
        <f t="array" ref="D19">IF(LEN(TRIM($C19))&lt;3,"",IF(SUM(AK19:AM19+SUM(U19,W19,Y19))&gt;0,"Yes","No"))</f>
        <v/>
      </c>
      <c r="E19" s="75" t="str" cm="1">
        <f t="array" ref="E19">INDEX(ChaptersActive,MATCH($C19,CountiesActive,0)-1)</f>
        <v/>
      </c>
      <c r="F19" s="61" t="str">
        <f t="shared" ref="F19" si="15">IFERROR(INDEX(ChapterOrder,MATCH(E19,ChapterNames,0)),"_")</f>
        <v>_</v>
      </c>
      <c r="G19" s="430" t="e">
        <f ca="1">SUMIFS(INDIRECT("L9Table["&amp;DateIndex&amp;"]"),L9Table[County],$C19)</f>
        <v>#N/A</v>
      </c>
      <c r="H19" s="431">
        <f>SUMIFS(L9Table[To Date],L9Table[County],$C19)</f>
        <v>0</v>
      </c>
      <c r="I19" s="430" t="e">
        <f ca="1">SUMIFS(INDIRECT("l10Table["&amp;DateIndex&amp;"]"),L10Table[County],$C19)</f>
        <v>#N/A</v>
      </c>
      <c r="J19" s="431">
        <f>SUMIFS(L10Table[To Date],L10Table[County],$C19)</f>
        <v>0</v>
      </c>
      <c r="K19" s="432" t="e">
        <f ca="1">SUMIFS(INDIRECT("L11_1Table["&amp;DateIndex&amp;"]"),L11_1Table[County],$C19)</f>
        <v>#N/A</v>
      </c>
      <c r="L19" s="433">
        <f>SUMIFS(L11_1Table[To Date],L11_1Table[County],$C19)</f>
        <v>0</v>
      </c>
      <c r="M19" s="432" t="e">
        <f ca="1">SUMIFS(INDIRECT("L11_2Table["&amp;DateIndex&amp;"]"),L11_2Table[County],$C19)</f>
        <v>#N/A</v>
      </c>
      <c r="N19" s="433">
        <f>SUMIFS(L11_2Table[To Date],L11_2Table[County],$C19)</f>
        <v>0</v>
      </c>
      <c r="O19" s="75" t="e">
        <f t="shared" ca="1" si="1"/>
        <v>#N/A</v>
      </c>
      <c r="P19" s="431">
        <f t="shared" si="1"/>
        <v>0</v>
      </c>
      <c r="Q19" s="434" t="e">
        <f ca="1">SUMIFS(INDIRECT("L23Table["&amp;DateIndex&amp;"]"),L23Table[County],$C19)</f>
        <v>#N/A</v>
      </c>
      <c r="R19" s="431">
        <f>SUMIFS(L23Table[To Date],L23Table[County],$C19)</f>
        <v>0</v>
      </c>
      <c r="S19" s="430" t="e">
        <f ca="1">COUNTIFS(INDIRECT("L26Table["&amp;DateIndex&amp;"]"),"&lt;&gt;",INDIRECT("L26Table["&amp;DateIndex&amp;"]"),"&lt;&gt;0",L26Table[County],$C19)</f>
        <v>#N/A</v>
      </c>
      <c r="T19" s="431">
        <f>SUMIFS(L26Table[To Date],L26Table[County],$C19)</f>
        <v>0</v>
      </c>
      <c r="U19" s="419"/>
      <c r="AK19" s="416" t="e">
        <f ca="1">IF(OR(SUMIFS(INDIRECT("L11_1Table["&amp;DateIndex&amp;"]"),L11_1Table[County],$C19)&gt;0,SUMIFS(INDIRECT("L9Table["&amp;DateIndex&amp;"]"),L9Table[County],$C19)&gt;0,SUMIFS(INDIRECT("L10Table["&amp;DateIndex&amp;"]"),L10Table[County],$C19)&gt;0),1,0)</f>
        <v>#N/A</v>
      </c>
      <c r="AL19" s="416" t="e">
        <f ca="1">IF(OR(SUMIFS(INDIRECT("L11_2Table["&amp;DateIndex&amp;"]"),L11_2Table[County],$C19)&gt;0,SUMIFS(INDIRECT("L22Table["&amp;DateIndex&amp;"]"),L22Table[County],$C19)&gt;0,SUMIFS(INDIRECT("L23Table["&amp;DateIndex&amp;"]"),L23Table[County],$C19)&gt;0),1,0)</f>
        <v>#N/A</v>
      </c>
      <c r="AM19" s="417" t="e">
        <f ca="1">IF(OR(COUNTIFS(INDIRECT("L26Table["&amp;DateIndex&amp;"]"),"&lt;&gt;",INDIRECT("L26Table["&amp;DateIndex&amp;"]"),"&lt;&gt;0",L26Table[County],$C19)&gt;0),1,0)</f>
        <v>#N/A</v>
      </c>
    </row>
    <row r="20" spans="3:39" ht="24" customHeight="1" x14ac:dyDescent="0.15">
      <c r="C20" s="422" t="str">
        <v/>
      </c>
      <c r="D20" s="429" t="str" cm="1">
        <f t="array" ref="D20">IF(LEN(TRIM($C20))&lt;3,"",IF(SUM(AK20:AM20+SUM(U20,W20,Y20))&gt;0,"Yes","No"))</f>
        <v/>
      </c>
      <c r="E20" s="75" t="str" cm="1">
        <f t="array" ref="E20">INDEX(ChaptersActive,MATCH($C20,CountiesActive,0)-1)</f>
        <v/>
      </c>
      <c r="F20" s="61" t="str">
        <f t="shared" ref="F20" si="16">IFERROR(INDEX(ChapterOrder,MATCH(E20,ChapterNames,0)),"_")</f>
        <v>_</v>
      </c>
      <c r="G20" s="430" t="e">
        <f ca="1">SUMIFS(INDIRECT("L9Table["&amp;DateIndex&amp;"]"),L9Table[County],$C20)</f>
        <v>#N/A</v>
      </c>
      <c r="H20" s="431">
        <f>SUMIFS(L9Table[To Date],L9Table[County],$C20)</f>
        <v>0</v>
      </c>
      <c r="I20" s="430" t="e">
        <f ca="1">SUMIFS(INDIRECT("l10Table["&amp;DateIndex&amp;"]"),L10Table[County],$C20)</f>
        <v>#N/A</v>
      </c>
      <c r="J20" s="431">
        <f>SUMIFS(L10Table[To Date],L10Table[County],$C20)</f>
        <v>0</v>
      </c>
      <c r="K20" s="432" t="e">
        <f ca="1">SUMIFS(INDIRECT("L11_1Table["&amp;DateIndex&amp;"]"),L11_1Table[County],$C20)</f>
        <v>#N/A</v>
      </c>
      <c r="L20" s="433">
        <f>SUMIFS(L11_1Table[To Date],L11_1Table[County],$C20)</f>
        <v>0</v>
      </c>
      <c r="M20" s="432" t="e">
        <f ca="1">SUMIFS(INDIRECT("L11_2Table["&amp;DateIndex&amp;"]"),L11_2Table[County],$C20)</f>
        <v>#N/A</v>
      </c>
      <c r="N20" s="433">
        <f>SUMIFS(L11_2Table[To Date],L11_2Table[County],$C20)</f>
        <v>0</v>
      </c>
      <c r="O20" s="75" t="e">
        <f t="shared" ca="1" si="1"/>
        <v>#N/A</v>
      </c>
      <c r="P20" s="431">
        <f t="shared" si="1"/>
        <v>0</v>
      </c>
      <c r="Q20" s="434" t="e">
        <f ca="1">SUMIFS(INDIRECT("L23Table["&amp;DateIndex&amp;"]"),L23Table[County],$C20)</f>
        <v>#N/A</v>
      </c>
      <c r="R20" s="431">
        <f>SUMIFS(L23Table[To Date],L23Table[County],$C20)</f>
        <v>0</v>
      </c>
      <c r="S20" s="430" t="e">
        <f ca="1">COUNTIFS(INDIRECT("L26Table["&amp;DateIndex&amp;"]"),"&lt;&gt;",INDIRECT("L26Table["&amp;DateIndex&amp;"]"),"&lt;&gt;0",L26Table[County],$C20)</f>
        <v>#N/A</v>
      </c>
      <c r="T20" s="431">
        <f>SUMIFS(L26Table[To Date],L26Table[County],$C20)</f>
        <v>0</v>
      </c>
      <c r="U20" s="419"/>
      <c r="AK20" s="416" t="e">
        <f ca="1">IF(OR(SUMIFS(INDIRECT("L11_1Table["&amp;DateIndex&amp;"]"),L11_1Table[County],$C20)&gt;0,SUMIFS(INDIRECT("L9Table["&amp;DateIndex&amp;"]"),L9Table[County],$C20)&gt;0,SUMIFS(INDIRECT("L10Table["&amp;DateIndex&amp;"]"),L10Table[County],$C20)&gt;0),1,0)</f>
        <v>#N/A</v>
      </c>
      <c r="AL20" s="416" t="e">
        <f ca="1">IF(OR(SUMIFS(INDIRECT("L11_2Table["&amp;DateIndex&amp;"]"),L11_2Table[County],$C20)&gt;0,SUMIFS(INDIRECT("L22Table["&amp;DateIndex&amp;"]"),L22Table[County],$C20)&gt;0,SUMIFS(INDIRECT("L23Table["&amp;DateIndex&amp;"]"),L23Table[County],$C20)&gt;0),1,0)</f>
        <v>#N/A</v>
      </c>
      <c r="AM20" s="417" t="e">
        <f ca="1">IF(OR(COUNTIFS(INDIRECT("L26Table["&amp;DateIndex&amp;"]"),"&lt;&gt;",INDIRECT("L26Table["&amp;DateIndex&amp;"]"),"&lt;&gt;0",L26Table[County],$C20)&gt;0),1,0)</f>
        <v>#N/A</v>
      </c>
    </row>
    <row r="21" spans="3:39" ht="24" customHeight="1" x14ac:dyDescent="0.15">
      <c r="C21" s="422" t="str">
        <v/>
      </c>
      <c r="D21" s="429" t="str" cm="1">
        <f t="array" ref="D21">IF(LEN(TRIM($C21))&lt;3,"",IF(SUM(AK21:AM21+SUM(U21,W21,Y21))&gt;0,"Yes","No"))</f>
        <v/>
      </c>
      <c r="E21" s="75" t="str" cm="1">
        <f t="array" ref="E21">INDEX(ChaptersActive,MATCH($C21,CountiesActive,0)-1)</f>
        <v/>
      </c>
      <c r="F21" s="61" t="str">
        <f t="shared" ref="F21" si="17">IFERROR(INDEX(ChapterOrder,MATCH(E21,ChapterNames,0)),"_")</f>
        <v>_</v>
      </c>
      <c r="G21" s="430" t="e">
        <f ca="1">SUMIFS(INDIRECT("L9Table["&amp;DateIndex&amp;"]"),L9Table[County],$C21)</f>
        <v>#N/A</v>
      </c>
      <c r="H21" s="431">
        <f>SUMIFS(L9Table[To Date],L9Table[County],$C21)</f>
        <v>0</v>
      </c>
      <c r="I21" s="430" t="e">
        <f ca="1">SUMIFS(INDIRECT("l10Table["&amp;DateIndex&amp;"]"),L10Table[County],$C21)</f>
        <v>#N/A</v>
      </c>
      <c r="J21" s="431">
        <f>SUMIFS(L10Table[To Date],L10Table[County],$C21)</f>
        <v>0</v>
      </c>
      <c r="K21" s="432" t="e">
        <f ca="1">SUMIFS(INDIRECT("L11_1Table["&amp;DateIndex&amp;"]"),L11_1Table[County],$C21)</f>
        <v>#N/A</v>
      </c>
      <c r="L21" s="433">
        <f>SUMIFS(L11_1Table[To Date],L11_1Table[County],$C21)</f>
        <v>0</v>
      </c>
      <c r="M21" s="432" t="e">
        <f ca="1">SUMIFS(INDIRECT("L11_2Table["&amp;DateIndex&amp;"]"),L11_2Table[County],$C21)</f>
        <v>#N/A</v>
      </c>
      <c r="N21" s="433">
        <f>SUMIFS(L11_2Table[To Date],L11_2Table[County],$C21)</f>
        <v>0</v>
      </c>
      <c r="O21" s="75" t="e">
        <f t="shared" ca="1" si="1"/>
        <v>#N/A</v>
      </c>
      <c r="P21" s="431">
        <f t="shared" si="1"/>
        <v>0</v>
      </c>
      <c r="Q21" s="434" t="e">
        <f ca="1">SUMIFS(INDIRECT("L23Table["&amp;DateIndex&amp;"]"),L23Table[County],$C21)</f>
        <v>#N/A</v>
      </c>
      <c r="R21" s="431">
        <f>SUMIFS(L23Table[To Date],L23Table[County],$C21)</f>
        <v>0</v>
      </c>
      <c r="S21" s="430" t="e">
        <f ca="1">COUNTIFS(INDIRECT("L26Table["&amp;DateIndex&amp;"]"),"&lt;&gt;",INDIRECT("L26Table["&amp;DateIndex&amp;"]"),"&lt;&gt;0",L26Table[County],$C21)</f>
        <v>#N/A</v>
      </c>
      <c r="T21" s="431">
        <f>SUMIFS(L26Table[To Date],L26Table[County],$C21)</f>
        <v>0</v>
      </c>
      <c r="U21" s="419"/>
      <c r="AK21" s="416" t="e">
        <f ca="1">IF(OR(SUMIFS(INDIRECT("L11_1Table["&amp;DateIndex&amp;"]"),L11_1Table[County],$C21)&gt;0,SUMIFS(INDIRECT("L9Table["&amp;DateIndex&amp;"]"),L9Table[County],$C21)&gt;0,SUMIFS(INDIRECT("L10Table["&amp;DateIndex&amp;"]"),L10Table[County],$C21)&gt;0),1,0)</f>
        <v>#N/A</v>
      </c>
      <c r="AL21" s="416" t="e">
        <f ca="1">IF(OR(SUMIFS(INDIRECT("L11_2Table["&amp;DateIndex&amp;"]"),L11_2Table[County],$C21)&gt;0,SUMIFS(INDIRECT("L22Table["&amp;DateIndex&amp;"]"),L22Table[County],$C21)&gt;0,SUMIFS(INDIRECT("L23Table["&amp;DateIndex&amp;"]"),L23Table[County],$C21)&gt;0),1,0)</f>
        <v>#N/A</v>
      </c>
      <c r="AM21" s="417" t="e">
        <f ca="1">IF(OR(COUNTIFS(INDIRECT("L26Table["&amp;DateIndex&amp;"]"),"&lt;&gt;",INDIRECT("L26Table["&amp;DateIndex&amp;"]"),"&lt;&gt;0",L26Table[County],$C21)&gt;0),1,0)</f>
        <v>#N/A</v>
      </c>
    </row>
    <row r="22" spans="3:39" ht="24" customHeight="1" x14ac:dyDescent="0.15">
      <c r="C22" s="422" t="str">
        <v/>
      </c>
      <c r="D22" s="429" t="str" cm="1">
        <f t="array" ref="D22">IF(LEN(TRIM($C22))&lt;3,"",IF(SUM(AK22:AM22+SUM(U22,W22,Y22))&gt;0,"Yes","No"))</f>
        <v/>
      </c>
      <c r="E22" s="75" t="str" cm="1">
        <f t="array" ref="E22">INDEX(ChaptersActive,MATCH($C22,CountiesActive,0)-1)</f>
        <v/>
      </c>
      <c r="F22" s="61" t="str">
        <f t="shared" ref="F22" si="18">IFERROR(INDEX(ChapterOrder,MATCH(E22,ChapterNames,0)),"_")</f>
        <v>_</v>
      </c>
      <c r="G22" s="430" t="e">
        <f ca="1">SUMIFS(INDIRECT("L9Table["&amp;DateIndex&amp;"]"),L9Table[County],$C22)</f>
        <v>#N/A</v>
      </c>
      <c r="H22" s="431">
        <f>SUMIFS(L9Table[To Date],L9Table[County],$C22)</f>
        <v>0</v>
      </c>
      <c r="I22" s="430" t="e">
        <f ca="1">SUMIFS(INDIRECT("l10Table["&amp;DateIndex&amp;"]"),L10Table[County],$C22)</f>
        <v>#N/A</v>
      </c>
      <c r="J22" s="431">
        <f>SUMIFS(L10Table[To Date],L10Table[County],$C22)</f>
        <v>0</v>
      </c>
      <c r="K22" s="432" t="e">
        <f ca="1">SUMIFS(INDIRECT("L11_1Table["&amp;DateIndex&amp;"]"),L11_1Table[County],$C22)</f>
        <v>#N/A</v>
      </c>
      <c r="L22" s="433">
        <f>SUMIFS(L11_1Table[To Date],L11_1Table[County],$C22)</f>
        <v>0</v>
      </c>
      <c r="M22" s="432" t="e">
        <f ca="1">SUMIFS(INDIRECT("L11_2Table["&amp;DateIndex&amp;"]"),L11_2Table[County],$C22)</f>
        <v>#N/A</v>
      </c>
      <c r="N22" s="433">
        <f>SUMIFS(L11_2Table[To Date],L11_2Table[County],$C22)</f>
        <v>0</v>
      </c>
      <c r="O22" s="75" t="e">
        <f t="shared" ca="1" si="1"/>
        <v>#N/A</v>
      </c>
      <c r="P22" s="431">
        <f t="shared" si="1"/>
        <v>0</v>
      </c>
      <c r="Q22" s="434" t="e">
        <f ca="1">SUMIFS(INDIRECT("L23Table["&amp;DateIndex&amp;"]"),L23Table[County],$C22)</f>
        <v>#N/A</v>
      </c>
      <c r="R22" s="431">
        <f>SUMIFS(L23Table[To Date],L23Table[County],$C22)</f>
        <v>0</v>
      </c>
      <c r="S22" s="430" t="e">
        <f ca="1">COUNTIFS(INDIRECT("L26Table["&amp;DateIndex&amp;"]"),"&lt;&gt;",INDIRECT("L26Table["&amp;DateIndex&amp;"]"),"&lt;&gt;0",L26Table[County],$C22)</f>
        <v>#N/A</v>
      </c>
      <c r="T22" s="431">
        <f>SUMIFS(L26Table[To Date],L26Table[County],$C22)</f>
        <v>0</v>
      </c>
      <c r="U22" s="419"/>
      <c r="AK22" s="416" t="e">
        <f ca="1">IF(OR(SUMIFS(INDIRECT("L11_1Table["&amp;DateIndex&amp;"]"),L11_1Table[County],$C22)&gt;0,SUMIFS(INDIRECT("L9Table["&amp;DateIndex&amp;"]"),L9Table[County],$C22)&gt;0,SUMIFS(INDIRECT("L10Table["&amp;DateIndex&amp;"]"),L10Table[County],$C22)&gt;0),1,0)</f>
        <v>#N/A</v>
      </c>
      <c r="AL22" s="416" t="e">
        <f ca="1">IF(OR(SUMIFS(INDIRECT("L11_2Table["&amp;DateIndex&amp;"]"),L11_2Table[County],$C22)&gt;0,SUMIFS(INDIRECT("L22Table["&amp;DateIndex&amp;"]"),L22Table[County],$C22)&gt;0,SUMIFS(INDIRECT("L23Table["&amp;DateIndex&amp;"]"),L23Table[County],$C22)&gt;0),1,0)</f>
        <v>#N/A</v>
      </c>
      <c r="AM22" s="417" t="e">
        <f ca="1">IF(OR(COUNTIFS(INDIRECT("L26Table["&amp;DateIndex&amp;"]"),"&lt;&gt;",INDIRECT("L26Table["&amp;DateIndex&amp;"]"),"&lt;&gt;0",L26Table[County],$C22)&gt;0),1,0)</f>
        <v>#N/A</v>
      </c>
    </row>
    <row r="23" spans="3:39" ht="24" customHeight="1" x14ac:dyDescent="0.15">
      <c r="C23" s="422" t="str">
        <v/>
      </c>
      <c r="D23" s="429" t="str" cm="1">
        <f t="array" ref="D23">IF(LEN(TRIM($C23))&lt;3,"",IF(SUM(AK23:AM23+SUM(U23,W23,Y23))&gt;0,"Yes","No"))</f>
        <v/>
      </c>
      <c r="E23" s="75" t="str" cm="1">
        <f t="array" ref="E23">INDEX(ChaptersActive,MATCH($C23,CountiesActive,0)-1)</f>
        <v/>
      </c>
      <c r="F23" s="61" t="str">
        <f t="shared" ref="F23" si="19">IFERROR(INDEX(ChapterOrder,MATCH(E23,ChapterNames,0)),"_")</f>
        <v>_</v>
      </c>
      <c r="G23" s="430" t="e">
        <f ca="1">SUMIFS(INDIRECT("L9Table["&amp;DateIndex&amp;"]"),L9Table[County],$C23)</f>
        <v>#N/A</v>
      </c>
      <c r="H23" s="431">
        <f>SUMIFS(L9Table[To Date],L9Table[County],$C23)</f>
        <v>0</v>
      </c>
      <c r="I23" s="430" t="e">
        <f ca="1">SUMIFS(INDIRECT("l10Table["&amp;DateIndex&amp;"]"),L10Table[County],$C23)</f>
        <v>#N/A</v>
      </c>
      <c r="J23" s="431">
        <f>SUMIFS(L10Table[To Date],L10Table[County],$C23)</f>
        <v>0</v>
      </c>
      <c r="K23" s="432" t="e">
        <f ca="1">SUMIFS(INDIRECT("L11_1Table["&amp;DateIndex&amp;"]"),L11_1Table[County],$C23)</f>
        <v>#N/A</v>
      </c>
      <c r="L23" s="433">
        <f>SUMIFS(L11_1Table[To Date],L11_1Table[County],$C23)</f>
        <v>0</v>
      </c>
      <c r="M23" s="432" t="e">
        <f ca="1">SUMIFS(INDIRECT("L11_2Table["&amp;DateIndex&amp;"]"),L11_2Table[County],$C23)</f>
        <v>#N/A</v>
      </c>
      <c r="N23" s="433">
        <f>SUMIFS(L11_2Table[To Date],L11_2Table[County],$C23)</f>
        <v>0</v>
      </c>
      <c r="O23" s="75" t="e">
        <f t="shared" ca="1" si="1"/>
        <v>#N/A</v>
      </c>
      <c r="P23" s="431">
        <f t="shared" si="1"/>
        <v>0</v>
      </c>
      <c r="Q23" s="434" t="e">
        <f ca="1">SUMIFS(INDIRECT("L23Table["&amp;DateIndex&amp;"]"),L23Table[County],$C23)</f>
        <v>#N/A</v>
      </c>
      <c r="R23" s="431">
        <f>SUMIFS(L23Table[To Date],L23Table[County],$C23)</f>
        <v>0</v>
      </c>
      <c r="S23" s="430" t="e">
        <f ca="1">COUNTIFS(INDIRECT("L26Table["&amp;DateIndex&amp;"]"),"&lt;&gt;",INDIRECT("L26Table["&amp;DateIndex&amp;"]"),"&lt;&gt;0",L26Table[County],$C23)</f>
        <v>#N/A</v>
      </c>
      <c r="T23" s="431">
        <f>SUMIFS(L26Table[To Date],L26Table[County],$C23)</f>
        <v>0</v>
      </c>
      <c r="U23" s="419"/>
      <c r="AK23" s="416" t="e">
        <f ca="1">IF(OR(SUMIFS(INDIRECT("L11_1Table["&amp;DateIndex&amp;"]"),L11_1Table[County],$C23)&gt;0,SUMIFS(INDIRECT("L9Table["&amp;DateIndex&amp;"]"),L9Table[County],$C23)&gt;0,SUMIFS(INDIRECT("L10Table["&amp;DateIndex&amp;"]"),L10Table[County],$C23)&gt;0),1,0)</f>
        <v>#N/A</v>
      </c>
      <c r="AL23" s="416" t="e">
        <f ca="1">IF(OR(SUMIFS(INDIRECT("L11_2Table["&amp;DateIndex&amp;"]"),L11_2Table[County],$C23)&gt;0,SUMIFS(INDIRECT("L22Table["&amp;DateIndex&amp;"]"),L22Table[County],$C23)&gt;0,SUMIFS(INDIRECT("L23Table["&amp;DateIndex&amp;"]"),L23Table[County],$C23)&gt;0),1,0)</f>
        <v>#N/A</v>
      </c>
      <c r="AM23" s="417" t="e">
        <f ca="1">IF(OR(COUNTIFS(INDIRECT("L26Table["&amp;DateIndex&amp;"]"),"&lt;&gt;",INDIRECT("L26Table["&amp;DateIndex&amp;"]"),"&lt;&gt;0",L26Table[County],$C23)&gt;0),1,0)</f>
        <v>#N/A</v>
      </c>
    </row>
    <row r="24" spans="3:39" ht="24" customHeight="1" x14ac:dyDescent="0.15">
      <c r="C24" s="422" t="str">
        <v/>
      </c>
      <c r="D24" s="429" t="str" cm="1">
        <f t="array" ref="D24">IF(LEN(TRIM($C24))&lt;3,"",IF(SUM(AK24:AM24+SUM(U24,W24,Y24))&gt;0,"Yes","No"))</f>
        <v/>
      </c>
      <c r="E24" s="75" t="str" cm="1">
        <f t="array" ref="E24">INDEX(ChaptersActive,MATCH($C24,CountiesActive,0)-1)</f>
        <v/>
      </c>
      <c r="F24" s="61" t="str">
        <f t="shared" ref="F24" si="20">IFERROR(INDEX(ChapterOrder,MATCH(E24,ChapterNames,0)),"_")</f>
        <v>_</v>
      </c>
      <c r="G24" s="430" t="e">
        <f ca="1">SUMIFS(INDIRECT("L9Table["&amp;DateIndex&amp;"]"),L9Table[County],$C24)</f>
        <v>#N/A</v>
      </c>
      <c r="H24" s="431">
        <f>SUMIFS(L9Table[To Date],L9Table[County],$C24)</f>
        <v>0</v>
      </c>
      <c r="I24" s="430" t="e">
        <f ca="1">SUMIFS(INDIRECT("l10Table["&amp;DateIndex&amp;"]"),L10Table[County],$C24)</f>
        <v>#N/A</v>
      </c>
      <c r="J24" s="431">
        <f>SUMIFS(L10Table[To Date],L10Table[County],$C24)</f>
        <v>0</v>
      </c>
      <c r="K24" s="432" t="e">
        <f ca="1">SUMIFS(INDIRECT("L11_1Table["&amp;DateIndex&amp;"]"),L11_1Table[County],$C24)</f>
        <v>#N/A</v>
      </c>
      <c r="L24" s="433">
        <f>SUMIFS(L11_1Table[To Date],L11_1Table[County],$C24)</f>
        <v>0</v>
      </c>
      <c r="M24" s="432" t="e">
        <f ca="1">SUMIFS(INDIRECT("L11_2Table["&amp;DateIndex&amp;"]"),L11_2Table[County],$C24)</f>
        <v>#N/A</v>
      </c>
      <c r="N24" s="433">
        <f>SUMIFS(L11_2Table[To Date],L11_2Table[County],$C24)</f>
        <v>0</v>
      </c>
      <c r="O24" s="75" t="e">
        <f t="shared" ca="1" si="1"/>
        <v>#N/A</v>
      </c>
      <c r="P24" s="431">
        <f t="shared" si="1"/>
        <v>0</v>
      </c>
      <c r="Q24" s="434" t="e">
        <f ca="1">SUMIFS(INDIRECT("L23Table["&amp;DateIndex&amp;"]"),L23Table[County],$C24)</f>
        <v>#N/A</v>
      </c>
      <c r="R24" s="431">
        <f>SUMIFS(L23Table[To Date],L23Table[County],$C24)</f>
        <v>0</v>
      </c>
      <c r="S24" s="430" t="e">
        <f ca="1">COUNTIFS(INDIRECT("L26Table["&amp;DateIndex&amp;"]"),"&lt;&gt;",INDIRECT("L26Table["&amp;DateIndex&amp;"]"),"&lt;&gt;0",L26Table[County],$C24)</f>
        <v>#N/A</v>
      </c>
      <c r="T24" s="431">
        <f>SUMIFS(L26Table[To Date],L26Table[County],$C24)</f>
        <v>0</v>
      </c>
      <c r="U24" s="419"/>
      <c r="AK24" s="416" t="e">
        <f ca="1">IF(OR(SUMIFS(INDIRECT("L11_1Table["&amp;DateIndex&amp;"]"),L11_1Table[County],$C24)&gt;0,SUMIFS(INDIRECT("L9Table["&amp;DateIndex&amp;"]"),L9Table[County],$C24)&gt;0,SUMIFS(INDIRECT("L10Table["&amp;DateIndex&amp;"]"),L10Table[County],$C24)&gt;0),1,0)</f>
        <v>#N/A</v>
      </c>
      <c r="AL24" s="416" t="e">
        <f ca="1">IF(OR(SUMIFS(INDIRECT("L11_2Table["&amp;DateIndex&amp;"]"),L11_2Table[County],$C24)&gt;0,SUMIFS(INDIRECT("L22Table["&amp;DateIndex&amp;"]"),L22Table[County],$C24)&gt;0,SUMIFS(INDIRECT("L23Table["&amp;DateIndex&amp;"]"),L23Table[County],$C24)&gt;0),1,0)</f>
        <v>#N/A</v>
      </c>
      <c r="AM24" s="417" t="e">
        <f ca="1">IF(OR(COUNTIFS(INDIRECT("L26Table["&amp;DateIndex&amp;"]"),"&lt;&gt;",INDIRECT("L26Table["&amp;DateIndex&amp;"]"),"&lt;&gt;0",L26Table[County],$C24)&gt;0),1,0)</f>
        <v>#N/A</v>
      </c>
    </row>
    <row r="25" spans="3:39" ht="24" customHeight="1" x14ac:dyDescent="0.15">
      <c r="C25" s="422" t="str">
        <v/>
      </c>
      <c r="D25" s="429" t="str" cm="1">
        <f t="array" ref="D25">IF(LEN(TRIM($C25))&lt;3,"",IF(SUM(AK25:AM25+SUM(U25,W25,Y25))&gt;0,"Yes","No"))</f>
        <v/>
      </c>
      <c r="E25" s="75" t="str" cm="1">
        <f t="array" ref="E25">INDEX(ChaptersActive,MATCH($C25,CountiesActive,0)-1)</f>
        <v/>
      </c>
      <c r="F25" s="61" t="str">
        <f t="shared" ref="F25" si="21">IFERROR(INDEX(ChapterOrder,MATCH(E25,ChapterNames,0)),"_")</f>
        <v>_</v>
      </c>
      <c r="G25" s="430" t="e">
        <f ca="1">SUMIFS(INDIRECT("L9Table["&amp;DateIndex&amp;"]"),L9Table[County],$C25)</f>
        <v>#N/A</v>
      </c>
      <c r="H25" s="431">
        <f>SUMIFS(L9Table[To Date],L9Table[County],$C25)</f>
        <v>0</v>
      </c>
      <c r="I25" s="430" t="e">
        <f ca="1">SUMIFS(INDIRECT("l10Table["&amp;DateIndex&amp;"]"),L10Table[County],$C25)</f>
        <v>#N/A</v>
      </c>
      <c r="J25" s="431">
        <f>SUMIFS(L10Table[To Date],L10Table[County],$C25)</f>
        <v>0</v>
      </c>
      <c r="K25" s="432" t="e">
        <f ca="1">SUMIFS(INDIRECT("L11_1Table["&amp;DateIndex&amp;"]"),L11_1Table[County],$C25)</f>
        <v>#N/A</v>
      </c>
      <c r="L25" s="433">
        <f>SUMIFS(L11_1Table[To Date],L11_1Table[County],$C25)</f>
        <v>0</v>
      </c>
      <c r="M25" s="432" t="e">
        <f ca="1">SUMIFS(INDIRECT("L11_2Table["&amp;DateIndex&amp;"]"),L11_2Table[County],$C25)</f>
        <v>#N/A</v>
      </c>
      <c r="N25" s="433">
        <f>SUMIFS(L11_2Table[To Date],L11_2Table[County],$C25)</f>
        <v>0</v>
      </c>
      <c r="O25" s="75" t="e">
        <f t="shared" ca="1" si="1"/>
        <v>#N/A</v>
      </c>
      <c r="P25" s="431">
        <f t="shared" si="1"/>
        <v>0</v>
      </c>
      <c r="Q25" s="434" t="e">
        <f ca="1">SUMIFS(INDIRECT("L23Table["&amp;DateIndex&amp;"]"),L23Table[County],$C25)</f>
        <v>#N/A</v>
      </c>
      <c r="R25" s="431">
        <f>SUMIFS(L23Table[To Date],L23Table[County],$C25)</f>
        <v>0</v>
      </c>
      <c r="S25" s="430" t="e">
        <f ca="1">COUNTIFS(INDIRECT("L26Table["&amp;DateIndex&amp;"]"),"&lt;&gt;",INDIRECT("L26Table["&amp;DateIndex&amp;"]"),"&lt;&gt;0",L26Table[County],$C25)</f>
        <v>#N/A</v>
      </c>
      <c r="T25" s="431">
        <f>SUMIFS(L26Table[To Date],L26Table[County],$C25)</f>
        <v>0</v>
      </c>
      <c r="U25" s="419"/>
      <c r="AK25" s="416" t="e">
        <f ca="1">IF(OR(SUMIFS(INDIRECT("L11_1Table["&amp;DateIndex&amp;"]"),L11_1Table[County],$C25)&gt;0,SUMIFS(INDIRECT("L9Table["&amp;DateIndex&amp;"]"),L9Table[County],$C25)&gt;0,SUMIFS(INDIRECT("L10Table["&amp;DateIndex&amp;"]"),L10Table[County],$C25)&gt;0),1,0)</f>
        <v>#N/A</v>
      </c>
      <c r="AL25" s="416" t="e">
        <f ca="1">IF(OR(SUMIFS(INDIRECT("L11_2Table["&amp;DateIndex&amp;"]"),L11_2Table[County],$C25)&gt;0,SUMIFS(INDIRECT("L22Table["&amp;DateIndex&amp;"]"),L22Table[County],$C25)&gt;0,SUMIFS(INDIRECT("L23Table["&amp;DateIndex&amp;"]"),L23Table[County],$C25)&gt;0),1,0)</f>
        <v>#N/A</v>
      </c>
      <c r="AM25" s="417" t="e">
        <f ca="1">IF(OR(COUNTIFS(INDIRECT("L26Table["&amp;DateIndex&amp;"]"),"&lt;&gt;",INDIRECT("L26Table["&amp;DateIndex&amp;"]"),"&lt;&gt;0",L26Table[County],$C25)&gt;0),1,0)</f>
        <v>#N/A</v>
      </c>
    </row>
    <row r="26" spans="3:39" ht="24" customHeight="1" x14ac:dyDescent="0.15">
      <c r="C26" s="422" t="str">
        <v/>
      </c>
      <c r="D26" s="429" t="str" cm="1">
        <f t="array" ref="D26">IF(LEN(TRIM($C26))&lt;3,"",IF(SUM(AK26:AM26+SUM(U26,W26,Y26))&gt;0,"Yes","No"))</f>
        <v/>
      </c>
      <c r="E26" s="75" t="str" cm="1">
        <f t="array" ref="E26">INDEX(ChaptersActive,MATCH($C26,CountiesActive,0)-1)</f>
        <v/>
      </c>
      <c r="F26" s="61" t="str">
        <f t="shared" ref="F26" si="22">IFERROR(INDEX(ChapterOrder,MATCH(E26,ChapterNames,0)),"_")</f>
        <v>_</v>
      </c>
      <c r="G26" s="430" t="e">
        <f ca="1">SUMIFS(INDIRECT("L9Table["&amp;DateIndex&amp;"]"),L9Table[County],$C26)</f>
        <v>#N/A</v>
      </c>
      <c r="H26" s="431">
        <f>SUMIFS(L9Table[To Date],L9Table[County],$C26)</f>
        <v>0</v>
      </c>
      <c r="I26" s="430" t="e">
        <f ca="1">SUMIFS(INDIRECT("l10Table["&amp;DateIndex&amp;"]"),L10Table[County],$C26)</f>
        <v>#N/A</v>
      </c>
      <c r="J26" s="431">
        <f>SUMIFS(L10Table[To Date],L10Table[County],$C26)</f>
        <v>0</v>
      </c>
      <c r="K26" s="432" t="e">
        <f ca="1">SUMIFS(INDIRECT("L11_1Table["&amp;DateIndex&amp;"]"),L11_1Table[County],$C26)</f>
        <v>#N/A</v>
      </c>
      <c r="L26" s="433">
        <f>SUMIFS(L11_1Table[To Date],L11_1Table[County],$C26)</f>
        <v>0</v>
      </c>
      <c r="M26" s="432" t="e">
        <f ca="1">SUMIFS(INDIRECT("L11_2Table["&amp;DateIndex&amp;"]"),L11_2Table[County],$C26)</f>
        <v>#N/A</v>
      </c>
      <c r="N26" s="433">
        <f>SUMIFS(L11_2Table[To Date],L11_2Table[County],$C26)</f>
        <v>0</v>
      </c>
      <c r="O26" s="75" t="e">
        <f t="shared" ca="1" si="1"/>
        <v>#N/A</v>
      </c>
      <c r="P26" s="431">
        <f t="shared" si="1"/>
        <v>0</v>
      </c>
      <c r="Q26" s="434" t="e">
        <f ca="1">SUMIFS(INDIRECT("L23Table["&amp;DateIndex&amp;"]"),L23Table[County],$C26)</f>
        <v>#N/A</v>
      </c>
      <c r="R26" s="431">
        <f>SUMIFS(L23Table[To Date],L23Table[County],$C26)</f>
        <v>0</v>
      </c>
      <c r="S26" s="430" t="e">
        <f ca="1">COUNTIFS(INDIRECT("L26Table["&amp;DateIndex&amp;"]"),"&lt;&gt;",INDIRECT("L26Table["&amp;DateIndex&amp;"]"),"&lt;&gt;0",L26Table[County],$C26)</f>
        <v>#N/A</v>
      </c>
      <c r="T26" s="431">
        <f>SUMIFS(L26Table[To Date],L26Table[County],$C26)</f>
        <v>0</v>
      </c>
      <c r="U26" s="419"/>
      <c r="AK26" s="416" t="e">
        <f ca="1">IF(OR(SUMIFS(INDIRECT("L11_1Table["&amp;DateIndex&amp;"]"),L11_1Table[County],$C26)&gt;0,SUMIFS(INDIRECT("L9Table["&amp;DateIndex&amp;"]"),L9Table[County],$C26)&gt;0,SUMIFS(INDIRECT("L10Table["&amp;DateIndex&amp;"]"),L10Table[County],$C26)&gt;0),1,0)</f>
        <v>#N/A</v>
      </c>
      <c r="AL26" s="416" t="e">
        <f ca="1">IF(OR(SUMIFS(INDIRECT("L11_2Table["&amp;DateIndex&amp;"]"),L11_2Table[County],$C26)&gt;0,SUMIFS(INDIRECT("L22Table["&amp;DateIndex&amp;"]"),L22Table[County],$C26)&gt;0,SUMIFS(INDIRECT("L23Table["&amp;DateIndex&amp;"]"),L23Table[County],$C26)&gt;0),1,0)</f>
        <v>#N/A</v>
      </c>
      <c r="AM26" s="417" t="e">
        <f ca="1">IF(OR(COUNTIFS(INDIRECT("L26Table["&amp;DateIndex&amp;"]"),"&lt;&gt;",INDIRECT("L26Table["&amp;DateIndex&amp;"]"),"&lt;&gt;0",L26Table[County],$C26)&gt;0),1,0)</f>
        <v>#N/A</v>
      </c>
    </row>
    <row r="27" spans="3:39" ht="24" customHeight="1" x14ac:dyDescent="0.15">
      <c r="C27" s="422" t="str">
        <v/>
      </c>
      <c r="D27" s="429" t="str" cm="1">
        <f t="array" ref="D27">IF(LEN(TRIM($C27))&lt;3,"",IF(SUM(AK27:AM27+SUM(U27,W27,Y27))&gt;0,"Yes","No"))</f>
        <v/>
      </c>
      <c r="E27" s="75" t="str" cm="1">
        <f t="array" ref="E27">INDEX(ChaptersActive,MATCH($C27,CountiesActive,0)-1)</f>
        <v/>
      </c>
      <c r="F27" s="61" t="str">
        <f t="shared" ref="F27" si="23">IFERROR(INDEX(ChapterOrder,MATCH(E27,ChapterNames,0)),"_")</f>
        <v>_</v>
      </c>
      <c r="G27" s="430" t="e">
        <f ca="1">SUMIFS(INDIRECT("L9Table["&amp;DateIndex&amp;"]"),L9Table[County],$C27)</f>
        <v>#N/A</v>
      </c>
      <c r="H27" s="431">
        <f>SUMIFS(L9Table[To Date],L9Table[County],$C27)</f>
        <v>0</v>
      </c>
      <c r="I27" s="430" t="e">
        <f ca="1">SUMIFS(INDIRECT("l10Table["&amp;DateIndex&amp;"]"),L10Table[County],$C27)</f>
        <v>#N/A</v>
      </c>
      <c r="J27" s="431">
        <f>SUMIFS(L10Table[To Date],L10Table[County],$C27)</f>
        <v>0</v>
      </c>
      <c r="K27" s="432" t="e">
        <f ca="1">SUMIFS(INDIRECT("L11_1Table["&amp;DateIndex&amp;"]"),L11_1Table[County],$C27)</f>
        <v>#N/A</v>
      </c>
      <c r="L27" s="433">
        <f>SUMIFS(L11_1Table[To Date],L11_1Table[County],$C27)</f>
        <v>0</v>
      </c>
      <c r="M27" s="432" t="e">
        <f ca="1">SUMIFS(INDIRECT("L11_2Table["&amp;DateIndex&amp;"]"),L11_2Table[County],$C27)</f>
        <v>#N/A</v>
      </c>
      <c r="N27" s="433">
        <f>SUMIFS(L11_2Table[To Date],L11_2Table[County],$C27)</f>
        <v>0</v>
      </c>
      <c r="O27" s="75" t="e">
        <f t="shared" ca="1" si="1"/>
        <v>#N/A</v>
      </c>
      <c r="P27" s="431">
        <f t="shared" si="1"/>
        <v>0</v>
      </c>
      <c r="Q27" s="434" t="e">
        <f ca="1">SUMIFS(INDIRECT("L23Table["&amp;DateIndex&amp;"]"),L23Table[County],$C27)</f>
        <v>#N/A</v>
      </c>
      <c r="R27" s="431">
        <f>SUMIFS(L23Table[To Date],L23Table[County],$C27)</f>
        <v>0</v>
      </c>
      <c r="S27" s="430" t="e">
        <f ca="1">COUNTIFS(INDIRECT("L26Table["&amp;DateIndex&amp;"]"),"&lt;&gt;",INDIRECT("L26Table["&amp;DateIndex&amp;"]"),"&lt;&gt;0",L26Table[County],$C27)</f>
        <v>#N/A</v>
      </c>
      <c r="T27" s="431">
        <f>SUMIFS(L26Table[To Date],L26Table[County],$C27)</f>
        <v>0</v>
      </c>
      <c r="U27" s="419"/>
      <c r="AK27" s="416" t="e">
        <f ca="1">IF(OR(SUMIFS(INDIRECT("L11_1Table["&amp;DateIndex&amp;"]"),L11_1Table[County],$C27)&gt;0,SUMIFS(INDIRECT("L9Table["&amp;DateIndex&amp;"]"),L9Table[County],$C27)&gt;0,SUMIFS(INDIRECT("L10Table["&amp;DateIndex&amp;"]"),L10Table[County],$C27)&gt;0),1,0)</f>
        <v>#N/A</v>
      </c>
      <c r="AL27" s="416" t="e">
        <f ca="1">IF(OR(SUMIFS(INDIRECT("L11_2Table["&amp;DateIndex&amp;"]"),L11_2Table[County],$C27)&gt;0,SUMIFS(INDIRECT("L22Table["&amp;DateIndex&amp;"]"),L22Table[County],$C27)&gt;0,SUMIFS(INDIRECT("L23Table["&amp;DateIndex&amp;"]"),L23Table[County],$C27)&gt;0),1,0)</f>
        <v>#N/A</v>
      </c>
      <c r="AM27" s="417" t="e">
        <f ca="1">IF(OR(COUNTIFS(INDIRECT("L26Table["&amp;DateIndex&amp;"]"),"&lt;&gt;",INDIRECT("L26Table["&amp;DateIndex&amp;"]"),"&lt;&gt;0",L26Table[County],$C27)&gt;0),1,0)</f>
        <v>#N/A</v>
      </c>
    </row>
    <row r="28" spans="3:39" ht="24" customHeight="1" x14ac:dyDescent="0.15">
      <c r="C28" s="422" t="str">
        <v/>
      </c>
      <c r="D28" s="429" t="str" cm="1">
        <f t="array" ref="D28">IF(LEN(TRIM($C28))&lt;3,"",IF(SUM(AK28:AM28+SUM(U28,W28,Y28))&gt;0,"Yes","No"))</f>
        <v/>
      </c>
      <c r="E28" s="75" t="str" cm="1">
        <f t="array" ref="E28">INDEX(ChaptersActive,MATCH($C28,CountiesActive,0)-1)</f>
        <v/>
      </c>
      <c r="F28" s="61" t="str">
        <f t="shared" ref="F28" si="24">IFERROR(INDEX(ChapterOrder,MATCH(E28,ChapterNames,0)),"_")</f>
        <v>_</v>
      </c>
      <c r="G28" s="430" t="e">
        <f ca="1">SUMIFS(INDIRECT("L9Table["&amp;DateIndex&amp;"]"),L9Table[County],$C28)</f>
        <v>#N/A</v>
      </c>
      <c r="H28" s="431">
        <f>SUMIFS(L9Table[To Date],L9Table[County],$C28)</f>
        <v>0</v>
      </c>
      <c r="I28" s="430" t="e">
        <f ca="1">SUMIFS(INDIRECT("l10Table["&amp;DateIndex&amp;"]"),L10Table[County],$C28)</f>
        <v>#N/A</v>
      </c>
      <c r="J28" s="431">
        <f>SUMIFS(L10Table[To Date],L10Table[County],$C28)</f>
        <v>0</v>
      </c>
      <c r="K28" s="432" t="e">
        <f ca="1">SUMIFS(INDIRECT("L11_1Table["&amp;DateIndex&amp;"]"),L11_1Table[County],$C28)</f>
        <v>#N/A</v>
      </c>
      <c r="L28" s="433">
        <f>SUMIFS(L11_1Table[To Date],L11_1Table[County],$C28)</f>
        <v>0</v>
      </c>
      <c r="M28" s="432" t="e">
        <f ca="1">SUMIFS(INDIRECT("L11_2Table["&amp;DateIndex&amp;"]"),L11_2Table[County],$C28)</f>
        <v>#N/A</v>
      </c>
      <c r="N28" s="433">
        <f>SUMIFS(L11_2Table[To Date],L11_2Table[County],$C28)</f>
        <v>0</v>
      </c>
      <c r="O28" s="75" t="e">
        <f t="shared" ca="1" si="1"/>
        <v>#N/A</v>
      </c>
      <c r="P28" s="431">
        <f t="shared" si="1"/>
        <v>0</v>
      </c>
      <c r="Q28" s="434" t="e">
        <f ca="1">SUMIFS(INDIRECT("L23Table["&amp;DateIndex&amp;"]"),L23Table[County],$C28)</f>
        <v>#N/A</v>
      </c>
      <c r="R28" s="431">
        <f>SUMIFS(L23Table[To Date],L23Table[County],$C28)</f>
        <v>0</v>
      </c>
      <c r="S28" s="430" t="e">
        <f ca="1">COUNTIFS(INDIRECT("L26Table["&amp;DateIndex&amp;"]"),"&lt;&gt;",INDIRECT("L26Table["&amp;DateIndex&amp;"]"),"&lt;&gt;0",L26Table[County],$C28)</f>
        <v>#N/A</v>
      </c>
      <c r="T28" s="431">
        <f>SUMIFS(L26Table[To Date],L26Table[County],$C28)</f>
        <v>0</v>
      </c>
      <c r="U28" s="419"/>
      <c r="AK28" s="416" t="e">
        <f ca="1">IF(OR(SUMIFS(INDIRECT("L11_1Table["&amp;DateIndex&amp;"]"),L11_1Table[County],$C28)&gt;0,SUMIFS(INDIRECT("L9Table["&amp;DateIndex&amp;"]"),L9Table[County],$C28)&gt;0,SUMIFS(INDIRECT("L10Table["&amp;DateIndex&amp;"]"),L10Table[County],$C28)&gt;0),1,0)</f>
        <v>#N/A</v>
      </c>
      <c r="AL28" s="416" t="e">
        <f ca="1">IF(OR(SUMIFS(INDIRECT("L11_2Table["&amp;DateIndex&amp;"]"),L11_2Table[County],$C28)&gt;0,SUMIFS(INDIRECT("L22Table["&amp;DateIndex&amp;"]"),L22Table[County],$C28)&gt;0,SUMIFS(INDIRECT("L23Table["&amp;DateIndex&amp;"]"),L23Table[County],$C28)&gt;0),1,0)</f>
        <v>#N/A</v>
      </c>
      <c r="AM28" s="417" t="e">
        <f ca="1">IF(OR(COUNTIFS(INDIRECT("L26Table["&amp;DateIndex&amp;"]"),"&lt;&gt;",INDIRECT("L26Table["&amp;DateIndex&amp;"]"),"&lt;&gt;0",L26Table[County],$C28)&gt;0),1,0)</f>
        <v>#N/A</v>
      </c>
    </row>
    <row r="29" spans="3:39" ht="24" customHeight="1" x14ac:dyDescent="0.15">
      <c r="C29" s="422" t="str">
        <v/>
      </c>
      <c r="D29" s="429" t="str" cm="1">
        <f t="array" ref="D29">IF(LEN(TRIM($C29))&lt;3,"",IF(SUM(AK29:AM29+SUM(U29,W29,Y29))&gt;0,"Yes","No"))</f>
        <v/>
      </c>
      <c r="E29" s="75" t="str" cm="1">
        <f t="array" ref="E29">INDEX(ChaptersActive,MATCH($C29,CountiesActive,0)-1)</f>
        <v/>
      </c>
      <c r="F29" s="61" t="str">
        <f t="shared" ref="F29" si="25">IFERROR(INDEX(ChapterOrder,MATCH(E29,ChapterNames,0)),"_")</f>
        <v>_</v>
      </c>
      <c r="G29" s="430" t="e">
        <f ca="1">SUMIFS(INDIRECT("L9Table["&amp;DateIndex&amp;"]"),L9Table[County],$C29)</f>
        <v>#N/A</v>
      </c>
      <c r="H29" s="431">
        <f>SUMIFS(L9Table[To Date],L9Table[County],$C29)</f>
        <v>0</v>
      </c>
      <c r="I29" s="430" t="e">
        <f ca="1">SUMIFS(INDIRECT("l10Table["&amp;DateIndex&amp;"]"),L10Table[County],$C29)</f>
        <v>#N/A</v>
      </c>
      <c r="J29" s="431">
        <f>SUMIFS(L10Table[To Date],L10Table[County],$C29)</f>
        <v>0</v>
      </c>
      <c r="K29" s="432" t="e">
        <f ca="1">SUMIFS(INDIRECT("L11_1Table["&amp;DateIndex&amp;"]"),L11_1Table[County],$C29)</f>
        <v>#N/A</v>
      </c>
      <c r="L29" s="433">
        <f>SUMIFS(L11_1Table[To Date],L11_1Table[County],$C29)</f>
        <v>0</v>
      </c>
      <c r="M29" s="432" t="e">
        <f ca="1">SUMIFS(INDIRECT("L11_2Table["&amp;DateIndex&amp;"]"),L11_2Table[County],$C29)</f>
        <v>#N/A</v>
      </c>
      <c r="N29" s="433">
        <f>SUMIFS(L11_2Table[To Date],L11_2Table[County],$C29)</f>
        <v>0</v>
      </c>
      <c r="O29" s="75" t="e">
        <f t="shared" ca="1" si="1"/>
        <v>#N/A</v>
      </c>
      <c r="P29" s="431">
        <f t="shared" si="1"/>
        <v>0</v>
      </c>
      <c r="Q29" s="434" t="e">
        <f ca="1">SUMIFS(INDIRECT("L23Table["&amp;DateIndex&amp;"]"),L23Table[County],$C29)</f>
        <v>#N/A</v>
      </c>
      <c r="R29" s="431">
        <f>SUMIFS(L23Table[To Date],L23Table[County],$C29)</f>
        <v>0</v>
      </c>
      <c r="S29" s="430" t="e">
        <f ca="1">COUNTIFS(INDIRECT("L26Table["&amp;DateIndex&amp;"]"),"&lt;&gt;",INDIRECT("L26Table["&amp;DateIndex&amp;"]"),"&lt;&gt;0",L26Table[County],$C29)</f>
        <v>#N/A</v>
      </c>
      <c r="T29" s="431">
        <f>SUMIFS(L26Table[To Date],L26Table[County],$C29)</f>
        <v>0</v>
      </c>
      <c r="U29" s="419"/>
      <c r="AK29" s="416" t="e">
        <f ca="1">IF(OR(SUMIFS(INDIRECT("L11_1Table["&amp;DateIndex&amp;"]"),L11_1Table[County],$C29)&gt;0,SUMIFS(INDIRECT("L9Table["&amp;DateIndex&amp;"]"),L9Table[County],$C29)&gt;0,SUMIFS(INDIRECT("L10Table["&amp;DateIndex&amp;"]"),L10Table[County],$C29)&gt;0),1,0)</f>
        <v>#N/A</v>
      </c>
      <c r="AL29" s="416" t="e">
        <f ca="1">IF(OR(SUMIFS(INDIRECT("L11_2Table["&amp;DateIndex&amp;"]"),L11_2Table[County],$C29)&gt;0,SUMIFS(INDIRECT("L22Table["&amp;DateIndex&amp;"]"),L22Table[County],$C29)&gt;0,SUMIFS(INDIRECT("L23Table["&amp;DateIndex&amp;"]"),L23Table[County],$C29)&gt;0),1,0)</f>
        <v>#N/A</v>
      </c>
      <c r="AM29" s="417" t="e">
        <f ca="1">IF(OR(COUNTIFS(INDIRECT("L26Table["&amp;DateIndex&amp;"]"),"&lt;&gt;",INDIRECT("L26Table["&amp;DateIndex&amp;"]"),"&lt;&gt;0",L26Table[County],$C29)&gt;0),1,0)</f>
        <v>#N/A</v>
      </c>
    </row>
    <row r="30" spans="3:39" ht="24" customHeight="1" x14ac:dyDescent="0.15">
      <c r="C30" s="422" t="str">
        <v/>
      </c>
      <c r="D30" s="429" t="str" cm="1">
        <f t="array" ref="D30">IF(LEN(TRIM($C30))&lt;3,"",IF(SUM(AK30:AM30+SUM(U30,W30,Y30))&gt;0,"Yes","No"))</f>
        <v/>
      </c>
      <c r="E30" s="75" t="str" cm="1">
        <f t="array" ref="E30">INDEX(ChaptersActive,MATCH($C30,CountiesActive,0)-1)</f>
        <v/>
      </c>
      <c r="F30" s="61" t="str">
        <f t="shared" ref="F30" si="26">IFERROR(INDEX(ChapterOrder,MATCH(E30,ChapterNames,0)),"_")</f>
        <v>_</v>
      </c>
      <c r="G30" s="430" t="e">
        <f ca="1">SUMIFS(INDIRECT("L9Table["&amp;DateIndex&amp;"]"),L9Table[County],$C30)</f>
        <v>#N/A</v>
      </c>
      <c r="H30" s="431">
        <f>SUMIFS(L9Table[To Date],L9Table[County],$C30)</f>
        <v>0</v>
      </c>
      <c r="I30" s="430" t="e">
        <f ca="1">SUMIFS(INDIRECT("l10Table["&amp;DateIndex&amp;"]"),L10Table[County],$C30)</f>
        <v>#N/A</v>
      </c>
      <c r="J30" s="431">
        <f>SUMIFS(L10Table[To Date],L10Table[County],$C30)</f>
        <v>0</v>
      </c>
      <c r="K30" s="432" t="e">
        <f ca="1">SUMIFS(INDIRECT("L11_1Table["&amp;DateIndex&amp;"]"),L11_1Table[County],$C30)</f>
        <v>#N/A</v>
      </c>
      <c r="L30" s="433">
        <f>SUMIFS(L11_1Table[To Date],L11_1Table[County],$C30)</f>
        <v>0</v>
      </c>
      <c r="M30" s="432" t="e">
        <f ca="1">SUMIFS(INDIRECT("L11_2Table["&amp;DateIndex&amp;"]"),L11_2Table[County],$C30)</f>
        <v>#N/A</v>
      </c>
      <c r="N30" s="433">
        <f>SUMIFS(L11_2Table[To Date],L11_2Table[County],$C30)</f>
        <v>0</v>
      </c>
      <c r="O30" s="75" t="e">
        <f t="shared" ca="1" si="1"/>
        <v>#N/A</v>
      </c>
      <c r="P30" s="431">
        <f t="shared" si="1"/>
        <v>0</v>
      </c>
      <c r="Q30" s="434" t="e">
        <f ca="1">SUMIFS(INDIRECT("L23Table["&amp;DateIndex&amp;"]"),L23Table[County],$C30)</f>
        <v>#N/A</v>
      </c>
      <c r="R30" s="431">
        <f>SUMIFS(L23Table[To Date],L23Table[County],$C30)</f>
        <v>0</v>
      </c>
      <c r="S30" s="430" t="e">
        <f ca="1">COUNTIFS(INDIRECT("L26Table["&amp;DateIndex&amp;"]"),"&lt;&gt;",INDIRECT("L26Table["&amp;DateIndex&amp;"]"),"&lt;&gt;0",L26Table[County],$C30)</f>
        <v>#N/A</v>
      </c>
      <c r="T30" s="431">
        <f>SUMIFS(L26Table[To Date],L26Table[County],$C30)</f>
        <v>0</v>
      </c>
      <c r="U30" s="419"/>
      <c r="AK30" s="416" t="e">
        <f ca="1">IF(OR(SUMIFS(INDIRECT("L11_1Table["&amp;DateIndex&amp;"]"),L11_1Table[County],$C30)&gt;0,SUMIFS(INDIRECT("L9Table["&amp;DateIndex&amp;"]"),L9Table[County],$C30)&gt;0,SUMIFS(INDIRECT("L10Table["&amp;DateIndex&amp;"]"),L10Table[County],$C30)&gt;0),1,0)</f>
        <v>#N/A</v>
      </c>
      <c r="AL30" s="416" t="e">
        <f ca="1">IF(OR(SUMIFS(INDIRECT("L11_2Table["&amp;DateIndex&amp;"]"),L11_2Table[County],$C30)&gt;0,SUMIFS(INDIRECT("L22Table["&amp;DateIndex&amp;"]"),L22Table[County],$C30)&gt;0,SUMIFS(INDIRECT("L23Table["&amp;DateIndex&amp;"]"),L23Table[County],$C30)&gt;0),1,0)</f>
        <v>#N/A</v>
      </c>
      <c r="AM30" s="417" t="e">
        <f ca="1">IF(OR(COUNTIFS(INDIRECT("L26Table["&amp;DateIndex&amp;"]"),"&lt;&gt;",INDIRECT("L26Table["&amp;DateIndex&amp;"]"),"&lt;&gt;0",L26Table[County],$C30)&gt;0),1,0)</f>
        <v>#N/A</v>
      </c>
    </row>
    <row r="31" spans="3:39" ht="24" customHeight="1" x14ac:dyDescent="0.15">
      <c r="C31" s="422" t="str">
        <v/>
      </c>
      <c r="D31" s="429" t="str" cm="1">
        <f t="array" ref="D31">IF(LEN(TRIM($C31))&lt;3,"",IF(SUM(AK31:AM31+SUM(U31,W31,Y31))&gt;0,"Yes","No"))</f>
        <v/>
      </c>
      <c r="E31" s="75" t="str" cm="1">
        <f t="array" ref="E31">INDEX(ChaptersActive,MATCH($C31,CountiesActive,0)-1)</f>
        <v/>
      </c>
      <c r="F31" s="61" t="str">
        <f t="shared" ref="F31" si="27">IFERROR(INDEX(ChapterOrder,MATCH(E31,ChapterNames,0)),"_")</f>
        <v>_</v>
      </c>
      <c r="G31" s="430" t="e">
        <f ca="1">SUMIFS(INDIRECT("L9Table["&amp;DateIndex&amp;"]"),L9Table[County],$C31)</f>
        <v>#N/A</v>
      </c>
      <c r="H31" s="431">
        <f>SUMIFS(L9Table[To Date],L9Table[County],$C31)</f>
        <v>0</v>
      </c>
      <c r="I31" s="430" t="e">
        <f ca="1">SUMIFS(INDIRECT("l10Table["&amp;DateIndex&amp;"]"),L10Table[County],$C31)</f>
        <v>#N/A</v>
      </c>
      <c r="J31" s="431">
        <f>SUMIFS(L10Table[To Date],L10Table[County],$C31)</f>
        <v>0</v>
      </c>
      <c r="K31" s="432" t="e">
        <f ca="1">SUMIFS(INDIRECT("L11_1Table["&amp;DateIndex&amp;"]"),L11_1Table[County],$C31)</f>
        <v>#N/A</v>
      </c>
      <c r="L31" s="433">
        <f>SUMIFS(L11_1Table[To Date],L11_1Table[County],$C31)</f>
        <v>0</v>
      </c>
      <c r="M31" s="432" t="e">
        <f ca="1">SUMIFS(INDIRECT("L11_2Table["&amp;DateIndex&amp;"]"),L11_2Table[County],$C31)</f>
        <v>#N/A</v>
      </c>
      <c r="N31" s="433">
        <f>SUMIFS(L11_2Table[To Date],L11_2Table[County],$C31)</f>
        <v>0</v>
      </c>
      <c r="O31" s="75" t="e">
        <f t="shared" ca="1" si="1"/>
        <v>#N/A</v>
      </c>
      <c r="P31" s="431">
        <f t="shared" si="1"/>
        <v>0</v>
      </c>
      <c r="Q31" s="434" t="e">
        <f ca="1">SUMIFS(INDIRECT("L23Table["&amp;DateIndex&amp;"]"),L23Table[County],$C31)</f>
        <v>#N/A</v>
      </c>
      <c r="R31" s="431">
        <f>SUMIFS(L23Table[To Date],L23Table[County],$C31)</f>
        <v>0</v>
      </c>
      <c r="S31" s="430" t="e">
        <f ca="1">COUNTIFS(INDIRECT("L26Table["&amp;DateIndex&amp;"]"),"&lt;&gt;",INDIRECT("L26Table["&amp;DateIndex&amp;"]"),"&lt;&gt;0",L26Table[County],$C31)</f>
        <v>#N/A</v>
      </c>
      <c r="T31" s="431">
        <f>SUMIFS(L26Table[To Date],L26Table[County],$C31)</f>
        <v>0</v>
      </c>
      <c r="U31" s="419"/>
      <c r="AK31" s="416" t="e">
        <f ca="1">IF(OR(SUMIFS(INDIRECT("L11_1Table["&amp;DateIndex&amp;"]"),L11_1Table[County],$C31)&gt;0,SUMIFS(INDIRECT("L9Table["&amp;DateIndex&amp;"]"),L9Table[County],$C31)&gt;0,SUMIFS(INDIRECT("L10Table["&amp;DateIndex&amp;"]"),L10Table[County],$C31)&gt;0),1,0)</f>
        <v>#N/A</v>
      </c>
      <c r="AL31" s="416" t="e">
        <f ca="1">IF(OR(SUMIFS(INDIRECT("L11_2Table["&amp;DateIndex&amp;"]"),L11_2Table[County],$C31)&gt;0,SUMIFS(INDIRECT("L22Table["&amp;DateIndex&amp;"]"),L22Table[County],$C31)&gt;0,SUMIFS(INDIRECT("L23Table["&amp;DateIndex&amp;"]"),L23Table[County],$C31)&gt;0),1,0)</f>
        <v>#N/A</v>
      </c>
      <c r="AM31" s="417" t="e">
        <f ca="1">IF(OR(COUNTIFS(INDIRECT("L26Table["&amp;DateIndex&amp;"]"),"&lt;&gt;",INDIRECT("L26Table["&amp;DateIndex&amp;"]"),"&lt;&gt;0",L26Table[County],$C31)&gt;0),1,0)</f>
        <v>#N/A</v>
      </c>
    </row>
    <row r="32" spans="3:39" ht="24" customHeight="1" x14ac:dyDescent="0.15">
      <c r="C32" s="422" t="str">
        <v/>
      </c>
      <c r="D32" s="429" t="str" cm="1">
        <f t="array" ref="D32">IF(LEN(TRIM($C32))&lt;3,"",IF(SUM(AK32:AM32+SUM(U32,W32,Y32))&gt;0,"Yes","No"))</f>
        <v/>
      </c>
      <c r="E32" s="75" t="str" cm="1">
        <f t="array" ref="E32">INDEX(ChaptersActive,MATCH($C32,CountiesActive,0)-1)</f>
        <v/>
      </c>
      <c r="F32" s="61" t="str">
        <f t="shared" ref="F32" si="28">IFERROR(INDEX(ChapterOrder,MATCH(E32,ChapterNames,0)),"_")</f>
        <v>_</v>
      </c>
      <c r="G32" s="430" t="e">
        <f ca="1">SUMIFS(INDIRECT("L9Table["&amp;DateIndex&amp;"]"),L9Table[County],$C32)</f>
        <v>#N/A</v>
      </c>
      <c r="H32" s="431">
        <f>SUMIFS(L9Table[To Date],L9Table[County],$C32)</f>
        <v>0</v>
      </c>
      <c r="I32" s="430" t="e">
        <f ca="1">SUMIFS(INDIRECT("l10Table["&amp;DateIndex&amp;"]"),L10Table[County],$C32)</f>
        <v>#N/A</v>
      </c>
      <c r="J32" s="431">
        <f>SUMIFS(L10Table[To Date],L10Table[County],$C32)</f>
        <v>0</v>
      </c>
      <c r="K32" s="432" t="e">
        <f ca="1">SUMIFS(INDIRECT("L11_1Table["&amp;DateIndex&amp;"]"),L11_1Table[County],$C32)</f>
        <v>#N/A</v>
      </c>
      <c r="L32" s="433">
        <f>SUMIFS(L11_1Table[To Date],L11_1Table[County],$C32)</f>
        <v>0</v>
      </c>
      <c r="M32" s="432" t="e">
        <f ca="1">SUMIFS(INDIRECT("L11_2Table["&amp;DateIndex&amp;"]"),L11_2Table[County],$C32)</f>
        <v>#N/A</v>
      </c>
      <c r="N32" s="433">
        <f>SUMIFS(L11_2Table[To Date],L11_2Table[County],$C32)</f>
        <v>0</v>
      </c>
      <c r="O32" s="75" t="e">
        <f t="shared" ca="1" si="1"/>
        <v>#N/A</v>
      </c>
      <c r="P32" s="431">
        <f t="shared" si="1"/>
        <v>0</v>
      </c>
      <c r="Q32" s="434" t="e">
        <f ca="1">SUMIFS(INDIRECT("L23Table["&amp;DateIndex&amp;"]"),L23Table[County],$C32)</f>
        <v>#N/A</v>
      </c>
      <c r="R32" s="431">
        <f>SUMIFS(L23Table[To Date],L23Table[County],$C32)</f>
        <v>0</v>
      </c>
      <c r="S32" s="430" t="e">
        <f ca="1">COUNTIFS(INDIRECT("L26Table["&amp;DateIndex&amp;"]"),"&lt;&gt;",INDIRECT("L26Table["&amp;DateIndex&amp;"]"),"&lt;&gt;0",L26Table[County],$C32)</f>
        <v>#N/A</v>
      </c>
      <c r="T32" s="431">
        <f>SUMIFS(L26Table[To Date],L26Table[County],$C32)</f>
        <v>0</v>
      </c>
      <c r="U32" s="419"/>
      <c r="AK32" s="416" t="e">
        <f ca="1">IF(OR(SUMIFS(INDIRECT("L11_1Table["&amp;DateIndex&amp;"]"),L11_1Table[County],$C32)&gt;0,SUMIFS(INDIRECT("L9Table["&amp;DateIndex&amp;"]"),L9Table[County],$C32)&gt;0,SUMIFS(INDIRECT("L10Table["&amp;DateIndex&amp;"]"),L10Table[County],$C32)&gt;0),1,0)</f>
        <v>#N/A</v>
      </c>
      <c r="AL32" s="416" t="e">
        <f ca="1">IF(OR(SUMIFS(INDIRECT("L11_2Table["&amp;DateIndex&amp;"]"),L11_2Table[County],$C32)&gt;0,SUMIFS(INDIRECT("L22Table["&amp;DateIndex&amp;"]"),L22Table[County],$C32)&gt;0,SUMIFS(INDIRECT("L23Table["&amp;DateIndex&amp;"]"),L23Table[County],$C32)&gt;0),1,0)</f>
        <v>#N/A</v>
      </c>
      <c r="AM32" s="417" t="e">
        <f ca="1">IF(OR(COUNTIFS(INDIRECT("L26Table["&amp;DateIndex&amp;"]"),"&lt;&gt;",INDIRECT("L26Table["&amp;DateIndex&amp;"]"),"&lt;&gt;0",L26Table[County],$C32)&gt;0),1,0)</f>
        <v>#N/A</v>
      </c>
    </row>
    <row r="33" spans="3:39" ht="24" customHeight="1" x14ac:dyDescent="0.15">
      <c r="C33" s="422" t="str">
        <v/>
      </c>
      <c r="D33" s="429" t="str" cm="1">
        <f t="array" ref="D33">IF(LEN(TRIM($C33))&lt;3,"",IF(SUM(AK33:AM33+SUM(U33,W33,Y33))&gt;0,"Yes","No"))</f>
        <v/>
      </c>
      <c r="E33" s="75" t="str" cm="1">
        <f t="array" ref="E33">INDEX(ChaptersActive,MATCH($C33,CountiesActive,0)-1)</f>
        <v/>
      </c>
      <c r="F33" s="61" t="str">
        <f t="shared" ref="F33" si="29">IFERROR(INDEX(ChapterOrder,MATCH(E33,ChapterNames,0)),"_")</f>
        <v>_</v>
      </c>
      <c r="G33" s="430" t="e">
        <f ca="1">SUMIFS(INDIRECT("L9Table["&amp;DateIndex&amp;"]"),L9Table[County],$C33)</f>
        <v>#N/A</v>
      </c>
      <c r="H33" s="431">
        <f>SUMIFS(L9Table[To Date],L9Table[County],$C33)</f>
        <v>0</v>
      </c>
      <c r="I33" s="430" t="e">
        <f ca="1">SUMIFS(INDIRECT("l10Table["&amp;DateIndex&amp;"]"),L10Table[County],$C33)</f>
        <v>#N/A</v>
      </c>
      <c r="J33" s="431">
        <f>SUMIFS(L10Table[To Date],L10Table[County],$C33)</f>
        <v>0</v>
      </c>
      <c r="K33" s="432" t="e">
        <f ca="1">SUMIFS(INDIRECT("L11_1Table["&amp;DateIndex&amp;"]"),L11_1Table[County],$C33)</f>
        <v>#N/A</v>
      </c>
      <c r="L33" s="433">
        <f>SUMIFS(L11_1Table[To Date],L11_1Table[County],$C33)</f>
        <v>0</v>
      </c>
      <c r="M33" s="432" t="e">
        <f ca="1">SUMIFS(INDIRECT("L11_2Table["&amp;DateIndex&amp;"]"),L11_2Table[County],$C33)</f>
        <v>#N/A</v>
      </c>
      <c r="N33" s="433">
        <f>SUMIFS(L11_2Table[To Date],L11_2Table[County],$C33)</f>
        <v>0</v>
      </c>
      <c r="O33" s="75" t="e">
        <f t="shared" ca="1" si="1"/>
        <v>#N/A</v>
      </c>
      <c r="P33" s="431">
        <f t="shared" si="1"/>
        <v>0</v>
      </c>
      <c r="Q33" s="434" t="e">
        <f ca="1">SUMIFS(INDIRECT("L23Table["&amp;DateIndex&amp;"]"),L23Table[County],$C33)</f>
        <v>#N/A</v>
      </c>
      <c r="R33" s="431">
        <f>SUMIFS(L23Table[To Date],L23Table[County],$C33)</f>
        <v>0</v>
      </c>
      <c r="S33" s="430" t="e">
        <f ca="1">COUNTIFS(INDIRECT("L26Table["&amp;DateIndex&amp;"]"),"&lt;&gt;",INDIRECT("L26Table["&amp;DateIndex&amp;"]"),"&lt;&gt;0",L26Table[County],$C33)</f>
        <v>#N/A</v>
      </c>
      <c r="T33" s="431">
        <f>SUMIFS(L26Table[To Date],L26Table[County],$C33)</f>
        <v>0</v>
      </c>
      <c r="U33" s="419"/>
      <c r="AK33" s="416" t="e">
        <f ca="1">IF(OR(SUMIFS(INDIRECT("L11_1Table["&amp;DateIndex&amp;"]"),L11_1Table[County],$C33)&gt;0,SUMIFS(INDIRECT("L9Table["&amp;DateIndex&amp;"]"),L9Table[County],$C33)&gt;0,SUMIFS(INDIRECT("L10Table["&amp;DateIndex&amp;"]"),L10Table[County],$C33)&gt;0),1,0)</f>
        <v>#N/A</v>
      </c>
      <c r="AL33" s="416" t="e">
        <f ca="1">IF(OR(SUMIFS(INDIRECT("L11_2Table["&amp;DateIndex&amp;"]"),L11_2Table[County],$C33)&gt;0,SUMIFS(INDIRECT("L22Table["&amp;DateIndex&amp;"]"),L22Table[County],$C33)&gt;0,SUMIFS(INDIRECT("L23Table["&amp;DateIndex&amp;"]"),L23Table[County],$C33)&gt;0),1,0)</f>
        <v>#N/A</v>
      </c>
      <c r="AM33" s="417" t="e">
        <f ca="1">IF(OR(COUNTIFS(INDIRECT("L26Table["&amp;DateIndex&amp;"]"),"&lt;&gt;",INDIRECT("L26Table["&amp;DateIndex&amp;"]"),"&lt;&gt;0",L26Table[County],$C33)&gt;0),1,0)</f>
        <v>#N/A</v>
      </c>
    </row>
    <row r="34" spans="3:39" ht="24" customHeight="1" x14ac:dyDescent="0.15">
      <c r="C34" s="422" t="str">
        <v/>
      </c>
      <c r="D34" s="429" t="str" cm="1">
        <f t="array" ref="D34">IF(LEN(TRIM($C34))&lt;3,"",IF(SUM(AK34:AM34+SUM(U34,W34,Y34))&gt;0,"Yes","No"))</f>
        <v/>
      </c>
      <c r="E34" s="75" t="str" cm="1">
        <f t="array" ref="E34">INDEX(ChaptersActive,MATCH($C34,CountiesActive,0)-1)</f>
        <v/>
      </c>
      <c r="F34" s="61" t="str">
        <f t="shared" ref="F34" si="30">IFERROR(INDEX(ChapterOrder,MATCH(E34,ChapterNames,0)),"_")</f>
        <v>_</v>
      </c>
      <c r="G34" s="430" t="e">
        <f ca="1">SUMIFS(INDIRECT("L9Table["&amp;DateIndex&amp;"]"),L9Table[County],$C34)</f>
        <v>#N/A</v>
      </c>
      <c r="H34" s="431">
        <f>SUMIFS(L9Table[To Date],L9Table[County],$C34)</f>
        <v>0</v>
      </c>
      <c r="I34" s="430" t="e">
        <f ca="1">SUMIFS(INDIRECT("l10Table["&amp;DateIndex&amp;"]"),L10Table[County],$C34)</f>
        <v>#N/A</v>
      </c>
      <c r="J34" s="431">
        <f>SUMIFS(L10Table[To Date],L10Table[County],$C34)</f>
        <v>0</v>
      </c>
      <c r="K34" s="432" t="e">
        <f ca="1">SUMIFS(INDIRECT("L11_1Table["&amp;DateIndex&amp;"]"),L11_1Table[County],$C34)</f>
        <v>#N/A</v>
      </c>
      <c r="L34" s="433">
        <f>SUMIFS(L11_1Table[To Date],L11_1Table[County],$C34)</f>
        <v>0</v>
      </c>
      <c r="M34" s="432" t="e">
        <f ca="1">SUMIFS(INDIRECT("L11_2Table["&amp;DateIndex&amp;"]"),L11_2Table[County],$C34)</f>
        <v>#N/A</v>
      </c>
      <c r="N34" s="433">
        <f>SUMIFS(L11_2Table[To Date],L11_2Table[County],$C34)</f>
        <v>0</v>
      </c>
      <c r="O34" s="75" t="e">
        <f t="shared" ca="1" si="1"/>
        <v>#N/A</v>
      </c>
      <c r="P34" s="431">
        <f t="shared" si="1"/>
        <v>0</v>
      </c>
      <c r="Q34" s="434" t="e">
        <f ca="1">SUMIFS(INDIRECT("L23Table["&amp;DateIndex&amp;"]"),L23Table[County],$C34)</f>
        <v>#N/A</v>
      </c>
      <c r="R34" s="431">
        <f>SUMIFS(L23Table[To Date],L23Table[County],$C34)</f>
        <v>0</v>
      </c>
      <c r="S34" s="430" t="e">
        <f ca="1">COUNTIFS(INDIRECT("L26Table["&amp;DateIndex&amp;"]"),"&lt;&gt;",INDIRECT("L26Table["&amp;DateIndex&amp;"]"),"&lt;&gt;0",L26Table[County],$C34)</f>
        <v>#N/A</v>
      </c>
      <c r="T34" s="431">
        <f>SUMIFS(L26Table[To Date],L26Table[County],$C34)</f>
        <v>0</v>
      </c>
      <c r="U34" s="419"/>
      <c r="AK34" s="416" t="e">
        <f ca="1">IF(OR(SUMIFS(INDIRECT("L11_1Table["&amp;DateIndex&amp;"]"),L11_1Table[County],$C34)&gt;0,SUMIFS(INDIRECT("L9Table["&amp;DateIndex&amp;"]"),L9Table[County],$C34)&gt;0,SUMIFS(INDIRECT("L10Table["&amp;DateIndex&amp;"]"),L10Table[County],$C34)&gt;0),1,0)</f>
        <v>#N/A</v>
      </c>
      <c r="AL34" s="416" t="e">
        <f ca="1">IF(OR(SUMIFS(INDIRECT("L11_2Table["&amp;DateIndex&amp;"]"),L11_2Table[County],$C34)&gt;0,SUMIFS(INDIRECT("L22Table["&amp;DateIndex&amp;"]"),L22Table[County],$C34)&gt;0,SUMIFS(INDIRECT("L23Table["&amp;DateIndex&amp;"]"),L23Table[County],$C34)&gt;0),1,0)</f>
        <v>#N/A</v>
      </c>
      <c r="AM34" s="417" t="e">
        <f ca="1">IF(OR(COUNTIFS(INDIRECT("L26Table["&amp;DateIndex&amp;"]"),"&lt;&gt;",INDIRECT("L26Table["&amp;DateIndex&amp;"]"),"&lt;&gt;0",L26Table[County],$C34)&gt;0),1,0)</f>
        <v>#N/A</v>
      </c>
    </row>
    <row r="35" spans="3:39" ht="24" customHeight="1" x14ac:dyDescent="0.15">
      <c r="C35" s="422" t="str">
        <v/>
      </c>
      <c r="D35" s="429" t="str" cm="1">
        <f t="array" ref="D35">IF(LEN(TRIM($C35))&lt;3,"",IF(SUM(AK35:AM35+SUM(U35,W35,Y35))&gt;0,"Yes","No"))</f>
        <v/>
      </c>
      <c r="E35" s="75" t="str" cm="1">
        <f t="array" ref="E35">INDEX(ChaptersActive,MATCH($C35,CountiesActive,0)-1)</f>
        <v/>
      </c>
      <c r="F35" s="61" t="str">
        <f t="shared" ref="F35" si="31">IFERROR(INDEX(ChapterOrder,MATCH(E35,ChapterNames,0)),"_")</f>
        <v>_</v>
      </c>
      <c r="G35" s="430" t="e">
        <f ca="1">SUMIFS(INDIRECT("L9Table["&amp;DateIndex&amp;"]"),L9Table[County],$C35)</f>
        <v>#N/A</v>
      </c>
      <c r="H35" s="431">
        <f>SUMIFS(L9Table[To Date],L9Table[County],$C35)</f>
        <v>0</v>
      </c>
      <c r="I35" s="430" t="e">
        <f ca="1">SUMIFS(INDIRECT("l10Table["&amp;DateIndex&amp;"]"),L10Table[County],$C35)</f>
        <v>#N/A</v>
      </c>
      <c r="J35" s="431">
        <f>SUMIFS(L10Table[To Date],L10Table[County],$C35)</f>
        <v>0</v>
      </c>
      <c r="K35" s="432" t="e">
        <f ca="1">SUMIFS(INDIRECT("L11_1Table["&amp;DateIndex&amp;"]"),L11_1Table[County],$C35)</f>
        <v>#N/A</v>
      </c>
      <c r="L35" s="433">
        <f>SUMIFS(L11_1Table[To Date],L11_1Table[County],$C35)</f>
        <v>0</v>
      </c>
      <c r="M35" s="432" t="e">
        <f ca="1">SUMIFS(INDIRECT("L11_2Table["&amp;DateIndex&amp;"]"),L11_2Table[County],$C35)</f>
        <v>#N/A</v>
      </c>
      <c r="N35" s="433">
        <f>SUMIFS(L11_2Table[To Date],L11_2Table[County],$C35)</f>
        <v>0</v>
      </c>
      <c r="O35" s="75" t="e">
        <f t="shared" ca="1" si="1"/>
        <v>#N/A</v>
      </c>
      <c r="P35" s="431">
        <f t="shared" si="1"/>
        <v>0</v>
      </c>
      <c r="Q35" s="434" t="e">
        <f ca="1">SUMIFS(INDIRECT("L23Table["&amp;DateIndex&amp;"]"),L23Table[County],$C35)</f>
        <v>#N/A</v>
      </c>
      <c r="R35" s="431">
        <f>SUMIFS(L23Table[To Date],L23Table[County],$C35)</f>
        <v>0</v>
      </c>
      <c r="S35" s="430" t="e">
        <f ca="1">COUNTIFS(INDIRECT("L26Table["&amp;DateIndex&amp;"]"),"&lt;&gt;",INDIRECT("L26Table["&amp;DateIndex&amp;"]"),"&lt;&gt;0",L26Table[County],$C35)</f>
        <v>#N/A</v>
      </c>
      <c r="T35" s="431">
        <f>SUMIFS(L26Table[To Date],L26Table[County],$C35)</f>
        <v>0</v>
      </c>
      <c r="U35" s="419"/>
      <c r="AK35" s="416" t="e">
        <f ca="1">IF(OR(SUMIFS(INDIRECT("L11_1Table["&amp;DateIndex&amp;"]"),L11_1Table[County],$C35)&gt;0,SUMIFS(INDIRECT("L9Table["&amp;DateIndex&amp;"]"),L9Table[County],$C35)&gt;0,SUMIFS(INDIRECT("L10Table["&amp;DateIndex&amp;"]"),L10Table[County],$C35)&gt;0),1,0)</f>
        <v>#N/A</v>
      </c>
      <c r="AL35" s="416" t="e">
        <f ca="1">IF(OR(SUMIFS(INDIRECT("L11_2Table["&amp;DateIndex&amp;"]"),L11_2Table[County],$C35)&gt;0,SUMIFS(INDIRECT("L22Table["&amp;DateIndex&amp;"]"),L22Table[County],$C35)&gt;0,SUMIFS(INDIRECT("L23Table["&amp;DateIndex&amp;"]"),L23Table[County],$C35)&gt;0),1,0)</f>
        <v>#N/A</v>
      </c>
      <c r="AM35" s="417" t="e">
        <f ca="1">IF(OR(COUNTIFS(INDIRECT("L26Table["&amp;DateIndex&amp;"]"),"&lt;&gt;",INDIRECT("L26Table["&amp;DateIndex&amp;"]"),"&lt;&gt;0",L26Table[County],$C35)&gt;0),1,0)</f>
        <v>#N/A</v>
      </c>
    </row>
    <row r="36" spans="3:39" ht="24" customHeight="1" x14ac:dyDescent="0.15">
      <c r="C36" s="422" t="str">
        <v/>
      </c>
      <c r="D36" s="429" t="str" cm="1">
        <f t="array" ref="D36">IF(LEN(TRIM($C36))&lt;3,"",IF(SUM(AK36:AM36+SUM(U36,W36,Y36))&gt;0,"Yes","No"))</f>
        <v/>
      </c>
      <c r="E36" s="75" t="str" cm="1">
        <f t="array" ref="E36">INDEX(ChaptersActive,MATCH($C36,CountiesActive,0)-1)</f>
        <v/>
      </c>
      <c r="F36" s="61" t="str">
        <f t="shared" ref="F36" si="32">IFERROR(INDEX(ChapterOrder,MATCH(E36,ChapterNames,0)),"_")</f>
        <v>_</v>
      </c>
      <c r="G36" s="430" t="e">
        <f ca="1">SUMIFS(INDIRECT("L9Table["&amp;DateIndex&amp;"]"),L9Table[County],$C36)</f>
        <v>#N/A</v>
      </c>
      <c r="H36" s="431">
        <f>SUMIFS(L9Table[To Date],L9Table[County],$C36)</f>
        <v>0</v>
      </c>
      <c r="I36" s="430" t="e">
        <f ca="1">SUMIFS(INDIRECT("l10Table["&amp;DateIndex&amp;"]"),L10Table[County],$C36)</f>
        <v>#N/A</v>
      </c>
      <c r="J36" s="431">
        <f>SUMIFS(L10Table[To Date],L10Table[County],$C36)</f>
        <v>0</v>
      </c>
      <c r="K36" s="432" t="e">
        <f ca="1">SUMIFS(INDIRECT("L11_1Table["&amp;DateIndex&amp;"]"),L11_1Table[County],$C36)</f>
        <v>#N/A</v>
      </c>
      <c r="L36" s="433">
        <f>SUMIFS(L11_1Table[To Date],L11_1Table[County],$C36)</f>
        <v>0</v>
      </c>
      <c r="M36" s="432" t="e">
        <f ca="1">SUMIFS(INDIRECT("L11_2Table["&amp;DateIndex&amp;"]"),L11_2Table[County],$C36)</f>
        <v>#N/A</v>
      </c>
      <c r="N36" s="433">
        <f>SUMIFS(L11_2Table[To Date],L11_2Table[County],$C36)</f>
        <v>0</v>
      </c>
      <c r="O36" s="75" t="e">
        <f t="shared" ca="1" si="1"/>
        <v>#N/A</v>
      </c>
      <c r="P36" s="431">
        <f t="shared" si="1"/>
        <v>0</v>
      </c>
      <c r="Q36" s="434" t="e">
        <f ca="1">SUMIFS(INDIRECT("L23Table["&amp;DateIndex&amp;"]"),L23Table[County],$C36)</f>
        <v>#N/A</v>
      </c>
      <c r="R36" s="431">
        <f>SUMIFS(L23Table[To Date],L23Table[County],$C36)</f>
        <v>0</v>
      </c>
      <c r="S36" s="430" t="e">
        <f ca="1">COUNTIFS(INDIRECT("L26Table["&amp;DateIndex&amp;"]"),"&lt;&gt;",INDIRECT("L26Table["&amp;DateIndex&amp;"]"),"&lt;&gt;0",L26Table[County],$C36)</f>
        <v>#N/A</v>
      </c>
      <c r="T36" s="431">
        <f>SUMIFS(L26Table[To Date],L26Table[County],$C36)</f>
        <v>0</v>
      </c>
      <c r="U36" s="419"/>
      <c r="AK36" s="416" t="e">
        <f ca="1">IF(OR(SUMIFS(INDIRECT("L11_1Table["&amp;DateIndex&amp;"]"),L11_1Table[County],$C36)&gt;0,SUMIFS(INDIRECT("L9Table["&amp;DateIndex&amp;"]"),L9Table[County],$C36)&gt;0,SUMIFS(INDIRECT("L10Table["&amp;DateIndex&amp;"]"),L10Table[County],$C36)&gt;0),1,0)</f>
        <v>#N/A</v>
      </c>
      <c r="AL36" s="416" t="e">
        <f ca="1">IF(OR(SUMIFS(INDIRECT("L11_2Table["&amp;DateIndex&amp;"]"),L11_2Table[County],$C36)&gt;0,SUMIFS(INDIRECT("L22Table["&amp;DateIndex&amp;"]"),L22Table[County],$C36)&gt;0,SUMIFS(INDIRECT("L23Table["&amp;DateIndex&amp;"]"),L23Table[County],$C36)&gt;0),1,0)</f>
        <v>#N/A</v>
      </c>
      <c r="AM36" s="417" t="e">
        <f ca="1">IF(OR(COUNTIFS(INDIRECT("L26Table["&amp;DateIndex&amp;"]"),"&lt;&gt;",INDIRECT("L26Table["&amp;DateIndex&amp;"]"),"&lt;&gt;0",L26Table[County],$C36)&gt;0),1,0)</f>
        <v>#N/A</v>
      </c>
    </row>
    <row r="37" spans="3:39" ht="24" customHeight="1" x14ac:dyDescent="0.15">
      <c r="C37" s="422" t="str">
        <v/>
      </c>
      <c r="D37" s="429" t="str" cm="1">
        <f t="array" ref="D37">IF(LEN(TRIM($C37))&lt;3,"",IF(SUM(AK37:AM37+SUM(U37,W37,Y37))&gt;0,"Yes","No"))</f>
        <v/>
      </c>
      <c r="E37" s="75" t="str" cm="1">
        <f t="array" ref="E37">INDEX(ChaptersActive,MATCH($C37,CountiesActive,0)-1)</f>
        <v/>
      </c>
      <c r="F37" s="61" t="str">
        <f t="shared" ref="F37" si="33">IFERROR(INDEX(ChapterOrder,MATCH(E37,ChapterNames,0)),"_")</f>
        <v>_</v>
      </c>
      <c r="G37" s="430" t="e">
        <f ca="1">SUMIFS(INDIRECT("L9Table["&amp;DateIndex&amp;"]"),L9Table[County],$C37)</f>
        <v>#N/A</v>
      </c>
      <c r="H37" s="431">
        <f>SUMIFS(L9Table[To Date],L9Table[County],$C37)</f>
        <v>0</v>
      </c>
      <c r="I37" s="430" t="e">
        <f ca="1">SUMIFS(INDIRECT("l10Table["&amp;DateIndex&amp;"]"),L10Table[County],$C37)</f>
        <v>#N/A</v>
      </c>
      <c r="J37" s="431">
        <f>SUMIFS(L10Table[To Date],L10Table[County],$C37)</f>
        <v>0</v>
      </c>
      <c r="K37" s="432" t="e">
        <f ca="1">SUMIFS(INDIRECT("L11_1Table["&amp;DateIndex&amp;"]"),L11_1Table[County],$C37)</f>
        <v>#N/A</v>
      </c>
      <c r="L37" s="433">
        <f>SUMIFS(L11_1Table[To Date],L11_1Table[County],$C37)</f>
        <v>0</v>
      </c>
      <c r="M37" s="432" t="e">
        <f ca="1">SUMIFS(INDIRECT("L11_2Table["&amp;DateIndex&amp;"]"),L11_2Table[County],$C37)</f>
        <v>#N/A</v>
      </c>
      <c r="N37" s="433">
        <f>SUMIFS(L11_2Table[To Date],L11_2Table[County],$C37)</f>
        <v>0</v>
      </c>
      <c r="O37" s="75" t="e">
        <f t="shared" ref="O37:P68" ca="1" si="34">K37+M37</f>
        <v>#N/A</v>
      </c>
      <c r="P37" s="431">
        <f t="shared" si="34"/>
        <v>0</v>
      </c>
      <c r="Q37" s="434" t="e">
        <f ca="1">SUMIFS(INDIRECT("L23Table["&amp;DateIndex&amp;"]"),L23Table[County],$C37)</f>
        <v>#N/A</v>
      </c>
      <c r="R37" s="431">
        <f>SUMIFS(L23Table[To Date],L23Table[County],$C37)</f>
        <v>0</v>
      </c>
      <c r="S37" s="430" t="e">
        <f ca="1">COUNTIFS(INDIRECT("L26Table["&amp;DateIndex&amp;"]"),"&lt;&gt;",INDIRECT("L26Table["&amp;DateIndex&amp;"]"),"&lt;&gt;0",L26Table[County],$C37)</f>
        <v>#N/A</v>
      </c>
      <c r="T37" s="431">
        <f>SUMIFS(L26Table[To Date],L26Table[County],$C37)</f>
        <v>0</v>
      </c>
      <c r="U37" s="419"/>
      <c r="AK37" s="416" t="e">
        <f ca="1">IF(OR(SUMIFS(INDIRECT("L11_1Table["&amp;DateIndex&amp;"]"),L11_1Table[County],$C37)&gt;0,SUMIFS(INDIRECT("L9Table["&amp;DateIndex&amp;"]"),L9Table[County],$C37)&gt;0,SUMIFS(INDIRECT("L10Table["&amp;DateIndex&amp;"]"),L10Table[County],$C37)&gt;0),1,0)</f>
        <v>#N/A</v>
      </c>
      <c r="AL37" s="416" t="e">
        <f ca="1">IF(OR(SUMIFS(INDIRECT("L11_2Table["&amp;DateIndex&amp;"]"),L11_2Table[County],$C37)&gt;0,SUMIFS(INDIRECT("L22Table["&amp;DateIndex&amp;"]"),L22Table[County],$C37)&gt;0,SUMIFS(INDIRECT("L23Table["&amp;DateIndex&amp;"]"),L23Table[County],$C37)&gt;0),1,0)</f>
        <v>#N/A</v>
      </c>
      <c r="AM37" s="417" t="e">
        <f ca="1">IF(OR(COUNTIFS(INDIRECT("L26Table["&amp;DateIndex&amp;"]"),"&lt;&gt;",INDIRECT("L26Table["&amp;DateIndex&amp;"]"),"&lt;&gt;0",L26Table[County],$C37)&gt;0),1,0)</f>
        <v>#N/A</v>
      </c>
    </row>
    <row r="38" spans="3:39" ht="24" customHeight="1" x14ac:dyDescent="0.15">
      <c r="C38" s="422" t="str">
        <v/>
      </c>
      <c r="D38" s="429" t="str" cm="1">
        <f t="array" ref="D38">IF(LEN(TRIM($C38))&lt;3,"",IF(SUM(AK38:AM38+SUM(U38,W38,Y38))&gt;0,"Yes","No"))</f>
        <v/>
      </c>
      <c r="E38" s="75" t="str" cm="1">
        <f t="array" ref="E38">INDEX(ChaptersActive,MATCH($C38,CountiesActive,0)-1)</f>
        <v/>
      </c>
      <c r="F38" s="61" t="str">
        <f t="shared" ref="F38" si="35">IFERROR(INDEX(ChapterOrder,MATCH(E38,ChapterNames,0)),"_")</f>
        <v>_</v>
      </c>
      <c r="G38" s="430" t="e">
        <f ca="1">SUMIFS(INDIRECT("L9Table["&amp;DateIndex&amp;"]"),L9Table[County],$C38)</f>
        <v>#N/A</v>
      </c>
      <c r="H38" s="431">
        <f>SUMIFS(L9Table[To Date],L9Table[County],$C38)</f>
        <v>0</v>
      </c>
      <c r="I38" s="430" t="e">
        <f ca="1">SUMIFS(INDIRECT("l10Table["&amp;DateIndex&amp;"]"),L10Table[County],$C38)</f>
        <v>#N/A</v>
      </c>
      <c r="J38" s="431">
        <f>SUMIFS(L10Table[To Date],L10Table[County],$C38)</f>
        <v>0</v>
      </c>
      <c r="K38" s="432" t="e">
        <f ca="1">SUMIFS(INDIRECT("L11_1Table["&amp;DateIndex&amp;"]"),L11_1Table[County],$C38)</f>
        <v>#N/A</v>
      </c>
      <c r="L38" s="433">
        <f>SUMIFS(L11_1Table[To Date],L11_1Table[County],$C38)</f>
        <v>0</v>
      </c>
      <c r="M38" s="432" t="e">
        <f ca="1">SUMIFS(INDIRECT("L11_2Table["&amp;DateIndex&amp;"]"),L11_2Table[County],$C38)</f>
        <v>#N/A</v>
      </c>
      <c r="N38" s="433">
        <f>SUMIFS(L11_2Table[To Date],L11_2Table[County],$C38)</f>
        <v>0</v>
      </c>
      <c r="O38" s="75" t="e">
        <f t="shared" ca="1" si="34"/>
        <v>#N/A</v>
      </c>
      <c r="P38" s="431">
        <f t="shared" si="34"/>
        <v>0</v>
      </c>
      <c r="Q38" s="434" t="e">
        <f ca="1">SUMIFS(INDIRECT("L23Table["&amp;DateIndex&amp;"]"),L23Table[County],$C38)</f>
        <v>#N/A</v>
      </c>
      <c r="R38" s="431">
        <f>SUMIFS(L23Table[To Date],L23Table[County],$C38)</f>
        <v>0</v>
      </c>
      <c r="S38" s="430" t="e">
        <f ca="1">COUNTIFS(INDIRECT("L26Table["&amp;DateIndex&amp;"]"),"&lt;&gt;",INDIRECT("L26Table["&amp;DateIndex&amp;"]"),"&lt;&gt;0",L26Table[County],$C38)</f>
        <v>#N/A</v>
      </c>
      <c r="T38" s="431">
        <f>SUMIFS(L26Table[To Date],L26Table[County],$C38)</f>
        <v>0</v>
      </c>
      <c r="U38" s="419"/>
      <c r="AK38" s="416" t="e">
        <f ca="1">IF(OR(SUMIFS(INDIRECT("L11_1Table["&amp;DateIndex&amp;"]"),L11_1Table[County],$C38)&gt;0,SUMIFS(INDIRECT("L9Table["&amp;DateIndex&amp;"]"),L9Table[County],$C38)&gt;0,SUMIFS(INDIRECT("L10Table["&amp;DateIndex&amp;"]"),L10Table[County],$C38)&gt;0),1,0)</f>
        <v>#N/A</v>
      </c>
      <c r="AL38" s="416" t="e">
        <f ca="1">IF(OR(SUMIFS(INDIRECT("L11_2Table["&amp;DateIndex&amp;"]"),L11_2Table[County],$C38)&gt;0,SUMIFS(INDIRECT("L22Table["&amp;DateIndex&amp;"]"),L22Table[County],$C38)&gt;0,SUMIFS(INDIRECT("L23Table["&amp;DateIndex&amp;"]"),L23Table[County],$C38)&gt;0),1,0)</f>
        <v>#N/A</v>
      </c>
      <c r="AM38" s="417" t="e">
        <f ca="1">IF(OR(COUNTIFS(INDIRECT("L26Table["&amp;DateIndex&amp;"]"),"&lt;&gt;",INDIRECT("L26Table["&amp;DateIndex&amp;"]"),"&lt;&gt;0",L26Table[County],$C38)&gt;0),1,0)</f>
        <v>#N/A</v>
      </c>
    </row>
    <row r="39" spans="3:39" ht="24" customHeight="1" x14ac:dyDescent="0.15">
      <c r="C39" s="422" t="str">
        <v/>
      </c>
      <c r="D39" s="429" t="str" cm="1">
        <f t="array" ref="D39">IF(LEN(TRIM($C39))&lt;3,"",IF(SUM(AK39:AM39+SUM(U39,W39,Y39))&gt;0,"Yes","No"))</f>
        <v/>
      </c>
      <c r="E39" s="75" t="str" cm="1">
        <f t="array" ref="E39">INDEX(ChaptersActive,MATCH($C39,CountiesActive,0)-1)</f>
        <v/>
      </c>
      <c r="F39" s="61" t="str">
        <f t="shared" ref="F39" si="36">IFERROR(INDEX(ChapterOrder,MATCH(E39,ChapterNames,0)),"_")</f>
        <v>_</v>
      </c>
      <c r="G39" s="430" t="e">
        <f ca="1">SUMIFS(INDIRECT("L9Table["&amp;DateIndex&amp;"]"),L9Table[County],$C39)</f>
        <v>#N/A</v>
      </c>
      <c r="H39" s="431">
        <f>SUMIFS(L9Table[To Date],L9Table[County],$C39)</f>
        <v>0</v>
      </c>
      <c r="I39" s="430" t="e">
        <f ca="1">SUMIFS(INDIRECT("l10Table["&amp;DateIndex&amp;"]"),L10Table[County],$C39)</f>
        <v>#N/A</v>
      </c>
      <c r="J39" s="431">
        <f>SUMIFS(L10Table[To Date],L10Table[County],$C39)</f>
        <v>0</v>
      </c>
      <c r="K39" s="432" t="e">
        <f ca="1">SUMIFS(INDIRECT("L11_1Table["&amp;DateIndex&amp;"]"),L11_1Table[County],$C39)</f>
        <v>#N/A</v>
      </c>
      <c r="L39" s="433">
        <f>SUMIFS(L11_1Table[To Date],L11_1Table[County],$C39)</f>
        <v>0</v>
      </c>
      <c r="M39" s="432" t="e">
        <f ca="1">SUMIFS(INDIRECT("L11_2Table["&amp;DateIndex&amp;"]"),L11_2Table[County],$C39)</f>
        <v>#N/A</v>
      </c>
      <c r="N39" s="433">
        <f>SUMIFS(L11_2Table[To Date],L11_2Table[County],$C39)</f>
        <v>0</v>
      </c>
      <c r="O39" s="75" t="e">
        <f t="shared" ca="1" si="34"/>
        <v>#N/A</v>
      </c>
      <c r="P39" s="431">
        <f t="shared" si="34"/>
        <v>0</v>
      </c>
      <c r="Q39" s="434" t="e">
        <f ca="1">SUMIFS(INDIRECT("L23Table["&amp;DateIndex&amp;"]"),L23Table[County],$C39)</f>
        <v>#N/A</v>
      </c>
      <c r="R39" s="431">
        <f>SUMIFS(L23Table[To Date],L23Table[County],$C39)</f>
        <v>0</v>
      </c>
      <c r="S39" s="430" t="e">
        <f ca="1">COUNTIFS(INDIRECT("L26Table["&amp;DateIndex&amp;"]"),"&lt;&gt;",INDIRECT("L26Table["&amp;DateIndex&amp;"]"),"&lt;&gt;0",L26Table[County],$C39)</f>
        <v>#N/A</v>
      </c>
      <c r="T39" s="431">
        <f>SUMIFS(L26Table[To Date],L26Table[County],$C39)</f>
        <v>0</v>
      </c>
      <c r="U39" s="419"/>
      <c r="AK39" s="416" t="e">
        <f ca="1">IF(OR(SUMIFS(INDIRECT("L11_1Table["&amp;DateIndex&amp;"]"),L11_1Table[County],$C39)&gt;0,SUMIFS(INDIRECT("L9Table["&amp;DateIndex&amp;"]"),L9Table[County],$C39)&gt;0,SUMIFS(INDIRECT("L10Table["&amp;DateIndex&amp;"]"),L10Table[County],$C39)&gt;0),1,0)</f>
        <v>#N/A</v>
      </c>
      <c r="AL39" s="416" t="e">
        <f ca="1">IF(OR(SUMIFS(INDIRECT("L11_2Table["&amp;DateIndex&amp;"]"),L11_2Table[County],$C39)&gt;0,SUMIFS(INDIRECT("L22Table["&amp;DateIndex&amp;"]"),L22Table[County],$C39)&gt;0,SUMIFS(INDIRECT("L23Table["&amp;DateIndex&amp;"]"),L23Table[County],$C39)&gt;0),1,0)</f>
        <v>#N/A</v>
      </c>
      <c r="AM39" s="417" t="e">
        <f ca="1">IF(OR(COUNTIFS(INDIRECT("L26Table["&amp;DateIndex&amp;"]"),"&lt;&gt;",INDIRECT("L26Table["&amp;DateIndex&amp;"]"),"&lt;&gt;0",L26Table[County],$C39)&gt;0),1,0)</f>
        <v>#N/A</v>
      </c>
    </row>
    <row r="40" spans="3:39" ht="24" customHeight="1" x14ac:dyDescent="0.15">
      <c r="C40" s="422" t="str">
        <v/>
      </c>
      <c r="D40" s="429" t="str" cm="1">
        <f t="array" ref="D40">IF(LEN(TRIM($C40))&lt;3,"",IF(SUM(AK40:AM40+SUM(U40,W40,Y40))&gt;0,"Yes","No"))</f>
        <v/>
      </c>
      <c r="E40" s="75" t="str" cm="1">
        <f t="array" ref="E40">INDEX(ChaptersActive,MATCH($C40,CountiesActive,0)-1)</f>
        <v/>
      </c>
      <c r="F40" s="61" t="str">
        <f t="shared" ref="F40" si="37">IFERROR(INDEX(ChapterOrder,MATCH(E40,ChapterNames,0)),"_")</f>
        <v>_</v>
      </c>
      <c r="G40" s="430" t="e">
        <f ca="1">SUMIFS(INDIRECT("L9Table["&amp;DateIndex&amp;"]"),L9Table[County],$C40)</f>
        <v>#N/A</v>
      </c>
      <c r="H40" s="431">
        <f>SUMIFS(L9Table[To Date],L9Table[County],$C40)</f>
        <v>0</v>
      </c>
      <c r="I40" s="430" t="e">
        <f ca="1">SUMIFS(INDIRECT("l10Table["&amp;DateIndex&amp;"]"),L10Table[County],$C40)</f>
        <v>#N/A</v>
      </c>
      <c r="J40" s="431">
        <f>SUMIFS(L10Table[To Date],L10Table[County],$C40)</f>
        <v>0</v>
      </c>
      <c r="K40" s="432" t="e">
        <f ca="1">SUMIFS(INDIRECT("L11_1Table["&amp;DateIndex&amp;"]"),L11_1Table[County],$C40)</f>
        <v>#N/A</v>
      </c>
      <c r="L40" s="433">
        <f>SUMIFS(L11_1Table[To Date],L11_1Table[County],$C40)</f>
        <v>0</v>
      </c>
      <c r="M40" s="432" t="e">
        <f ca="1">SUMIFS(INDIRECT("L11_2Table["&amp;DateIndex&amp;"]"),L11_2Table[County],$C40)</f>
        <v>#N/A</v>
      </c>
      <c r="N40" s="433">
        <f>SUMIFS(L11_2Table[To Date],L11_2Table[County],$C40)</f>
        <v>0</v>
      </c>
      <c r="O40" s="75" t="e">
        <f t="shared" ca="1" si="34"/>
        <v>#N/A</v>
      </c>
      <c r="P40" s="431">
        <f t="shared" si="34"/>
        <v>0</v>
      </c>
      <c r="Q40" s="434" t="e">
        <f ca="1">SUMIFS(INDIRECT("L23Table["&amp;DateIndex&amp;"]"),L23Table[County],$C40)</f>
        <v>#N/A</v>
      </c>
      <c r="R40" s="431">
        <f>SUMIFS(L23Table[To Date],L23Table[County],$C40)</f>
        <v>0</v>
      </c>
      <c r="S40" s="430" t="e">
        <f ca="1">COUNTIFS(INDIRECT("L26Table["&amp;DateIndex&amp;"]"),"&lt;&gt;",INDIRECT("L26Table["&amp;DateIndex&amp;"]"),"&lt;&gt;0",L26Table[County],$C40)</f>
        <v>#N/A</v>
      </c>
      <c r="T40" s="431">
        <f>SUMIFS(L26Table[To Date],L26Table[County],$C40)</f>
        <v>0</v>
      </c>
      <c r="U40" s="419"/>
      <c r="AK40" s="416" t="e">
        <f ca="1">IF(OR(SUMIFS(INDIRECT("L11_1Table["&amp;DateIndex&amp;"]"),L11_1Table[County],$C40)&gt;0,SUMIFS(INDIRECT("L9Table["&amp;DateIndex&amp;"]"),L9Table[County],$C40)&gt;0,SUMIFS(INDIRECT("L10Table["&amp;DateIndex&amp;"]"),L10Table[County],$C40)&gt;0),1,0)</f>
        <v>#N/A</v>
      </c>
      <c r="AL40" s="416" t="e">
        <f ca="1">IF(OR(SUMIFS(INDIRECT("L11_2Table["&amp;DateIndex&amp;"]"),L11_2Table[County],$C40)&gt;0,SUMIFS(INDIRECT("L22Table["&amp;DateIndex&amp;"]"),L22Table[County],$C40)&gt;0,SUMIFS(INDIRECT("L23Table["&amp;DateIndex&amp;"]"),L23Table[County],$C40)&gt;0),1,0)</f>
        <v>#N/A</v>
      </c>
      <c r="AM40" s="417" t="e">
        <f ca="1">IF(OR(COUNTIFS(INDIRECT("L26Table["&amp;DateIndex&amp;"]"),"&lt;&gt;",INDIRECT("L26Table["&amp;DateIndex&amp;"]"),"&lt;&gt;0",L26Table[County],$C40)&gt;0),1,0)</f>
        <v>#N/A</v>
      </c>
    </row>
    <row r="41" spans="3:39" ht="24" customHeight="1" x14ac:dyDescent="0.15">
      <c r="C41" s="422" t="str">
        <v/>
      </c>
      <c r="D41" s="429" t="str" cm="1">
        <f t="array" ref="D41">IF(LEN(TRIM($C41))&lt;3,"",IF(SUM(AK41:AM41+SUM(U41,W41,Y41))&gt;0,"Yes","No"))</f>
        <v/>
      </c>
      <c r="E41" s="75" t="str" cm="1">
        <f t="array" ref="E41">INDEX(ChaptersActive,MATCH($C41,CountiesActive,0)-1)</f>
        <v/>
      </c>
      <c r="F41" s="61" t="str">
        <f t="shared" ref="F41" si="38">IFERROR(INDEX(ChapterOrder,MATCH(E41,ChapterNames,0)),"_")</f>
        <v>_</v>
      </c>
      <c r="G41" s="430" t="e">
        <f ca="1">SUMIFS(INDIRECT("L9Table["&amp;DateIndex&amp;"]"),L9Table[County],$C41)</f>
        <v>#N/A</v>
      </c>
      <c r="H41" s="431">
        <f>SUMIFS(L9Table[To Date],L9Table[County],$C41)</f>
        <v>0</v>
      </c>
      <c r="I41" s="430" t="e">
        <f ca="1">SUMIFS(INDIRECT("l10Table["&amp;DateIndex&amp;"]"),L10Table[County],$C41)</f>
        <v>#N/A</v>
      </c>
      <c r="J41" s="431">
        <f>SUMIFS(L10Table[To Date],L10Table[County],$C41)</f>
        <v>0</v>
      </c>
      <c r="K41" s="432" t="e">
        <f ca="1">SUMIFS(INDIRECT("L11_1Table["&amp;DateIndex&amp;"]"),L11_1Table[County],$C41)</f>
        <v>#N/A</v>
      </c>
      <c r="L41" s="433">
        <f>SUMIFS(L11_1Table[To Date],L11_1Table[County],$C41)</f>
        <v>0</v>
      </c>
      <c r="M41" s="432" t="e">
        <f ca="1">SUMIFS(INDIRECT("L11_2Table["&amp;DateIndex&amp;"]"),L11_2Table[County],$C41)</f>
        <v>#N/A</v>
      </c>
      <c r="N41" s="433">
        <f>SUMIFS(L11_2Table[To Date],L11_2Table[County],$C41)</f>
        <v>0</v>
      </c>
      <c r="O41" s="75" t="e">
        <f t="shared" ca="1" si="34"/>
        <v>#N/A</v>
      </c>
      <c r="P41" s="431">
        <f t="shared" si="34"/>
        <v>0</v>
      </c>
      <c r="Q41" s="434" t="e">
        <f ca="1">SUMIFS(INDIRECT("L23Table["&amp;DateIndex&amp;"]"),L23Table[County],$C41)</f>
        <v>#N/A</v>
      </c>
      <c r="R41" s="431">
        <f>SUMIFS(L23Table[To Date],L23Table[County],$C41)</f>
        <v>0</v>
      </c>
      <c r="S41" s="430" t="e">
        <f ca="1">COUNTIFS(INDIRECT("L26Table["&amp;DateIndex&amp;"]"),"&lt;&gt;",INDIRECT("L26Table["&amp;DateIndex&amp;"]"),"&lt;&gt;0",L26Table[County],$C41)</f>
        <v>#N/A</v>
      </c>
      <c r="T41" s="431">
        <f>SUMIFS(L26Table[To Date],L26Table[County],$C41)</f>
        <v>0</v>
      </c>
      <c r="U41" s="419"/>
      <c r="AK41" s="416" t="e">
        <f ca="1">IF(OR(SUMIFS(INDIRECT("L11_1Table["&amp;DateIndex&amp;"]"),L11_1Table[County],$C41)&gt;0,SUMIFS(INDIRECT("L9Table["&amp;DateIndex&amp;"]"),L9Table[County],$C41)&gt;0,SUMIFS(INDIRECT("L10Table["&amp;DateIndex&amp;"]"),L10Table[County],$C41)&gt;0),1,0)</f>
        <v>#N/A</v>
      </c>
      <c r="AL41" s="416" t="e">
        <f ca="1">IF(OR(SUMIFS(INDIRECT("L11_2Table["&amp;DateIndex&amp;"]"),L11_2Table[County],$C41)&gt;0,SUMIFS(INDIRECT("L22Table["&amp;DateIndex&amp;"]"),L22Table[County],$C41)&gt;0,SUMIFS(INDIRECT("L23Table["&amp;DateIndex&amp;"]"),L23Table[County],$C41)&gt;0),1,0)</f>
        <v>#N/A</v>
      </c>
      <c r="AM41" s="417" t="e">
        <f ca="1">IF(OR(COUNTIFS(INDIRECT("L26Table["&amp;DateIndex&amp;"]"),"&lt;&gt;",INDIRECT("L26Table["&amp;DateIndex&amp;"]"),"&lt;&gt;0",L26Table[County],$C41)&gt;0),1,0)</f>
        <v>#N/A</v>
      </c>
    </row>
    <row r="42" spans="3:39" ht="24" customHeight="1" x14ac:dyDescent="0.15">
      <c r="C42" s="422" t="str">
        <v/>
      </c>
      <c r="D42" s="429" t="str" cm="1">
        <f t="array" ref="D42">IF(LEN(TRIM($C42))&lt;3,"",IF(SUM(AK42:AM42+SUM(U42,W42,Y42))&gt;0,"Yes","No"))</f>
        <v/>
      </c>
      <c r="E42" s="75" t="str" cm="1">
        <f t="array" ref="E42">INDEX(ChaptersActive,MATCH($C42,CountiesActive,0)-1)</f>
        <v/>
      </c>
      <c r="F42" s="61" t="str">
        <f t="shared" ref="F42" si="39">IFERROR(INDEX(ChapterOrder,MATCH(E42,ChapterNames,0)),"_")</f>
        <v>_</v>
      </c>
      <c r="G42" s="430" t="e">
        <f ca="1">SUMIFS(INDIRECT("L9Table["&amp;DateIndex&amp;"]"),L9Table[County],$C42)</f>
        <v>#N/A</v>
      </c>
      <c r="H42" s="431">
        <f>SUMIFS(L9Table[To Date],L9Table[County],$C42)</f>
        <v>0</v>
      </c>
      <c r="I42" s="430" t="e">
        <f ca="1">SUMIFS(INDIRECT("l10Table["&amp;DateIndex&amp;"]"),L10Table[County],$C42)</f>
        <v>#N/A</v>
      </c>
      <c r="J42" s="431">
        <f>SUMIFS(L10Table[To Date],L10Table[County],$C42)</f>
        <v>0</v>
      </c>
      <c r="K42" s="432" t="e">
        <f ca="1">SUMIFS(INDIRECT("L11_1Table["&amp;DateIndex&amp;"]"),L11_1Table[County],$C42)</f>
        <v>#N/A</v>
      </c>
      <c r="L42" s="433">
        <f>SUMIFS(L11_1Table[To Date],L11_1Table[County],$C42)</f>
        <v>0</v>
      </c>
      <c r="M42" s="432" t="e">
        <f ca="1">SUMIFS(INDIRECT("L11_2Table["&amp;DateIndex&amp;"]"),L11_2Table[County],$C42)</f>
        <v>#N/A</v>
      </c>
      <c r="N42" s="433">
        <f>SUMIFS(L11_2Table[To Date],L11_2Table[County],$C42)</f>
        <v>0</v>
      </c>
      <c r="O42" s="75" t="e">
        <f t="shared" ca="1" si="34"/>
        <v>#N/A</v>
      </c>
      <c r="P42" s="431">
        <f t="shared" si="34"/>
        <v>0</v>
      </c>
      <c r="Q42" s="434" t="e">
        <f ca="1">SUMIFS(INDIRECT("L23Table["&amp;DateIndex&amp;"]"),L23Table[County],$C42)</f>
        <v>#N/A</v>
      </c>
      <c r="R42" s="431">
        <f>SUMIFS(L23Table[To Date],L23Table[County],$C42)</f>
        <v>0</v>
      </c>
      <c r="S42" s="430" t="e">
        <f ca="1">COUNTIFS(INDIRECT("L26Table["&amp;DateIndex&amp;"]"),"&lt;&gt;",INDIRECT("L26Table["&amp;DateIndex&amp;"]"),"&lt;&gt;0",L26Table[County],$C42)</f>
        <v>#N/A</v>
      </c>
      <c r="T42" s="431">
        <f>SUMIFS(L26Table[To Date],L26Table[County],$C42)</f>
        <v>0</v>
      </c>
      <c r="U42" s="419"/>
      <c r="AK42" s="416" t="e">
        <f ca="1">IF(OR(SUMIFS(INDIRECT("L11_1Table["&amp;DateIndex&amp;"]"),L11_1Table[County],$C42)&gt;0,SUMIFS(INDIRECT("L9Table["&amp;DateIndex&amp;"]"),L9Table[County],$C42)&gt;0,SUMIFS(INDIRECT("L10Table["&amp;DateIndex&amp;"]"),L10Table[County],$C42)&gt;0),1,0)</f>
        <v>#N/A</v>
      </c>
      <c r="AL42" s="416" t="e">
        <f ca="1">IF(OR(SUMIFS(INDIRECT("L11_2Table["&amp;DateIndex&amp;"]"),L11_2Table[County],$C42)&gt;0,SUMIFS(INDIRECT("L22Table["&amp;DateIndex&amp;"]"),L22Table[County],$C42)&gt;0,SUMIFS(INDIRECT("L23Table["&amp;DateIndex&amp;"]"),L23Table[County],$C42)&gt;0),1,0)</f>
        <v>#N/A</v>
      </c>
      <c r="AM42" s="417" t="e">
        <f ca="1">IF(OR(COUNTIFS(INDIRECT("L26Table["&amp;DateIndex&amp;"]"),"&lt;&gt;",INDIRECT("L26Table["&amp;DateIndex&amp;"]"),"&lt;&gt;0",L26Table[County],$C42)&gt;0),1,0)</f>
        <v>#N/A</v>
      </c>
    </row>
    <row r="43" spans="3:39" ht="14" x14ac:dyDescent="0.15">
      <c r="C43" s="422" t="str">
        <v/>
      </c>
      <c r="D43" s="429" t="str" cm="1">
        <f t="array" ref="D43">IF(LEN(TRIM($C43))&lt;3,"",IF(SUM(AK43:AM43+SUM(U43,W43,Y43))&gt;0,"Yes","No"))</f>
        <v/>
      </c>
      <c r="E43" s="75" t="str" cm="1">
        <f t="array" ref="E43">INDEX(ChaptersActive,MATCH($C43,CountiesActive,0)-1)</f>
        <v/>
      </c>
      <c r="F43" s="61" t="str">
        <f t="shared" ref="F43" si="40">IFERROR(INDEX(ChapterOrder,MATCH(E43,ChapterNames,0)),"_")</f>
        <v>_</v>
      </c>
      <c r="G43" s="430" t="e">
        <f ca="1">SUMIFS(INDIRECT("L9Table["&amp;DateIndex&amp;"]"),L9Table[County],$C43)</f>
        <v>#N/A</v>
      </c>
      <c r="H43" s="431">
        <f>SUMIFS(L9Table[To Date],L9Table[County],$C43)</f>
        <v>0</v>
      </c>
      <c r="I43" s="430" t="e">
        <f ca="1">SUMIFS(INDIRECT("l10Table["&amp;DateIndex&amp;"]"),L10Table[County],$C43)</f>
        <v>#N/A</v>
      </c>
      <c r="J43" s="431">
        <f>SUMIFS(L10Table[To Date],L10Table[County],$C43)</f>
        <v>0</v>
      </c>
      <c r="K43" s="432" t="e">
        <f ca="1">SUMIFS(INDIRECT("L11_1Table["&amp;DateIndex&amp;"]"),L11_1Table[County],$C43)</f>
        <v>#N/A</v>
      </c>
      <c r="L43" s="433">
        <f>SUMIFS(L11_1Table[To Date],L11_1Table[County],$C43)</f>
        <v>0</v>
      </c>
      <c r="M43" s="432" t="e">
        <f ca="1">SUMIFS(INDIRECT("L11_2Table["&amp;DateIndex&amp;"]"),L11_2Table[County],$C43)</f>
        <v>#N/A</v>
      </c>
      <c r="N43" s="433">
        <f>SUMIFS(L11_2Table[To Date],L11_2Table[County],$C43)</f>
        <v>0</v>
      </c>
      <c r="O43" s="75" t="e">
        <f t="shared" ca="1" si="34"/>
        <v>#N/A</v>
      </c>
      <c r="P43" s="431">
        <f t="shared" si="34"/>
        <v>0</v>
      </c>
      <c r="Q43" s="434" t="e">
        <f ca="1">SUMIFS(INDIRECT("L23Table["&amp;DateIndex&amp;"]"),L23Table[County],$C43)</f>
        <v>#N/A</v>
      </c>
      <c r="R43" s="431">
        <f>SUMIFS(L23Table[To Date],L23Table[County],$C43)</f>
        <v>0</v>
      </c>
      <c r="S43" s="430" t="e">
        <f ca="1">COUNTIFS(INDIRECT("L26Table["&amp;DateIndex&amp;"]"),"&lt;&gt;",INDIRECT("L26Table["&amp;DateIndex&amp;"]"),"&lt;&gt;0",L26Table[County],$C43)</f>
        <v>#N/A</v>
      </c>
      <c r="T43" s="431">
        <f>SUMIFS(L26Table[To Date],L26Table[County],$C43)</f>
        <v>0</v>
      </c>
      <c r="U43" s="419"/>
      <c r="AK43" s="416" t="e">
        <f ca="1">IF(OR(SUMIFS(INDIRECT("L11_1Table["&amp;DateIndex&amp;"]"),L11_1Table[County],$C43)&gt;0,SUMIFS(INDIRECT("L9Table["&amp;DateIndex&amp;"]"),L9Table[County],$C43)&gt;0,SUMIFS(INDIRECT("L10Table["&amp;DateIndex&amp;"]"),L10Table[County],$C43)&gt;0),1,0)</f>
        <v>#N/A</v>
      </c>
      <c r="AL43" s="416" t="e">
        <f ca="1">IF(OR(SUMIFS(INDIRECT("L11_2Table["&amp;DateIndex&amp;"]"),L11_2Table[County],$C43)&gt;0,SUMIFS(INDIRECT("L22Table["&amp;DateIndex&amp;"]"),L22Table[County],$C43)&gt;0,SUMIFS(INDIRECT("L23Table["&amp;DateIndex&amp;"]"),L23Table[County],$C43)&gt;0),1,0)</f>
        <v>#N/A</v>
      </c>
      <c r="AM43" s="417" t="e">
        <f ca="1">IF(OR(COUNTIFS(INDIRECT("L26Table["&amp;DateIndex&amp;"]"),"&lt;&gt;",INDIRECT("L26Table["&amp;DateIndex&amp;"]"),"&lt;&gt;0",L26Table[County],$C43)&gt;0),1,0)</f>
        <v>#N/A</v>
      </c>
    </row>
    <row r="44" spans="3:39" ht="14" x14ac:dyDescent="0.15">
      <c r="C44" s="422" t="str">
        <v/>
      </c>
      <c r="D44" s="429" t="str" cm="1">
        <f t="array" ref="D44">IF(LEN(TRIM($C44))&lt;3,"",IF(SUM(AK44:AM44+SUM(U44,W44,Y44))&gt;0,"Yes","No"))</f>
        <v/>
      </c>
      <c r="E44" s="75" t="str" cm="1">
        <f t="array" ref="E44">INDEX(ChaptersActive,MATCH($C44,CountiesActive,0)-1)</f>
        <v/>
      </c>
      <c r="F44" s="61" t="str">
        <f t="shared" ref="F44" si="41">IFERROR(INDEX(ChapterOrder,MATCH(E44,ChapterNames,0)),"_")</f>
        <v>_</v>
      </c>
      <c r="G44" s="430" t="e">
        <f ca="1">SUMIFS(INDIRECT("L9Table["&amp;DateIndex&amp;"]"),L9Table[County],$C44)</f>
        <v>#N/A</v>
      </c>
      <c r="H44" s="431">
        <f>SUMIFS(L9Table[To Date],L9Table[County],$C44)</f>
        <v>0</v>
      </c>
      <c r="I44" s="430" t="e">
        <f ca="1">SUMIFS(INDIRECT("l10Table["&amp;DateIndex&amp;"]"),L10Table[County],$C44)</f>
        <v>#N/A</v>
      </c>
      <c r="J44" s="431">
        <f>SUMIFS(L10Table[To Date],L10Table[County],$C44)</f>
        <v>0</v>
      </c>
      <c r="K44" s="432" t="e">
        <f ca="1">SUMIFS(INDIRECT("L11_1Table["&amp;DateIndex&amp;"]"),L11_1Table[County],$C44)</f>
        <v>#N/A</v>
      </c>
      <c r="L44" s="433">
        <f>SUMIFS(L11_1Table[To Date],L11_1Table[County],$C44)</f>
        <v>0</v>
      </c>
      <c r="M44" s="432" t="e">
        <f ca="1">SUMIFS(INDIRECT("L11_2Table["&amp;DateIndex&amp;"]"),L11_2Table[County],$C44)</f>
        <v>#N/A</v>
      </c>
      <c r="N44" s="433">
        <f>SUMIFS(L11_2Table[To Date],L11_2Table[County],$C44)</f>
        <v>0</v>
      </c>
      <c r="O44" s="75" t="e">
        <f t="shared" ca="1" si="34"/>
        <v>#N/A</v>
      </c>
      <c r="P44" s="431">
        <f t="shared" si="34"/>
        <v>0</v>
      </c>
      <c r="Q44" s="434" t="e">
        <f ca="1">SUMIFS(INDIRECT("L23Table["&amp;DateIndex&amp;"]"),L23Table[County],$C44)</f>
        <v>#N/A</v>
      </c>
      <c r="R44" s="431">
        <f>SUMIFS(L23Table[To Date],L23Table[County],$C44)</f>
        <v>0</v>
      </c>
      <c r="S44" s="430" t="e">
        <f ca="1">COUNTIFS(INDIRECT("L26Table["&amp;DateIndex&amp;"]"),"&lt;&gt;",INDIRECT("L26Table["&amp;DateIndex&amp;"]"),"&lt;&gt;0",L26Table[County],$C44)</f>
        <v>#N/A</v>
      </c>
      <c r="T44" s="431">
        <f>SUMIFS(L26Table[To Date],L26Table[County],$C44)</f>
        <v>0</v>
      </c>
      <c r="U44" s="419"/>
      <c r="AK44" s="416" t="e">
        <f ca="1">IF(OR(SUMIFS(INDIRECT("L11_1Table["&amp;DateIndex&amp;"]"),L11_1Table[County],$C44)&gt;0,SUMIFS(INDIRECT("L9Table["&amp;DateIndex&amp;"]"),L9Table[County],$C44)&gt;0,SUMIFS(INDIRECT("L10Table["&amp;DateIndex&amp;"]"),L10Table[County],$C44)&gt;0),1,0)</f>
        <v>#N/A</v>
      </c>
      <c r="AL44" s="416" t="e">
        <f ca="1">IF(OR(SUMIFS(INDIRECT("L11_2Table["&amp;DateIndex&amp;"]"),L11_2Table[County],$C44)&gt;0,SUMIFS(INDIRECT("L22Table["&amp;DateIndex&amp;"]"),L22Table[County],$C44)&gt;0,SUMIFS(INDIRECT("L23Table["&amp;DateIndex&amp;"]"),L23Table[County],$C44)&gt;0),1,0)</f>
        <v>#N/A</v>
      </c>
      <c r="AM44" s="417" t="e">
        <f ca="1">IF(OR(COUNTIFS(INDIRECT("L26Table["&amp;DateIndex&amp;"]"),"&lt;&gt;",INDIRECT("L26Table["&amp;DateIndex&amp;"]"),"&lt;&gt;0",L26Table[County],$C44)&gt;0),1,0)</f>
        <v>#N/A</v>
      </c>
    </row>
    <row r="45" spans="3:39" ht="14" x14ac:dyDescent="0.15">
      <c r="C45" s="422" t="str">
        <v/>
      </c>
      <c r="D45" s="429" t="str" cm="1">
        <f t="array" ref="D45">IF(LEN(TRIM($C45))&lt;3,"",IF(SUM(AK45:AM45+SUM(U45,W45,Y45))&gt;0,"Yes","No"))</f>
        <v/>
      </c>
      <c r="E45" s="75" t="str" cm="1">
        <f t="array" ref="E45">INDEX(ChaptersActive,MATCH($C45,CountiesActive,0)-1)</f>
        <v/>
      </c>
      <c r="F45" s="61" t="str">
        <f t="shared" ref="F45" si="42">IFERROR(INDEX(ChapterOrder,MATCH(E45,ChapterNames,0)),"_")</f>
        <v>_</v>
      </c>
      <c r="G45" s="430" t="e">
        <f ca="1">SUMIFS(INDIRECT("L9Table["&amp;DateIndex&amp;"]"),L9Table[County],$C45)</f>
        <v>#N/A</v>
      </c>
      <c r="H45" s="431">
        <f>SUMIFS(L9Table[To Date],L9Table[County],$C45)</f>
        <v>0</v>
      </c>
      <c r="I45" s="430" t="e">
        <f ca="1">SUMIFS(INDIRECT("l10Table["&amp;DateIndex&amp;"]"),L10Table[County],$C45)</f>
        <v>#N/A</v>
      </c>
      <c r="J45" s="431">
        <f>SUMIFS(L10Table[To Date],L10Table[County],$C45)</f>
        <v>0</v>
      </c>
      <c r="K45" s="432" t="e">
        <f ca="1">SUMIFS(INDIRECT("L11_1Table["&amp;DateIndex&amp;"]"),L11_1Table[County],$C45)</f>
        <v>#N/A</v>
      </c>
      <c r="L45" s="433">
        <f>SUMIFS(L11_1Table[To Date],L11_1Table[County],$C45)</f>
        <v>0</v>
      </c>
      <c r="M45" s="432" t="e">
        <f ca="1">SUMIFS(INDIRECT("L11_2Table["&amp;DateIndex&amp;"]"),L11_2Table[County],$C45)</f>
        <v>#N/A</v>
      </c>
      <c r="N45" s="433">
        <f>SUMIFS(L11_2Table[To Date],L11_2Table[County],$C45)</f>
        <v>0</v>
      </c>
      <c r="O45" s="75" t="e">
        <f t="shared" ca="1" si="34"/>
        <v>#N/A</v>
      </c>
      <c r="P45" s="431">
        <f t="shared" si="34"/>
        <v>0</v>
      </c>
      <c r="Q45" s="434" t="e">
        <f ca="1">SUMIFS(INDIRECT("L23Table["&amp;DateIndex&amp;"]"),L23Table[County],$C45)</f>
        <v>#N/A</v>
      </c>
      <c r="R45" s="431">
        <f>SUMIFS(L23Table[To Date],L23Table[County],$C45)</f>
        <v>0</v>
      </c>
      <c r="S45" s="430" t="e">
        <f ca="1">COUNTIFS(INDIRECT("L26Table["&amp;DateIndex&amp;"]"),"&lt;&gt;",INDIRECT("L26Table["&amp;DateIndex&amp;"]"),"&lt;&gt;0",L26Table[County],$C45)</f>
        <v>#N/A</v>
      </c>
      <c r="T45" s="431">
        <f>SUMIFS(L26Table[To Date],L26Table[County],$C45)</f>
        <v>0</v>
      </c>
      <c r="U45" s="419"/>
      <c r="AK45" s="416" t="e">
        <f ca="1">IF(OR(SUMIFS(INDIRECT("L11_1Table["&amp;DateIndex&amp;"]"),L11_1Table[County],$C45)&gt;0,SUMIFS(INDIRECT("L9Table["&amp;DateIndex&amp;"]"),L9Table[County],$C45)&gt;0,SUMIFS(INDIRECT("L10Table["&amp;DateIndex&amp;"]"),L10Table[County],$C45)&gt;0),1,0)</f>
        <v>#N/A</v>
      </c>
      <c r="AL45" s="416" t="e">
        <f ca="1">IF(OR(SUMIFS(INDIRECT("L11_2Table["&amp;DateIndex&amp;"]"),L11_2Table[County],$C45)&gt;0,SUMIFS(INDIRECT("L22Table["&amp;DateIndex&amp;"]"),L22Table[County],$C45)&gt;0,SUMIFS(INDIRECT("L23Table["&amp;DateIndex&amp;"]"),L23Table[County],$C45)&gt;0),1,0)</f>
        <v>#N/A</v>
      </c>
      <c r="AM45" s="417" t="e">
        <f ca="1">IF(OR(COUNTIFS(INDIRECT("L26Table["&amp;DateIndex&amp;"]"),"&lt;&gt;",INDIRECT("L26Table["&amp;DateIndex&amp;"]"),"&lt;&gt;0",L26Table[County],$C45)&gt;0),1,0)</f>
        <v>#N/A</v>
      </c>
    </row>
    <row r="46" spans="3:39" ht="14" x14ac:dyDescent="0.15">
      <c r="C46" s="422" t="str">
        <v/>
      </c>
      <c r="D46" s="429" t="str" cm="1">
        <f t="array" ref="D46">IF(LEN(TRIM($C46))&lt;3,"",IF(SUM(AK46:AM46+SUM(U46,W46,Y46))&gt;0,"Yes","No"))</f>
        <v/>
      </c>
      <c r="E46" s="75" t="str" cm="1">
        <f t="array" ref="E46">INDEX(ChaptersActive,MATCH($C46,CountiesActive,0)-1)</f>
        <v/>
      </c>
      <c r="F46" s="61" t="str">
        <f t="shared" ref="F46" si="43">IFERROR(INDEX(ChapterOrder,MATCH(E46,ChapterNames,0)),"_")</f>
        <v>_</v>
      </c>
      <c r="G46" s="430" t="e">
        <f ca="1">SUMIFS(INDIRECT("L9Table["&amp;DateIndex&amp;"]"),L9Table[County],$C46)</f>
        <v>#N/A</v>
      </c>
      <c r="H46" s="431">
        <f>SUMIFS(L9Table[To Date],L9Table[County],$C46)</f>
        <v>0</v>
      </c>
      <c r="I46" s="430" t="e">
        <f ca="1">SUMIFS(INDIRECT("l10Table["&amp;DateIndex&amp;"]"),L10Table[County],$C46)</f>
        <v>#N/A</v>
      </c>
      <c r="J46" s="431">
        <f>SUMIFS(L10Table[To Date],L10Table[County],$C46)</f>
        <v>0</v>
      </c>
      <c r="K46" s="432" t="e">
        <f ca="1">SUMIFS(INDIRECT("L11_1Table["&amp;DateIndex&amp;"]"),L11_1Table[County],$C46)</f>
        <v>#N/A</v>
      </c>
      <c r="L46" s="433">
        <f>SUMIFS(L11_1Table[To Date],L11_1Table[County],$C46)</f>
        <v>0</v>
      </c>
      <c r="M46" s="432" t="e">
        <f ca="1">SUMIFS(INDIRECT("L11_2Table["&amp;DateIndex&amp;"]"),L11_2Table[County],$C46)</f>
        <v>#N/A</v>
      </c>
      <c r="N46" s="433">
        <f>SUMIFS(L11_2Table[To Date],L11_2Table[County],$C46)</f>
        <v>0</v>
      </c>
      <c r="O46" s="75" t="e">
        <f t="shared" ca="1" si="34"/>
        <v>#N/A</v>
      </c>
      <c r="P46" s="431">
        <f t="shared" si="34"/>
        <v>0</v>
      </c>
      <c r="Q46" s="434" t="e">
        <f ca="1">SUMIFS(INDIRECT("L23Table["&amp;DateIndex&amp;"]"),L23Table[County],$C46)</f>
        <v>#N/A</v>
      </c>
      <c r="R46" s="431">
        <f>SUMIFS(L23Table[To Date],L23Table[County],$C46)</f>
        <v>0</v>
      </c>
      <c r="S46" s="430" t="e">
        <f ca="1">COUNTIFS(INDIRECT("L26Table["&amp;DateIndex&amp;"]"),"&lt;&gt;",INDIRECT("L26Table["&amp;DateIndex&amp;"]"),"&lt;&gt;0",L26Table[County],$C46)</f>
        <v>#N/A</v>
      </c>
      <c r="T46" s="431">
        <f>SUMIFS(L26Table[To Date],L26Table[County],$C46)</f>
        <v>0</v>
      </c>
      <c r="U46" s="419"/>
      <c r="AK46" s="416" t="e">
        <f ca="1">IF(OR(SUMIFS(INDIRECT("L11_1Table["&amp;DateIndex&amp;"]"),L11_1Table[County],$C46)&gt;0,SUMIFS(INDIRECT("L9Table["&amp;DateIndex&amp;"]"),L9Table[County],$C46)&gt;0,SUMIFS(INDIRECT("L10Table["&amp;DateIndex&amp;"]"),L10Table[County],$C46)&gt;0),1,0)</f>
        <v>#N/A</v>
      </c>
      <c r="AL46" s="416" t="e">
        <f ca="1">IF(OR(SUMIFS(INDIRECT("L11_2Table["&amp;DateIndex&amp;"]"),L11_2Table[County],$C46)&gt;0,SUMIFS(INDIRECT("L22Table["&amp;DateIndex&amp;"]"),L22Table[County],$C46)&gt;0,SUMIFS(INDIRECT("L23Table["&amp;DateIndex&amp;"]"),L23Table[County],$C46)&gt;0),1,0)</f>
        <v>#N/A</v>
      </c>
      <c r="AM46" s="417" t="e">
        <f ca="1">IF(OR(COUNTIFS(INDIRECT("L26Table["&amp;DateIndex&amp;"]"),"&lt;&gt;",INDIRECT("L26Table["&amp;DateIndex&amp;"]"),"&lt;&gt;0",L26Table[County],$C46)&gt;0),1,0)</f>
        <v>#N/A</v>
      </c>
    </row>
    <row r="47" spans="3:39" ht="14" x14ac:dyDescent="0.15">
      <c r="C47" s="422" t="str">
        <v/>
      </c>
      <c r="D47" s="429" t="str" cm="1">
        <f t="array" ref="D47">IF(LEN(TRIM($C47))&lt;3,"",IF(SUM(AK47:AM47+SUM(U47,W47,Y47))&gt;0,"Yes","No"))</f>
        <v/>
      </c>
      <c r="E47" s="75" t="str" cm="1">
        <f t="array" ref="E47">INDEX(ChaptersActive,MATCH($C47,CountiesActive,0)-1)</f>
        <v/>
      </c>
      <c r="F47" s="61" t="str">
        <f t="shared" ref="F47" si="44">IFERROR(INDEX(ChapterOrder,MATCH(E47,ChapterNames,0)),"_")</f>
        <v>_</v>
      </c>
      <c r="G47" s="430" t="e">
        <f ca="1">SUMIFS(INDIRECT("L9Table["&amp;DateIndex&amp;"]"),L9Table[County],$C47)</f>
        <v>#N/A</v>
      </c>
      <c r="H47" s="431">
        <f>SUMIFS(L9Table[To Date],L9Table[County],$C47)</f>
        <v>0</v>
      </c>
      <c r="I47" s="430" t="e">
        <f ca="1">SUMIFS(INDIRECT("l10Table["&amp;DateIndex&amp;"]"),L10Table[County],$C47)</f>
        <v>#N/A</v>
      </c>
      <c r="J47" s="431">
        <f>SUMIFS(L10Table[To Date],L10Table[County],$C47)</f>
        <v>0</v>
      </c>
      <c r="K47" s="432" t="e">
        <f ca="1">SUMIFS(INDIRECT("L11_1Table["&amp;DateIndex&amp;"]"),L11_1Table[County],$C47)</f>
        <v>#N/A</v>
      </c>
      <c r="L47" s="433">
        <f>SUMIFS(L11_1Table[To Date],L11_1Table[County],$C47)</f>
        <v>0</v>
      </c>
      <c r="M47" s="432" t="e">
        <f ca="1">SUMIFS(INDIRECT("L11_2Table["&amp;DateIndex&amp;"]"),L11_2Table[County],$C47)</f>
        <v>#N/A</v>
      </c>
      <c r="N47" s="433">
        <f>SUMIFS(L11_2Table[To Date],L11_2Table[County],$C47)</f>
        <v>0</v>
      </c>
      <c r="O47" s="75" t="e">
        <f t="shared" ca="1" si="34"/>
        <v>#N/A</v>
      </c>
      <c r="P47" s="431">
        <f t="shared" si="34"/>
        <v>0</v>
      </c>
      <c r="Q47" s="434" t="e">
        <f ca="1">SUMIFS(INDIRECT("L23Table["&amp;DateIndex&amp;"]"),L23Table[County],$C47)</f>
        <v>#N/A</v>
      </c>
      <c r="R47" s="431">
        <f>SUMIFS(L23Table[To Date],L23Table[County],$C47)</f>
        <v>0</v>
      </c>
      <c r="S47" s="430" t="e">
        <f ca="1">COUNTIFS(INDIRECT("L26Table["&amp;DateIndex&amp;"]"),"&lt;&gt;",INDIRECT("L26Table["&amp;DateIndex&amp;"]"),"&lt;&gt;0",L26Table[County],$C47)</f>
        <v>#N/A</v>
      </c>
      <c r="T47" s="431">
        <f>SUMIFS(L26Table[To Date],L26Table[County],$C47)</f>
        <v>0</v>
      </c>
      <c r="U47" s="419"/>
      <c r="AK47" s="416" t="e">
        <f ca="1">IF(OR(SUMIFS(INDIRECT("L11_1Table["&amp;DateIndex&amp;"]"),L11_1Table[County],$C47)&gt;0,SUMIFS(INDIRECT("L9Table["&amp;DateIndex&amp;"]"),L9Table[County],$C47)&gt;0,SUMIFS(INDIRECT("L10Table["&amp;DateIndex&amp;"]"),L10Table[County],$C47)&gt;0),1,0)</f>
        <v>#N/A</v>
      </c>
      <c r="AL47" s="416" t="e">
        <f ca="1">IF(OR(SUMIFS(INDIRECT("L11_2Table["&amp;DateIndex&amp;"]"),L11_2Table[County],$C47)&gt;0,SUMIFS(INDIRECT("L22Table["&amp;DateIndex&amp;"]"),L22Table[County],$C47)&gt;0,SUMIFS(INDIRECT("L23Table["&amp;DateIndex&amp;"]"),L23Table[County],$C47)&gt;0),1,0)</f>
        <v>#N/A</v>
      </c>
      <c r="AM47" s="417" t="e">
        <f ca="1">IF(OR(COUNTIFS(INDIRECT("L26Table["&amp;DateIndex&amp;"]"),"&lt;&gt;",INDIRECT("L26Table["&amp;DateIndex&amp;"]"),"&lt;&gt;0",L26Table[County],$C47)&gt;0),1,0)</f>
        <v>#N/A</v>
      </c>
    </row>
    <row r="48" spans="3:39" ht="14" x14ac:dyDescent="0.15">
      <c r="C48" s="422" t="str">
        <v/>
      </c>
      <c r="D48" s="429" t="str" cm="1">
        <f t="array" ref="D48">IF(LEN(TRIM($C48))&lt;3,"",IF(SUM(AK48:AM48+SUM(U48,W48,Y48))&gt;0,"Yes","No"))</f>
        <v/>
      </c>
      <c r="E48" s="75" t="str" cm="1">
        <f t="array" ref="E48">INDEX(ChaptersActive,MATCH($C48,CountiesActive,0)-1)</f>
        <v/>
      </c>
      <c r="F48" s="61" t="str">
        <f t="shared" ref="F48" si="45">IFERROR(INDEX(ChapterOrder,MATCH(E48,ChapterNames,0)),"_")</f>
        <v>_</v>
      </c>
      <c r="G48" s="430" t="e">
        <f ca="1">SUMIFS(INDIRECT("L9Table["&amp;DateIndex&amp;"]"),L9Table[County],$C48)</f>
        <v>#N/A</v>
      </c>
      <c r="H48" s="431">
        <f>SUMIFS(L9Table[To Date],L9Table[County],$C48)</f>
        <v>0</v>
      </c>
      <c r="I48" s="430" t="e">
        <f ca="1">SUMIFS(INDIRECT("l10Table["&amp;DateIndex&amp;"]"),L10Table[County],$C48)</f>
        <v>#N/A</v>
      </c>
      <c r="J48" s="431">
        <f>SUMIFS(L10Table[To Date],L10Table[County],$C48)</f>
        <v>0</v>
      </c>
      <c r="K48" s="432" t="e">
        <f ca="1">SUMIFS(INDIRECT("L11_1Table["&amp;DateIndex&amp;"]"),L11_1Table[County],$C48)</f>
        <v>#N/A</v>
      </c>
      <c r="L48" s="433">
        <f>SUMIFS(L11_1Table[To Date],L11_1Table[County],$C48)</f>
        <v>0</v>
      </c>
      <c r="M48" s="432" t="e">
        <f ca="1">SUMIFS(INDIRECT("L11_2Table["&amp;DateIndex&amp;"]"),L11_2Table[County],$C48)</f>
        <v>#N/A</v>
      </c>
      <c r="N48" s="433">
        <f>SUMIFS(L11_2Table[To Date],L11_2Table[County],$C48)</f>
        <v>0</v>
      </c>
      <c r="O48" s="75" t="e">
        <f t="shared" ca="1" si="34"/>
        <v>#N/A</v>
      </c>
      <c r="P48" s="431">
        <f t="shared" si="34"/>
        <v>0</v>
      </c>
      <c r="Q48" s="434" t="e">
        <f ca="1">SUMIFS(INDIRECT("L23Table["&amp;DateIndex&amp;"]"),L23Table[County],$C48)</f>
        <v>#N/A</v>
      </c>
      <c r="R48" s="431">
        <f>SUMIFS(L23Table[To Date],L23Table[County],$C48)</f>
        <v>0</v>
      </c>
      <c r="S48" s="430" t="e">
        <f ca="1">COUNTIFS(INDIRECT("L26Table["&amp;DateIndex&amp;"]"),"&lt;&gt;",INDIRECT("L26Table["&amp;DateIndex&amp;"]"),"&lt;&gt;0",L26Table[County],$C48)</f>
        <v>#N/A</v>
      </c>
      <c r="T48" s="431">
        <f>SUMIFS(L26Table[To Date],L26Table[County],$C48)</f>
        <v>0</v>
      </c>
      <c r="U48" s="419"/>
      <c r="AK48" s="416" t="e">
        <f ca="1">IF(OR(SUMIFS(INDIRECT("L11_1Table["&amp;DateIndex&amp;"]"),L11_1Table[County],$C48)&gt;0,SUMIFS(INDIRECT("L9Table["&amp;DateIndex&amp;"]"),L9Table[County],$C48)&gt;0,SUMIFS(INDIRECT("L10Table["&amp;DateIndex&amp;"]"),L10Table[County],$C48)&gt;0),1,0)</f>
        <v>#N/A</v>
      </c>
      <c r="AL48" s="416" t="e">
        <f ca="1">IF(OR(SUMIFS(INDIRECT("L11_2Table["&amp;DateIndex&amp;"]"),L11_2Table[County],$C48)&gt;0,SUMIFS(INDIRECT("L22Table["&amp;DateIndex&amp;"]"),L22Table[County],$C48)&gt;0,SUMIFS(INDIRECT("L23Table["&amp;DateIndex&amp;"]"),L23Table[County],$C48)&gt;0),1,0)</f>
        <v>#N/A</v>
      </c>
      <c r="AM48" s="417" t="e">
        <f ca="1">IF(OR(COUNTIFS(INDIRECT("L26Table["&amp;DateIndex&amp;"]"),"&lt;&gt;",INDIRECT("L26Table["&amp;DateIndex&amp;"]"),"&lt;&gt;0",L26Table[County],$C48)&gt;0),1,0)</f>
        <v>#N/A</v>
      </c>
    </row>
    <row r="49" spans="3:39" ht="14" x14ac:dyDescent="0.15">
      <c r="C49" s="422" t="str">
        <v/>
      </c>
      <c r="D49" s="429" t="str" cm="1">
        <f t="array" ref="D49">IF(LEN(TRIM($C49))&lt;3,"",IF(SUM(AK49:AM49+SUM(U49,W49,Y49))&gt;0,"Yes","No"))</f>
        <v/>
      </c>
      <c r="E49" s="75" t="str" cm="1">
        <f t="array" ref="E49">INDEX(ChaptersActive,MATCH($C49,CountiesActive,0)-1)</f>
        <v/>
      </c>
      <c r="F49" s="61" t="str">
        <f t="shared" ref="F49" si="46">IFERROR(INDEX(ChapterOrder,MATCH(E49,ChapterNames,0)),"_")</f>
        <v>_</v>
      </c>
      <c r="G49" s="430" t="e">
        <f ca="1">SUMIFS(INDIRECT("L9Table["&amp;DateIndex&amp;"]"),L9Table[County],$C49)</f>
        <v>#N/A</v>
      </c>
      <c r="H49" s="431">
        <f>SUMIFS(L9Table[To Date],L9Table[County],$C49)</f>
        <v>0</v>
      </c>
      <c r="I49" s="430" t="e">
        <f ca="1">SUMIFS(INDIRECT("l10Table["&amp;DateIndex&amp;"]"),L10Table[County],$C49)</f>
        <v>#N/A</v>
      </c>
      <c r="J49" s="431">
        <f>SUMIFS(L10Table[To Date],L10Table[County],$C49)</f>
        <v>0</v>
      </c>
      <c r="K49" s="432" t="e">
        <f ca="1">SUMIFS(INDIRECT("L11_1Table["&amp;DateIndex&amp;"]"),L11_1Table[County],$C49)</f>
        <v>#N/A</v>
      </c>
      <c r="L49" s="433">
        <f>SUMIFS(L11_1Table[To Date],L11_1Table[County],$C49)</f>
        <v>0</v>
      </c>
      <c r="M49" s="432" t="e">
        <f ca="1">SUMIFS(INDIRECT("L11_2Table["&amp;DateIndex&amp;"]"),L11_2Table[County],$C49)</f>
        <v>#N/A</v>
      </c>
      <c r="N49" s="433">
        <f>SUMIFS(L11_2Table[To Date],L11_2Table[County],$C49)</f>
        <v>0</v>
      </c>
      <c r="O49" s="75" t="e">
        <f t="shared" ca="1" si="34"/>
        <v>#N/A</v>
      </c>
      <c r="P49" s="431">
        <f t="shared" si="34"/>
        <v>0</v>
      </c>
      <c r="Q49" s="434" t="e">
        <f ca="1">SUMIFS(INDIRECT("L23Table["&amp;DateIndex&amp;"]"),L23Table[County],$C49)</f>
        <v>#N/A</v>
      </c>
      <c r="R49" s="431">
        <f>SUMIFS(L23Table[To Date],L23Table[County],$C49)</f>
        <v>0</v>
      </c>
      <c r="S49" s="430" t="e">
        <f ca="1">COUNTIFS(INDIRECT("L26Table["&amp;DateIndex&amp;"]"),"&lt;&gt;",INDIRECT("L26Table["&amp;DateIndex&amp;"]"),"&lt;&gt;0",L26Table[County],$C49)</f>
        <v>#N/A</v>
      </c>
      <c r="T49" s="431">
        <f>SUMIFS(L26Table[To Date],L26Table[County],$C49)</f>
        <v>0</v>
      </c>
      <c r="U49" s="419"/>
      <c r="AK49" s="416" t="e">
        <f ca="1">IF(OR(SUMIFS(INDIRECT("L11_1Table["&amp;DateIndex&amp;"]"),L11_1Table[County],$C49)&gt;0,SUMIFS(INDIRECT("L9Table["&amp;DateIndex&amp;"]"),L9Table[County],$C49)&gt;0,SUMIFS(INDIRECT("L10Table["&amp;DateIndex&amp;"]"),L10Table[County],$C49)&gt;0),1,0)</f>
        <v>#N/A</v>
      </c>
      <c r="AL49" s="416" t="e">
        <f ca="1">IF(OR(SUMIFS(INDIRECT("L11_2Table["&amp;DateIndex&amp;"]"),L11_2Table[County],$C49)&gt;0,SUMIFS(INDIRECT("L22Table["&amp;DateIndex&amp;"]"),L22Table[County],$C49)&gt;0,SUMIFS(INDIRECT("L23Table["&amp;DateIndex&amp;"]"),L23Table[County],$C49)&gt;0),1,0)</f>
        <v>#N/A</v>
      </c>
      <c r="AM49" s="417" t="e">
        <f ca="1">IF(OR(COUNTIFS(INDIRECT("L26Table["&amp;DateIndex&amp;"]"),"&lt;&gt;",INDIRECT("L26Table["&amp;DateIndex&amp;"]"),"&lt;&gt;0",L26Table[County],$C49)&gt;0),1,0)</f>
        <v>#N/A</v>
      </c>
    </row>
    <row r="50" spans="3:39" ht="14" x14ac:dyDescent="0.15">
      <c r="C50" s="422" t="str">
        <v/>
      </c>
      <c r="D50" s="429" t="str" cm="1">
        <f t="array" ref="D50">IF(LEN(TRIM($C50))&lt;3,"",IF(SUM(AK50:AM50+SUM(U50,W50,Y50))&gt;0,"Yes","No"))</f>
        <v/>
      </c>
      <c r="E50" s="75" t="str" cm="1">
        <f t="array" ref="E50">INDEX(ChaptersActive,MATCH($C50,CountiesActive,0)-1)</f>
        <v/>
      </c>
      <c r="F50" s="61" t="str">
        <f t="shared" ref="F50" si="47">IFERROR(INDEX(ChapterOrder,MATCH(E50,ChapterNames,0)),"_")</f>
        <v>_</v>
      </c>
      <c r="G50" s="430" t="e">
        <f ca="1">SUMIFS(INDIRECT("L9Table["&amp;DateIndex&amp;"]"),L9Table[County],$C50)</f>
        <v>#N/A</v>
      </c>
      <c r="H50" s="431">
        <f>SUMIFS(L9Table[To Date],L9Table[County],$C50)</f>
        <v>0</v>
      </c>
      <c r="I50" s="430" t="e">
        <f ca="1">SUMIFS(INDIRECT("l10Table["&amp;DateIndex&amp;"]"),L10Table[County],$C50)</f>
        <v>#N/A</v>
      </c>
      <c r="J50" s="431">
        <f>SUMIFS(L10Table[To Date],L10Table[County],$C50)</f>
        <v>0</v>
      </c>
      <c r="K50" s="432" t="e">
        <f ca="1">SUMIFS(INDIRECT("L11_1Table["&amp;DateIndex&amp;"]"),L11_1Table[County],$C50)</f>
        <v>#N/A</v>
      </c>
      <c r="L50" s="433">
        <f>SUMIFS(L11_1Table[To Date],L11_1Table[County],$C50)</f>
        <v>0</v>
      </c>
      <c r="M50" s="432" t="e">
        <f ca="1">SUMIFS(INDIRECT("L11_2Table["&amp;DateIndex&amp;"]"),L11_2Table[County],$C50)</f>
        <v>#N/A</v>
      </c>
      <c r="N50" s="433">
        <f>SUMIFS(L11_2Table[To Date],L11_2Table[County],$C50)</f>
        <v>0</v>
      </c>
      <c r="O50" s="75" t="e">
        <f t="shared" ca="1" si="34"/>
        <v>#N/A</v>
      </c>
      <c r="P50" s="431">
        <f t="shared" si="34"/>
        <v>0</v>
      </c>
      <c r="Q50" s="434" t="e">
        <f ca="1">SUMIFS(INDIRECT("L23Table["&amp;DateIndex&amp;"]"),L23Table[County],$C50)</f>
        <v>#N/A</v>
      </c>
      <c r="R50" s="431">
        <f>SUMIFS(L23Table[To Date],L23Table[County],$C50)</f>
        <v>0</v>
      </c>
      <c r="S50" s="430" t="e">
        <f ca="1">COUNTIFS(INDIRECT("L26Table["&amp;DateIndex&amp;"]"),"&lt;&gt;",INDIRECT("L26Table["&amp;DateIndex&amp;"]"),"&lt;&gt;0",L26Table[County],$C50)</f>
        <v>#N/A</v>
      </c>
      <c r="T50" s="431">
        <f>SUMIFS(L26Table[To Date],L26Table[County],$C50)</f>
        <v>0</v>
      </c>
      <c r="U50" s="419"/>
      <c r="AK50" s="416" t="e">
        <f ca="1">IF(OR(SUMIFS(INDIRECT("L11_1Table["&amp;DateIndex&amp;"]"),L11_1Table[County],$C50)&gt;0,SUMIFS(INDIRECT("L9Table["&amp;DateIndex&amp;"]"),L9Table[County],$C50)&gt;0,SUMIFS(INDIRECT("L10Table["&amp;DateIndex&amp;"]"),L10Table[County],$C50)&gt;0),1,0)</f>
        <v>#N/A</v>
      </c>
      <c r="AL50" s="416" t="e">
        <f ca="1">IF(OR(SUMIFS(INDIRECT("L11_2Table["&amp;DateIndex&amp;"]"),L11_2Table[County],$C50)&gt;0,SUMIFS(INDIRECT("L22Table["&amp;DateIndex&amp;"]"),L22Table[County],$C50)&gt;0,SUMIFS(INDIRECT("L23Table["&amp;DateIndex&amp;"]"),L23Table[County],$C50)&gt;0),1,0)</f>
        <v>#N/A</v>
      </c>
      <c r="AM50" s="417" t="e">
        <f ca="1">IF(OR(COUNTIFS(INDIRECT("L26Table["&amp;DateIndex&amp;"]"),"&lt;&gt;",INDIRECT("L26Table["&amp;DateIndex&amp;"]"),"&lt;&gt;0",L26Table[County],$C50)&gt;0),1,0)</f>
        <v>#N/A</v>
      </c>
    </row>
    <row r="51" spans="3:39" ht="14" x14ac:dyDescent="0.15">
      <c r="C51" s="422" t="str">
        <v/>
      </c>
      <c r="D51" s="429" t="str" cm="1">
        <f t="array" ref="D51">IF(LEN(TRIM($C51))&lt;3,"",IF(SUM(AK51:AM51+SUM(U51,W51,Y51))&gt;0,"Yes","No"))</f>
        <v/>
      </c>
      <c r="E51" s="75" t="str" cm="1">
        <f t="array" ref="E51">INDEX(ChaptersActive,MATCH($C51,CountiesActive,0)-1)</f>
        <v/>
      </c>
      <c r="F51" s="61" t="str">
        <f t="shared" ref="F51" si="48">IFERROR(INDEX(ChapterOrder,MATCH(E51,ChapterNames,0)),"_")</f>
        <v>_</v>
      </c>
      <c r="G51" s="430" t="e">
        <f ca="1">SUMIFS(INDIRECT("L9Table["&amp;DateIndex&amp;"]"),L9Table[County],$C51)</f>
        <v>#N/A</v>
      </c>
      <c r="H51" s="431">
        <f>SUMIFS(L9Table[To Date],L9Table[County],$C51)</f>
        <v>0</v>
      </c>
      <c r="I51" s="430" t="e">
        <f ca="1">SUMIFS(INDIRECT("l10Table["&amp;DateIndex&amp;"]"),L10Table[County],$C51)</f>
        <v>#N/A</v>
      </c>
      <c r="J51" s="431">
        <f>SUMIFS(L10Table[To Date],L10Table[County],$C51)</f>
        <v>0</v>
      </c>
      <c r="K51" s="432" t="e">
        <f ca="1">SUMIFS(INDIRECT("L11_1Table["&amp;DateIndex&amp;"]"),L11_1Table[County],$C51)</f>
        <v>#N/A</v>
      </c>
      <c r="L51" s="433">
        <f>SUMIFS(L11_1Table[To Date],L11_1Table[County],$C51)</f>
        <v>0</v>
      </c>
      <c r="M51" s="432" t="e">
        <f ca="1">SUMIFS(INDIRECT("L11_2Table["&amp;DateIndex&amp;"]"),L11_2Table[County],$C51)</f>
        <v>#N/A</v>
      </c>
      <c r="N51" s="433">
        <f>SUMIFS(L11_2Table[To Date],L11_2Table[County],$C51)</f>
        <v>0</v>
      </c>
      <c r="O51" s="75" t="e">
        <f t="shared" ca="1" si="34"/>
        <v>#N/A</v>
      </c>
      <c r="P51" s="431">
        <f t="shared" si="34"/>
        <v>0</v>
      </c>
      <c r="Q51" s="434" t="e">
        <f ca="1">SUMIFS(INDIRECT("L23Table["&amp;DateIndex&amp;"]"),L23Table[County],$C51)</f>
        <v>#N/A</v>
      </c>
      <c r="R51" s="431">
        <f>SUMIFS(L23Table[To Date],L23Table[County],$C51)</f>
        <v>0</v>
      </c>
      <c r="S51" s="430" t="e">
        <f ca="1">COUNTIFS(INDIRECT("L26Table["&amp;DateIndex&amp;"]"),"&lt;&gt;",INDIRECT("L26Table["&amp;DateIndex&amp;"]"),"&lt;&gt;0",L26Table[County],$C51)</f>
        <v>#N/A</v>
      </c>
      <c r="T51" s="431">
        <f>SUMIFS(L26Table[To Date],L26Table[County],$C51)</f>
        <v>0</v>
      </c>
      <c r="U51" s="419"/>
      <c r="AK51" s="416" t="e">
        <f ca="1">IF(OR(SUMIFS(INDIRECT("L11_1Table["&amp;DateIndex&amp;"]"),L11_1Table[County],$C51)&gt;0,SUMIFS(INDIRECT("L9Table["&amp;DateIndex&amp;"]"),L9Table[County],$C51)&gt;0,SUMIFS(INDIRECT("L10Table["&amp;DateIndex&amp;"]"),L10Table[County],$C51)&gt;0),1,0)</f>
        <v>#N/A</v>
      </c>
      <c r="AL51" s="416" t="e">
        <f ca="1">IF(OR(SUMIFS(INDIRECT("L11_2Table["&amp;DateIndex&amp;"]"),L11_2Table[County],$C51)&gt;0,SUMIFS(INDIRECT("L22Table["&amp;DateIndex&amp;"]"),L22Table[County],$C51)&gt;0,SUMIFS(INDIRECT("L23Table["&amp;DateIndex&amp;"]"),L23Table[County],$C51)&gt;0),1,0)</f>
        <v>#N/A</v>
      </c>
      <c r="AM51" s="417" t="e">
        <f ca="1">IF(OR(COUNTIFS(INDIRECT("L26Table["&amp;DateIndex&amp;"]"),"&lt;&gt;",INDIRECT("L26Table["&amp;DateIndex&amp;"]"),"&lt;&gt;0",L26Table[County],$C51)&gt;0),1,0)</f>
        <v>#N/A</v>
      </c>
    </row>
    <row r="52" spans="3:39" ht="14" x14ac:dyDescent="0.15">
      <c r="C52" s="422" t="str">
        <v/>
      </c>
      <c r="D52" s="429" t="str" cm="1">
        <f t="array" ref="D52">IF(LEN(TRIM($C52))&lt;3,"",IF(SUM(AK52:AM52+SUM(U52,W52,Y52))&gt;0,"Yes","No"))</f>
        <v/>
      </c>
      <c r="E52" s="75" t="str" cm="1">
        <f t="array" ref="E52">INDEX(ChaptersActive,MATCH($C52,CountiesActive,0)-1)</f>
        <v/>
      </c>
      <c r="F52" s="61" t="str">
        <f t="shared" ref="F52" si="49">IFERROR(INDEX(ChapterOrder,MATCH(E52,ChapterNames,0)),"_")</f>
        <v>_</v>
      </c>
      <c r="G52" s="430" t="e">
        <f ca="1">SUMIFS(INDIRECT("L9Table["&amp;DateIndex&amp;"]"),L9Table[County],$C52)</f>
        <v>#N/A</v>
      </c>
      <c r="H52" s="431">
        <f>SUMIFS(L9Table[To Date],L9Table[County],$C52)</f>
        <v>0</v>
      </c>
      <c r="I52" s="430" t="e">
        <f ca="1">SUMIFS(INDIRECT("l10Table["&amp;DateIndex&amp;"]"),L10Table[County],$C52)</f>
        <v>#N/A</v>
      </c>
      <c r="J52" s="431">
        <f>SUMIFS(L10Table[To Date],L10Table[County],$C52)</f>
        <v>0</v>
      </c>
      <c r="K52" s="432" t="e">
        <f ca="1">SUMIFS(INDIRECT("L11_1Table["&amp;DateIndex&amp;"]"),L11_1Table[County],$C52)</f>
        <v>#N/A</v>
      </c>
      <c r="L52" s="433">
        <f>SUMIFS(L11_1Table[To Date],L11_1Table[County],$C52)</f>
        <v>0</v>
      </c>
      <c r="M52" s="432" t="e">
        <f ca="1">SUMIFS(INDIRECT("L11_2Table["&amp;DateIndex&amp;"]"),L11_2Table[County],$C52)</f>
        <v>#N/A</v>
      </c>
      <c r="N52" s="433">
        <f>SUMIFS(L11_2Table[To Date],L11_2Table[County],$C52)</f>
        <v>0</v>
      </c>
      <c r="O52" s="75" t="e">
        <f t="shared" ca="1" si="34"/>
        <v>#N/A</v>
      </c>
      <c r="P52" s="431">
        <f t="shared" si="34"/>
        <v>0</v>
      </c>
      <c r="Q52" s="434" t="e">
        <f ca="1">SUMIFS(INDIRECT("L23Table["&amp;DateIndex&amp;"]"),L23Table[County],$C52)</f>
        <v>#N/A</v>
      </c>
      <c r="R52" s="431">
        <f>SUMIFS(L23Table[To Date],L23Table[County],$C52)</f>
        <v>0</v>
      </c>
      <c r="S52" s="430" t="e">
        <f ca="1">COUNTIFS(INDIRECT("L26Table["&amp;DateIndex&amp;"]"),"&lt;&gt;",INDIRECT("L26Table["&amp;DateIndex&amp;"]"),"&lt;&gt;0",L26Table[County],$C52)</f>
        <v>#N/A</v>
      </c>
      <c r="T52" s="431">
        <f>SUMIFS(L26Table[To Date],L26Table[County],$C52)</f>
        <v>0</v>
      </c>
      <c r="U52" s="419"/>
      <c r="AK52" s="416" t="e">
        <f ca="1">IF(OR(SUMIFS(INDIRECT("L11_1Table["&amp;DateIndex&amp;"]"),L11_1Table[County],$C52)&gt;0,SUMIFS(INDIRECT("L9Table["&amp;DateIndex&amp;"]"),L9Table[County],$C52)&gt;0,SUMIFS(INDIRECT("L10Table["&amp;DateIndex&amp;"]"),L10Table[County],$C52)&gt;0),1,0)</f>
        <v>#N/A</v>
      </c>
      <c r="AL52" s="416" t="e">
        <f ca="1">IF(OR(SUMIFS(INDIRECT("L11_2Table["&amp;DateIndex&amp;"]"),L11_2Table[County],$C52)&gt;0,SUMIFS(INDIRECT("L22Table["&amp;DateIndex&amp;"]"),L22Table[County],$C52)&gt;0,SUMIFS(INDIRECT("L23Table["&amp;DateIndex&amp;"]"),L23Table[County],$C52)&gt;0),1,0)</f>
        <v>#N/A</v>
      </c>
      <c r="AM52" s="417" t="e">
        <f ca="1">IF(OR(COUNTIFS(INDIRECT("L26Table["&amp;DateIndex&amp;"]"),"&lt;&gt;",INDIRECT("L26Table["&amp;DateIndex&amp;"]"),"&lt;&gt;0",L26Table[County],$C52)&gt;0),1,0)</f>
        <v>#N/A</v>
      </c>
    </row>
    <row r="53" spans="3:39" ht="14" x14ac:dyDescent="0.15">
      <c r="C53" s="422" t="str">
        <v/>
      </c>
      <c r="D53" s="429" t="str" cm="1">
        <f t="array" ref="D53">IF(LEN(TRIM($C53))&lt;3,"",IF(SUM(AK53:AM53+SUM(U53,W53,Y53))&gt;0,"Yes","No"))</f>
        <v/>
      </c>
      <c r="E53" s="75" t="str" cm="1">
        <f t="array" ref="E53">INDEX(ChaptersActive,MATCH($C53,CountiesActive,0)-1)</f>
        <v/>
      </c>
      <c r="F53" s="61" t="str">
        <f t="shared" ref="F53" si="50">IFERROR(INDEX(ChapterOrder,MATCH(E53,ChapterNames,0)),"_")</f>
        <v>_</v>
      </c>
      <c r="G53" s="430" t="e">
        <f ca="1">SUMIFS(INDIRECT("L9Table["&amp;DateIndex&amp;"]"),L9Table[County],$C53)</f>
        <v>#N/A</v>
      </c>
      <c r="H53" s="431">
        <f>SUMIFS(L9Table[To Date],L9Table[County],$C53)</f>
        <v>0</v>
      </c>
      <c r="I53" s="430" t="e">
        <f ca="1">SUMIFS(INDIRECT("l10Table["&amp;DateIndex&amp;"]"),L10Table[County],$C53)</f>
        <v>#N/A</v>
      </c>
      <c r="J53" s="431">
        <f>SUMIFS(L10Table[To Date],L10Table[County],$C53)</f>
        <v>0</v>
      </c>
      <c r="K53" s="432" t="e">
        <f ca="1">SUMIFS(INDIRECT("L11_1Table["&amp;DateIndex&amp;"]"),L11_1Table[County],$C53)</f>
        <v>#N/A</v>
      </c>
      <c r="L53" s="433">
        <f>SUMIFS(L11_1Table[To Date],L11_1Table[County],$C53)</f>
        <v>0</v>
      </c>
      <c r="M53" s="432" t="e">
        <f ca="1">SUMIFS(INDIRECT("L11_2Table["&amp;DateIndex&amp;"]"),L11_2Table[County],$C53)</f>
        <v>#N/A</v>
      </c>
      <c r="N53" s="433">
        <f>SUMIFS(L11_2Table[To Date],L11_2Table[County],$C53)</f>
        <v>0</v>
      </c>
      <c r="O53" s="75" t="e">
        <f t="shared" ca="1" si="34"/>
        <v>#N/A</v>
      </c>
      <c r="P53" s="431">
        <f t="shared" si="34"/>
        <v>0</v>
      </c>
      <c r="Q53" s="434" t="e">
        <f ca="1">SUMIFS(INDIRECT("L23Table["&amp;DateIndex&amp;"]"),L23Table[County],$C53)</f>
        <v>#N/A</v>
      </c>
      <c r="R53" s="431">
        <f>SUMIFS(L23Table[To Date],L23Table[County],$C53)</f>
        <v>0</v>
      </c>
      <c r="S53" s="430" t="e">
        <f ca="1">COUNTIFS(INDIRECT("L26Table["&amp;DateIndex&amp;"]"),"&lt;&gt;",INDIRECT("L26Table["&amp;DateIndex&amp;"]"),"&lt;&gt;0",L26Table[County],$C53)</f>
        <v>#N/A</v>
      </c>
      <c r="T53" s="431">
        <f>SUMIFS(L26Table[To Date],L26Table[County],$C53)</f>
        <v>0</v>
      </c>
      <c r="U53" s="419"/>
      <c r="AK53" s="416" t="e">
        <f ca="1">IF(OR(SUMIFS(INDIRECT("L11_1Table["&amp;DateIndex&amp;"]"),L11_1Table[County],$C53)&gt;0,SUMIFS(INDIRECT("L9Table["&amp;DateIndex&amp;"]"),L9Table[County],$C53)&gt;0,SUMIFS(INDIRECT("L10Table["&amp;DateIndex&amp;"]"),L10Table[County],$C53)&gt;0),1,0)</f>
        <v>#N/A</v>
      </c>
      <c r="AL53" s="416" t="e">
        <f ca="1">IF(OR(SUMIFS(INDIRECT("L11_2Table["&amp;DateIndex&amp;"]"),L11_2Table[County],$C53)&gt;0,SUMIFS(INDIRECT("L22Table["&amp;DateIndex&amp;"]"),L22Table[County],$C53)&gt;0,SUMIFS(INDIRECT("L23Table["&amp;DateIndex&amp;"]"),L23Table[County],$C53)&gt;0),1,0)</f>
        <v>#N/A</v>
      </c>
      <c r="AM53" s="417" t="e">
        <f ca="1">IF(OR(COUNTIFS(INDIRECT("L26Table["&amp;DateIndex&amp;"]"),"&lt;&gt;",INDIRECT("L26Table["&amp;DateIndex&amp;"]"),"&lt;&gt;0",L26Table[County],$C53)&gt;0),1,0)</f>
        <v>#N/A</v>
      </c>
    </row>
    <row r="54" spans="3:39" ht="14" x14ac:dyDescent="0.15">
      <c r="C54" s="422" t="str">
        <v/>
      </c>
      <c r="D54" s="429" t="str" cm="1">
        <f t="array" ref="D54">IF(LEN(TRIM($C54))&lt;3,"",IF(SUM(AK54:AM54+SUM(U54,W54,Y54))&gt;0,"Yes","No"))</f>
        <v/>
      </c>
      <c r="E54" s="75" t="str" cm="1">
        <f t="array" ref="E54">INDEX(ChaptersActive,MATCH($C54,CountiesActive,0)-1)</f>
        <v/>
      </c>
      <c r="F54" s="61" t="str">
        <f t="shared" ref="F54" si="51">IFERROR(INDEX(ChapterOrder,MATCH(E54,ChapterNames,0)),"_")</f>
        <v>_</v>
      </c>
      <c r="G54" s="430" t="e">
        <f ca="1">SUMIFS(INDIRECT("L9Table["&amp;DateIndex&amp;"]"),L9Table[County],$C54)</f>
        <v>#N/A</v>
      </c>
      <c r="H54" s="431">
        <f>SUMIFS(L9Table[To Date],L9Table[County],$C54)</f>
        <v>0</v>
      </c>
      <c r="I54" s="430" t="e">
        <f ca="1">SUMIFS(INDIRECT("l10Table["&amp;DateIndex&amp;"]"),L10Table[County],$C54)</f>
        <v>#N/A</v>
      </c>
      <c r="J54" s="431">
        <f>SUMIFS(L10Table[To Date],L10Table[County],$C54)</f>
        <v>0</v>
      </c>
      <c r="K54" s="432" t="e">
        <f ca="1">SUMIFS(INDIRECT("L11_1Table["&amp;DateIndex&amp;"]"),L11_1Table[County],$C54)</f>
        <v>#N/A</v>
      </c>
      <c r="L54" s="433">
        <f>SUMIFS(L11_1Table[To Date],L11_1Table[County],$C54)</f>
        <v>0</v>
      </c>
      <c r="M54" s="432" t="e">
        <f ca="1">SUMIFS(INDIRECT("L11_2Table["&amp;DateIndex&amp;"]"),L11_2Table[County],$C54)</f>
        <v>#N/A</v>
      </c>
      <c r="N54" s="433">
        <f>SUMIFS(L11_2Table[To Date],L11_2Table[County],$C54)</f>
        <v>0</v>
      </c>
      <c r="O54" s="75" t="e">
        <f t="shared" ca="1" si="34"/>
        <v>#N/A</v>
      </c>
      <c r="P54" s="431">
        <f t="shared" si="34"/>
        <v>0</v>
      </c>
      <c r="Q54" s="434" t="e">
        <f ca="1">SUMIFS(INDIRECT("L23Table["&amp;DateIndex&amp;"]"),L23Table[County],$C54)</f>
        <v>#N/A</v>
      </c>
      <c r="R54" s="431">
        <f>SUMIFS(L23Table[To Date],L23Table[County],$C54)</f>
        <v>0</v>
      </c>
      <c r="S54" s="430" t="e">
        <f ca="1">COUNTIFS(INDIRECT("L26Table["&amp;DateIndex&amp;"]"),"&lt;&gt;",INDIRECT("L26Table["&amp;DateIndex&amp;"]"),"&lt;&gt;0",L26Table[County],$C54)</f>
        <v>#N/A</v>
      </c>
      <c r="T54" s="431">
        <f>SUMIFS(L26Table[To Date],L26Table[County],$C54)</f>
        <v>0</v>
      </c>
      <c r="U54" s="419"/>
      <c r="AK54" s="416" t="e">
        <f ca="1">IF(OR(SUMIFS(INDIRECT("L11_1Table["&amp;DateIndex&amp;"]"),L11_1Table[County],$C54)&gt;0,SUMIFS(INDIRECT("L9Table["&amp;DateIndex&amp;"]"),L9Table[County],$C54)&gt;0,SUMIFS(INDIRECT("L10Table["&amp;DateIndex&amp;"]"),L10Table[County],$C54)&gt;0),1,0)</f>
        <v>#N/A</v>
      </c>
      <c r="AL54" s="416" t="e">
        <f ca="1">IF(OR(SUMIFS(INDIRECT("L11_2Table["&amp;DateIndex&amp;"]"),L11_2Table[County],$C54)&gt;0,SUMIFS(INDIRECT("L22Table["&amp;DateIndex&amp;"]"),L22Table[County],$C54)&gt;0,SUMIFS(INDIRECT("L23Table["&amp;DateIndex&amp;"]"),L23Table[County],$C54)&gt;0),1,0)</f>
        <v>#N/A</v>
      </c>
      <c r="AM54" s="417" t="e">
        <f ca="1">IF(OR(COUNTIFS(INDIRECT("L26Table["&amp;DateIndex&amp;"]"),"&lt;&gt;",INDIRECT("L26Table["&amp;DateIndex&amp;"]"),"&lt;&gt;0",L26Table[County],$C54)&gt;0),1,0)</f>
        <v>#N/A</v>
      </c>
    </row>
    <row r="55" spans="3:39" ht="13.25" customHeight="1" x14ac:dyDescent="0.15">
      <c r="C55" s="422" t="str">
        <v/>
      </c>
      <c r="D55" s="429" t="str" cm="1">
        <f t="array" ref="D55">IF(LEN(TRIM($C55))&lt;3,"",IF(SUM(AK55:AM55+SUM(U55,W55,Y55))&gt;0,"Yes","No"))</f>
        <v/>
      </c>
      <c r="E55" s="75" t="str" cm="1">
        <f t="array" ref="E55">INDEX(ChaptersActive,MATCH($C55,CountiesActive,0)-1)</f>
        <v/>
      </c>
      <c r="F55" s="61" t="str">
        <f t="shared" ref="F55" si="52">IFERROR(INDEX(ChapterOrder,MATCH(E55,ChapterNames,0)),"_")</f>
        <v>_</v>
      </c>
      <c r="G55" s="430" t="e">
        <f ca="1">SUMIFS(INDIRECT("L9Table["&amp;DateIndex&amp;"]"),L9Table[County],$C55)</f>
        <v>#N/A</v>
      </c>
      <c r="H55" s="431">
        <f>SUMIFS(L9Table[To Date],L9Table[County],$C55)</f>
        <v>0</v>
      </c>
      <c r="I55" s="430" t="e">
        <f ca="1">SUMIFS(INDIRECT("l10Table["&amp;DateIndex&amp;"]"),L10Table[County],$C55)</f>
        <v>#N/A</v>
      </c>
      <c r="J55" s="431">
        <f>SUMIFS(L10Table[To Date],L10Table[County],$C55)</f>
        <v>0</v>
      </c>
      <c r="K55" s="432" t="e">
        <f ca="1">SUMIFS(INDIRECT("L11_1Table["&amp;DateIndex&amp;"]"),L11_1Table[County],$C55)</f>
        <v>#N/A</v>
      </c>
      <c r="L55" s="433">
        <f>SUMIFS(L11_1Table[To Date],L11_1Table[County],$C55)</f>
        <v>0</v>
      </c>
      <c r="M55" s="432" t="e">
        <f ca="1">SUMIFS(INDIRECT("L11_2Table["&amp;DateIndex&amp;"]"),L11_2Table[County],$C55)</f>
        <v>#N/A</v>
      </c>
      <c r="N55" s="433">
        <f>SUMIFS(L11_2Table[To Date],L11_2Table[County],$C55)</f>
        <v>0</v>
      </c>
      <c r="O55" s="75" t="e">
        <f t="shared" ca="1" si="34"/>
        <v>#N/A</v>
      </c>
      <c r="P55" s="431">
        <f t="shared" si="34"/>
        <v>0</v>
      </c>
      <c r="Q55" s="434" t="e">
        <f ca="1">SUMIFS(INDIRECT("L23Table["&amp;DateIndex&amp;"]"),L23Table[County],$C55)</f>
        <v>#N/A</v>
      </c>
      <c r="R55" s="431">
        <f>SUMIFS(L23Table[To Date],L23Table[County],$C55)</f>
        <v>0</v>
      </c>
      <c r="S55" s="430" t="e">
        <f ca="1">COUNTIFS(INDIRECT("L26Table["&amp;DateIndex&amp;"]"),"&lt;&gt;",INDIRECT("L26Table["&amp;DateIndex&amp;"]"),"&lt;&gt;0",L26Table[County],$C55)</f>
        <v>#N/A</v>
      </c>
      <c r="T55" s="431">
        <f>SUMIFS(L26Table[To Date],L26Table[County],$C55)</f>
        <v>0</v>
      </c>
      <c r="U55" s="419"/>
      <c r="AK55" s="416" t="e">
        <f ca="1">IF(OR(SUMIFS(INDIRECT("L11_1Table["&amp;DateIndex&amp;"]"),L11_1Table[County],$C55)&gt;0,SUMIFS(INDIRECT("L9Table["&amp;DateIndex&amp;"]"),L9Table[County],$C55)&gt;0,SUMIFS(INDIRECT("L10Table["&amp;DateIndex&amp;"]"),L10Table[County],$C55)&gt;0),1,0)</f>
        <v>#N/A</v>
      </c>
      <c r="AL55" s="416" t="e">
        <f ca="1">IF(OR(SUMIFS(INDIRECT("L11_2Table["&amp;DateIndex&amp;"]"),L11_2Table[County],$C55)&gt;0,SUMIFS(INDIRECT("L22Table["&amp;DateIndex&amp;"]"),L22Table[County],$C55)&gt;0,SUMIFS(INDIRECT("L23Table["&amp;DateIndex&amp;"]"),L23Table[County],$C55)&gt;0),1,0)</f>
        <v>#N/A</v>
      </c>
      <c r="AM55" s="417" t="e">
        <f ca="1">IF(OR(COUNTIFS(INDIRECT("L26Table["&amp;DateIndex&amp;"]"),"&lt;&gt;",INDIRECT("L26Table["&amp;DateIndex&amp;"]"),"&lt;&gt;0",L26Table[County],$C55)&gt;0),1,0)</f>
        <v>#N/A</v>
      </c>
    </row>
    <row r="56" spans="3:39" ht="13.25" customHeight="1" x14ac:dyDescent="0.15">
      <c r="C56" s="422" t="str">
        <v/>
      </c>
      <c r="D56" s="429" t="str" cm="1">
        <f t="array" ref="D56">IF(LEN(TRIM($C56))&lt;3,"",IF(SUM(AK56:AM56+SUM(U56,W56,Y56))&gt;0,"Yes","No"))</f>
        <v/>
      </c>
      <c r="E56" s="75" t="str" cm="1">
        <f t="array" ref="E56">INDEX(ChaptersActive,MATCH($C56,CountiesActive,0)-1)</f>
        <v/>
      </c>
      <c r="F56" s="61" t="str">
        <f t="shared" ref="F56" si="53">IFERROR(INDEX(ChapterOrder,MATCH(E56,ChapterNames,0)),"_")</f>
        <v>_</v>
      </c>
      <c r="G56" s="430" t="e">
        <f ca="1">SUMIFS(INDIRECT("L9Table["&amp;DateIndex&amp;"]"),L9Table[County],$C56)</f>
        <v>#N/A</v>
      </c>
      <c r="H56" s="431">
        <f>SUMIFS(L9Table[To Date],L9Table[County],$C56)</f>
        <v>0</v>
      </c>
      <c r="I56" s="430" t="e">
        <f ca="1">SUMIFS(INDIRECT("l10Table["&amp;DateIndex&amp;"]"),L10Table[County],$C56)</f>
        <v>#N/A</v>
      </c>
      <c r="J56" s="431">
        <f>SUMIFS(L10Table[To Date],L10Table[County],$C56)</f>
        <v>0</v>
      </c>
      <c r="K56" s="432" t="e">
        <f ca="1">SUMIFS(INDIRECT("L11_1Table["&amp;DateIndex&amp;"]"),L11_1Table[County],$C56)</f>
        <v>#N/A</v>
      </c>
      <c r="L56" s="433">
        <f>SUMIFS(L11_1Table[To Date],L11_1Table[County],$C56)</f>
        <v>0</v>
      </c>
      <c r="M56" s="432" t="e">
        <f ca="1">SUMIFS(INDIRECT("L11_2Table["&amp;DateIndex&amp;"]"),L11_2Table[County],$C56)</f>
        <v>#N/A</v>
      </c>
      <c r="N56" s="433">
        <f>SUMIFS(L11_2Table[To Date],L11_2Table[County],$C56)</f>
        <v>0</v>
      </c>
      <c r="O56" s="75" t="e">
        <f t="shared" ca="1" si="34"/>
        <v>#N/A</v>
      </c>
      <c r="P56" s="431">
        <f t="shared" si="34"/>
        <v>0</v>
      </c>
      <c r="Q56" s="434" t="e">
        <f ca="1">SUMIFS(INDIRECT("L23Table["&amp;DateIndex&amp;"]"),L23Table[County],$C56)</f>
        <v>#N/A</v>
      </c>
      <c r="R56" s="431">
        <f>SUMIFS(L23Table[To Date],L23Table[County],$C56)</f>
        <v>0</v>
      </c>
      <c r="S56" s="430" t="e">
        <f ca="1">COUNTIFS(INDIRECT("L26Table["&amp;DateIndex&amp;"]"),"&lt;&gt;",INDIRECT("L26Table["&amp;DateIndex&amp;"]"),"&lt;&gt;0",L26Table[County],$C56)</f>
        <v>#N/A</v>
      </c>
      <c r="T56" s="431">
        <f>SUMIFS(L26Table[To Date],L26Table[County],$C56)</f>
        <v>0</v>
      </c>
      <c r="U56" s="419"/>
      <c r="AK56" s="416" t="e">
        <f ca="1">IF(OR(SUMIFS(INDIRECT("L11_1Table["&amp;DateIndex&amp;"]"),L11_1Table[County],$C56)&gt;0,SUMIFS(INDIRECT("L9Table["&amp;DateIndex&amp;"]"),L9Table[County],$C56)&gt;0,SUMIFS(INDIRECT("L10Table["&amp;DateIndex&amp;"]"),L10Table[County],$C56)&gt;0),1,0)</f>
        <v>#N/A</v>
      </c>
      <c r="AL56" s="416" t="e">
        <f ca="1">IF(OR(SUMIFS(INDIRECT("L11_2Table["&amp;DateIndex&amp;"]"),L11_2Table[County],$C56)&gt;0,SUMIFS(INDIRECT("L22Table["&amp;DateIndex&amp;"]"),L22Table[County],$C56)&gt;0,SUMIFS(INDIRECT("L23Table["&amp;DateIndex&amp;"]"),L23Table[County],$C56)&gt;0),1,0)</f>
        <v>#N/A</v>
      </c>
      <c r="AM56" s="417" t="e">
        <f ca="1">IF(OR(COUNTIFS(INDIRECT("L26Table["&amp;DateIndex&amp;"]"),"&lt;&gt;",INDIRECT("L26Table["&amp;DateIndex&amp;"]"),"&lt;&gt;0",L26Table[County],$C56)&gt;0),1,0)</f>
        <v>#N/A</v>
      </c>
    </row>
    <row r="57" spans="3:39" ht="13.25" customHeight="1" x14ac:dyDescent="0.15">
      <c r="C57" s="422" t="str">
        <v/>
      </c>
      <c r="D57" s="429" t="str" cm="1">
        <f t="array" ref="D57">IF(LEN(TRIM($C57))&lt;3,"",IF(SUM(AK57:AM57+SUM(U57,W57,Y57))&gt;0,"Yes","No"))</f>
        <v/>
      </c>
      <c r="E57" s="75" t="str" cm="1">
        <f t="array" ref="E57">INDEX(ChaptersActive,MATCH($C57,CountiesActive,0)-1)</f>
        <v/>
      </c>
      <c r="F57" s="61" t="str">
        <f t="shared" ref="F57" si="54">IFERROR(INDEX(ChapterOrder,MATCH(E57,ChapterNames,0)),"_")</f>
        <v>_</v>
      </c>
      <c r="G57" s="430" t="e">
        <f ca="1">SUMIFS(INDIRECT("L9Table["&amp;DateIndex&amp;"]"),L9Table[County],$C57)</f>
        <v>#N/A</v>
      </c>
      <c r="H57" s="431">
        <f>SUMIFS(L9Table[To Date],L9Table[County],$C57)</f>
        <v>0</v>
      </c>
      <c r="I57" s="430" t="e">
        <f ca="1">SUMIFS(INDIRECT("l10Table["&amp;DateIndex&amp;"]"),L10Table[County],$C57)</f>
        <v>#N/A</v>
      </c>
      <c r="J57" s="431">
        <f>SUMIFS(L10Table[To Date],L10Table[County],$C57)</f>
        <v>0</v>
      </c>
      <c r="K57" s="432" t="e">
        <f ca="1">SUMIFS(INDIRECT("L11_1Table["&amp;DateIndex&amp;"]"),L11_1Table[County],$C57)</f>
        <v>#N/A</v>
      </c>
      <c r="L57" s="433">
        <f>SUMIFS(L11_1Table[To Date],L11_1Table[County],$C57)</f>
        <v>0</v>
      </c>
      <c r="M57" s="432" t="e">
        <f ca="1">SUMIFS(INDIRECT("L11_2Table["&amp;DateIndex&amp;"]"),L11_2Table[County],$C57)</f>
        <v>#N/A</v>
      </c>
      <c r="N57" s="433">
        <f>SUMIFS(L11_2Table[To Date],L11_2Table[County],$C57)</f>
        <v>0</v>
      </c>
      <c r="O57" s="75" t="e">
        <f t="shared" ca="1" si="34"/>
        <v>#N/A</v>
      </c>
      <c r="P57" s="431">
        <f t="shared" si="34"/>
        <v>0</v>
      </c>
      <c r="Q57" s="434" t="e">
        <f ca="1">SUMIFS(INDIRECT("L23Table["&amp;DateIndex&amp;"]"),L23Table[County],$C57)</f>
        <v>#N/A</v>
      </c>
      <c r="R57" s="431">
        <f>SUMIFS(L23Table[To Date],L23Table[County],$C57)</f>
        <v>0</v>
      </c>
      <c r="S57" s="430" t="e">
        <f ca="1">COUNTIFS(INDIRECT("L26Table["&amp;DateIndex&amp;"]"),"&lt;&gt;",INDIRECT("L26Table["&amp;DateIndex&amp;"]"),"&lt;&gt;0",L26Table[County],$C57)</f>
        <v>#N/A</v>
      </c>
      <c r="T57" s="431">
        <f>SUMIFS(L26Table[To Date],L26Table[County],$C57)</f>
        <v>0</v>
      </c>
      <c r="U57" s="419"/>
      <c r="AK57" s="416" t="e">
        <f ca="1">IF(OR(SUMIFS(INDIRECT("L11_1Table["&amp;DateIndex&amp;"]"),L11_1Table[County],$C57)&gt;0,SUMIFS(INDIRECT("L9Table["&amp;DateIndex&amp;"]"),L9Table[County],$C57)&gt;0,SUMIFS(INDIRECT("L10Table["&amp;DateIndex&amp;"]"),L10Table[County],$C57)&gt;0),1,0)</f>
        <v>#N/A</v>
      </c>
      <c r="AL57" s="416" t="e">
        <f ca="1">IF(OR(SUMIFS(INDIRECT("L11_2Table["&amp;DateIndex&amp;"]"),L11_2Table[County],$C57)&gt;0,SUMIFS(INDIRECT("L22Table["&amp;DateIndex&amp;"]"),L22Table[County],$C57)&gt;0,SUMIFS(INDIRECT("L23Table["&amp;DateIndex&amp;"]"),L23Table[County],$C57)&gt;0),1,0)</f>
        <v>#N/A</v>
      </c>
      <c r="AM57" s="417" t="e">
        <f ca="1">IF(OR(COUNTIFS(INDIRECT("L26Table["&amp;DateIndex&amp;"]"),"&lt;&gt;",INDIRECT("L26Table["&amp;DateIndex&amp;"]"),"&lt;&gt;0",L26Table[County],$C57)&gt;0),1,0)</f>
        <v>#N/A</v>
      </c>
    </row>
    <row r="58" spans="3:39" ht="14" x14ac:dyDescent="0.15">
      <c r="C58" s="422" t="str">
        <v/>
      </c>
      <c r="D58" s="429" t="str" cm="1">
        <f t="array" ref="D58">IF(LEN(TRIM($C58))&lt;3,"",IF(SUM(AK58:AM58+SUM(U58,W58,Y58))&gt;0,"Yes","No"))</f>
        <v/>
      </c>
      <c r="E58" s="75" t="str" cm="1">
        <f t="array" ref="E58">INDEX(ChaptersActive,MATCH($C58,CountiesActive,0)-1)</f>
        <v/>
      </c>
      <c r="F58" s="61" t="str">
        <f t="shared" ref="F58" si="55">IFERROR(INDEX(ChapterOrder,MATCH(E58,ChapterNames,0)),"_")</f>
        <v>_</v>
      </c>
      <c r="G58" s="430" t="e">
        <f ca="1">SUMIFS(INDIRECT("L9Table["&amp;DateIndex&amp;"]"),L9Table[County],$C58)</f>
        <v>#N/A</v>
      </c>
      <c r="H58" s="431">
        <f>SUMIFS(L9Table[To Date],L9Table[County],$C58)</f>
        <v>0</v>
      </c>
      <c r="I58" s="430" t="e">
        <f ca="1">SUMIFS(INDIRECT("l10Table["&amp;DateIndex&amp;"]"),L10Table[County],$C58)</f>
        <v>#N/A</v>
      </c>
      <c r="J58" s="431">
        <f>SUMIFS(L10Table[To Date],L10Table[County],$C58)</f>
        <v>0</v>
      </c>
      <c r="K58" s="432" t="e">
        <f ca="1">SUMIFS(INDIRECT("L11_1Table["&amp;DateIndex&amp;"]"),L11_1Table[County],$C58)</f>
        <v>#N/A</v>
      </c>
      <c r="L58" s="433">
        <f>SUMIFS(L11_1Table[To Date],L11_1Table[County],$C58)</f>
        <v>0</v>
      </c>
      <c r="M58" s="432" t="e">
        <f ca="1">SUMIFS(INDIRECT("L11_2Table["&amp;DateIndex&amp;"]"),L11_2Table[County],$C58)</f>
        <v>#N/A</v>
      </c>
      <c r="N58" s="433">
        <f>SUMIFS(L11_2Table[To Date],L11_2Table[County],$C58)</f>
        <v>0</v>
      </c>
      <c r="O58" s="75" t="e">
        <f t="shared" ca="1" si="34"/>
        <v>#N/A</v>
      </c>
      <c r="P58" s="431">
        <f t="shared" si="34"/>
        <v>0</v>
      </c>
      <c r="Q58" s="434" t="e">
        <f ca="1">SUMIFS(INDIRECT("L23Table["&amp;DateIndex&amp;"]"),L23Table[County],$C58)</f>
        <v>#N/A</v>
      </c>
      <c r="R58" s="431">
        <f>SUMIFS(L23Table[To Date],L23Table[County],$C58)</f>
        <v>0</v>
      </c>
      <c r="S58" s="430" t="e">
        <f ca="1">COUNTIFS(INDIRECT("L26Table["&amp;DateIndex&amp;"]"),"&lt;&gt;",INDIRECT("L26Table["&amp;DateIndex&amp;"]"),"&lt;&gt;0",L26Table[County],$C58)</f>
        <v>#N/A</v>
      </c>
      <c r="T58" s="431">
        <f>SUMIFS(L26Table[To Date],L26Table[County],$C58)</f>
        <v>0</v>
      </c>
      <c r="U58" s="419"/>
      <c r="AK58" s="416" t="e">
        <f ca="1">IF(OR(SUMIFS(INDIRECT("L11_1Table["&amp;DateIndex&amp;"]"),L11_1Table[County],$C58)&gt;0,SUMIFS(INDIRECT("L9Table["&amp;DateIndex&amp;"]"),L9Table[County],$C58)&gt;0,SUMIFS(INDIRECT("L10Table["&amp;DateIndex&amp;"]"),L10Table[County],$C58)&gt;0),1,0)</f>
        <v>#N/A</v>
      </c>
      <c r="AL58" s="416" t="e">
        <f ca="1">IF(OR(SUMIFS(INDIRECT("L11_2Table["&amp;DateIndex&amp;"]"),L11_2Table[County],$C58)&gt;0,SUMIFS(INDIRECT("L22Table["&amp;DateIndex&amp;"]"),L22Table[County],$C58)&gt;0,SUMIFS(INDIRECT("L23Table["&amp;DateIndex&amp;"]"),L23Table[County],$C58)&gt;0),1,0)</f>
        <v>#N/A</v>
      </c>
      <c r="AM58" s="417" t="e">
        <f ca="1">IF(OR(COUNTIFS(INDIRECT("L26Table["&amp;DateIndex&amp;"]"),"&lt;&gt;",INDIRECT("L26Table["&amp;DateIndex&amp;"]"),"&lt;&gt;0",L26Table[County],$C58)&gt;0),1,0)</f>
        <v>#N/A</v>
      </c>
    </row>
    <row r="59" spans="3:39" ht="14" x14ac:dyDescent="0.15">
      <c r="C59" s="422" t="str">
        <v/>
      </c>
      <c r="D59" s="429" t="str" cm="1">
        <f t="array" ref="D59">IF(LEN(TRIM($C59))&lt;3,"",IF(SUM(AK59:AM59+SUM(U59,W59,Y59))&gt;0,"Yes","No"))</f>
        <v/>
      </c>
      <c r="E59" s="75" t="str" cm="1">
        <f t="array" ref="E59">INDEX(ChaptersActive,MATCH($C59,CountiesActive,0)-1)</f>
        <v/>
      </c>
      <c r="F59" s="61" t="str">
        <f t="shared" ref="F59" si="56">IFERROR(INDEX(ChapterOrder,MATCH(E59,ChapterNames,0)),"_")</f>
        <v>_</v>
      </c>
      <c r="G59" s="430" t="e">
        <f ca="1">SUMIFS(INDIRECT("L9Table["&amp;DateIndex&amp;"]"),L9Table[County],$C59)</f>
        <v>#N/A</v>
      </c>
      <c r="H59" s="431">
        <f>SUMIFS(L9Table[To Date],L9Table[County],$C59)</f>
        <v>0</v>
      </c>
      <c r="I59" s="430" t="e">
        <f ca="1">SUMIFS(INDIRECT("l10Table["&amp;DateIndex&amp;"]"),L10Table[County],$C59)</f>
        <v>#N/A</v>
      </c>
      <c r="J59" s="431">
        <f>SUMIFS(L10Table[To Date],L10Table[County],$C59)</f>
        <v>0</v>
      </c>
      <c r="K59" s="432" t="e">
        <f ca="1">SUMIFS(INDIRECT("L11_1Table["&amp;DateIndex&amp;"]"),L11_1Table[County],$C59)</f>
        <v>#N/A</v>
      </c>
      <c r="L59" s="433">
        <f>SUMIFS(L11_1Table[To Date],L11_1Table[County],$C59)</f>
        <v>0</v>
      </c>
      <c r="M59" s="432" t="e">
        <f ca="1">SUMIFS(INDIRECT("L11_2Table["&amp;DateIndex&amp;"]"),L11_2Table[County],$C59)</f>
        <v>#N/A</v>
      </c>
      <c r="N59" s="433">
        <f>SUMIFS(L11_2Table[To Date],L11_2Table[County],$C59)</f>
        <v>0</v>
      </c>
      <c r="O59" s="75" t="e">
        <f t="shared" ca="1" si="34"/>
        <v>#N/A</v>
      </c>
      <c r="P59" s="431">
        <f t="shared" si="34"/>
        <v>0</v>
      </c>
      <c r="Q59" s="434" t="e">
        <f ca="1">SUMIFS(INDIRECT("L23Table["&amp;DateIndex&amp;"]"),L23Table[County],$C59)</f>
        <v>#N/A</v>
      </c>
      <c r="R59" s="431">
        <f>SUMIFS(L23Table[To Date],L23Table[County],$C59)</f>
        <v>0</v>
      </c>
      <c r="S59" s="430" t="e">
        <f ca="1">COUNTIFS(INDIRECT("L26Table["&amp;DateIndex&amp;"]"),"&lt;&gt;",INDIRECT("L26Table["&amp;DateIndex&amp;"]"),"&lt;&gt;0",L26Table[County],$C59)</f>
        <v>#N/A</v>
      </c>
      <c r="T59" s="431">
        <f>SUMIFS(L26Table[To Date],L26Table[County],$C59)</f>
        <v>0</v>
      </c>
      <c r="U59" s="419"/>
      <c r="AK59" s="416" t="e">
        <f ca="1">IF(OR(SUMIFS(INDIRECT("L11_1Table["&amp;DateIndex&amp;"]"),L11_1Table[County],$C59)&gt;0,SUMIFS(INDIRECT("L9Table["&amp;DateIndex&amp;"]"),L9Table[County],$C59)&gt;0,SUMIFS(INDIRECT("L10Table["&amp;DateIndex&amp;"]"),L10Table[County],$C59)&gt;0),1,0)</f>
        <v>#N/A</v>
      </c>
      <c r="AL59" s="416" t="e">
        <f ca="1">IF(OR(SUMIFS(INDIRECT("L11_2Table["&amp;DateIndex&amp;"]"),L11_2Table[County],$C59)&gt;0,SUMIFS(INDIRECT("L22Table["&amp;DateIndex&amp;"]"),L22Table[County],$C59)&gt;0,SUMIFS(INDIRECT("L23Table["&amp;DateIndex&amp;"]"),L23Table[County],$C59)&gt;0),1,0)</f>
        <v>#N/A</v>
      </c>
      <c r="AM59" s="417" t="e">
        <f ca="1">IF(OR(COUNTIFS(INDIRECT("L26Table["&amp;DateIndex&amp;"]"),"&lt;&gt;",INDIRECT("L26Table["&amp;DateIndex&amp;"]"),"&lt;&gt;0",L26Table[County],$C59)&gt;0),1,0)</f>
        <v>#N/A</v>
      </c>
    </row>
    <row r="60" spans="3:39" ht="14" x14ac:dyDescent="0.15">
      <c r="C60" s="422" t="str">
        <v/>
      </c>
      <c r="D60" s="429" t="str" cm="1">
        <f t="array" ref="D60">IF(LEN(TRIM($C60))&lt;3,"",IF(SUM(AK60:AM60+SUM(U60,W60,Y60))&gt;0,"Yes","No"))</f>
        <v/>
      </c>
      <c r="E60" s="75" t="str" cm="1">
        <f t="array" ref="E60">INDEX(ChaptersActive,MATCH($C60,CountiesActive,0)-1)</f>
        <v/>
      </c>
      <c r="F60" s="61" t="str">
        <f t="shared" ref="F60" si="57">IFERROR(INDEX(ChapterOrder,MATCH(E60,ChapterNames,0)),"_")</f>
        <v>_</v>
      </c>
      <c r="G60" s="430" t="e">
        <f ca="1">SUMIFS(INDIRECT("L9Table["&amp;DateIndex&amp;"]"),L9Table[County],$C60)</f>
        <v>#N/A</v>
      </c>
      <c r="H60" s="431">
        <f>SUMIFS(L9Table[To Date],L9Table[County],$C60)</f>
        <v>0</v>
      </c>
      <c r="I60" s="430" t="e">
        <f ca="1">SUMIFS(INDIRECT("l10Table["&amp;DateIndex&amp;"]"),L10Table[County],$C60)</f>
        <v>#N/A</v>
      </c>
      <c r="J60" s="431">
        <f>SUMIFS(L10Table[To Date],L10Table[County],$C60)</f>
        <v>0</v>
      </c>
      <c r="K60" s="432" t="e">
        <f ca="1">SUMIFS(INDIRECT("L11_1Table["&amp;DateIndex&amp;"]"),L11_1Table[County],$C60)</f>
        <v>#N/A</v>
      </c>
      <c r="L60" s="433">
        <f>SUMIFS(L11_1Table[To Date],L11_1Table[County],$C60)</f>
        <v>0</v>
      </c>
      <c r="M60" s="432" t="e">
        <f ca="1">SUMIFS(INDIRECT("L11_2Table["&amp;DateIndex&amp;"]"),L11_2Table[County],$C60)</f>
        <v>#N/A</v>
      </c>
      <c r="N60" s="433">
        <f>SUMIFS(L11_2Table[To Date],L11_2Table[County],$C60)</f>
        <v>0</v>
      </c>
      <c r="O60" s="75" t="e">
        <f t="shared" ca="1" si="34"/>
        <v>#N/A</v>
      </c>
      <c r="P60" s="431">
        <f t="shared" si="34"/>
        <v>0</v>
      </c>
      <c r="Q60" s="434" t="e">
        <f ca="1">SUMIFS(INDIRECT("L23Table["&amp;DateIndex&amp;"]"),L23Table[County],$C60)</f>
        <v>#N/A</v>
      </c>
      <c r="R60" s="431">
        <f>SUMIFS(L23Table[To Date],L23Table[County],$C60)</f>
        <v>0</v>
      </c>
      <c r="S60" s="430" t="e">
        <f ca="1">COUNTIFS(INDIRECT("L26Table["&amp;DateIndex&amp;"]"),"&lt;&gt;",INDIRECT("L26Table["&amp;DateIndex&amp;"]"),"&lt;&gt;0",L26Table[County],$C60)</f>
        <v>#N/A</v>
      </c>
      <c r="T60" s="431">
        <f>SUMIFS(L26Table[To Date],L26Table[County],$C60)</f>
        <v>0</v>
      </c>
      <c r="U60" s="419"/>
      <c r="AK60" s="416" t="e">
        <f ca="1">IF(OR(SUMIFS(INDIRECT("L11_1Table["&amp;DateIndex&amp;"]"),L11_1Table[County],$C60)&gt;0,SUMIFS(INDIRECT("L9Table["&amp;DateIndex&amp;"]"),L9Table[County],$C60)&gt;0,SUMIFS(INDIRECT("L10Table["&amp;DateIndex&amp;"]"),L10Table[County],$C60)&gt;0),1,0)</f>
        <v>#N/A</v>
      </c>
      <c r="AL60" s="416" t="e">
        <f ca="1">IF(OR(SUMIFS(INDIRECT("L11_2Table["&amp;DateIndex&amp;"]"),L11_2Table[County],$C60)&gt;0,SUMIFS(INDIRECT("L22Table["&amp;DateIndex&amp;"]"),L22Table[County],$C60)&gt;0,SUMIFS(INDIRECT("L23Table["&amp;DateIndex&amp;"]"),L23Table[County],$C60)&gt;0),1,0)</f>
        <v>#N/A</v>
      </c>
      <c r="AM60" s="417" t="e">
        <f ca="1">IF(OR(COUNTIFS(INDIRECT("L26Table["&amp;DateIndex&amp;"]"),"&lt;&gt;",INDIRECT("L26Table["&amp;DateIndex&amp;"]"),"&lt;&gt;0",L26Table[County],$C60)&gt;0),1,0)</f>
        <v>#N/A</v>
      </c>
    </row>
    <row r="61" spans="3:39" ht="14" x14ac:dyDescent="0.15">
      <c r="C61" s="422" t="str">
        <v/>
      </c>
      <c r="D61" s="429" t="str" cm="1">
        <f t="array" ref="D61">IF(LEN(TRIM($C61))&lt;3,"",IF(SUM(AK61:AM61+SUM(U61,W61,Y61))&gt;0,"Yes","No"))</f>
        <v/>
      </c>
      <c r="E61" s="75" t="str" cm="1">
        <f t="array" ref="E61">INDEX(ChaptersActive,MATCH($C61,CountiesActive,0)-1)</f>
        <v/>
      </c>
      <c r="F61" s="61" t="str">
        <f t="shared" ref="F61" si="58">IFERROR(INDEX(ChapterOrder,MATCH(E61,ChapterNames,0)),"_")</f>
        <v>_</v>
      </c>
      <c r="G61" s="430" t="e">
        <f ca="1">SUMIFS(INDIRECT("L9Table["&amp;DateIndex&amp;"]"),L9Table[County],$C61)</f>
        <v>#N/A</v>
      </c>
      <c r="H61" s="431">
        <f>SUMIFS(L9Table[To Date],L9Table[County],$C61)</f>
        <v>0</v>
      </c>
      <c r="I61" s="430" t="e">
        <f ca="1">SUMIFS(INDIRECT("l10Table["&amp;DateIndex&amp;"]"),L10Table[County],$C61)</f>
        <v>#N/A</v>
      </c>
      <c r="J61" s="431">
        <f>SUMIFS(L10Table[To Date],L10Table[County],$C61)</f>
        <v>0</v>
      </c>
      <c r="K61" s="432" t="e">
        <f ca="1">SUMIFS(INDIRECT("L11_1Table["&amp;DateIndex&amp;"]"),L11_1Table[County],$C61)</f>
        <v>#N/A</v>
      </c>
      <c r="L61" s="433">
        <f>SUMIFS(L11_1Table[To Date],L11_1Table[County],$C61)</f>
        <v>0</v>
      </c>
      <c r="M61" s="432" t="e">
        <f ca="1">SUMIFS(INDIRECT("L11_2Table["&amp;DateIndex&amp;"]"),L11_2Table[County],$C61)</f>
        <v>#N/A</v>
      </c>
      <c r="N61" s="433">
        <f>SUMIFS(L11_2Table[To Date],L11_2Table[County],$C61)</f>
        <v>0</v>
      </c>
      <c r="O61" s="75" t="e">
        <f t="shared" ca="1" si="34"/>
        <v>#N/A</v>
      </c>
      <c r="P61" s="431">
        <f t="shared" si="34"/>
        <v>0</v>
      </c>
      <c r="Q61" s="434" t="e">
        <f ca="1">SUMIFS(INDIRECT("L23Table["&amp;DateIndex&amp;"]"),L23Table[County],$C61)</f>
        <v>#N/A</v>
      </c>
      <c r="R61" s="431">
        <f>SUMIFS(L23Table[To Date],L23Table[County],$C61)</f>
        <v>0</v>
      </c>
      <c r="S61" s="430" t="e">
        <f ca="1">COUNTIFS(INDIRECT("L26Table["&amp;DateIndex&amp;"]"),"&lt;&gt;",INDIRECT("L26Table["&amp;DateIndex&amp;"]"),"&lt;&gt;0",L26Table[County],$C61)</f>
        <v>#N/A</v>
      </c>
      <c r="T61" s="431">
        <f>SUMIFS(L26Table[To Date],L26Table[County],$C61)</f>
        <v>0</v>
      </c>
      <c r="U61" s="419"/>
      <c r="AK61" s="416" t="e">
        <f ca="1">IF(OR(SUMIFS(INDIRECT("L11_1Table["&amp;DateIndex&amp;"]"),L11_1Table[County],$C61)&gt;0,SUMIFS(INDIRECT("L9Table["&amp;DateIndex&amp;"]"),L9Table[County],$C61)&gt;0,SUMIFS(INDIRECT("L10Table["&amp;DateIndex&amp;"]"),L10Table[County],$C61)&gt;0),1,0)</f>
        <v>#N/A</v>
      </c>
      <c r="AL61" s="416" t="e">
        <f ca="1">IF(OR(SUMIFS(INDIRECT("L11_2Table["&amp;DateIndex&amp;"]"),L11_2Table[County],$C61)&gt;0,SUMIFS(INDIRECT("L22Table["&amp;DateIndex&amp;"]"),L22Table[County],$C61)&gt;0,SUMIFS(INDIRECT("L23Table["&amp;DateIndex&amp;"]"),L23Table[County],$C61)&gt;0),1,0)</f>
        <v>#N/A</v>
      </c>
      <c r="AM61" s="417" t="e">
        <f ca="1">IF(OR(COUNTIFS(INDIRECT("L26Table["&amp;DateIndex&amp;"]"),"&lt;&gt;",INDIRECT("L26Table["&amp;DateIndex&amp;"]"),"&lt;&gt;0",L26Table[County],$C61)&gt;0),1,0)</f>
        <v>#N/A</v>
      </c>
    </row>
    <row r="62" spans="3:39" ht="14" x14ac:dyDescent="0.15">
      <c r="C62" s="422" t="str">
        <v/>
      </c>
      <c r="D62" s="429" t="str" cm="1">
        <f t="array" ref="D62">IF(LEN(TRIM($C62))&lt;3,"",IF(SUM(AK62:AM62+SUM(U62,W62,Y62))&gt;0,"Yes","No"))</f>
        <v/>
      </c>
      <c r="E62" s="75" t="str" cm="1">
        <f t="array" ref="E62">INDEX(ChaptersActive,MATCH($C62,CountiesActive,0)-1)</f>
        <v/>
      </c>
      <c r="F62" s="61" t="str">
        <f t="shared" ref="F62" si="59">IFERROR(INDEX(ChapterOrder,MATCH(E62,ChapterNames,0)),"_")</f>
        <v>_</v>
      </c>
      <c r="G62" s="430" t="e">
        <f ca="1">SUMIFS(INDIRECT("L9Table["&amp;DateIndex&amp;"]"),L9Table[County],$C62)</f>
        <v>#N/A</v>
      </c>
      <c r="H62" s="431">
        <f>SUMIFS(L9Table[To Date],L9Table[County],$C62)</f>
        <v>0</v>
      </c>
      <c r="I62" s="430" t="e">
        <f ca="1">SUMIFS(INDIRECT("l10Table["&amp;DateIndex&amp;"]"),L10Table[County],$C62)</f>
        <v>#N/A</v>
      </c>
      <c r="J62" s="431">
        <f>SUMIFS(L10Table[To Date],L10Table[County],$C62)</f>
        <v>0</v>
      </c>
      <c r="K62" s="432" t="e">
        <f ca="1">SUMIFS(INDIRECT("L11_1Table["&amp;DateIndex&amp;"]"),L11_1Table[County],$C62)</f>
        <v>#N/A</v>
      </c>
      <c r="L62" s="433">
        <f>SUMIFS(L11_1Table[To Date],L11_1Table[County],$C62)</f>
        <v>0</v>
      </c>
      <c r="M62" s="432" t="e">
        <f ca="1">SUMIFS(INDIRECT("L11_2Table["&amp;DateIndex&amp;"]"),L11_2Table[County],$C62)</f>
        <v>#N/A</v>
      </c>
      <c r="N62" s="433">
        <f>SUMIFS(L11_2Table[To Date],L11_2Table[County],$C62)</f>
        <v>0</v>
      </c>
      <c r="O62" s="75" t="e">
        <f t="shared" ca="1" si="34"/>
        <v>#N/A</v>
      </c>
      <c r="P62" s="431">
        <f t="shared" si="34"/>
        <v>0</v>
      </c>
      <c r="Q62" s="434" t="e">
        <f ca="1">SUMIFS(INDIRECT("L23Table["&amp;DateIndex&amp;"]"),L23Table[County],$C62)</f>
        <v>#N/A</v>
      </c>
      <c r="R62" s="431">
        <f>SUMIFS(L23Table[To Date],L23Table[County],$C62)</f>
        <v>0</v>
      </c>
      <c r="S62" s="430" t="e">
        <f ca="1">COUNTIFS(INDIRECT("L26Table["&amp;DateIndex&amp;"]"),"&lt;&gt;",INDIRECT("L26Table["&amp;DateIndex&amp;"]"),"&lt;&gt;0",L26Table[County],$C62)</f>
        <v>#N/A</v>
      </c>
      <c r="T62" s="431">
        <f>SUMIFS(L26Table[To Date],L26Table[County],$C62)</f>
        <v>0</v>
      </c>
      <c r="U62" s="419"/>
      <c r="AK62" s="416" t="e">
        <f ca="1">IF(OR(SUMIFS(INDIRECT("L11_1Table["&amp;DateIndex&amp;"]"),L11_1Table[County],$C62)&gt;0,SUMIFS(INDIRECT("L9Table["&amp;DateIndex&amp;"]"),L9Table[County],$C62)&gt;0,SUMIFS(INDIRECT("L10Table["&amp;DateIndex&amp;"]"),L10Table[County],$C62)&gt;0),1,0)</f>
        <v>#N/A</v>
      </c>
      <c r="AL62" s="416" t="e">
        <f ca="1">IF(OR(SUMIFS(INDIRECT("L11_2Table["&amp;DateIndex&amp;"]"),L11_2Table[County],$C62)&gt;0,SUMIFS(INDIRECT("L22Table["&amp;DateIndex&amp;"]"),L22Table[County],$C62)&gt;0,SUMIFS(INDIRECT("L23Table["&amp;DateIndex&amp;"]"),L23Table[County],$C62)&gt;0),1,0)</f>
        <v>#N/A</v>
      </c>
      <c r="AM62" s="417" t="e">
        <f ca="1">IF(OR(COUNTIFS(INDIRECT("L26Table["&amp;DateIndex&amp;"]"),"&lt;&gt;",INDIRECT("L26Table["&amp;DateIndex&amp;"]"),"&lt;&gt;0",L26Table[County],$C62)&gt;0),1,0)</f>
        <v>#N/A</v>
      </c>
    </row>
    <row r="63" spans="3:39" ht="14" x14ac:dyDescent="0.15">
      <c r="C63" s="422" t="str">
        <v/>
      </c>
      <c r="D63" s="429" t="str" cm="1">
        <f t="array" ref="D63">IF(LEN(TRIM($C63))&lt;3,"",IF(SUM(AK63:AM63+SUM(U63,W63,Y63))&gt;0,"Yes","No"))</f>
        <v/>
      </c>
      <c r="E63" s="75" t="str" cm="1">
        <f t="array" ref="E63">INDEX(ChaptersActive,MATCH($C63,CountiesActive,0)-1)</f>
        <v/>
      </c>
      <c r="F63" s="61" t="str">
        <f t="shared" ref="F63" si="60">IFERROR(INDEX(ChapterOrder,MATCH(E63,ChapterNames,0)),"_")</f>
        <v>_</v>
      </c>
      <c r="G63" s="430" t="e">
        <f ca="1">SUMIFS(INDIRECT("L9Table["&amp;DateIndex&amp;"]"),L9Table[County],$C63)</f>
        <v>#N/A</v>
      </c>
      <c r="H63" s="431">
        <f>SUMIFS(L9Table[To Date],L9Table[County],$C63)</f>
        <v>0</v>
      </c>
      <c r="I63" s="430" t="e">
        <f ca="1">SUMIFS(INDIRECT("l10Table["&amp;DateIndex&amp;"]"),L10Table[County],$C63)</f>
        <v>#N/A</v>
      </c>
      <c r="J63" s="431">
        <f>SUMIFS(L10Table[To Date],L10Table[County],$C63)</f>
        <v>0</v>
      </c>
      <c r="K63" s="432" t="e">
        <f ca="1">SUMIFS(INDIRECT("L11_1Table["&amp;DateIndex&amp;"]"),L11_1Table[County],$C63)</f>
        <v>#N/A</v>
      </c>
      <c r="L63" s="433">
        <f>SUMIFS(L11_1Table[To Date],L11_1Table[County],$C63)</f>
        <v>0</v>
      </c>
      <c r="M63" s="432" t="e">
        <f ca="1">SUMIFS(INDIRECT("L11_2Table["&amp;DateIndex&amp;"]"),L11_2Table[County],$C63)</f>
        <v>#N/A</v>
      </c>
      <c r="N63" s="433">
        <f>SUMIFS(L11_2Table[To Date],L11_2Table[County],$C63)</f>
        <v>0</v>
      </c>
      <c r="O63" s="75" t="e">
        <f t="shared" ca="1" si="34"/>
        <v>#N/A</v>
      </c>
      <c r="P63" s="431">
        <f t="shared" si="34"/>
        <v>0</v>
      </c>
      <c r="Q63" s="434" t="e">
        <f ca="1">SUMIFS(INDIRECT("L23Table["&amp;DateIndex&amp;"]"),L23Table[County],$C63)</f>
        <v>#N/A</v>
      </c>
      <c r="R63" s="431">
        <f>SUMIFS(L23Table[To Date],L23Table[County],$C63)</f>
        <v>0</v>
      </c>
      <c r="S63" s="430" t="e">
        <f ca="1">COUNTIFS(INDIRECT("L26Table["&amp;DateIndex&amp;"]"),"&lt;&gt;",INDIRECT("L26Table["&amp;DateIndex&amp;"]"),"&lt;&gt;0",L26Table[County],$C63)</f>
        <v>#N/A</v>
      </c>
      <c r="T63" s="431">
        <f>SUMIFS(L26Table[To Date],L26Table[County],$C63)</f>
        <v>0</v>
      </c>
      <c r="U63" s="419"/>
      <c r="AK63" s="416" t="e">
        <f ca="1">IF(OR(SUMIFS(INDIRECT("L11_1Table["&amp;DateIndex&amp;"]"),L11_1Table[County],$C63)&gt;0,SUMIFS(INDIRECT("L9Table["&amp;DateIndex&amp;"]"),L9Table[County],$C63)&gt;0,SUMIFS(INDIRECT("L10Table["&amp;DateIndex&amp;"]"),L10Table[County],$C63)&gt;0),1,0)</f>
        <v>#N/A</v>
      </c>
      <c r="AL63" s="416" t="e">
        <f ca="1">IF(OR(SUMIFS(INDIRECT("L11_2Table["&amp;DateIndex&amp;"]"),L11_2Table[County],$C63)&gt;0,SUMIFS(INDIRECT("L22Table["&amp;DateIndex&amp;"]"),L22Table[County],$C63)&gt;0,SUMIFS(INDIRECT("L23Table["&amp;DateIndex&amp;"]"),L23Table[County],$C63)&gt;0),1,0)</f>
        <v>#N/A</v>
      </c>
      <c r="AM63" s="417" t="e">
        <f ca="1">IF(OR(COUNTIFS(INDIRECT("L26Table["&amp;DateIndex&amp;"]"),"&lt;&gt;",INDIRECT("L26Table["&amp;DateIndex&amp;"]"),"&lt;&gt;0",L26Table[County],$C63)&gt;0),1,0)</f>
        <v>#N/A</v>
      </c>
    </row>
    <row r="64" spans="3:39" ht="14" x14ac:dyDescent="0.15">
      <c r="C64" s="422" t="str">
        <v/>
      </c>
      <c r="D64" s="429" t="str" cm="1">
        <f t="array" ref="D64">IF(LEN(TRIM($C64))&lt;3,"",IF(SUM(AK64:AM64+SUM(U64,W64,Y64))&gt;0,"Yes","No"))</f>
        <v/>
      </c>
      <c r="E64" s="75" t="str" cm="1">
        <f t="array" ref="E64">INDEX(ChaptersActive,MATCH($C64,CountiesActive,0)-1)</f>
        <v/>
      </c>
      <c r="F64" s="61" t="str">
        <f t="shared" ref="F64" si="61">IFERROR(INDEX(ChapterOrder,MATCH(E64,ChapterNames,0)),"_")</f>
        <v>_</v>
      </c>
      <c r="G64" s="430" t="e">
        <f ca="1">SUMIFS(INDIRECT("L9Table["&amp;DateIndex&amp;"]"),L9Table[County],$C64)</f>
        <v>#N/A</v>
      </c>
      <c r="H64" s="431">
        <f>SUMIFS(L9Table[To Date],L9Table[County],$C64)</f>
        <v>0</v>
      </c>
      <c r="I64" s="430" t="e">
        <f ca="1">SUMIFS(INDIRECT("l10Table["&amp;DateIndex&amp;"]"),L10Table[County],$C64)</f>
        <v>#N/A</v>
      </c>
      <c r="J64" s="431">
        <f>SUMIFS(L10Table[To Date],L10Table[County],$C64)</f>
        <v>0</v>
      </c>
      <c r="K64" s="432" t="e">
        <f ca="1">SUMIFS(INDIRECT("L11_1Table["&amp;DateIndex&amp;"]"),L11_1Table[County],$C64)</f>
        <v>#N/A</v>
      </c>
      <c r="L64" s="433">
        <f>SUMIFS(L11_1Table[To Date],L11_1Table[County],$C64)</f>
        <v>0</v>
      </c>
      <c r="M64" s="432" t="e">
        <f ca="1">SUMIFS(INDIRECT("L11_2Table["&amp;DateIndex&amp;"]"),L11_2Table[County],$C64)</f>
        <v>#N/A</v>
      </c>
      <c r="N64" s="433">
        <f>SUMIFS(L11_2Table[To Date],L11_2Table[County],$C64)</f>
        <v>0</v>
      </c>
      <c r="O64" s="75" t="e">
        <f t="shared" ca="1" si="34"/>
        <v>#N/A</v>
      </c>
      <c r="P64" s="431">
        <f t="shared" si="34"/>
        <v>0</v>
      </c>
      <c r="Q64" s="434" t="e">
        <f ca="1">SUMIFS(INDIRECT("L23Table["&amp;DateIndex&amp;"]"),L23Table[County],$C64)</f>
        <v>#N/A</v>
      </c>
      <c r="R64" s="431">
        <f>SUMIFS(L23Table[To Date],L23Table[County],$C64)</f>
        <v>0</v>
      </c>
      <c r="S64" s="430" t="e">
        <f ca="1">COUNTIFS(INDIRECT("L26Table["&amp;DateIndex&amp;"]"),"&lt;&gt;",INDIRECT("L26Table["&amp;DateIndex&amp;"]"),"&lt;&gt;0",L26Table[County],$C64)</f>
        <v>#N/A</v>
      </c>
      <c r="T64" s="431">
        <f>SUMIFS(L26Table[To Date],L26Table[County],$C64)</f>
        <v>0</v>
      </c>
      <c r="U64" s="419"/>
      <c r="AK64" s="416" t="e">
        <f ca="1">IF(OR(SUMIFS(INDIRECT("L11_1Table["&amp;DateIndex&amp;"]"),L11_1Table[County],$C64)&gt;0,SUMIFS(INDIRECT("L9Table["&amp;DateIndex&amp;"]"),L9Table[County],$C64)&gt;0,SUMIFS(INDIRECT("L10Table["&amp;DateIndex&amp;"]"),L10Table[County],$C64)&gt;0),1,0)</f>
        <v>#N/A</v>
      </c>
      <c r="AL64" s="416" t="e">
        <f ca="1">IF(OR(SUMIFS(INDIRECT("L11_2Table["&amp;DateIndex&amp;"]"),L11_2Table[County],$C64)&gt;0,SUMIFS(INDIRECT("L22Table["&amp;DateIndex&amp;"]"),L22Table[County],$C64)&gt;0,SUMIFS(INDIRECT("L23Table["&amp;DateIndex&amp;"]"),L23Table[County],$C64)&gt;0),1,0)</f>
        <v>#N/A</v>
      </c>
      <c r="AM64" s="417" t="e">
        <f ca="1">IF(OR(COUNTIFS(INDIRECT("L26Table["&amp;DateIndex&amp;"]"),"&lt;&gt;",INDIRECT("L26Table["&amp;DateIndex&amp;"]"),"&lt;&gt;0",L26Table[County],$C64)&gt;0),1,0)</f>
        <v>#N/A</v>
      </c>
    </row>
    <row r="65" spans="3:39" ht="14" x14ac:dyDescent="0.15">
      <c r="C65" s="422" t="str">
        <v/>
      </c>
      <c r="D65" s="429" t="str" cm="1">
        <f t="array" ref="D65">IF(LEN(TRIM($C65))&lt;3,"",IF(SUM(AK65:AM65+SUM(U65,W65,Y65))&gt;0,"Yes","No"))</f>
        <v/>
      </c>
      <c r="E65" s="75" t="str" cm="1">
        <f t="array" ref="E65">INDEX(ChaptersActive,MATCH($C65,CountiesActive,0)-1)</f>
        <v/>
      </c>
      <c r="F65" s="61" t="str">
        <f t="shared" ref="F65" si="62">IFERROR(INDEX(ChapterOrder,MATCH(E65,ChapterNames,0)),"_")</f>
        <v>_</v>
      </c>
      <c r="G65" s="430" t="e">
        <f ca="1">SUMIFS(INDIRECT("L9Table["&amp;DateIndex&amp;"]"),L9Table[County],$C65)</f>
        <v>#N/A</v>
      </c>
      <c r="H65" s="431">
        <f>SUMIFS(L9Table[To Date],L9Table[County],$C65)</f>
        <v>0</v>
      </c>
      <c r="I65" s="430" t="e">
        <f ca="1">SUMIFS(INDIRECT("l10Table["&amp;DateIndex&amp;"]"),L10Table[County],$C65)</f>
        <v>#N/A</v>
      </c>
      <c r="J65" s="431">
        <f>SUMIFS(L10Table[To Date],L10Table[County],$C65)</f>
        <v>0</v>
      </c>
      <c r="K65" s="432" t="e">
        <f ca="1">SUMIFS(INDIRECT("L11_1Table["&amp;DateIndex&amp;"]"),L11_1Table[County],$C65)</f>
        <v>#N/A</v>
      </c>
      <c r="L65" s="433">
        <f>SUMIFS(L11_1Table[To Date],L11_1Table[County],$C65)</f>
        <v>0</v>
      </c>
      <c r="M65" s="432" t="e">
        <f ca="1">SUMIFS(INDIRECT("L11_2Table["&amp;DateIndex&amp;"]"),L11_2Table[County],$C65)</f>
        <v>#N/A</v>
      </c>
      <c r="N65" s="433">
        <f>SUMIFS(L11_2Table[To Date],L11_2Table[County],$C65)</f>
        <v>0</v>
      </c>
      <c r="O65" s="75" t="e">
        <f t="shared" ca="1" si="34"/>
        <v>#N/A</v>
      </c>
      <c r="P65" s="431">
        <f t="shared" si="34"/>
        <v>0</v>
      </c>
      <c r="Q65" s="434" t="e">
        <f ca="1">SUMIFS(INDIRECT("L23Table["&amp;DateIndex&amp;"]"),L23Table[County],$C65)</f>
        <v>#N/A</v>
      </c>
      <c r="R65" s="431">
        <f>SUMIFS(L23Table[To Date],L23Table[County],$C65)</f>
        <v>0</v>
      </c>
      <c r="S65" s="430" t="e">
        <f ca="1">COUNTIFS(INDIRECT("L26Table["&amp;DateIndex&amp;"]"),"&lt;&gt;",INDIRECT("L26Table["&amp;DateIndex&amp;"]"),"&lt;&gt;0",L26Table[County],$C65)</f>
        <v>#N/A</v>
      </c>
      <c r="T65" s="431">
        <f>SUMIFS(L26Table[To Date],L26Table[County],$C65)</f>
        <v>0</v>
      </c>
      <c r="U65" s="419"/>
      <c r="AK65" s="416" t="e">
        <f ca="1">IF(OR(SUMIFS(INDIRECT("L11_1Table["&amp;DateIndex&amp;"]"),L11_1Table[County],$C65)&gt;0,SUMIFS(INDIRECT("L9Table["&amp;DateIndex&amp;"]"),L9Table[County],$C65)&gt;0,SUMIFS(INDIRECT("L10Table["&amp;DateIndex&amp;"]"),L10Table[County],$C65)&gt;0),1,0)</f>
        <v>#N/A</v>
      </c>
      <c r="AL65" s="416" t="e">
        <f ca="1">IF(OR(SUMIFS(INDIRECT("L11_2Table["&amp;DateIndex&amp;"]"),L11_2Table[County],$C65)&gt;0,SUMIFS(INDIRECT("L22Table["&amp;DateIndex&amp;"]"),L22Table[County],$C65)&gt;0,SUMIFS(INDIRECT("L23Table["&amp;DateIndex&amp;"]"),L23Table[County],$C65)&gt;0),1,0)</f>
        <v>#N/A</v>
      </c>
      <c r="AM65" s="417" t="e">
        <f ca="1">IF(OR(COUNTIFS(INDIRECT("L26Table["&amp;DateIndex&amp;"]"),"&lt;&gt;",INDIRECT("L26Table["&amp;DateIndex&amp;"]"),"&lt;&gt;0",L26Table[County],$C65)&gt;0),1,0)</f>
        <v>#N/A</v>
      </c>
    </row>
    <row r="66" spans="3:39" ht="14" x14ac:dyDescent="0.15">
      <c r="C66" s="422" t="str">
        <v/>
      </c>
      <c r="D66" s="429" t="str" cm="1">
        <f t="array" ref="D66">IF(LEN(TRIM($C66))&lt;3,"",IF(SUM(AK66:AM66+SUM(U66,W66,Y66))&gt;0,"Yes","No"))</f>
        <v/>
      </c>
      <c r="E66" s="75" t="str" cm="1">
        <f t="array" ref="E66">INDEX(ChaptersActive,MATCH($C66,CountiesActive,0)-1)</f>
        <v/>
      </c>
      <c r="F66" s="61" t="str">
        <f t="shared" ref="F66" si="63">IFERROR(INDEX(ChapterOrder,MATCH(E66,ChapterNames,0)),"_")</f>
        <v>_</v>
      </c>
      <c r="G66" s="430" t="e">
        <f ca="1">SUMIFS(INDIRECT("L9Table["&amp;DateIndex&amp;"]"),L9Table[County],$C66)</f>
        <v>#N/A</v>
      </c>
      <c r="H66" s="431">
        <f>SUMIFS(L9Table[To Date],L9Table[County],$C66)</f>
        <v>0</v>
      </c>
      <c r="I66" s="430" t="e">
        <f ca="1">SUMIFS(INDIRECT("l10Table["&amp;DateIndex&amp;"]"),L10Table[County],$C66)</f>
        <v>#N/A</v>
      </c>
      <c r="J66" s="431">
        <f>SUMIFS(L10Table[To Date],L10Table[County],$C66)</f>
        <v>0</v>
      </c>
      <c r="K66" s="432" t="e">
        <f ca="1">SUMIFS(INDIRECT("L11_1Table["&amp;DateIndex&amp;"]"),L11_1Table[County],$C66)</f>
        <v>#N/A</v>
      </c>
      <c r="L66" s="433">
        <f>SUMIFS(L11_1Table[To Date],L11_1Table[County],$C66)</f>
        <v>0</v>
      </c>
      <c r="M66" s="432" t="e">
        <f ca="1">SUMIFS(INDIRECT("L11_2Table["&amp;DateIndex&amp;"]"),L11_2Table[County],$C66)</f>
        <v>#N/A</v>
      </c>
      <c r="N66" s="433">
        <f>SUMIFS(L11_2Table[To Date],L11_2Table[County],$C66)</f>
        <v>0</v>
      </c>
      <c r="O66" s="75" t="e">
        <f t="shared" ca="1" si="34"/>
        <v>#N/A</v>
      </c>
      <c r="P66" s="431">
        <f t="shared" si="34"/>
        <v>0</v>
      </c>
      <c r="Q66" s="434" t="e">
        <f ca="1">SUMIFS(INDIRECT("L23Table["&amp;DateIndex&amp;"]"),L23Table[County],$C66)</f>
        <v>#N/A</v>
      </c>
      <c r="R66" s="431">
        <f>SUMIFS(L23Table[To Date],L23Table[County],$C66)</f>
        <v>0</v>
      </c>
      <c r="S66" s="430" t="e">
        <f ca="1">COUNTIFS(INDIRECT("L26Table["&amp;DateIndex&amp;"]"),"&lt;&gt;",INDIRECT("L26Table["&amp;DateIndex&amp;"]"),"&lt;&gt;0",L26Table[County],$C66)</f>
        <v>#N/A</v>
      </c>
      <c r="T66" s="431">
        <f>SUMIFS(L26Table[To Date],L26Table[County],$C66)</f>
        <v>0</v>
      </c>
      <c r="U66" s="419"/>
      <c r="AK66" s="416" t="e">
        <f ca="1">IF(OR(SUMIFS(INDIRECT("L11_1Table["&amp;DateIndex&amp;"]"),L11_1Table[County],$C66)&gt;0,SUMIFS(INDIRECT("L9Table["&amp;DateIndex&amp;"]"),L9Table[County],$C66)&gt;0,SUMIFS(INDIRECT("L10Table["&amp;DateIndex&amp;"]"),L10Table[County],$C66)&gt;0),1,0)</f>
        <v>#N/A</v>
      </c>
      <c r="AL66" s="416" t="e">
        <f ca="1">IF(OR(SUMIFS(INDIRECT("L11_2Table["&amp;DateIndex&amp;"]"),L11_2Table[County],$C66)&gt;0,SUMIFS(INDIRECT("L22Table["&amp;DateIndex&amp;"]"),L22Table[County],$C66)&gt;0,SUMIFS(INDIRECT("L23Table["&amp;DateIndex&amp;"]"),L23Table[County],$C66)&gt;0),1,0)</f>
        <v>#N/A</v>
      </c>
      <c r="AM66" s="417" t="e">
        <f ca="1">IF(OR(COUNTIFS(INDIRECT("L26Table["&amp;DateIndex&amp;"]"),"&lt;&gt;",INDIRECT("L26Table["&amp;DateIndex&amp;"]"),"&lt;&gt;0",L26Table[County],$C66)&gt;0),1,0)</f>
        <v>#N/A</v>
      </c>
    </row>
    <row r="67" spans="3:39" ht="14" x14ac:dyDescent="0.15">
      <c r="C67" s="422" t="str">
        <v/>
      </c>
      <c r="D67" s="429" t="str" cm="1">
        <f t="array" ref="D67">IF(LEN(TRIM($C67))&lt;3,"",IF(SUM(AK67:AM67+SUM(U67,W67,Y67))&gt;0,"Yes","No"))</f>
        <v/>
      </c>
      <c r="E67" s="75" t="str" cm="1">
        <f t="array" ref="E67">INDEX(ChaptersActive,MATCH($C67,CountiesActive,0)-1)</f>
        <v/>
      </c>
      <c r="F67" s="61" t="str">
        <f t="shared" ref="F67" si="64">IFERROR(INDEX(ChapterOrder,MATCH(E67,ChapterNames,0)),"_")</f>
        <v>_</v>
      </c>
      <c r="G67" s="430" t="e">
        <f ca="1">SUMIFS(INDIRECT("L9Table["&amp;DateIndex&amp;"]"),L9Table[County],$C67)</f>
        <v>#N/A</v>
      </c>
      <c r="H67" s="431">
        <f>SUMIFS(L9Table[To Date],L9Table[County],$C67)</f>
        <v>0</v>
      </c>
      <c r="I67" s="430" t="e">
        <f ca="1">SUMIFS(INDIRECT("l10Table["&amp;DateIndex&amp;"]"),L10Table[County],$C67)</f>
        <v>#N/A</v>
      </c>
      <c r="J67" s="431">
        <f>SUMIFS(L10Table[To Date],L10Table[County],$C67)</f>
        <v>0</v>
      </c>
      <c r="K67" s="432" t="e">
        <f ca="1">SUMIFS(INDIRECT("L11_1Table["&amp;DateIndex&amp;"]"),L11_1Table[County],$C67)</f>
        <v>#N/A</v>
      </c>
      <c r="L67" s="433">
        <f>SUMIFS(L11_1Table[To Date],L11_1Table[County],$C67)</f>
        <v>0</v>
      </c>
      <c r="M67" s="432" t="e">
        <f ca="1">SUMIFS(INDIRECT("L11_2Table["&amp;DateIndex&amp;"]"),L11_2Table[County],$C67)</f>
        <v>#N/A</v>
      </c>
      <c r="N67" s="433">
        <f>SUMIFS(L11_2Table[To Date],L11_2Table[County],$C67)</f>
        <v>0</v>
      </c>
      <c r="O67" s="75" t="e">
        <f t="shared" ca="1" si="34"/>
        <v>#N/A</v>
      </c>
      <c r="P67" s="431">
        <f t="shared" si="34"/>
        <v>0</v>
      </c>
      <c r="Q67" s="434" t="e">
        <f ca="1">SUMIFS(INDIRECT("L23Table["&amp;DateIndex&amp;"]"),L23Table[County],$C67)</f>
        <v>#N/A</v>
      </c>
      <c r="R67" s="431">
        <f>SUMIFS(L23Table[To Date],L23Table[County],$C67)</f>
        <v>0</v>
      </c>
      <c r="S67" s="430" t="e">
        <f ca="1">COUNTIFS(INDIRECT("L26Table["&amp;DateIndex&amp;"]"),"&lt;&gt;",INDIRECT("L26Table["&amp;DateIndex&amp;"]"),"&lt;&gt;0",L26Table[County],$C67)</f>
        <v>#N/A</v>
      </c>
      <c r="T67" s="431">
        <f>SUMIFS(L26Table[To Date],L26Table[County],$C67)</f>
        <v>0</v>
      </c>
      <c r="U67" s="419"/>
      <c r="AK67" s="416" t="e">
        <f ca="1">IF(OR(SUMIFS(INDIRECT("L11_1Table["&amp;DateIndex&amp;"]"),L11_1Table[County],$C67)&gt;0,SUMIFS(INDIRECT("L9Table["&amp;DateIndex&amp;"]"),L9Table[County],$C67)&gt;0,SUMIFS(INDIRECT("L10Table["&amp;DateIndex&amp;"]"),L10Table[County],$C67)&gt;0),1,0)</f>
        <v>#N/A</v>
      </c>
      <c r="AL67" s="416" t="e">
        <f ca="1">IF(OR(SUMIFS(INDIRECT("L11_2Table["&amp;DateIndex&amp;"]"),L11_2Table[County],$C67)&gt;0,SUMIFS(INDIRECT("L22Table["&amp;DateIndex&amp;"]"),L22Table[County],$C67)&gt;0,SUMIFS(INDIRECT("L23Table["&amp;DateIndex&amp;"]"),L23Table[County],$C67)&gt;0),1,0)</f>
        <v>#N/A</v>
      </c>
      <c r="AM67" s="417" t="e">
        <f ca="1">IF(OR(COUNTIFS(INDIRECT("L26Table["&amp;DateIndex&amp;"]"),"&lt;&gt;",INDIRECT("L26Table["&amp;DateIndex&amp;"]"),"&lt;&gt;0",L26Table[County],$C67)&gt;0),1,0)</f>
        <v>#N/A</v>
      </c>
    </row>
    <row r="68" spans="3:39" ht="14" x14ac:dyDescent="0.15">
      <c r="C68" s="422" t="str">
        <v/>
      </c>
      <c r="D68" s="429" t="str" cm="1">
        <f t="array" ref="D68">IF(LEN(TRIM($C68))&lt;3,"",IF(SUM(AK68:AM68+SUM(U68,W68,Y68))&gt;0,"Yes","No"))</f>
        <v/>
      </c>
      <c r="E68" s="75" t="str" cm="1">
        <f t="array" ref="E68">INDEX(ChaptersActive,MATCH($C68,CountiesActive,0)-1)</f>
        <v/>
      </c>
      <c r="F68" s="61" t="str">
        <f t="shared" ref="F68" si="65">IFERROR(INDEX(ChapterOrder,MATCH(E68,ChapterNames,0)),"_")</f>
        <v>_</v>
      </c>
      <c r="G68" s="430" t="e">
        <f ca="1">SUMIFS(INDIRECT("L9Table["&amp;DateIndex&amp;"]"),L9Table[County],$C68)</f>
        <v>#N/A</v>
      </c>
      <c r="H68" s="431">
        <f>SUMIFS(L9Table[To Date],L9Table[County],$C68)</f>
        <v>0</v>
      </c>
      <c r="I68" s="430" t="e">
        <f ca="1">SUMIFS(INDIRECT("l10Table["&amp;DateIndex&amp;"]"),L10Table[County],$C68)</f>
        <v>#N/A</v>
      </c>
      <c r="J68" s="431">
        <f>SUMIFS(L10Table[To Date],L10Table[County],$C68)</f>
        <v>0</v>
      </c>
      <c r="K68" s="432" t="e">
        <f ca="1">SUMIFS(INDIRECT("L11_1Table["&amp;DateIndex&amp;"]"),L11_1Table[County],$C68)</f>
        <v>#N/A</v>
      </c>
      <c r="L68" s="433">
        <f>SUMIFS(L11_1Table[To Date],L11_1Table[County],$C68)</f>
        <v>0</v>
      </c>
      <c r="M68" s="432" t="e">
        <f ca="1">SUMIFS(INDIRECT("L11_2Table["&amp;DateIndex&amp;"]"),L11_2Table[County],$C68)</f>
        <v>#N/A</v>
      </c>
      <c r="N68" s="433">
        <f>SUMIFS(L11_2Table[To Date],L11_2Table[County],$C68)</f>
        <v>0</v>
      </c>
      <c r="O68" s="75" t="e">
        <f t="shared" ca="1" si="34"/>
        <v>#N/A</v>
      </c>
      <c r="P68" s="431">
        <f t="shared" si="34"/>
        <v>0</v>
      </c>
      <c r="Q68" s="434" t="e">
        <f ca="1">SUMIFS(INDIRECT("L23Table["&amp;DateIndex&amp;"]"),L23Table[County],$C68)</f>
        <v>#N/A</v>
      </c>
      <c r="R68" s="431">
        <f>SUMIFS(L23Table[To Date],L23Table[County],$C68)</f>
        <v>0</v>
      </c>
      <c r="S68" s="430" t="e">
        <f ca="1">COUNTIFS(INDIRECT("L26Table["&amp;DateIndex&amp;"]"),"&lt;&gt;",INDIRECT("L26Table["&amp;DateIndex&amp;"]"),"&lt;&gt;0",L26Table[County],$C68)</f>
        <v>#N/A</v>
      </c>
      <c r="T68" s="431">
        <f>SUMIFS(L26Table[To Date],L26Table[County],$C68)</f>
        <v>0</v>
      </c>
      <c r="U68" s="419"/>
      <c r="AK68" s="416" t="e">
        <f ca="1">IF(OR(SUMIFS(INDIRECT("L11_1Table["&amp;DateIndex&amp;"]"),L11_1Table[County],$C68)&gt;0,SUMIFS(INDIRECT("L9Table["&amp;DateIndex&amp;"]"),L9Table[County],$C68)&gt;0,SUMIFS(INDIRECT("L10Table["&amp;DateIndex&amp;"]"),L10Table[County],$C68)&gt;0),1,0)</f>
        <v>#N/A</v>
      </c>
      <c r="AL68" s="416" t="e">
        <f ca="1">IF(OR(SUMIFS(INDIRECT("L11_2Table["&amp;DateIndex&amp;"]"),L11_2Table[County],$C68)&gt;0,SUMIFS(INDIRECT("L22Table["&amp;DateIndex&amp;"]"),L22Table[County],$C68)&gt;0,SUMIFS(INDIRECT("L23Table["&amp;DateIndex&amp;"]"),L23Table[County],$C68)&gt;0),1,0)</f>
        <v>#N/A</v>
      </c>
      <c r="AM68" s="417" t="e">
        <f ca="1">IF(OR(COUNTIFS(INDIRECT("L26Table["&amp;DateIndex&amp;"]"),"&lt;&gt;",INDIRECT("L26Table["&amp;DateIndex&amp;"]"),"&lt;&gt;0",L26Table[County],$C68)&gt;0),1,0)</f>
        <v>#N/A</v>
      </c>
    </row>
    <row r="69" spans="3:39" ht="14" x14ac:dyDescent="0.15">
      <c r="C69" s="422" t="str">
        <v/>
      </c>
      <c r="D69" s="429" t="str" cm="1">
        <f t="array" ref="D69">IF(LEN(TRIM($C69))&lt;3,"",IF(SUM(AK69:AM69+SUM(U69,W69,Y69))&gt;0,"Yes","No"))</f>
        <v/>
      </c>
      <c r="E69" s="75" t="str" cm="1">
        <f t="array" ref="E69">INDEX(ChaptersActive,MATCH($C69,CountiesActive,0)-1)</f>
        <v/>
      </c>
      <c r="F69" s="61" t="str">
        <f t="shared" ref="F69" si="66">IFERROR(INDEX(ChapterOrder,MATCH(E69,ChapterNames,0)),"_")</f>
        <v>_</v>
      </c>
      <c r="G69" s="430" t="e">
        <f ca="1">SUMIFS(INDIRECT("L9Table["&amp;DateIndex&amp;"]"),L9Table[County],$C69)</f>
        <v>#N/A</v>
      </c>
      <c r="H69" s="431">
        <f>SUMIFS(L9Table[To Date],L9Table[County],$C69)</f>
        <v>0</v>
      </c>
      <c r="I69" s="430" t="e">
        <f ca="1">SUMIFS(INDIRECT("l10Table["&amp;DateIndex&amp;"]"),L10Table[County],$C69)</f>
        <v>#N/A</v>
      </c>
      <c r="J69" s="431">
        <f>SUMIFS(L10Table[To Date],L10Table[County],$C69)</f>
        <v>0</v>
      </c>
      <c r="K69" s="432" t="e">
        <f ca="1">SUMIFS(INDIRECT("L11_1Table["&amp;DateIndex&amp;"]"),L11_1Table[County],$C69)</f>
        <v>#N/A</v>
      </c>
      <c r="L69" s="433">
        <f>SUMIFS(L11_1Table[To Date],L11_1Table[County],$C69)</f>
        <v>0</v>
      </c>
      <c r="M69" s="432" t="e">
        <f ca="1">SUMIFS(INDIRECT("L11_2Table["&amp;DateIndex&amp;"]"),L11_2Table[County],$C69)</f>
        <v>#N/A</v>
      </c>
      <c r="N69" s="433">
        <f>SUMIFS(L11_2Table[To Date],L11_2Table[County],$C69)</f>
        <v>0</v>
      </c>
      <c r="O69" s="75" t="e">
        <f t="shared" ref="O69:P77" ca="1" si="67">K69+M69</f>
        <v>#N/A</v>
      </c>
      <c r="P69" s="431">
        <f t="shared" si="67"/>
        <v>0</v>
      </c>
      <c r="Q69" s="434" t="e">
        <f ca="1">SUMIFS(INDIRECT("L23Table["&amp;DateIndex&amp;"]"),L23Table[County],$C69)</f>
        <v>#N/A</v>
      </c>
      <c r="R69" s="431">
        <f>SUMIFS(L23Table[To Date],L23Table[County],$C69)</f>
        <v>0</v>
      </c>
      <c r="S69" s="430" t="e">
        <f ca="1">COUNTIFS(INDIRECT("L26Table["&amp;DateIndex&amp;"]"),"&lt;&gt;",INDIRECT("L26Table["&amp;DateIndex&amp;"]"),"&lt;&gt;0",L26Table[County],$C69)</f>
        <v>#N/A</v>
      </c>
      <c r="T69" s="431">
        <f>SUMIFS(L26Table[To Date],L26Table[County],$C69)</f>
        <v>0</v>
      </c>
      <c r="U69" s="419"/>
      <c r="AK69" s="416" t="e">
        <f ca="1">IF(OR(SUMIFS(INDIRECT("L11_1Table["&amp;DateIndex&amp;"]"),L11_1Table[County],$C69)&gt;0,SUMIFS(INDIRECT("L9Table["&amp;DateIndex&amp;"]"),L9Table[County],$C69)&gt;0,SUMIFS(INDIRECT("L10Table["&amp;DateIndex&amp;"]"),L10Table[County],$C69)&gt;0),1,0)</f>
        <v>#N/A</v>
      </c>
      <c r="AL69" s="416" t="e">
        <f ca="1">IF(OR(SUMIFS(INDIRECT("L11_2Table["&amp;DateIndex&amp;"]"),L11_2Table[County],$C69)&gt;0,SUMIFS(INDIRECT("L22Table["&amp;DateIndex&amp;"]"),L22Table[County],$C69)&gt;0,SUMIFS(INDIRECT("L23Table["&amp;DateIndex&amp;"]"),L23Table[County],$C69)&gt;0),1,0)</f>
        <v>#N/A</v>
      </c>
      <c r="AM69" s="417" t="e">
        <f ca="1">IF(OR(COUNTIFS(INDIRECT("L26Table["&amp;DateIndex&amp;"]"),"&lt;&gt;",INDIRECT("L26Table["&amp;DateIndex&amp;"]"),"&lt;&gt;0",L26Table[County],$C69)&gt;0),1,0)</f>
        <v>#N/A</v>
      </c>
    </row>
    <row r="70" spans="3:39" ht="14" x14ac:dyDescent="0.15">
      <c r="C70" s="422" t="str">
        <v/>
      </c>
      <c r="D70" s="429" t="str" cm="1">
        <f t="array" ref="D70">IF(LEN(TRIM($C70))&lt;3,"",IF(SUM(AK70:AM70+SUM(U70,W70,Y70))&gt;0,"Yes","No"))</f>
        <v/>
      </c>
      <c r="E70" s="75" t="str" cm="1">
        <f t="array" ref="E70">INDEX(ChaptersActive,MATCH($C70,CountiesActive,0)-1)</f>
        <v/>
      </c>
      <c r="F70" s="61" t="str">
        <f t="shared" ref="F70" si="68">IFERROR(INDEX(ChapterOrder,MATCH(E70,ChapterNames,0)),"_")</f>
        <v>_</v>
      </c>
      <c r="G70" s="430" t="e">
        <f ca="1">SUMIFS(INDIRECT("L9Table["&amp;DateIndex&amp;"]"),L9Table[County],$C70)</f>
        <v>#N/A</v>
      </c>
      <c r="H70" s="431">
        <f>SUMIFS(L9Table[To Date],L9Table[County],$C70)</f>
        <v>0</v>
      </c>
      <c r="I70" s="430" t="e">
        <f ca="1">SUMIFS(INDIRECT("l10Table["&amp;DateIndex&amp;"]"),L10Table[County],$C70)</f>
        <v>#N/A</v>
      </c>
      <c r="J70" s="431">
        <f>SUMIFS(L10Table[To Date],L10Table[County],$C70)</f>
        <v>0</v>
      </c>
      <c r="K70" s="432" t="e">
        <f ca="1">SUMIFS(INDIRECT("L11_1Table["&amp;DateIndex&amp;"]"),L11_1Table[County],$C70)</f>
        <v>#N/A</v>
      </c>
      <c r="L70" s="433">
        <f>SUMIFS(L11_1Table[To Date],L11_1Table[County],$C70)</f>
        <v>0</v>
      </c>
      <c r="M70" s="432" t="e">
        <f ca="1">SUMIFS(INDIRECT("L11_2Table["&amp;DateIndex&amp;"]"),L11_2Table[County],$C70)</f>
        <v>#N/A</v>
      </c>
      <c r="N70" s="433">
        <f>SUMIFS(L11_2Table[To Date],L11_2Table[County],$C70)</f>
        <v>0</v>
      </c>
      <c r="O70" s="75" t="e">
        <f t="shared" ca="1" si="67"/>
        <v>#N/A</v>
      </c>
      <c r="P70" s="431">
        <f t="shared" si="67"/>
        <v>0</v>
      </c>
      <c r="Q70" s="434" t="e">
        <f ca="1">SUMIFS(INDIRECT("L23Table["&amp;DateIndex&amp;"]"),L23Table[County],$C70)</f>
        <v>#N/A</v>
      </c>
      <c r="R70" s="431">
        <f>SUMIFS(L23Table[To Date],L23Table[County],$C70)</f>
        <v>0</v>
      </c>
      <c r="S70" s="430" t="e">
        <f ca="1">COUNTIFS(INDIRECT("L26Table["&amp;DateIndex&amp;"]"),"&lt;&gt;",INDIRECT("L26Table["&amp;DateIndex&amp;"]"),"&lt;&gt;0",L26Table[County],$C70)</f>
        <v>#N/A</v>
      </c>
      <c r="T70" s="431">
        <f>SUMIFS(L26Table[To Date],L26Table[County],$C70)</f>
        <v>0</v>
      </c>
      <c r="U70" s="419"/>
      <c r="AK70" s="416" t="e">
        <f ca="1">IF(OR(SUMIFS(INDIRECT("L11_1Table["&amp;DateIndex&amp;"]"),L11_1Table[County],$C70)&gt;0,SUMIFS(INDIRECT("L9Table["&amp;DateIndex&amp;"]"),L9Table[County],$C70)&gt;0,SUMIFS(INDIRECT("L10Table["&amp;DateIndex&amp;"]"),L10Table[County],$C70)&gt;0),1,0)</f>
        <v>#N/A</v>
      </c>
      <c r="AL70" s="416" t="e">
        <f ca="1">IF(OR(SUMIFS(INDIRECT("L11_2Table["&amp;DateIndex&amp;"]"),L11_2Table[County],$C70)&gt;0,SUMIFS(INDIRECT("L22Table["&amp;DateIndex&amp;"]"),L22Table[County],$C70)&gt;0,SUMIFS(INDIRECT("L23Table["&amp;DateIndex&amp;"]"),L23Table[County],$C70)&gt;0),1,0)</f>
        <v>#N/A</v>
      </c>
      <c r="AM70" s="417" t="e">
        <f ca="1">IF(OR(COUNTIFS(INDIRECT("L26Table["&amp;DateIndex&amp;"]"),"&lt;&gt;",INDIRECT("L26Table["&amp;DateIndex&amp;"]"),"&lt;&gt;0",L26Table[County],$C70)&gt;0),1,0)</f>
        <v>#N/A</v>
      </c>
    </row>
    <row r="71" spans="3:39" ht="14" x14ac:dyDescent="0.15">
      <c r="C71" s="422" t="str">
        <v/>
      </c>
      <c r="D71" s="429" t="str" cm="1">
        <f t="array" ref="D71">IF(LEN(TRIM($C71))&lt;3,"",IF(SUM(AK71:AM71+SUM(U71,W71,Y71))&gt;0,"Yes","No"))</f>
        <v/>
      </c>
      <c r="E71" s="75" t="str" cm="1">
        <f t="array" ref="E71">INDEX(ChaptersActive,MATCH($C71,CountiesActive,0)-1)</f>
        <v/>
      </c>
      <c r="F71" s="61" t="str">
        <f t="shared" ref="F71" si="69">IFERROR(INDEX(ChapterOrder,MATCH(E71,ChapterNames,0)),"_")</f>
        <v>_</v>
      </c>
      <c r="G71" s="430" t="e">
        <f ca="1">SUMIFS(INDIRECT("L9Table["&amp;DateIndex&amp;"]"),L9Table[County],$C71)</f>
        <v>#N/A</v>
      </c>
      <c r="H71" s="431">
        <f>SUMIFS(L9Table[To Date],L9Table[County],$C71)</f>
        <v>0</v>
      </c>
      <c r="I71" s="430" t="e">
        <f ca="1">SUMIFS(INDIRECT("l10Table["&amp;DateIndex&amp;"]"),L10Table[County],$C71)</f>
        <v>#N/A</v>
      </c>
      <c r="J71" s="431">
        <f>SUMIFS(L10Table[To Date],L10Table[County],$C71)</f>
        <v>0</v>
      </c>
      <c r="K71" s="432" t="e">
        <f ca="1">SUMIFS(INDIRECT("L11_1Table["&amp;DateIndex&amp;"]"),L11_1Table[County],$C71)</f>
        <v>#N/A</v>
      </c>
      <c r="L71" s="433">
        <f>SUMIFS(L11_1Table[To Date],L11_1Table[County],$C71)</f>
        <v>0</v>
      </c>
      <c r="M71" s="432" t="e">
        <f ca="1">SUMIFS(INDIRECT("L11_2Table["&amp;DateIndex&amp;"]"),L11_2Table[County],$C71)</f>
        <v>#N/A</v>
      </c>
      <c r="N71" s="433">
        <f>SUMIFS(L11_2Table[To Date],L11_2Table[County],$C71)</f>
        <v>0</v>
      </c>
      <c r="O71" s="75" t="e">
        <f t="shared" ca="1" si="67"/>
        <v>#N/A</v>
      </c>
      <c r="P71" s="431">
        <f t="shared" si="67"/>
        <v>0</v>
      </c>
      <c r="Q71" s="434" t="e">
        <f ca="1">SUMIFS(INDIRECT("L23Table["&amp;DateIndex&amp;"]"),L23Table[County],$C71)</f>
        <v>#N/A</v>
      </c>
      <c r="R71" s="431">
        <f>SUMIFS(L23Table[To Date],L23Table[County],$C71)</f>
        <v>0</v>
      </c>
      <c r="S71" s="430" t="e">
        <f ca="1">COUNTIFS(INDIRECT("L26Table["&amp;DateIndex&amp;"]"),"&lt;&gt;",INDIRECT("L26Table["&amp;DateIndex&amp;"]"),"&lt;&gt;0",L26Table[County],$C71)</f>
        <v>#N/A</v>
      </c>
      <c r="T71" s="431">
        <f>SUMIFS(L26Table[To Date],L26Table[County],$C71)</f>
        <v>0</v>
      </c>
      <c r="U71" s="419"/>
      <c r="AK71" s="416" t="e">
        <f ca="1">IF(OR(SUMIFS(INDIRECT("L11_1Table["&amp;DateIndex&amp;"]"),L11_1Table[County],$C71)&gt;0,SUMIFS(INDIRECT("L9Table["&amp;DateIndex&amp;"]"),L9Table[County],$C71)&gt;0,SUMIFS(INDIRECT("L10Table["&amp;DateIndex&amp;"]"),L10Table[County],$C71)&gt;0),1,0)</f>
        <v>#N/A</v>
      </c>
      <c r="AL71" s="416" t="e">
        <f ca="1">IF(OR(SUMIFS(INDIRECT("L11_2Table["&amp;DateIndex&amp;"]"),L11_2Table[County],$C71)&gt;0,SUMIFS(INDIRECT("L22Table["&amp;DateIndex&amp;"]"),L22Table[County],$C71)&gt;0,SUMIFS(INDIRECT("L23Table["&amp;DateIndex&amp;"]"),L23Table[County],$C71)&gt;0),1,0)</f>
        <v>#N/A</v>
      </c>
      <c r="AM71" s="417" t="e">
        <f ca="1">IF(OR(COUNTIFS(INDIRECT("L26Table["&amp;DateIndex&amp;"]"),"&lt;&gt;",INDIRECT("L26Table["&amp;DateIndex&amp;"]"),"&lt;&gt;0",L26Table[County],$C71)&gt;0),1,0)</f>
        <v>#N/A</v>
      </c>
    </row>
    <row r="72" spans="3:39" ht="14" x14ac:dyDescent="0.15">
      <c r="C72" s="422" t="str">
        <v/>
      </c>
      <c r="D72" s="429" t="str" cm="1">
        <f t="array" ref="D72">IF(LEN(TRIM($C72))&lt;3,"",IF(SUM(AK72:AM72+SUM(U72,W72,Y72))&gt;0,"Yes","No"))</f>
        <v/>
      </c>
      <c r="E72" s="75" t="str" cm="1">
        <f t="array" ref="E72">INDEX(ChaptersActive,MATCH($C72,CountiesActive,0)-1)</f>
        <v/>
      </c>
      <c r="F72" s="61" t="str">
        <f t="shared" ref="F72" si="70">IFERROR(INDEX(ChapterOrder,MATCH(E72,ChapterNames,0)),"_")</f>
        <v>_</v>
      </c>
      <c r="G72" s="430" t="e">
        <f ca="1">SUMIFS(INDIRECT("L9Table["&amp;DateIndex&amp;"]"),L9Table[County],$C72)</f>
        <v>#N/A</v>
      </c>
      <c r="H72" s="431">
        <f>SUMIFS(L9Table[To Date],L9Table[County],$C72)</f>
        <v>0</v>
      </c>
      <c r="I72" s="430" t="e">
        <f ca="1">SUMIFS(INDIRECT("l10Table["&amp;DateIndex&amp;"]"),L10Table[County],$C72)</f>
        <v>#N/A</v>
      </c>
      <c r="J72" s="431">
        <f>SUMIFS(L10Table[To Date],L10Table[County],$C72)</f>
        <v>0</v>
      </c>
      <c r="K72" s="432" t="e">
        <f ca="1">SUMIFS(INDIRECT("L11_1Table["&amp;DateIndex&amp;"]"),L11_1Table[County],$C72)</f>
        <v>#N/A</v>
      </c>
      <c r="L72" s="433">
        <f>SUMIFS(L11_1Table[To Date],L11_1Table[County],$C72)</f>
        <v>0</v>
      </c>
      <c r="M72" s="432" t="e">
        <f ca="1">SUMIFS(INDIRECT("L11_2Table["&amp;DateIndex&amp;"]"),L11_2Table[County],$C72)</f>
        <v>#N/A</v>
      </c>
      <c r="N72" s="433">
        <f>SUMIFS(L11_2Table[To Date],L11_2Table[County],$C72)</f>
        <v>0</v>
      </c>
      <c r="O72" s="75" t="e">
        <f t="shared" ca="1" si="67"/>
        <v>#N/A</v>
      </c>
      <c r="P72" s="431">
        <f t="shared" si="67"/>
        <v>0</v>
      </c>
      <c r="Q72" s="434" t="e">
        <f ca="1">SUMIFS(INDIRECT("L23Table["&amp;DateIndex&amp;"]"),L23Table[County],$C72)</f>
        <v>#N/A</v>
      </c>
      <c r="R72" s="431">
        <f>SUMIFS(L23Table[To Date],L23Table[County],$C72)</f>
        <v>0</v>
      </c>
      <c r="S72" s="430" t="e">
        <f ca="1">COUNTIFS(INDIRECT("L26Table["&amp;DateIndex&amp;"]"),"&lt;&gt;",INDIRECT("L26Table["&amp;DateIndex&amp;"]"),"&lt;&gt;0",L26Table[County],$C72)</f>
        <v>#N/A</v>
      </c>
      <c r="T72" s="431">
        <f>SUMIFS(L26Table[To Date],L26Table[County],$C72)</f>
        <v>0</v>
      </c>
      <c r="U72" s="419"/>
      <c r="AK72" s="416" t="e">
        <f ca="1">IF(OR(SUMIFS(INDIRECT("L11_1Table["&amp;DateIndex&amp;"]"),L11_1Table[County],$C72)&gt;0,SUMIFS(INDIRECT("L9Table["&amp;DateIndex&amp;"]"),L9Table[County],$C72)&gt;0,SUMIFS(INDIRECT("L10Table["&amp;DateIndex&amp;"]"),L10Table[County],$C72)&gt;0),1,0)</f>
        <v>#N/A</v>
      </c>
      <c r="AL72" s="416" t="e">
        <f ca="1">IF(OR(SUMIFS(INDIRECT("L11_2Table["&amp;DateIndex&amp;"]"),L11_2Table[County],$C72)&gt;0,SUMIFS(INDIRECT("L22Table["&amp;DateIndex&amp;"]"),L22Table[County],$C72)&gt;0,SUMIFS(INDIRECT("L23Table["&amp;DateIndex&amp;"]"),L23Table[County],$C72)&gt;0),1,0)</f>
        <v>#N/A</v>
      </c>
      <c r="AM72" s="417" t="e">
        <f ca="1">IF(OR(COUNTIFS(INDIRECT("L26Table["&amp;DateIndex&amp;"]"),"&lt;&gt;",INDIRECT("L26Table["&amp;DateIndex&amp;"]"),"&lt;&gt;0",L26Table[County],$C72)&gt;0),1,0)</f>
        <v>#N/A</v>
      </c>
    </row>
    <row r="73" spans="3:39" ht="14" x14ac:dyDescent="0.15">
      <c r="C73" s="422" t="str">
        <v/>
      </c>
      <c r="D73" s="429" t="str" cm="1">
        <f t="array" ref="D73">IF(LEN(TRIM($C73))&lt;3,"",IF(SUM(AK73:AM73+SUM(U73,W73,Y73))&gt;0,"Yes","No"))</f>
        <v/>
      </c>
      <c r="E73" s="75"/>
      <c r="F73" s="61">
        <f t="shared" ref="F73" si="71">IFERROR(INDEX(ChapterOrder,MATCH(E73,ChapterNames,0)),"_")</f>
        <v>1</v>
      </c>
      <c r="G73" s="430" t="e">
        <f ca="1">SUMIFS(INDIRECT("L9Table["&amp;DateIndex&amp;"]"),L9Table[County],$C73)</f>
        <v>#N/A</v>
      </c>
      <c r="H73" s="431">
        <f>SUMIFS(L9Table[To Date],L9Table[County],$C73)</f>
        <v>0</v>
      </c>
      <c r="I73" s="430" t="e">
        <f ca="1">SUMIFS(INDIRECT("l10Table["&amp;DateIndex&amp;"]"),L10Table[County],$C73)</f>
        <v>#N/A</v>
      </c>
      <c r="J73" s="431">
        <f>SUMIFS(L10Table[To Date],L10Table[County],$C73)</f>
        <v>0</v>
      </c>
      <c r="K73" s="432" t="e">
        <f ca="1">SUMIFS(INDIRECT("L11_1Table["&amp;DateIndex&amp;"]"),L11_1Table[County],$C73)</f>
        <v>#N/A</v>
      </c>
      <c r="L73" s="433">
        <f>SUMIFS(L11_1Table[To Date],L11_1Table[County],$C73)</f>
        <v>0</v>
      </c>
      <c r="M73" s="432" t="e">
        <f ca="1">SUMIFS(INDIRECT("L11_2Table["&amp;DateIndex&amp;"]"),L11_2Table[County],$C73)</f>
        <v>#N/A</v>
      </c>
      <c r="N73" s="433">
        <f>SUMIFS(L11_2Table[To Date],L11_2Table[County],$C73)</f>
        <v>0</v>
      </c>
      <c r="O73" s="75" t="e">
        <f t="shared" ca="1" si="67"/>
        <v>#N/A</v>
      </c>
      <c r="P73" s="431">
        <f t="shared" si="67"/>
        <v>0</v>
      </c>
      <c r="Q73" s="434" t="e">
        <f ca="1">SUMIFS(INDIRECT("L23Table["&amp;DateIndex&amp;"]"),L23Table[County],$C73)</f>
        <v>#N/A</v>
      </c>
      <c r="R73" s="431">
        <f>SUMIFS(L23Table[To Date],L23Table[County],$C73)</f>
        <v>0</v>
      </c>
      <c r="S73" s="430" t="e">
        <f ca="1">COUNTIFS(INDIRECT("L26Table["&amp;DateIndex&amp;"]"),"&lt;&gt;",INDIRECT("L26Table["&amp;DateIndex&amp;"]"),"&lt;&gt;0",L26Table[County],$C73)</f>
        <v>#N/A</v>
      </c>
      <c r="T73" s="431">
        <f>SUMIFS(L26Table[To Date],L26Table[County],$C73)</f>
        <v>0</v>
      </c>
      <c r="U73" s="419"/>
      <c r="AK73" s="416" t="e">
        <f ca="1">IF(OR(SUMIFS(INDIRECT("L11_1Table["&amp;DateIndex&amp;"]"),L11_1Table[County],$C73)&gt;0,SUMIFS(INDIRECT("L9Table["&amp;DateIndex&amp;"]"),L9Table[County],$C73)&gt;0,SUMIFS(INDIRECT("L10Table["&amp;DateIndex&amp;"]"),L10Table[County],$C73)&gt;0),1,0)</f>
        <v>#N/A</v>
      </c>
      <c r="AL73" s="416" t="e">
        <f ca="1">IF(OR(SUMIFS(INDIRECT("L11_2Table["&amp;DateIndex&amp;"]"),L11_2Table[County],$C73)&gt;0,SUMIFS(INDIRECT("L22Table["&amp;DateIndex&amp;"]"),L22Table[County],$C73)&gt;0,SUMIFS(INDIRECT("L23Table["&amp;DateIndex&amp;"]"),L23Table[County],$C73)&gt;0),1,0)</f>
        <v>#N/A</v>
      </c>
      <c r="AM73" s="417" t="e">
        <f ca="1">IF(OR(COUNTIFS(INDIRECT("L26Table["&amp;DateIndex&amp;"]"),"&lt;&gt;",INDIRECT("L26Table["&amp;DateIndex&amp;"]"),"&lt;&gt;0",L26Table[County],$C73)&gt;0),1,0)</f>
        <v>#N/A</v>
      </c>
    </row>
    <row r="74" spans="3:39" x14ac:dyDescent="0.15">
      <c r="C74" s="75" t="str">
        <v/>
      </c>
      <c r="D74" s="429" t="str" cm="1">
        <f t="array" ref="D74">IF(LEN(TRIM($C74))&lt;3,"",IF(SUM(AK74:AM74+SUM(U74,W74,Y74))&gt;0,"Yes","No"))</f>
        <v/>
      </c>
      <c r="E74" s="75"/>
      <c r="F74" s="61">
        <f t="shared" ref="F74" si="72">IFERROR(INDEX(ChapterOrder,MATCH(E74,ChapterNames,0)),"_")</f>
        <v>1</v>
      </c>
      <c r="G74" s="430" t="e">
        <f ca="1">SUMIFS(INDIRECT("L9Table["&amp;DateIndex&amp;"]"),L9Table[County],$C74)</f>
        <v>#N/A</v>
      </c>
      <c r="H74" s="431">
        <f>SUMIFS(L9Table[To Date],L9Table[County],$C74)</f>
        <v>0</v>
      </c>
      <c r="I74" s="430" t="e">
        <f ca="1">SUMIFS(INDIRECT("l10Table["&amp;DateIndex&amp;"]"),L10Table[County],$C74)</f>
        <v>#N/A</v>
      </c>
      <c r="J74" s="431">
        <f>SUMIFS(L10Table[To Date],L10Table[County],$C74)</f>
        <v>0</v>
      </c>
      <c r="K74" s="432" t="e">
        <f ca="1">SUMIFS(INDIRECT("L11_1Table["&amp;DateIndex&amp;"]"),L11_1Table[County],$C74)</f>
        <v>#N/A</v>
      </c>
      <c r="L74" s="433">
        <f>SUMIFS(L11_1Table[To Date],L11_1Table[County],$C74)</f>
        <v>0</v>
      </c>
      <c r="M74" s="432" t="e">
        <f ca="1">SUMIFS(INDIRECT("L11_2Table["&amp;DateIndex&amp;"]"),L11_2Table[County],$C74)</f>
        <v>#N/A</v>
      </c>
      <c r="N74" s="433">
        <f>SUMIFS(L11_2Table[To Date],L11_2Table[County],$C74)</f>
        <v>0</v>
      </c>
      <c r="O74" s="75" t="e">
        <f t="shared" ca="1" si="67"/>
        <v>#N/A</v>
      </c>
      <c r="P74" s="431">
        <f t="shared" si="67"/>
        <v>0</v>
      </c>
      <c r="Q74" s="434" t="e">
        <f ca="1">SUMIFS(INDIRECT("L23Table["&amp;DateIndex&amp;"]"),L23Table[County],$C74)</f>
        <v>#N/A</v>
      </c>
      <c r="R74" s="431">
        <f>SUMIFS(L23Table[To Date],L23Table[County],$C74)</f>
        <v>0</v>
      </c>
      <c r="S74" s="430" t="e">
        <f ca="1">COUNTIFS(INDIRECT("L26Table["&amp;DateIndex&amp;"]"),"&lt;&gt;",INDIRECT("L26Table["&amp;DateIndex&amp;"]"),"&lt;&gt;0",L26Table[County],$C74)</f>
        <v>#N/A</v>
      </c>
      <c r="T74" s="431">
        <f>SUMIFS(L26Table[To Date],L26Table[County],$C74)</f>
        <v>0</v>
      </c>
      <c r="U74" s="419"/>
      <c r="AK74" s="416" t="e">
        <f ca="1">IF(OR(SUMIFS(INDIRECT("L11_1Table["&amp;DateIndex&amp;"]"),L11_1Table[County],$C74)&gt;0,SUMIFS(INDIRECT("L9Table["&amp;DateIndex&amp;"]"),L9Table[County],$C74)&gt;0,SUMIFS(INDIRECT("L10Table["&amp;DateIndex&amp;"]"),L10Table[County],$C74)&gt;0),1,0)</f>
        <v>#N/A</v>
      </c>
      <c r="AL74" s="416" t="e">
        <f ca="1">IF(OR(SUMIFS(INDIRECT("L11_2Table["&amp;DateIndex&amp;"]"),L11_2Table[County],$C74)&gt;0,SUMIFS(INDIRECT("L22Table["&amp;DateIndex&amp;"]"),L22Table[County],$C74)&gt;0,SUMIFS(INDIRECT("L23Table["&amp;DateIndex&amp;"]"),L23Table[County],$C74)&gt;0),1,0)</f>
        <v>#N/A</v>
      </c>
      <c r="AM74" s="417" t="e">
        <f ca="1">IF(OR(COUNTIFS(INDIRECT("L26Table["&amp;DateIndex&amp;"]"),"&lt;&gt;",INDIRECT("L26Table["&amp;DateIndex&amp;"]"),"&lt;&gt;0",L26Table[County],$C74)&gt;0),1,0)</f>
        <v>#N/A</v>
      </c>
    </row>
    <row r="75" spans="3:39" x14ac:dyDescent="0.15">
      <c r="C75" s="75" t="str">
        <v/>
      </c>
      <c r="D75" s="429" t="str" cm="1">
        <f t="array" ref="D75">IF(LEN(TRIM($C75))&lt;3,"",IF(SUM(AK75:AM75+SUM(U75,W75,Y75))&gt;0,"Yes","No"))</f>
        <v/>
      </c>
      <c r="E75" s="75"/>
      <c r="F75" s="61">
        <f t="shared" ref="F75" si="73">IFERROR(INDEX(ChapterOrder,MATCH(E75,ChapterNames,0)),"_")</f>
        <v>1</v>
      </c>
      <c r="G75" s="430" t="e">
        <f ca="1">SUMIFS(INDIRECT("L9Table["&amp;DateIndex&amp;"]"),L9Table[County],$C75)</f>
        <v>#N/A</v>
      </c>
      <c r="H75" s="431">
        <f>SUMIFS(L9Table[To Date],L9Table[County],$C75)</f>
        <v>0</v>
      </c>
      <c r="I75" s="430" t="e">
        <f ca="1">SUMIFS(INDIRECT("l10Table["&amp;DateIndex&amp;"]"),L10Table[County],$C75)</f>
        <v>#N/A</v>
      </c>
      <c r="J75" s="431">
        <f>SUMIFS(L10Table[To Date],L10Table[County],$C75)</f>
        <v>0</v>
      </c>
      <c r="K75" s="432" t="e">
        <f ca="1">SUMIFS(INDIRECT("L11_1Table["&amp;DateIndex&amp;"]"),L11_1Table[County],$C75)</f>
        <v>#N/A</v>
      </c>
      <c r="L75" s="433">
        <f>SUMIFS(L11_1Table[To Date],L11_1Table[County],$C75)</f>
        <v>0</v>
      </c>
      <c r="M75" s="432" t="e">
        <f ca="1">SUMIFS(INDIRECT("L11_2Table["&amp;DateIndex&amp;"]"),L11_2Table[County],$C75)</f>
        <v>#N/A</v>
      </c>
      <c r="N75" s="433">
        <f>SUMIFS(L11_2Table[To Date],L11_2Table[County],$C75)</f>
        <v>0</v>
      </c>
      <c r="O75" s="75" t="e">
        <f t="shared" ca="1" si="67"/>
        <v>#N/A</v>
      </c>
      <c r="P75" s="431">
        <f t="shared" si="67"/>
        <v>0</v>
      </c>
      <c r="Q75" s="434" t="e">
        <f ca="1">SUMIFS(INDIRECT("L23Table["&amp;DateIndex&amp;"]"),L23Table[County],$C75)</f>
        <v>#N/A</v>
      </c>
      <c r="R75" s="431">
        <f>SUMIFS(L23Table[To Date],L23Table[County],$C75)</f>
        <v>0</v>
      </c>
      <c r="S75" s="430" t="e">
        <f ca="1">COUNTIFS(INDIRECT("L26Table["&amp;DateIndex&amp;"]"),"&lt;&gt;",INDIRECT("L26Table["&amp;DateIndex&amp;"]"),"&lt;&gt;0",L26Table[County],$C75)</f>
        <v>#N/A</v>
      </c>
      <c r="T75" s="431">
        <f>SUMIFS(L26Table[To Date],L26Table[County],$C75)</f>
        <v>0</v>
      </c>
      <c r="U75" s="419"/>
      <c r="AK75" s="416" t="e">
        <f ca="1">IF(OR(SUMIFS(INDIRECT("L11_1Table["&amp;DateIndex&amp;"]"),L11_1Table[County],$C75)&gt;0,SUMIFS(INDIRECT("L9Table["&amp;DateIndex&amp;"]"),L9Table[County],$C75)&gt;0,SUMIFS(INDIRECT("L10Table["&amp;DateIndex&amp;"]"),L10Table[County],$C75)&gt;0),1,0)</f>
        <v>#N/A</v>
      </c>
      <c r="AL75" s="416" t="e">
        <f ca="1">IF(OR(SUMIFS(INDIRECT("L11_2Table["&amp;DateIndex&amp;"]"),L11_2Table[County],$C75)&gt;0,SUMIFS(INDIRECT("L22Table["&amp;DateIndex&amp;"]"),L22Table[County],$C75)&gt;0,SUMIFS(INDIRECT("L23Table["&amp;DateIndex&amp;"]"),L23Table[County],$C75)&gt;0),1,0)</f>
        <v>#N/A</v>
      </c>
      <c r="AM75" s="417" t="e">
        <f ca="1">IF(OR(COUNTIFS(INDIRECT("L26Table["&amp;DateIndex&amp;"]"),"&lt;&gt;",INDIRECT("L26Table["&amp;DateIndex&amp;"]"),"&lt;&gt;0",L26Table[County],$C75)&gt;0),1,0)</f>
        <v>#N/A</v>
      </c>
    </row>
    <row r="76" spans="3:39" x14ac:dyDescent="0.15">
      <c r="C76" s="75" t="str">
        <v/>
      </c>
      <c r="D76" s="429" t="str" cm="1">
        <f t="array" ref="D76">IF(LEN(TRIM($C76))&lt;3,"",IF(SUM(AK76:AM76+SUM(U76,W76,Y76))&gt;0,"Yes","No"))</f>
        <v/>
      </c>
      <c r="E76" s="75"/>
      <c r="F76" s="61">
        <f t="shared" ref="F76" si="74">IFERROR(INDEX(ChapterOrder,MATCH(E76,ChapterNames,0)),"_")</f>
        <v>1</v>
      </c>
      <c r="G76" s="430" t="e">
        <f ca="1">SUMIFS(INDIRECT("L9Table["&amp;DateIndex&amp;"]"),L9Table[County],$C76)</f>
        <v>#N/A</v>
      </c>
      <c r="H76" s="431">
        <f>SUMIFS(L9Table[To Date],L9Table[County],$C76)</f>
        <v>0</v>
      </c>
      <c r="I76" s="430" t="e">
        <f ca="1">SUMIFS(INDIRECT("l10Table["&amp;DateIndex&amp;"]"),L10Table[County],$C76)</f>
        <v>#N/A</v>
      </c>
      <c r="J76" s="431">
        <f>SUMIFS(L10Table[To Date],L10Table[County],$C76)</f>
        <v>0</v>
      </c>
      <c r="K76" s="432" t="e">
        <f ca="1">SUMIFS(INDIRECT("L11_1Table["&amp;DateIndex&amp;"]"),L11_1Table[County],$C76)</f>
        <v>#N/A</v>
      </c>
      <c r="L76" s="433">
        <f>SUMIFS(L11_1Table[To Date],L11_1Table[County],$C76)</f>
        <v>0</v>
      </c>
      <c r="M76" s="432" t="e">
        <f ca="1">SUMIFS(INDIRECT("L11_2Table["&amp;DateIndex&amp;"]"),L11_2Table[County],$C76)</f>
        <v>#N/A</v>
      </c>
      <c r="N76" s="433">
        <f>SUMIFS(L11_2Table[To Date],L11_2Table[County],$C76)</f>
        <v>0</v>
      </c>
      <c r="O76" s="75" t="e">
        <f t="shared" ca="1" si="67"/>
        <v>#N/A</v>
      </c>
      <c r="P76" s="431">
        <f t="shared" si="67"/>
        <v>0</v>
      </c>
      <c r="Q76" s="434" t="e">
        <f ca="1">SUMIFS(INDIRECT("L23Table["&amp;DateIndex&amp;"]"),L23Table[County],$C76)</f>
        <v>#N/A</v>
      </c>
      <c r="R76" s="431">
        <f>SUMIFS(L23Table[To Date],L23Table[County],$C76)</f>
        <v>0</v>
      </c>
      <c r="S76" s="430" t="e">
        <f ca="1">COUNTIFS(INDIRECT("L26Table["&amp;DateIndex&amp;"]"),"&lt;&gt;",INDIRECT("L26Table["&amp;DateIndex&amp;"]"),"&lt;&gt;0",L26Table[County],$C76)</f>
        <v>#N/A</v>
      </c>
      <c r="T76" s="431">
        <f>SUMIFS(L26Table[To Date],L26Table[County],$C76)</f>
        <v>0</v>
      </c>
      <c r="U76" s="419"/>
      <c r="AK76" s="416" t="e">
        <f ca="1">IF(OR(SUMIFS(INDIRECT("L11_1Table["&amp;DateIndex&amp;"]"),L11_1Table[County],$C76)&gt;0,SUMIFS(INDIRECT("L9Table["&amp;DateIndex&amp;"]"),L9Table[County],$C76)&gt;0,SUMIFS(INDIRECT("L10Table["&amp;DateIndex&amp;"]"),L10Table[County],$C76)&gt;0),1,0)</f>
        <v>#N/A</v>
      </c>
      <c r="AL76" s="416" t="e">
        <f ca="1">IF(OR(SUMIFS(INDIRECT("L11_2Table["&amp;DateIndex&amp;"]"),L11_2Table[County],$C76)&gt;0,SUMIFS(INDIRECT("L22Table["&amp;DateIndex&amp;"]"),L22Table[County],$C76)&gt;0,SUMIFS(INDIRECT("L23Table["&amp;DateIndex&amp;"]"),L23Table[County],$C76)&gt;0),1,0)</f>
        <v>#N/A</v>
      </c>
      <c r="AM76" s="417" t="e">
        <f ca="1">IF(OR(COUNTIFS(INDIRECT("L26Table["&amp;DateIndex&amp;"]"),"&lt;&gt;",INDIRECT("L26Table["&amp;DateIndex&amp;"]"),"&lt;&gt;0",L26Table[County],$C76)&gt;0),1,0)</f>
        <v>#N/A</v>
      </c>
    </row>
    <row r="77" spans="3:39" x14ac:dyDescent="0.15">
      <c r="C77" s="61" t="str">
        <v/>
      </c>
      <c r="G77" s="430" t="e">
        <f ca="1">SUMIFS(INDIRECT("L9Table["&amp;DateIndex&amp;"]"),L9Table[County],$C77)</f>
        <v>#N/A</v>
      </c>
      <c r="H77" s="431">
        <f>SUMIFS(L9Table[To Date],L9Table[County],$C77)</f>
        <v>0</v>
      </c>
      <c r="I77" s="430" t="e">
        <f ca="1">SUMIFS(INDIRECT("l10Table["&amp;DateIndex&amp;"]"),L10Table[County],$C77)</f>
        <v>#N/A</v>
      </c>
      <c r="J77" s="431">
        <f>SUMIFS(L10Table[To Date],L10Table[County],$C77)</f>
        <v>0</v>
      </c>
      <c r="K77" s="432" t="e">
        <f ca="1">SUMIFS(INDIRECT("L11_1Table["&amp;DateIndex&amp;"]"),L11_1Table[County],$C77)</f>
        <v>#N/A</v>
      </c>
      <c r="L77" s="433">
        <f>SUMIFS(L11_1Table[To Date],L11_1Table[County],$C77)</f>
        <v>0</v>
      </c>
      <c r="M77" s="432" t="e">
        <f ca="1">SUMIFS(INDIRECT("L11_2Table["&amp;DateIndex&amp;"]"),L11_2Table[County],$C77)</f>
        <v>#N/A</v>
      </c>
      <c r="N77" s="433">
        <f>SUMIFS(L11_2Table[To Date],L11_2Table[County],$C77)</f>
        <v>0</v>
      </c>
      <c r="O77" s="75" t="e">
        <f t="shared" ca="1" si="67"/>
        <v>#N/A</v>
      </c>
      <c r="P77" s="431">
        <f t="shared" si="67"/>
        <v>0</v>
      </c>
      <c r="Q77" s="434" t="e">
        <f ca="1">SUMIFS(INDIRECT("L23Table["&amp;DateIndex&amp;"]"),L23Table[County],$C77)</f>
        <v>#N/A</v>
      </c>
      <c r="R77" s="431">
        <f>SUMIFS(L23Table[To Date],L23Table[County],$C77)</f>
        <v>0</v>
      </c>
      <c r="S77" s="430" t="e">
        <f ca="1">COUNTIFS(INDIRECT("L26Table["&amp;DateIndex&amp;"]"),"&lt;&gt;",INDIRECT("L26Table["&amp;DateIndex&amp;"]"),"&lt;&gt;0",L26Table[County],$C77)</f>
        <v>#N/A</v>
      </c>
      <c r="T77" s="431">
        <f>SUMIFS(L26Table[To Date],L26Table[County],$C77)</f>
        <v>0</v>
      </c>
      <c r="U77" s="419"/>
      <c r="AK77" s="416" t="e">
        <f ca="1">IF(OR(SUMIFS(INDIRECT("L11_1Table["&amp;DateIndex&amp;"]"),L11_1Table[County],$C77)&gt;0,SUMIFS(INDIRECT("L9Table["&amp;DateIndex&amp;"]"),L9Table[County],$C77)&gt;0,SUMIFS(INDIRECT("L10Table["&amp;DateIndex&amp;"]"),L10Table[County],$C77)&gt;0),1,0)</f>
        <v>#N/A</v>
      </c>
      <c r="AL77" s="416" t="e">
        <f ca="1">IF(OR(SUMIFS(INDIRECT("L11_2Table["&amp;DateIndex&amp;"]"),L11_2Table[County],$C77)&gt;0,SUMIFS(INDIRECT("L22Table["&amp;DateIndex&amp;"]"),L22Table[County],$C77)&gt;0,SUMIFS(INDIRECT("L23Table["&amp;DateIndex&amp;"]"),L23Table[County],$C77)&gt;0),1,0)</f>
        <v>#N/A</v>
      </c>
      <c r="AM77" s="417" t="e">
        <f ca="1">IF(OR(COUNTIFS(INDIRECT("L26Table["&amp;DateIndex&amp;"]"),"&lt;&gt;",INDIRECT("L26Table["&amp;DateIndex&amp;"]"),"&lt;&gt;0",L26Table[County],$C77)&gt;0),1,0)</f>
        <v>#N/A</v>
      </c>
    </row>
    <row r="78" spans="3:39" x14ac:dyDescent="0.15">
      <c r="C78" s="61" t="str">
        <v/>
      </c>
      <c r="AH78" s="416" t="e">
        <f ca="1">IF(OR(SUMIFS(INDIRECT("L11_1Table["&amp;DateIndex&amp;"]"),L11_1Table[County],$C78)&gt;0,SUMIFS(INDIRECT("L9Table["&amp;DateIndex&amp;"]"),L9Table[County],$C78)&gt;0,SUMIFS(INDIRECT("L10Table["&amp;DateIndex&amp;"]"),L10Table[County],$C78)&gt;0),1,0)</f>
        <v>#N/A</v>
      </c>
      <c r="AI78" s="416" t="e">
        <f ca="1">IF(OR(SUMIFS(INDIRECT("L11_2Table["&amp;DateIndex&amp;"]"),L11_2Table[County],$C78)&gt;0,SUMIFS(INDIRECT("L22Table["&amp;DateIndex&amp;"]"),L22Table[County],$C78)&gt;0,SUMIFS(INDIRECT("L23Table["&amp;DateIndex&amp;"]"),L23Table[County],$C78)&gt;0),1,0)</f>
        <v>#N/A</v>
      </c>
      <c r="AJ78" s="417" t="e">
        <f ca="1">IF(OR(COUNTIFS(INDIRECT("L26Table["&amp;DateIndex&amp;"]"),"&lt;&gt;",INDIRECT("L26Table["&amp;DateIndex&amp;"]"),"&lt;&gt;0",L26Table[County],$C78)&gt;0),1,0)</f>
        <v>#N/A</v>
      </c>
    </row>
    <row r="79" spans="3:39" x14ac:dyDescent="0.15">
      <c r="C79" s="61" t="str">
        <v/>
      </c>
    </row>
    <row r="80" spans="3:39" x14ac:dyDescent="0.15">
      <c r="C80" s="61" t="str">
        <v/>
      </c>
    </row>
    <row r="81" spans="3:3" x14ac:dyDescent="0.15">
      <c r="C81" s="61" t="str">
        <v/>
      </c>
    </row>
    <row r="82" spans="3:3" x14ac:dyDescent="0.15">
      <c r="C82" s="61" t="str">
        <v/>
      </c>
    </row>
    <row r="83" spans="3:3" x14ac:dyDescent="0.15">
      <c r="C83" s="61" t="str">
        <v/>
      </c>
    </row>
    <row r="84" spans="3:3" x14ac:dyDescent="0.15">
      <c r="C84" s="61" t="str">
        <v/>
      </c>
    </row>
    <row r="85" spans="3:3" x14ac:dyDescent="0.15">
      <c r="C85" s="61" t="str">
        <v/>
      </c>
    </row>
    <row r="86" spans="3:3" x14ac:dyDescent="0.15">
      <c r="C86" s="61" t="str">
        <v/>
      </c>
    </row>
    <row r="87" spans="3:3" x14ac:dyDescent="0.15">
      <c r="C87" s="61" t="str">
        <v/>
      </c>
    </row>
    <row r="88" spans="3:3" x14ac:dyDescent="0.15">
      <c r="C88" s="61" t="str">
        <v/>
      </c>
    </row>
    <row r="89" spans="3:3" x14ac:dyDescent="0.15">
      <c r="C89" s="61" t="str">
        <v/>
      </c>
    </row>
    <row r="90" spans="3:3" x14ac:dyDescent="0.15">
      <c r="C90" s="61" t="str">
        <v/>
      </c>
    </row>
    <row r="91" spans="3:3" x14ac:dyDescent="0.15">
      <c r="C91" s="61" t="str">
        <v/>
      </c>
    </row>
    <row r="92" spans="3:3" x14ac:dyDescent="0.15">
      <c r="C92" s="61" t="str">
        <v/>
      </c>
    </row>
    <row r="93" spans="3:3" x14ac:dyDescent="0.15">
      <c r="C93" s="61" t="str">
        <v/>
      </c>
    </row>
    <row r="94" spans="3:3" x14ac:dyDescent="0.15">
      <c r="C94" s="61" t="str">
        <v/>
      </c>
    </row>
    <row r="95" spans="3:3" x14ac:dyDescent="0.15">
      <c r="C95" s="61" t="str">
        <v/>
      </c>
    </row>
    <row r="96" spans="3:3" x14ac:dyDescent="0.15">
      <c r="C96" s="61" t="str">
        <v/>
      </c>
    </row>
    <row r="97" spans="3:3" x14ac:dyDescent="0.15">
      <c r="C97" s="61" t="str">
        <v/>
      </c>
    </row>
    <row r="98" spans="3:3" x14ac:dyDescent="0.15">
      <c r="C98" s="61" t="str">
        <v/>
      </c>
    </row>
    <row r="99" spans="3:3" x14ac:dyDescent="0.15">
      <c r="C99" s="61" t="str">
        <v/>
      </c>
    </row>
    <row r="100" spans="3:3" x14ac:dyDescent="0.15">
      <c r="C100" s="61" t="str">
        <v/>
      </c>
    </row>
    <row r="101" spans="3:3" x14ac:dyDescent="0.15">
      <c r="C101" s="61" t="str">
        <v/>
      </c>
    </row>
    <row r="102" spans="3:3" x14ac:dyDescent="0.15">
      <c r="C102" s="61" t="str">
        <v/>
      </c>
    </row>
    <row r="103" spans="3:3" x14ac:dyDescent="0.15">
      <c r="C103" s="61" t="str">
        <v/>
      </c>
    </row>
    <row r="104" spans="3:3" x14ac:dyDescent="0.15">
      <c r="C104" s="61" t="str">
        <v/>
      </c>
    </row>
    <row r="105" spans="3:3" x14ac:dyDescent="0.15">
      <c r="C105" s="61" t="str">
        <v/>
      </c>
    </row>
  </sheetData>
  <autoFilter ref="C1:F105" xr:uid="{8CF68E80-487A-49EC-8F6A-B5F06637FF12}"/>
  <mergeCells count="12">
    <mergeCell ref="Q2:R2"/>
    <mergeCell ref="S2:T2"/>
    <mergeCell ref="G1:H1"/>
    <mergeCell ref="I1:J1"/>
    <mergeCell ref="O1:P1"/>
    <mergeCell ref="Q1:R1"/>
    <mergeCell ref="S1:T1"/>
    <mergeCell ref="G2:H2"/>
    <mergeCell ref="I2:J2"/>
    <mergeCell ref="K2:L2"/>
    <mergeCell ref="M2:N2"/>
    <mergeCell ref="O2:P2"/>
  </mergeCells>
  <conditionalFormatting sqref="C5:C73">
    <cfRule type="expression" dxfId="10" priority="8">
      <formula>$C5=0</formula>
    </cfRule>
  </conditionalFormatting>
  <conditionalFormatting sqref="C5:C76">
    <cfRule type="expression" dxfId="9" priority="9">
      <formula>$D5="Yes"</formula>
    </cfRule>
  </conditionalFormatting>
  <conditionalFormatting sqref="C77:F77">
    <cfRule type="expression" dxfId="8" priority="12">
      <formula>$D77="Yes"</formula>
    </cfRule>
  </conditionalFormatting>
  <conditionalFormatting sqref="D5:D76">
    <cfRule type="expression" dxfId="7" priority="1">
      <formula>$C5=0</formula>
    </cfRule>
  </conditionalFormatting>
  <conditionalFormatting sqref="D5:E5">
    <cfRule type="expression" dxfId="6" priority="7">
      <formula>$D5="Yes"</formula>
    </cfRule>
  </conditionalFormatting>
  <conditionalFormatting sqref="D6:F76">
    <cfRule type="expression" dxfId="5" priority="2">
      <formula>$D6="Yes"</formula>
    </cfRule>
  </conditionalFormatting>
  <conditionalFormatting sqref="F5:F76">
    <cfRule type="expression" dxfId="4" priority="4">
      <formula>OR(F5="X",F5="x'")</formula>
    </cfRule>
  </conditionalFormatting>
  <conditionalFormatting sqref="G5:T77">
    <cfRule type="expression" dxfId="3" priority="5">
      <formula>G5&gt;0</formula>
    </cfRule>
  </conditionalFormatting>
  <conditionalFormatting sqref="U4:U77 I4:I150 O4:O150 Q4:Q150 S4:S150 G5:G150">
    <cfRule type="expression" dxfId="2" priority="3">
      <formula>G4&gt;0</formula>
    </cfRule>
  </conditionalFormatting>
  <pageMargins left="0.7" right="0.7" top="0.75" bottom="0.75" header="0.3" footer="0.3"/>
  <pageSetup scale="64" orientation="landscape" horizontalDpi="300"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BCD68-D366-4839-830E-51D236ED187D}">
  <sheetPr codeName="Sheet15">
    <tabColor theme="5" tint="0.59999389629810485"/>
    <pageSetUpPr fitToPage="1"/>
  </sheetPr>
  <dimension ref="A1:AH58"/>
  <sheetViews>
    <sheetView zoomScale="78" zoomScaleNormal="78" workbookViewId="0"/>
  </sheetViews>
  <sheetFormatPr baseColWidth="10" defaultColWidth="8.6640625" defaultRowHeight="13" x14ac:dyDescent="0.15"/>
  <cols>
    <col min="1" max="2" width="15.6640625" customWidth="1"/>
    <col min="3" max="3" width="0.1640625" customWidth="1"/>
    <col min="4" max="4" width="10.6640625" customWidth="1"/>
    <col min="5" max="5" width="20.33203125" bestFit="1" customWidth="1"/>
    <col min="6" max="6" width="38" customWidth="1"/>
    <col min="7" max="7" width="6.33203125" customWidth="1"/>
    <col min="8" max="8" width="14" customWidth="1"/>
    <col min="9" max="9" width="16.6640625" customWidth="1"/>
    <col min="10" max="10" width="2.33203125" customWidth="1"/>
    <col min="11" max="11" width="2" bestFit="1" customWidth="1"/>
    <col min="12" max="12" width="11.5" hidden="1" customWidth="1"/>
    <col min="13" max="13" width="13.5" hidden="1" customWidth="1"/>
    <col min="14" max="14" width="15.6640625" bestFit="1" customWidth="1"/>
    <col min="15" max="15" width="31.33203125" customWidth="1"/>
    <col min="16" max="16" width="4.33203125" customWidth="1"/>
    <col min="17" max="18" width="9.33203125" bestFit="1" customWidth="1"/>
    <col min="19" max="19" width="3.33203125" customWidth="1"/>
    <col min="20" max="20" width="2.5" customWidth="1"/>
    <col min="21" max="26" width="3.1640625" customWidth="1"/>
    <col min="27" max="27" width="1.6640625" customWidth="1"/>
    <col min="28" max="28" width="4.6640625" customWidth="1"/>
    <col min="29" max="29" width="7.5" hidden="1" customWidth="1"/>
    <col min="30" max="30" width="6.33203125" hidden="1" customWidth="1"/>
    <col min="31" max="31" width="5.6640625" hidden="1" customWidth="1"/>
    <col min="32" max="32" width="9.33203125" hidden="1" customWidth="1"/>
    <col min="33" max="33" width="14.6640625" hidden="1" customWidth="1"/>
    <col min="34" max="34" width="4.6640625" customWidth="1"/>
    <col min="35" max="38" width="10.6640625" customWidth="1"/>
  </cols>
  <sheetData>
    <row r="1" spans="1:34" ht="51" customHeight="1" thickBot="1" x14ac:dyDescent="0.2">
      <c r="A1" s="62" t="s">
        <v>3803</v>
      </c>
      <c r="B1" s="59" t="str">
        <f ca="1">"Updates for " &amp; TEXT(PeriodDate,"mm/dd/yy") &amp;" available for DSARS input?"</f>
        <v>Updates for 12/04/23 available for DSARS input?</v>
      </c>
      <c r="D1" s="530" t="s">
        <v>3829</v>
      </c>
      <c r="E1" s="531"/>
      <c r="F1" s="531"/>
      <c r="G1" s="531"/>
      <c r="H1" s="531"/>
      <c r="I1" s="531"/>
      <c r="J1" s="531"/>
      <c r="K1" s="531"/>
      <c r="L1" s="531"/>
      <c r="M1" s="531"/>
      <c r="N1" s="532"/>
      <c r="O1" s="203"/>
      <c r="P1" s="203"/>
      <c r="Q1" s="203"/>
      <c r="R1" s="203"/>
      <c r="S1" s="203"/>
      <c r="T1" s="203"/>
      <c r="AC1" s="57" t="s">
        <v>3811</v>
      </c>
      <c r="AD1" s="57" t="s">
        <v>3812</v>
      </c>
      <c r="AE1" s="24" t="s">
        <v>3813</v>
      </c>
      <c r="AF1" s="137" t="s">
        <v>3814</v>
      </c>
      <c r="AG1" s="138" t="s">
        <v>3815</v>
      </c>
      <c r="AH1" s="139"/>
    </row>
    <row r="2" spans="1:34" ht="40.25" customHeight="1" thickBot="1" x14ac:dyDescent="0.2">
      <c r="A2" s="53" t="str" cm="1">
        <f t="array" ref="A2:A4">_xlfn._xlws.SORT(_xlfn.UNIQUE(CountiesActive))</f>
        <v/>
      </c>
      <c r="B2" s="136" t="str">
        <f t="shared" ref="B2" si="0">IF(LEN(TRIM($A2))&lt;5,"",IF(SUM($AC2:$AE2)&gt;0,"Yes","No"))</f>
        <v/>
      </c>
      <c r="E2" s="206"/>
      <c r="F2" s="207"/>
      <c r="G2" s="542" t="s">
        <v>3830</v>
      </c>
      <c r="H2" s="543"/>
      <c r="I2" s="544"/>
      <c r="J2" s="202"/>
      <c r="K2" s="202"/>
      <c r="L2" s="202"/>
      <c r="M2" s="202"/>
      <c r="N2" s="202"/>
      <c r="O2" s="202"/>
      <c r="AC2" s="58" t="e">
        <f ca="1">IF(OR(SUMIFS(INDIRECT("L11_1Table["&amp;DateIndex&amp;"]"),L11_1Table[County],$A2)&gt;0,SUMIFS(INDIRECT("L9Table["&amp;DateIndex&amp;"]"),L9Table[County],$A2)&gt;0,SUMIFS(INDIRECT("L10Table["&amp;DateIndex&amp;"]"),L10Table[County],$A2)&gt;0),1,0)</f>
        <v>#N/A</v>
      </c>
      <c r="AD2" s="58" t="e">
        <f ca="1">IF(OR(SUMIFS(INDIRECT("L11_2Table["&amp;DateIndex&amp;"]"),L11_2Table[County],$A2)&gt;0,SUMIFS(INDIRECT("L22Table["&amp;DateIndex&amp;"]"),L22Table[County],$A2)&gt;0,SUMIFS(INDIRECT("L23Table["&amp;DateIndex&amp;"]"),L23Table[County],$A2)&gt;0),1,0)</f>
        <v>#N/A</v>
      </c>
      <c r="AE2" s="97" t="e">
        <f ca="1">IF(OR(COUNTIFS(INDIRECT("L26Table["&amp;DateIndex&amp;"]"),"&lt;&gt;",INDIRECT("L26Table["&amp;DateIndex&amp;"]"),"&lt;&gt;0",L26Table[County],$A2)&gt;0),1,0)</f>
        <v>#N/A</v>
      </c>
      <c r="AF2" s="140" t="e">
        <f ca="1">INDEX('Start Here Statistics'!$2:$2,MATCH(PeriodDate,'Start Here Statistics'!$1:$1,0))</f>
        <v>#N/A</v>
      </c>
      <c r="AG2" s="138">
        <f>IFERROR(IF(FIND("Chapter", Staff_Stuff)&gt;1, 2,1),1)</f>
        <v>1</v>
      </c>
      <c r="AH2" s="139"/>
    </row>
    <row r="3" spans="1:34" ht="22.25" customHeight="1" thickTop="1" thickBot="1" x14ac:dyDescent="0.25">
      <c r="A3" s="279" t="str">
        <v>DRO</v>
      </c>
      <c r="B3" s="278" t="e">
        <f ca="1">IF(LEN(TRIM($A3))&lt;3,"",IF(SUM($AC3:$AE3)&gt;0,"Yes","No"))</f>
        <v>#N/A</v>
      </c>
      <c r="E3" s="205" t="str">
        <f>DR_Num</f>
        <v>DR XXX-XX</v>
      </c>
      <c r="G3" s="183"/>
      <c r="H3" s="183"/>
      <c r="I3" s="183"/>
      <c r="AC3" s="58" t="e">
        <f ca="1">IF(OR(SUMIFS(INDIRECT("L11_1Table["&amp;DateIndex&amp;"]"),L11_1Table[County],$A3)&gt;0,SUMIFS(INDIRECT("L9Table["&amp;DateIndex&amp;"]"),L9Table[County],$A3)&gt;0,SUMIFS(INDIRECT("L10Table["&amp;DateIndex&amp;"]"),L10Table[County],$A3)&gt;0),1,0)</f>
        <v>#N/A</v>
      </c>
      <c r="AD3" s="58" t="e">
        <f ca="1">IF(OR(SUMIFS(INDIRECT("L11_2Table["&amp;DateIndex&amp;"]"),L11_2Table[County],$A3)&gt;0,SUMIFS(INDIRECT("L22Table["&amp;DateIndex&amp;"]"),L22Table[County],$A3)&gt;0,SUMIFS(INDIRECT("L23Table["&amp;DateIndex&amp;"]"),L23Table[County],$A3)&gt;0),1,0)</f>
        <v>#N/A</v>
      </c>
      <c r="AE3" s="97" t="e">
        <f ca="1">IF(OR(COUNTIFS(INDIRECT("L26Table["&amp;DateIndex&amp;"]"),"&lt;&gt;",INDIRECT("L26Table["&amp;DateIndex&amp;"]"),"&lt;&gt;0",L26Table[County],$A3)&gt;0),1,0)</f>
        <v>#N/A</v>
      </c>
    </row>
    <row r="4" spans="1:34" ht="29" customHeight="1" thickTop="1" thickBot="1" x14ac:dyDescent="0.2">
      <c r="A4" s="279">
        <v>0</v>
      </c>
      <c r="B4" s="278" t="str">
        <f t="shared" ref="B4:B41" si="1">IF(LEN(TRIM($A4))&lt;3,"",IF(SUM($AC4:$AE4)&gt;0,"Yes","No"))</f>
        <v/>
      </c>
      <c r="E4" s="141" t="s">
        <v>3831</v>
      </c>
      <c r="F4" s="127"/>
      <c r="G4" s="533" t="e" cm="1">
        <f t="array" ref="G4">INDEX(ChaptersActive,MATCH($F4,CountiesActive,0)-1)</f>
        <v>#N/A</v>
      </c>
      <c r="H4" s="534"/>
      <c r="I4" s="535"/>
      <c r="AC4" s="58" t="e">
        <f ca="1">IF(OR(SUMIFS(INDIRECT("L11_1Table["&amp;DateIndex&amp;"]"),L11_1Table[County],$A4)&gt;0,SUMIFS(INDIRECT("L9Table["&amp;DateIndex&amp;"]"),L9Table[County],$A4)&gt;0,SUMIFS(INDIRECT("L10Table["&amp;DateIndex&amp;"]"),L10Table[County],$A4)&gt;0),1,0)</f>
        <v>#N/A</v>
      </c>
      <c r="AD4" s="58" t="e">
        <f ca="1">IF(OR(SUMIFS(INDIRECT("L11_2Table["&amp;DateIndex&amp;"]"),L11_2Table[County],$A4)&gt;0,SUMIFS(INDIRECT("L22Table["&amp;DateIndex&amp;"]"),L22Table[County],$A4)&gt;0,SUMIFS(INDIRECT("L23Table["&amp;DateIndex&amp;"]"),L23Table[County],$A4)&gt;0),1,0)</f>
        <v>#N/A</v>
      </c>
      <c r="AE4" s="97" t="e">
        <f ca="1">IF(OR(COUNTIFS(INDIRECT("L26Table["&amp;DateIndex&amp;"]"),"&lt;&gt;",INDIRECT("L26Table["&amp;DateIndex&amp;"]"),"&lt;&gt;0",L26Table[County],$A4)&gt;0),1,0)</f>
        <v>#N/A</v>
      </c>
    </row>
    <row r="5" spans="1:34" ht="24" customHeight="1" thickTop="1" x14ac:dyDescent="0.15">
      <c r="A5" s="279"/>
      <c r="B5" s="278" t="str">
        <f t="shared" si="1"/>
        <v/>
      </c>
      <c r="E5" s="536" t="s">
        <v>3832</v>
      </c>
      <c r="F5" s="537"/>
      <c r="K5" s="24"/>
      <c r="L5" s="24"/>
      <c r="M5" s="24"/>
      <c r="AC5" s="58" t="e">
        <f ca="1">IF(OR(SUMIFS(INDIRECT("L11_1Table["&amp;DateIndex&amp;"]"),L11_1Table[County],$A5)&gt;0,SUMIFS(INDIRECT("L9Table["&amp;DateIndex&amp;"]"),L9Table[County],$A5)&gt;0,SUMIFS(INDIRECT("L10Table["&amp;DateIndex&amp;"]"),L10Table[County],$A5)&gt;0),1,0)</f>
        <v>#N/A</v>
      </c>
      <c r="AD5" s="58" t="e">
        <f ca="1">IF(OR(SUMIFS(INDIRECT("L11_2Table["&amp;DateIndex&amp;"]"),L11_2Table[County],$A5)&gt;0,SUMIFS(INDIRECT("L22Table["&amp;DateIndex&amp;"]"),L22Table[County],$A5)&gt;0,SUMIFS(INDIRECT("L23Table["&amp;DateIndex&amp;"]"),L23Table[County],$A5)&gt;0),1,0)</f>
        <v>#N/A</v>
      </c>
      <c r="AE5" s="97" t="e">
        <f ca="1">IF(OR(COUNTIFS(INDIRECT("L26Table["&amp;DateIndex&amp;"]"),"&lt;&gt;",INDIRECT("L26Table["&amp;DateIndex&amp;"]"),"&lt;&gt;0",L26Table[County],$A5)&gt;0),1,0)</f>
        <v>#N/A</v>
      </c>
    </row>
    <row r="6" spans="1:34" ht="24" customHeight="1" thickBot="1" x14ac:dyDescent="0.2">
      <c r="A6" s="279"/>
      <c r="B6" s="278" t="str">
        <f t="shared" si="1"/>
        <v/>
      </c>
      <c r="E6" s="538"/>
      <c r="F6" s="539"/>
      <c r="AC6" s="58" t="e">
        <f ca="1">IF(OR(SUMIFS(INDIRECT("L11_1Table["&amp;DateIndex&amp;"]"),L11_1Table[County],$A6)&gt;0,SUMIFS(INDIRECT("L9Table["&amp;DateIndex&amp;"]"),L9Table[County],$A6)&gt;0,SUMIFS(INDIRECT("L10Table["&amp;DateIndex&amp;"]"),L10Table[County],$A6)&gt;0),1,0)</f>
        <v>#N/A</v>
      </c>
      <c r="AD6" s="58" t="e">
        <f ca="1">IF(OR(SUMIFS(INDIRECT("L11_2Table["&amp;DateIndex&amp;"]"),L11_2Table[County],$A6)&gt;0,SUMIFS(INDIRECT("L22Table["&amp;DateIndex&amp;"]"),L22Table[County],$A6)&gt;0,SUMIFS(INDIRECT("L23Table["&amp;DateIndex&amp;"]"),L23Table[County],$A6)&gt;0),1,0)</f>
        <v>#N/A</v>
      </c>
      <c r="AE6" s="97" t="e">
        <f ca="1">IF(OR(COUNTIFS(INDIRECT("L26Table["&amp;DateIndex&amp;"]"),"&lt;&gt;",INDIRECT("L26Table["&amp;DateIndex&amp;"]"),"&lt;&gt;0",L26Table[County],$A6)&gt;0),1,0)</f>
        <v>#N/A</v>
      </c>
    </row>
    <row r="7" spans="1:34" ht="24" customHeight="1" thickBot="1" x14ac:dyDescent="0.2">
      <c r="A7" s="279"/>
      <c r="B7" s="278" t="str">
        <f t="shared" si="1"/>
        <v/>
      </c>
      <c r="E7" s="540"/>
      <c r="F7" s="541"/>
      <c r="G7" s="128"/>
      <c r="H7" s="129" t="s">
        <v>3823</v>
      </c>
      <c r="I7" s="130" t="s">
        <v>3727</v>
      </c>
      <c r="AC7" s="58" t="e">
        <f ca="1">IF(OR(SUMIFS(INDIRECT("L11_1Table["&amp;DateIndex&amp;"]"),L11_1Table[County],$A7)&gt;0,SUMIFS(INDIRECT("L9Table["&amp;DateIndex&amp;"]"),L9Table[County],$A7)&gt;0,SUMIFS(INDIRECT("L10Table["&amp;DateIndex&amp;"]"),L10Table[County],$A7)&gt;0),1,0)</f>
        <v>#N/A</v>
      </c>
      <c r="AD7" s="58" t="e">
        <f ca="1">IF(OR(SUMIFS(INDIRECT("L11_2Table["&amp;DateIndex&amp;"]"),L11_2Table[County],$A7)&gt;0,SUMIFS(INDIRECT("L22Table["&amp;DateIndex&amp;"]"),L22Table[County],$A7)&gt;0,SUMIFS(INDIRECT("L23Table["&amp;DateIndex&amp;"]"),L23Table[County],$A7)&gt;0),1,0)</f>
        <v>#N/A</v>
      </c>
      <c r="AE7" s="97" t="e">
        <f ca="1">IF(OR(COUNTIFS(INDIRECT("L26Table["&amp;DateIndex&amp;"]"),"&lt;&gt;",INDIRECT("L26Table["&amp;DateIndex&amp;"]"),"&lt;&gt;0",L26Table[County],$A7)&gt;0),1,0)</f>
        <v>#N/A</v>
      </c>
    </row>
    <row r="8" spans="1:34" ht="24" customHeight="1" thickTop="1" thickBot="1" x14ac:dyDescent="0.2">
      <c r="A8" s="279"/>
      <c r="B8" s="278" t="str">
        <f t="shared" si="1"/>
        <v/>
      </c>
      <c r="E8" s="42" t="s">
        <v>3833</v>
      </c>
      <c r="F8" s="122" t="s">
        <v>3810</v>
      </c>
      <c r="G8" s="123"/>
      <c r="H8" s="131">
        <f ca="1">TODAY()</f>
        <v>45264</v>
      </c>
      <c r="I8" s="132"/>
      <c r="J8" s="98" t="s">
        <v>3834</v>
      </c>
      <c r="L8" t="s">
        <v>3835</v>
      </c>
      <c r="M8" t="s">
        <v>3836</v>
      </c>
      <c r="AC8" s="58" t="e">
        <f ca="1">IF(OR(SUMIFS(INDIRECT("L11_1Table["&amp;DateIndex&amp;"]"),L11_1Table[County],$A8)&gt;0,SUMIFS(INDIRECT("L9Table["&amp;DateIndex&amp;"]"),L9Table[County],$A8)&gt;0,SUMIFS(INDIRECT("L10Table["&amp;DateIndex&amp;"]"),L10Table[County],$A8)&gt;0),1,0)</f>
        <v>#N/A</v>
      </c>
      <c r="AD8" s="58" t="e">
        <f ca="1">IF(OR(SUMIFS(INDIRECT("L11_2Table["&amp;DateIndex&amp;"]"),L11_2Table[County],$A8)&gt;0,SUMIFS(INDIRECT("L22Table["&amp;DateIndex&amp;"]"),L22Table[County],$A8)&gt;0,SUMIFS(INDIRECT("L23Table["&amp;DateIndex&amp;"]"),L23Table[County],$A8)&gt;0),1,0)</f>
        <v>#N/A</v>
      </c>
      <c r="AE8" s="97" t="e">
        <f ca="1">IF(OR(COUNTIFS(INDIRECT("L26Table["&amp;DateIndex&amp;"]"),"&lt;&gt;",INDIRECT("L26Table["&amp;DateIndex&amp;"]"),"&lt;&gt;0",L26Table[County],$A8)&gt;0),1,0)</f>
        <v>#N/A</v>
      </c>
    </row>
    <row r="9" spans="1:34" ht="24" customHeight="1" thickTop="1" thickBot="1" x14ac:dyDescent="0.2">
      <c r="A9" s="279"/>
      <c r="B9" s="278" t="str">
        <f t="shared" si="1"/>
        <v/>
      </c>
      <c r="E9" s="53">
        <v>9</v>
      </c>
      <c r="F9" s="53" t="s">
        <v>3816</v>
      </c>
      <c r="G9" s="73"/>
      <c r="H9" s="73" t="e">
        <f ca="1">SUMIFS(INDIRECT("L9Table["&amp;DateIndex&amp;"]"),L9Table[County],Entity)</f>
        <v>#N/A</v>
      </c>
      <c r="I9" s="73">
        <f>SUMIFS(L9Table[To Date],L9Table[County],Entity)</f>
        <v>0</v>
      </c>
      <c r="J9" s="126"/>
      <c r="L9">
        <v>2</v>
      </c>
      <c r="M9" t="s">
        <v>3837</v>
      </c>
      <c r="AC9" s="58" t="e">
        <f ca="1">IF(OR(SUMIFS(INDIRECT("L11_1Table["&amp;DateIndex&amp;"]"),L11_1Table[County],$A9)&gt;0,SUMIFS(INDIRECT("L9Table["&amp;DateIndex&amp;"]"),L9Table[County],$A9)&gt;0,SUMIFS(INDIRECT("L10Table["&amp;DateIndex&amp;"]"),L10Table[County],$A9)&gt;0),1,0)</f>
        <v>#N/A</v>
      </c>
      <c r="AD9" s="58" t="e">
        <f ca="1">IF(OR(SUMIFS(INDIRECT("L11_2Table["&amp;DateIndex&amp;"]"),L11_2Table[County],$A9)&gt;0,SUMIFS(INDIRECT("L22Table["&amp;DateIndex&amp;"]"),L22Table[County],$A9)&gt;0,SUMIFS(INDIRECT("L23Table["&amp;DateIndex&amp;"]"),L23Table[County],$A9)&gt;0),1,0)</f>
        <v>#N/A</v>
      </c>
      <c r="AE9" s="97" t="e">
        <f ca="1">IF(OR(COUNTIFS(INDIRECT("L26Table["&amp;DateIndex&amp;"]"),"&lt;&gt;",INDIRECT("L26Table["&amp;DateIndex&amp;"]"),"&lt;&gt;0",L26Table[County],$A9)&gt;0),1,0)</f>
        <v>#N/A</v>
      </c>
    </row>
    <row r="10" spans="1:34" ht="24" customHeight="1" thickTop="1" thickBot="1" x14ac:dyDescent="0.2">
      <c r="A10" s="279"/>
      <c r="B10" s="278" t="str">
        <f t="shared" si="1"/>
        <v/>
      </c>
      <c r="E10" s="53">
        <v>10</v>
      </c>
      <c r="F10" s="53" t="s">
        <v>3817</v>
      </c>
      <c r="G10" s="73"/>
      <c r="H10" s="73" t="e">
        <f ca="1">SUMIFS(INDIRECT("L10Table["&amp;DateIndex&amp;"]"),L10Table[County],Entity)</f>
        <v>#N/A</v>
      </c>
      <c r="I10" s="73">
        <f>SUMIFS(L10Table[To Date],L10Table[County],Entity)</f>
        <v>0</v>
      </c>
      <c r="J10" s="126"/>
      <c r="L10">
        <v>2</v>
      </c>
      <c r="M10" t="s">
        <v>3838</v>
      </c>
      <c r="AC10" s="58" t="e">
        <f ca="1">IF(OR(SUMIFS(INDIRECT("L11_1Table["&amp;DateIndex&amp;"]"),L11_1Table[County],$A10)&gt;0,SUMIFS(INDIRECT("L9Table["&amp;DateIndex&amp;"]"),L9Table[County],$A10)&gt;0,SUMIFS(INDIRECT("L10Table["&amp;DateIndex&amp;"]"),L10Table[County],$A10)&gt;0),1,0)</f>
        <v>#N/A</v>
      </c>
      <c r="AD10" s="58" t="e">
        <f ca="1">IF(OR(SUMIFS(INDIRECT("L11_2Table["&amp;DateIndex&amp;"]"),L11_2Table[County],$A10)&gt;0,SUMIFS(INDIRECT("L22Table["&amp;DateIndex&amp;"]"),L22Table[County],$A10)&gt;0,SUMIFS(INDIRECT("L23Table["&amp;DateIndex&amp;"]"),L23Table[County],$A10)&gt;0),1,0)</f>
        <v>#N/A</v>
      </c>
      <c r="AE10" s="97" t="e">
        <f ca="1">IF(OR(COUNTIFS(INDIRECT("L26Table["&amp;DateIndex&amp;"]"),"&lt;&gt;",INDIRECT("L26Table["&amp;DateIndex&amp;"]"),"&lt;&gt;0",L26Table[County],$A10)&gt;0),1,0)</f>
        <v>#N/A</v>
      </c>
    </row>
    <row r="11" spans="1:34" ht="24" customHeight="1" thickTop="1" x14ac:dyDescent="0.15">
      <c r="A11" s="279"/>
      <c r="B11" s="278" t="str">
        <f t="shared" si="1"/>
        <v/>
      </c>
      <c r="E11" s="99">
        <v>11</v>
      </c>
      <c r="F11" s="99" t="s">
        <v>3818</v>
      </c>
      <c r="G11" s="100"/>
      <c r="H11" s="100" t="e">
        <f ca="1">SUMIFS(INDIRECT("L11_1Table["&amp;DateIndex&amp;"]"),L11_1Table[County],Entity)</f>
        <v>#N/A</v>
      </c>
      <c r="I11" s="124">
        <f>SUMIFS(L11_1Table[To Date],L11_1Table[County],Entity)</f>
        <v>0</v>
      </c>
      <c r="J11" s="72"/>
      <c r="AC11" s="58" t="e">
        <f ca="1">IF(OR(SUMIFS(INDIRECT("L11_1Table["&amp;DateIndex&amp;"]"),L11_1Table[County],$A11)&gt;0,SUMIFS(INDIRECT("L9Table["&amp;DateIndex&amp;"]"),L9Table[County],$A11)&gt;0,SUMIFS(INDIRECT("L10Table["&amp;DateIndex&amp;"]"),L10Table[County],$A11)&gt;0),1,0)</f>
        <v>#N/A</v>
      </c>
      <c r="AD11" s="58" t="e">
        <f ca="1">IF(OR(SUMIFS(INDIRECT("L11_2Table["&amp;DateIndex&amp;"]"),L11_2Table[County],$A11)&gt;0,SUMIFS(INDIRECT("L22Table["&amp;DateIndex&amp;"]"),L22Table[County],$A11)&gt;0,SUMIFS(INDIRECT("L23Table["&amp;DateIndex&amp;"]"),L23Table[County],$A11)&gt;0),1,0)</f>
        <v>#N/A</v>
      </c>
      <c r="AE11" s="97" t="e">
        <f ca="1">IF(OR(COUNTIFS(INDIRECT("L26Table["&amp;DateIndex&amp;"]"),"&lt;&gt;",INDIRECT("L26Table["&amp;DateIndex&amp;"]"),"&lt;&gt;0",L26Table[County],$A11)&gt;0),1,0)</f>
        <v>#N/A</v>
      </c>
    </row>
    <row r="12" spans="1:34" ht="24" customHeight="1" thickBot="1" x14ac:dyDescent="0.2">
      <c r="A12" s="279"/>
      <c r="B12" s="278" t="str">
        <f t="shared" si="1"/>
        <v/>
      </c>
      <c r="E12" s="101">
        <v>11</v>
      </c>
      <c r="F12" s="99" t="s">
        <v>3819</v>
      </c>
      <c r="G12" s="100"/>
      <c r="H12" s="100" t="e">
        <f ca="1">SUMIFS(INDIRECT("L11_2Table["&amp;DateIndex&amp;"]"),L11_2Table[County],Entity)</f>
        <v>#N/A</v>
      </c>
      <c r="I12" s="100">
        <f>SUMIFS(L11_2Table[To Date],L11_2Table[County],Entity)</f>
        <v>0</v>
      </c>
      <c r="J12" s="72"/>
      <c r="AC12" s="58" t="e">
        <f ca="1">IF(OR(SUMIFS(INDIRECT("L11_1Table["&amp;DateIndex&amp;"]"),L11_1Table[County],$A12)&gt;0,SUMIFS(INDIRECT("L9Table["&amp;DateIndex&amp;"]"),L9Table[County],$A12)&gt;0,SUMIFS(INDIRECT("L10Table["&amp;DateIndex&amp;"]"),L10Table[County],$A12)&gt;0),1,0)</f>
        <v>#N/A</v>
      </c>
      <c r="AD12" s="58" t="e">
        <f ca="1">IF(OR(SUMIFS(INDIRECT("L11_2Table["&amp;DateIndex&amp;"]"),L11_2Table[County],$A12)&gt;0,SUMIFS(INDIRECT("L22Table["&amp;DateIndex&amp;"]"),L22Table[County],$A12)&gt;0,SUMIFS(INDIRECT("L23Table["&amp;DateIndex&amp;"]"),L23Table[County],$A12)&gt;0),1,0)</f>
        <v>#N/A</v>
      </c>
      <c r="AE12" s="97" t="e">
        <f ca="1">IF(OR(COUNTIFS(INDIRECT("L26Table["&amp;DateIndex&amp;"]"),"&lt;&gt;",INDIRECT("L26Table["&amp;DateIndex&amp;"]"),"&lt;&gt;0",L26Table[County],$A12)&gt;0),1,0)</f>
        <v>#N/A</v>
      </c>
    </row>
    <row r="13" spans="1:34" ht="24" customHeight="1" thickTop="1" thickBot="1" x14ac:dyDescent="0.2">
      <c r="A13" s="279"/>
      <c r="B13" s="278" t="str">
        <f t="shared" si="1"/>
        <v/>
      </c>
      <c r="E13" s="53">
        <v>11</v>
      </c>
      <c r="F13" s="102" t="s">
        <v>3820</v>
      </c>
      <c r="G13" s="73"/>
      <c r="H13" s="73" t="e">
        <f ca="1">H11+H12</f>
        <v>#N/A</v>
      </c>
      <c r="I13" s="73">
        <f>I11+I12</f>
        <v>0</v>
      </c>
      <c r="J13" s="126"/>
      <c r="L13">
        <v>1</v>
      </c>
      <c r="M13" t="s">
        <v>3839</v>
      </c>
      <c r="AC13" s="58" t="e">
        <f ca="1">IF(OR(SUMIFS(INDIRECT("L11_1Table["&amp;DateIndex&amp;"]"),L11_1Table[County],$A13)&gt;0,SUMIFS(INDIRECT("L9Table["&amp;DateIndex&amp;"]"),L9Table[County],$A13)&gt;0,SUMIFS(INDIRECT("L10Table["&amp;DateIndex&amp;"]"),L10Table[County],$A13)&gt;0),1,0)</f>
        <v>#N/A</v>
      </c>
      <c r="AD13" s="58" t="e">
        <f ca="1">IF(OR(SUMIFS(INDIRECT("L11_2Table["&amp;DateIndex&amp;"]"),L11_2Table[County],$A13)&gt;0,SUMIFS(INDIRECT("L22Table["&amp;DateIndex&amp;"]"),L22Table[County],$A13)&gt;0,SUMIFS(INDIRECT("L23Table["&amp;DateIndex&amp;"]"),L23Table[County],$A13)&gt;0),1,0)</f>
        <v>#N/A</v>
      </c>
      <c r="AE13" s="97" t="e">
        <f ca="1">IF(OR(COUNTIFS(INDIRECT("L26Table["&amp;DateIndex&amp;"]"),"&lt;&gt;",INDIRECT("L26Table["&amp;DateIndex&amp;"]"),"&lt;&gt;0",L26Table[County],$A13)&gt;0),1,0)</f>
        <v>#N/A</v>
      </c>
    </row>
    <row r="14" spans="1:34" ht="24" customHeight="1" thickTop="1" thickBot="1" x14ac:dyDescent="0.2">
      <c r="A14" s="279"/>
      <c r="B14" s="278" t="str">
        <f t="shared" si="1"/>
        <v/>
      </c>
      <c r="E14" s="53">
        <v>23</v>
      </c>
      <c r="F14" s="53" t="s">
        <v>3821</v>
      </c>
      <c r="G14" s="73"/>
      <c r="H14" s="73" t="e">
        <f ca="1">SUMIFS(INDIRECT("L23Table["&amp;DateIndex&amp;"]"),L23Table[County],Entity)</f>
        <v>#N/A</v>
      </c>
      <c r="I14" s="73">
        <f>SUMIFS(L23Table[To Date],L23Table[County],Entity)</f>
        <v>0</v>
      </c>
      <c r="J14" s="126"/>
      <c r="L14">
        <v>1</v>
      </c>
      <c r="M14" t="s">
        <v>3840</v>
      </c>
      <c r="AC14" s="58" t="e">
        <f ca="1">IF(OR(SUMIFS(INDIRECT("L11_1Table["&amp;DateIndex&amp;"]"),L11_1Table[County],$A14)&gt;0,SUMIFS(INDIRECT("L9Table["&amp;DateIndex&amp;"]"),L9Table[County],$A14)&gt;0,SUMIFS(INDIRECT("L10Table["&amp;DateIndex&amp;"]"),L10Table[County],$A14)&gt;0),1,0)</f>
        <v>#N/A</v>
      </c>
      <c r="AD14" s="58" t="e">
        <f ca="1">IF(OR(SUMIFS(INDIRECT("L11_2Table["&amp;DateIndex&amp;"]"),L11_2Table[County],$A14)&gt;0,SUMIFS(INDIRECT("L22Table["&amp;DateIndex&amp;"]"),L22Table[County],$A14)&gt;0,SUMIFS(INDIRECT("L23Table["&amp;DateIndex&amp;"]"),L23Table[County],$A14)&gt;0),1,0)</f>
        <v>#N/A</v>
      </c>
      <c r="AE14" s="97" t="e">
        <f ca="1">IF(OR(COUNTIFS(INDIRECT("L26Table["&amp;DateIndex&amp;"]"),"&lt;&gt;",INDIRECT("L26Table["&amp;DateIndex&amp;"]"),"&lt;&gt;0",L26Table[County],$A14)&gt;0),1,0)</f>
        <v>#N/A</v>
      </c>
    </row>
    <row r="15" spans="1:34" ht="24" customHeight="1" thickTop="1" thickBot="1" x14ac:dyDescent="0.2">
      <c r="A15" s="279"/>
      <c r="B15" s="278" t="str">
        <f t="shared" si="1"/>
        <v/>
      </c>
      <c r="E15" s="42" t="s">
        <v>101</v>
      </c>
      <c r="G15" s="73"/>
      <c r="H15" s="73"/>
      <c r="I15" s="73"/>
      <c r="L15">
        <v>1</v>
      </c>
      <c r="M15" t="s">
        <v>3839</v>
      </c>
      <c r="AC15" s="58" t="e">
        <f ca="1">IF(OR(SUMIFS(INDIRECT("L11_1Table["&amp;DateIndex&amp;"]"),L11_1Table[County],$A15)&gt;0,SUMIFS(INDIRECT("L9Table["&amp;DateIndex&amp;"]"),L9Table[County],$A15)&gt;0,SUMIFS(INDIRECT("L10Table["&amp;DateIndex&amp;"]"),L10Table[County],$A15)&gt;0),1,0)</f>
        <v>#N/A</v>
      </c>
      <c r="AD15" s="58" t="e">
        <f ca="1">IF(OR(SUMIFS(INDIRECT("L11_2Table["&amp;DateIndex&amp;"]"),L11_2Table[County],$A15)&gt;0,SUMIFS(INDIRECT("L22Table["&amp;DateIndex&amp;"]"),L22Table[County],$A15)&gt;0,SUMIFS(INDIRECT("L23Table["&amp;DateIndex&amp;"]"),L23Table[County],$A15)&gt;0),1,0)</f>
        <v>#N/A</v>
      </c>
      <c r="AE15" s="97" t="e">
        <f ca="1">IF(OR(COUNTIFS(INDIRECT("L26Table["&amp;DateIndex&amp;"]"),"&lt;&gt;",INDIRECT("L26Table["&amp;DateIndex&amp;"]"),"&lt;&gt;0",L26Table[County],$A15)&gt;0),1,0)</f>
        <v>#N/A</v>
      </c>
    </row>
    <row r="16" spans="1:34" ht="24" customHeight="1" thickTop="1" thickBot="1" x14ac:dyDescent="0.2">
      <c r="A16" s="279"/>
      <c r="B16" s="278" t="str">
        <f t="shared" si="1"/>
        <v/>
      </c>
      <c r="E16" s="53">
        <v>26</v>
      </c>
      <c r="F16" s="53" t="s">
        <v>3822</v>
      </c>
      <c r="G16" s="73"/>
      <c r="H16" s="73" t="e">
        <f ca="1">COUNTIFS(INDIRECT("L26Table["&amp;DateIndex&amp;"]"),"&lt;&gt;",INDIRECT("L26Table["&amp;DateIndex&amp;"]"),"&lt;&gt;0",L26Table[County],Entity)</f>
        <v>#N/A</v>
      </c>
      <c r="I16" s="73">
        <f>SUMIFS(L26Table[To Date],L26Table[County],Entity)</f>
        <v>0</v>
      </c>
      <c r="J16" s="126"/>
      <c r="L16">
        <v>1</v>
      </c>
      <c r="AC16" s="58" t="e">
        <f ca="1">IF(OR(SUMIFS(INDIRECT("L11_1Table["&amp;DateIndex&amp;"]"),L11_1Table[County],$A16)&gt;0,SUMIFS(INDIRECT("L9Table["&amp;DateIndex&amp;"]"),L9Table[County],$A16)&gt;0,SUMIFS(INDIRECT("L10Table["&amp;DateIndex&amp;"]"),L10Table[County],$A16)&gt;0),1,0)</f>
        <v>#N/A</v>
      </c>
      <c r="AD16" s="58" t="e">
        <f ca="1">IF(OR(SUMIFS(INDIRECT("L11_2Table["&amp;DateIndex&amp;"]"),L11_2Table[County],$A16)&gt;0,SUMIFS(INDIRECT("L22Table["&amp;DateIndex&amp;"]"),L22Table[County],$A16)&gt;0,SUMIFS(INDIRECT("L23Table["&amp;DateIndex&amp;"]"),L23Table[County],$A16)&gt;0),1,0)</f>
        <v>#N/A</v>
      </c>
      <c r="AE16" s="97" t="e">
        <f ca="1">IF(OR(COUNTIFS(INDIRECT("L26Table["&amp;DateIndex&amp;"]"),"&lt;&gt;",INDIRECT("L26Table["&amp;DateIndex&amp;"]"),"&lt;&gt;0",L26Table[County],$A16)&gt;0),1,0)</f>
        <v>#N/A</v>
      </c>
    </row>
    <row r="17" spans="1:31" ht="24" customHeight="1" thickTop="1" x14ac:dyDescent="0.15">
      <c r="A17" s="279"/>
      <c r="B17" s="278" t="str">
        <f t="shared" si="1"/>
        <v/>
      </c>
      <c r="L17">
        <v>1</v>
      </c>
      <c r="M17" t="s">
        <v>3839</v>
      </c>
      <c r="AC17" s="58" t="e">
        <f ca="1">IF(OR(SUMIFS(INDIRECT("L11_1Table["&amp;DateIndex&amp;"]"),L11_1Table[County],$A17)&gt;0,SUMIFS(INDIRECT("L9Table["&amp;DateIndex&amp;"]"),L9Table[County],$A17)&gt;0,SUMIFS(INDIRECT("L10Table["&amp;DateIndex&amp;"]"),L10Table[County],$A17)&gt;0),1,0)</f>
        <v>#N/A</v>
      </c>
      <c r="AD17" s="58" t="e">
        <f ca="1">IF(OR(SUMIFS(INDIRECT("L11_2Table["&amp;DateIndex&amp;"]"),L11_2Table[County],$A17)&gt;0,SUMIFS(INDIRECT("L22Table["&amp;DateIndex&amp;"]"),L22Table[County],$A17)&gt;0,SUMIFS(INDIRECT("L23Table["&amp;DateIndex&amp;"]"),L23Table[County],$A17)&gt;0),1,0)</f>
        <v>#N/A</v>
      </c>
      <c r="AE17" s="97" t="e">
        <f ca="1">IF(OR(COUNTIFS(INDIRECT("L26Table["&amp;DateIndex&amp;"]"),"&lt;&gt;",INDIRECT("L26Table["&amp;DateIndex&amp;"]"),"&lt;&gt;0",L26Table[County],$A17)&gt;0),1,0)</f>
        <v>#N/A</v>
      </c>
    </row>
    <row r="18" spans="1:31" ht="24" customHeight="1" x14ac:dyDescent="0.15">
      <c r="A18" s="279"/>
      <c r="B18" s="278" t="str">
        <f t="shared" si="1"/>
        <v/>
      </c>
      <c r="L18">
        <v>1</v>
      </c>
      <c r="M18" t="s">
        <v>3839</v>
      </c>
      <c r="AC18" s="58" t="e">
        <f ca="1">IF(OR(SUMIFS(INDIRECT("L11_1Table["&amp;DateIndex&amp;"]"),L11_1Table[County],$A18)&gt;0,SUMIFS(INDIRECT("L9Table["&amp;DateIndex&amp;"]"),L9Table[County],$A18)&gt;0,SUMIFS(INDIRECT("L10Table["&amp;DateIndex&amp;"]"),L10Table[County],$A18)&gt;0),1,0)</f>
        <v>#N/A</v>
      </c>
      <c r="AD18" s="58" t="e">
        <f ca="1">IF(OR(SUMIFS(INDIRECT("L11_2Table["&amp;DateIndex&amp;"]"),L11_2Table[County],$A18)&gt;0,SUMIFS(INDIRECT("L22Table["&amp;DateIndex&amp;"]"),L22Table[County],$A18)&gt;0,SUMIFS(INDIRECT("L23Table["&amp;DateIndex&amp;"]"),L23Table[County],$A18)&gt;0),1,0)</f>
        <v>#N/A</v>
      </c>
      <c r="AE18" s="97" t="e">
        <f ca="1">IF(OR(COUNTIFS(INDIRECT("L26Table["&amp;DateIndex&amp;"]"),"&lt;&gt;",INDIRECT("L26Table["&amp;DateIndex&amp;"]"),"&lt;&gt;0",L26Table[County],$A18)&gt;0),1,0)</f>
        <v>#N/A</v>
      </c>
    </row>
    <row r="19" spans="1:31" ht="24" customHeight="1" thickBot="1" x14ac:dyDescent="0.2">
      <c r="A19" s="279"/>
      <c r="B19" s="278" t="str">
        <f t="shared" si="1"/>
        <v/>
      </c>
      <c r="E19" s="529" t="s">
        <v>3841</v>
      </c>
      <c r="F19" s="529"/>
      <c r="G19" s="529"/>
      <c r="H19" s="529"/>
      <c r="I19" s="529"/>
      <c r="J19" s="529"/>
      <c r="L19">
        <v>1</v>
      </c>
      <c r="M19" t="s">
        <v>3839</v>
      </c>
      <c r="AC19" s="58" t="e">
        <f ca="1">IF(OR(SUMIFS(INDIRECT("L11_1Table["&amp;DateIndex&amp;"]"),L11_1Table[County],$A19)&gt;0,SUMIFS(INDIRECT("L9Table["&amp;DateIndex&amp;"]"),L9Table[County],$A19)&gt;0,SUMIFS(INDIRECT("L10Table["&amp;DateIndex&amp;"]"),L10Table[County],$A19)&gt;0),1,0)</f>
        <v>#N/A</v>
      </c>
      <c r="AD19" s="58" t="e">
        <f ca="1">IF(OR(SUMIFS(INDIRECT("L11_2Table["&amp;DateIndex&amp;"]"),L11_2Table[County],$A19)&gt;0,SUMIFS(INDIRECT("L22Table["&amp;DateIndex&amp;"]"),L22Table[County],$A19)&gt;0,SUMIFS(INDIRECT("L23Table["&amp;DateIndex&amp;"]"),L23Table[County],$A19)&gt;0),1,0)</f>
        <v>#N/A</v>
      </c>
      <c r="AE19" s="97" t="e">
        <f ca="1">IF(OR(COUNTIFS(INDIRECT("L26Table["&amp;DateIndex&amp;"]"),"&lt;&gt;",INDIRECT("L26Table["&amp;DateIndex&amp;"]"),"&lt;&gt;0",L26Table[County],$A19)&gt;0),1,0)</f>
        <v>#N/A</v>
      </c>
    </row>
    <row r="20" spans="1:31" ht="24" customHeight="1" x14ac:dyDescent="0.15">
      <c r="A20" s="279"/>
      <c r="B20" s="278" t="str">
        <f t="shared" si="1"/>
        <v/>
      </c>
      <c r="H20" s="128" t="s">
        <v>3823</v>
      </c>
      <c r="I20" s="130" t="s">
        <v>3727</v>
      </c>
      <c r="J20" t="s">
        <v>3834</v>
      </c>
      <c r="AC20" s="58" t="e">
        <f ca="1">IF(OR(SUMIFS(INDIRECT("L11_1Table["&amp;DateIndex&amp;"]"),L11_1Table[County],$A20)&gt;0,SUMIFS(INDIRECT("L9Table["&amp;DateIndex&amp;"]"),L9Table[County],$A20)&gt;0,SUMIFS(INDIRECT("L10Table["&amp;DateIndex&amp;"]"),L10Table[County],$A20)&gt;0),1,0)</f>
        <v>#N/A</v>
      </c>
      <c r="AD20" s="58" t="e">
        <f ca="1">IF(OR(SUMIFS(INDIRECT("L11_2Table["&amp;DateIndex&amp;"]"),L11_2Table[County],$A20)&gt;0,SUMIFS(INDIRECT("L22Table["&amp;DateIndex&amp;"]"),L22Table[County],$A20)&gt;0,SUMIFS(INDIRECT("L23Table["&amp;DateIndex&amp;"]"),L23Table[County],$A20)&gt;0),1,0)</f>
        <v>#N/A</v>
      </c>
      <c r="AE20" s="97" t="e">
        <f ca="1">IF(OR(COUNTIFS(INDIRECT("L26Table["&amp;DateIndex&amp;"]"),"&lt;&gt;",INDIRECT("L26Table["&amp;DateIndex&amp;"]"),"&lt;&gt;0",L26Table[County],$A20)&gt;0),1,0)</f>
        <v>#N/A</v>
      </c>
    </row>
    <row r="21" spans="1:31" ht="24" customHeight="1" thickBot="1" x14ac:dyDescent="0.2">
      <c r="A21" s="279"/>
      <c r="B21" s="278" t="str">
        <f t="shared" si="1"/>
        <v/>
      </c>
      <c r="G21" s="54"/>
      <c r="H21" s="133">
        <f ca="1">PeriodDate</f>
        <v>45264</v>
      </c>
      <c r="I21" s="132"/>
      <c r="AC21" s="58" t="e">
        <f ca="1">IF(OR(SUMIFS(INDIRECT("L11_1Table["&amp;DateIndex&amp;"]"),L11_1Table[County],$A21)&gt;0,SUMIFS(INDIRECT("L9Table["&amp;DateIndex&amp;"]"),L9Table[County],$A21)&gt;0,SUMIFS(INDIRECT("L10Table["&amp;DateIndex&amp;"]"),L10Table[County],$A21)&gt;0),1,0)</f>
        <v>#N/A</v>
      </c>
      <c r="AD21" s="58" t="e">
        <f ca="1">IF(OR(SUMIFS(INDIRECT("L11_2Table["&amp;DateIndex&amp;"]"),L11_2Table[County],$A21)&gt;0,SUMIFS(INDIRECT("L22Table["&amp;DateIndex&amp;"]"),L22Table[County],$A21)&gt;0,SUMIFS(INDIRECT("L23Table["&amp;DateIndex&amp;"]"),L23Table[County],$A21)&gt;0),1,0)</f>
        <v>#N/A</v>
      </c>
      <c r="AE21" s="97" t="e">
        <f ca="1">IF(OR(COUNTIFS(INDIRECT("L26Table["&amp;DateIndex&amp;"]"),"&lt;&gt;",INDIRECT("L26Table["&amp;DateIndex&amp;"]"),"&lt;&gt;0",L26Table[County],$A21)&gt;0),1,0)</f>
        <v>#N/A</v>
      </c>
    </row>
    <row r="22" spans="1:31" ht="24" customHeight="1" thickTop="1" thickBot="1" x14ac:dyDescent="0.2">
      <c r="A22" s="279"/>
      <c r="B22" s="278" t="str">
        <f t="shared" si="1"/>
        <v/>
      </c>
      <c r="E22" s="53">
        <v>19</v>
      </c>
      <c r="F22" s="53" t="s">
        <v>3842</v>
      </c>
      <c r="G22" s="53"/>
      <c r="H22" s="65" t="e">
        <f ca="1">SUM(INDIRECT("L19Table["&amp;DateIndex&amp;"]"))</f>
        <v>#N/A</v>
      </c>
      <c r="I22" s="65">
        <f>SUM(L19Table[To Date])</f>
        <v>0</v>
      </c>
      <c r="J22" s="126"/>
      <c r="L22">
        <v>1</v>
      </c>
      <c r="M22" t="s">
        <v>101</v>
      </c>
      <c r="AC22" s="58" t="e">
        <f ca="1">IF(OR(SUMIFS(INDIRECT("L11_1Table["&amp;DateIndex&amp;"]"),L11_1Table[County],$A22)&gt;0,SUMIFS(INDIRECT("L9Table["&amp;DateIndex&amp;"]"),L9Table[County],$A22)&gt;0,SUMIFS(INDIRECT("L10Table["&amp;DateIndex&amp;"]"),L10Table[County],$A22)&gt;0),1,0)</f>
        <v>#N/A</v>
      </c>
      <c r="AD22" s="58" t="e">
        <f ca="1">IF(OR(SUMIFS(INDIRECT("L11_2Table["&amp;DateIndex&amp;"]"),L11_2Table[County],$A22)&gt;0,SUMIFS(INDIRECT("L22Table["&amp;DateIndex&amp;"]"),L22Table[County],$A22)&gt;0,SUMIFS(INDIRECT("L23Table["&amp;DateIndex&amp;"]"),L23Table[County],$A22)&gt;0),1,0)</f>
        <v>#N/A</v>
      </c>
      <c r="AE22" s="97" t="e">
        <f ca="1">IF(OR(COUNTIFS(INDIRECT("L26Table["&amp;DateIndex&amp;"]"),"&lt;&gt;",INDIRECT("L26Table["&amp;DateIndex&amp;"]"),"&lt;&gt;0",L26Table[County],$A22)&gt;0),1,0)</f>
        <v>#N/A</v>
      </c>
    </row>
    <row r="23" spans="1:31" ht="24" customHeight="1" thickTop="1" thickBot="1" x14ac:dyDescent="0.2">
      <c r="A23" s="279"/>
      <c r="B23" s="278" t="str">
        <f t="shared" si="1"/>
        <v/>
      </c>
      <c r="E23" s="53">
        <v>22</v>
      </c>
      <c r="F23" s="53" t="s">
        <v>3843</v>
      </c>
      <c r="G23" s="53"/>
      <c r="H23" s="65" t="e">
        <f ca="1">SUM(INDIRECT("L22Table["&amp;DateIndex&amp;"]"))</f>
        <v>#N/A</v>
      </c>
      <c r="I23" s="65">
        <f>SUM(L22Table[To Date])</f>
        <v>0</v>
      </c>
      <c r="J23" s="126"/>
      <c r="L23">
        <v>1</v>
      </c>
      <c r="M23" t="s">
        <v>101</v>
      </c>
      <c r="AC23" s="58" t="e">
        <f ca="1">IF(OR(SUMIFS(INDIRECT("L11_1Table["&amp;DateIndex&amp;"]"),L11_1Table[County],$A23)&gt;0,SUMIFS(INDIRECT("L9Table["&amp;DateIndex&amp;"]"),L9Table[County],$A23)&gt;0,SUMIFS(INDIRECT("L10Table["&amp;DateIndex&amp;"]"),L10Table[County],$A23)&gt;0),1,0)</f>
        <v>#N/A</v>
      </c>
      <c r="AD23" s="58" t="e">
        <f ca="1">IF(OR(SUMIFS(INDIRECT("L11_2Table["&amp;DateIndex&amp;"]"),L11_2Table[County],$A23)&gt;0,SUMIFS(INDIRECT("L22Table["&amp;DateIndex&amp;"]"),L22Table[County],$A23)&gt;0,SUMIFS(INDIRECT("L23Table["&amp;DateIndex&amp;"]"),L23Table[County],$A23)&gt;0),1,0)</f>
        <v>#N/A</v>
      </c>
      <c r="AE23" s="97" t="e">
        <f ca="1">IF(OR(COUNTIFS(INDIRECT("L26Table["&amp;DateIndex&amp;"]"),"&lt;&gt;",INDIRECT("L26Table["&amp;DateIndex&amp;"]"),"&lt;&gt;0",L26Table[County],$A23)&gt;0),1,0)</f>
        <v>#N/A</v>
      </c>
    </row>
    <row r="24" spans="1:31" ht="24" customHeight="1" thickTop="1" thickBot="1" x14ac:dyDescent="0.2">
      <c r="A24" s="279"/>
      <c r="B24" s="278" t="str">
        <f t="shared" si="1"/>
        <v/>
      </c>
      <c r="E24" s="53">
        <v>39</v>
      </c>
      <c r="F24" s="192" t="s">
        <v>3844</v>
      </c>
      <c r="G24" s="53"/>
      <c r="H24" s="65" t="e">
        <f ca="1">SUM(INDIRECT("L39Table["&amp;DateIndex&amp;"]"))</f>
        <v>#N/A</v>
      </c>
      <c r="I24" s="65">
        <f>SUM(L39Table[To Date])</f>
        <v>0</v>
      </c>
      <c r="J24" s="126"/>
      <c r="L24">
        <v>1</v>
      </c>
      <c r="M24" t="s">
        <v>101</v>
      </c>
      <c r="AC24" s="58" t="e">
        <f ca="1">IF(OR(SUMIFS(INDIRECT("L11_1Table["&amp;DateIndex&amp;"]"),L11_1Table[County],$A24)&gt;0,SUMIFS(INDIRECT("L9Table["&amp;DateIndex&amp;"]"),L9Table[County],$A24)&gt;0,SUMIFS(INDIRECT("L10Table["&amp;DateIndex&amp;"]"),L10Table[County],$A24)&gt;0),1,0)</f>
        <v>#N/A</v>
      </c>
      <c r="AD24" s="58" t="e">
        <f ca="1">IF(OR(SUMIFS(INDIRECT("L11_2Table["&amp;DateIndex&amp;"]"),L11_2Table[County],$A24)&gt;0,SUMIFS(INDIRECT("L22Table["&amp;DateIndex&amp;"]"),L22Table[County],$A24)&gt;0,SUMIFS(INDIRECT("L23Table["&amp;DateIndex&amp;"]"),L23Table[County],$A24)&gt;0),1,0)</f>
        <v>#N/A</v>
      </c>
      <c r="AE24" s="97" t="e">
        <f ca="1">IF(OR(COUNTIFS(INDIRECT("L26Table["&amp;DateIndex&amp;"]"),"&lt;&gt;",INDIRECT("L26Table["&amp;DateIndex&amp;"]"),"&lt;&gt;0",L26Table[County],$A24)&gt;0),1,0)</f>
        <v>#N/A</v>
      </c>
    </row>
    <row r="25" spans="1:31" ht="24" customHeight="1" thickTop="1" thickBot="1" x14ac:dyDescent="0.2">
      <c r="A25" s="279"/>
      <c r="B25" s="278" t="str">
        <f t="shared" si="1"/>
        <v/>
      </c>
      <c r="E25" s="53">
        <v>71</v>
      </c>
      <c r="F25" s="53" t="s">
        <v>3845</v>
      </c>
      <c r="G25" s="53"/>
      <c r="H25" s="75" t="e">
        <f ca="1">SUMIFS(INDIRECT("L71Table["&amp;DateIndex&amp;"]"),L71Table[Chapter Name],"&lt;&gt;*not*")</f>
        <v>#N/A</v>
      </c>
      <c r="I25" s="75">
        <f>SUMIFS(L71Table[To Date],L71Table[Chapter Name],"*not*")</f>
        <v>0</v>
      </c>
      <c r="J25" s="126"/>
      <c r="AC25" s="58" t="e">
        <f ca="1">IF(OR(SUMIFS(INDIRECT("L11_1Table["&amp;DateIndex&amp;"]"),L11_1Table[County],$A25)&gt;0,SUMIFS(INDIRECT("L9Table["&amp;DateIndex&amp;"]"),L9Table[County],$A25)&gt;0,SUMIFS(INDIRECT("L10Table["&amp;DateIndex&amp;"]"),L10Table[County],$A25)&gt;0),1,0)</f>
        <v>#N/A</v>
      </c>
      <c r="AD25" s="58" t="e">
        <f ca="1">IF(OR(SUMIFS(INDIRECT("L11_2Table["&amp;DateIndex&amp;"]"),L11_2Table[County],$A25)&gt;0,SUMIFS(INDIRECT("L22Table["&amp;DateIndex&amp;"]"),L22Table[County],$A25)&gt;0,SUMIFS(INDIRECT("L23Table["&amp;DateIndex&amp;"]"),L23Table[County],$A25)&gt;0),1,0)</f>
        <v>#N/A</v>
      </c>
      <c r="AE25" s="97" t="e">
        <f ca="1">IF(OR(COUNTIFS(INDIRECT("L26Table["&amp;DateIndex&amp;"]"),"&lt;&gt;",INDIRECT("L26Table["&amp;DateIndex&amp;"]"),"&lt;&gt;0",L26Table[County],$A25)&gt;0),1,0)</f>
        <v>#N/A</v>
      </c>
    </row>
    <row r="26" spans="1:31" ht="24" customHeight="1" thickTop="1" thickBot="1" x14ac:dyDescent="0.2">
      <c r="A26" s="279"/>
      <c r="B26" s="278" t="str">
        <f t="shared" si="1"/>
        <v/>
      </c>
      <c r="E26" s="53">
        <v>72</v>
      </c>
      <c r="F26" s="53" t="s">
        <v>3846</v>
      </c>
      <c r="G26" s="53"/>
      <c r="H26" s="75" t="e">
        <f ca="1">SUMIFS(INDIRECT("L72Table["&amp;DateIndex&amp;"]"),L72Table[Chapter Name],"&lt;&gt;*not*")</f>
        <v>#N/A</v>
      </c>
      <c r="I26" s="75">
        <f>SUMIFS(L72Table[To Date],L72Table[Chapter Name],"*not*")</f>
        <v>0</v>
      </c>
      <c r="J26" s="126"/>
      <c r="AC26" s="58" t="e">
        <f ca="1">IF(OR(SUMIFS(INDIRECT("L11_1Table["&amp;DateIndex&amp;"]"),L11_1Table[County],$A26)&gt;0,SUMIFS(INDIRECT("L9Table["&amp;DateIndex&amp;"]"),L9Table[County],$A26)&gt;0,SUMIFS(INDIRECT("L10Table["&amp;DateIndex&amp;"]"),L10Table[County],$A26)&gt;0),1,0)</f>
        <v>#N/A</v>
      </c>
      <c r="AD26" s="58" t="e">
        <f ca="1">IF(OR(SUMIFS(INDIRECT("L11_2Table["&amp;DateIndex&amp;"]"),L11_2Table[County],$A26)&gt;0,SUMIFS(INDIRECT("L22Table["&amp;DateIndex&amp;"]"),L22Table[County],$A26)&gt;0,SUMIFS(INDIRECT("L23Table["&amp;DateIndex&amp;"]"),L23Table[County],$A26)&gt;0),1,0)</f>
        <v>#N/A</v>
      </c>
      <c r="AE26" s="97" t="e">
        <f ca="1">IF(OR(COUNTIFS(INDIRECT("L26Table["&amp;DateIndex&amp;"]"),"&lt;&gt;",INDIRECT("L26Table["&amp;DateIndex&amp;"]"),"&lt;&gt;0",L26Table[County],$A26)&gt;0),1,0)</f>
        <v>#N/A</v>
      </c>
    </row>
    <row r="27" spans="1:31" ht="24" customHeight="1" thickTop="1" thickBot="1" x14ac:dyDescent="0.2">
      <c r="A27" s="279"/>
      <c r="B27" s="278" t="str">
        <f t="shared" si="1"/>
        <v/>
      </c>
      <c r="E27" s="53">
        <v>73</v>
      </c>
      <c r="F27" s="53" t="s">
        <v>3847</v>
      </c>
      <c r="G27" s="53"/>
      <c r="H27" s="75" t="e">
        <f ca="1">SUMIFS(INDIRECT("L73Table["&amp;DateIndex&amp;"]"),L73Table[Chapter Name],"&lt;&gt;*not*")</f>
        <v>#N/A</v>
      </c>
      <c r="I27" s="75">
        <f>SUMIFS(L73Table[To Date],L73Table[Chapter Name],"*not*")</f>
        <v>0</v>
      </c>
      <c r="J27" s="126"/>
      <c r="AC27" s="58" t="e">
        <f ca="1">IF(OR(SUMIFS(INDIRECT("L11_1Table["&amp;DateIndex&amp;"]"),L11_1Table[County],$A27)&gt;0,SUMIFS(INDIRECT("L9Table["&amp;DateIndex&amp;"]"),L9Table[County],$A27)&gt;0,SUMIFS(INDIRECT("L10Table["&amp;DateIndex&amp;"]"),L10Table[County],$A27)&gt;0),1,0)</f>
        <v>#N/A</v>
      </c>
      <c r="AD27" s="58" t="e">
        <f ca="1">IF(OR(SUMIFS(INDIRECT("L11_2Table["&amp;DateIndex&amp;"]"),L11_2Table[County],$A27)&gt;0,SUMIFS(INDIRECT("L22Table["&amp;DateIndex&amp;"]"),L22Table[County],$A27)&gt;0,SUMIFS(INDIRECT("L23Table["&amp;DateIndex&amp;"]"),L23Table[County],$A27)&gt;0),1,0)</f>
        <v>#N/A</v>
      </c>
      <c r="AE27" s="97" t="e">
        <f ca="1">IF(OR(COUNTIFS(INDIRECT("L26Table["&amp;DateIndex&amp;"]"),"&lt;&gt;",INDIRECT("L26Table["&amp;DateIndex&amp;"]"),"&lt;&gt;0",L26Table[County],$A27)&gt;0),1,0)</f>
        <v>#N/A</v>
      </c>
    </row>
    <row r="28" spans="1:31" ht="24" customHeight="1" thickTop="1" thickBot="1" x14ac:dyDescent="0.2">
      <c r="A28" s="279"/>
      <c r="B28" s="278" t="str">
        <f t="shared" si="1"/>
        <v/>
      </c>
      <c r="E28" s="53">
        <v>76</v>
      </c>
      <c r="F28" s="53" t="s">
        <v>3848</v>
      </c>
      <c r="G28" s="53"/>
      <c r="H28" s="75" t="e">
        <f ca="1">SUM(INDIRECT("L76Table["&amp;DateIndex&amp;"]"))</f>
        <v>#N/A</v>
      </c>
      <c r="I28" s="65">
        <f>SUM(L76Table[To Date])</f>
        <v>0</v>
      </c>
      <c r="J28" s="126"/>
      <c r="AC28" s="58" t="e">
        <f ca="1">IF(OR(SUMIFS(INDIRECT("L11_1Table["&amp;DateIndex&amp;"]"),L11_1Table[County],$A28)&gt;0,SUMIFS(INDIRECT("L9Table["&amp;DateIndex&amp;"]"),L9Table[County],$A28)&gt;0,SUMIFS(INDIRECT("L10Table["&amp;DateIndex&amp;"]"),L10Table[County],$A28)&gt;0),1,0)</f>
        <v>#N/A</v>
      </c>
      <c r="AD28" s="58" t="e">
        <f ca="1">IF(OR(SUMIFS(INDIRECT("L11_2Table["&amp;DateIndex&amp;"]"),L11_2Table[County],$A28)&gt;0,SUMIFS(INDIRECT("L22Table["&amp;DateIndex&amp;"]"),L22Table[County],$A28)&gt;0,SUMIFS(INDIRECT("L23Table["&amp;DateIndex&amp;"]"),L23Table[County],$A28)&gt;0),1,0)</f>
        <v>#N/A</v>
      </c>
      <c r="AE28" s="97" t="e">
        <f ca="1">IF(OR(COUNTIFS(INDIRECT("L26Table["&amp;DateIndex&amp;"]"),"&lt;&gt;",INDIRECT("L26Table["&amp;DateIndex&amp;"]"),"&lt;&gt;0",L26Table[County],$A28)&gt;0),1,0)</f>
        <v>#N/A</v>
      </c>
    </row>
    <row r="29" spans="1:31" ht="24" customHeight="1" thickTop="1" x14ac:dyDescent="0.15">
      <c r="A29" s="279"/>
      <c r="B29" s="278" t="str">
        <f t="shared" si="1"/>
        <v/>
      </c>
      <c r="L29" t="s">
        <v>3835</v>
      </c>
      <c r="M29" t="s">
        <v>3836</v>
      </c>
      <c r="AC29" s="58" t="e">
        <f ca="1">IF(OR(SUMIFS(INDIRECT("L11_1Table["&amp;DateIndex&amp;"]"),L11_1Table[County],$A29)&gt;0,SUMIFS(INDIRECT("L9Table["&amp;DateIndex&amp;"]"),L9Table[County],$A29)&gt;0,SUMIFS(INDIRECT("L10Table["&amp;DateIndex&amp;"]"),L10Table[County],$A29)&gt;0),1,0)</f>
        <v>#N/A</v>
      </c>
      <c r="AD29" s="58" t="e">
        <f ca="1">IF(OR(SUMIFS(INDIRECT("L11_2Table["&amp;DateIndex&amp;"]"),L11_2Table[County],$A29)&gt;0,SUMIFS(INDIRECT("L22Table["&amp;DateIndex&amp;"]"),L22Table[County],$A29)&gt;0,SUMIFS(INDIRECT("L23Table["&amp;DateIndex&amp;"]"),L23Table[County],$A29)&gt;0),1,0)</f>
        <v>#N/A</v>
      </c>
      <c r="AE29" s="97" t="e">
        <f ca="1">IF(OR(COUNTIFS(INDIRECT("L26Table["&amp;DateIndex&amp;"]"),"&lt;&gt;",INDIRECT("L26Table["&amp;DateIndex&amp;"]"),"&lt;&gt;0",L26Table[County],$A29)&gt;0),1,0)</f>
        <v>#N/A</v>
      </c>
    </row>
    <row r="30" spans="1:31" ht="24" customHeight="1" x14ac:dyDescent="0.15">
      <c r="A30" s="279"/>
      <c r="B30" s="278" t="str">
        <f t="shared" si="1"/>
        <v/>
      </c>
      <c r="L30">
        <v>1</v>
      </c>
      <c r="M30" t="s">
        <v>3849</v>
      </c>
      <c r="AC30" s="58" t="e">
        <f ca="1">IF(OR(SUMIFS(INDIRECT("L11_1Table["&amp;DateIndex&amp;"]"),L11_1Table[County],$A30)&gt;0,SUMIFS(INDIRECT("L9Table["&amp;DateIndex&amp;"]"),L9Table[County],$A30)&gt;0,SUMIFS(INDIRECT("L10Table["&amp;DateIndex&amp;"]"),L10Table[County],$A30)&gt;0),1,0)</f>
        <v>#N/A</v>
      </c>
      <c r="AD30" s="58" t="e">
        <f ca="1">IF(OR(SUMIFS(INDIRECT("L11_2Table["&amp;DateIndex&amp;"]"),L11_2Table[County],$A30)&gt;0,SUMIFS(INDIRECT("L22Table["&amp;DateIndex&amp;"]"),L22Table[County],$A30)&gt;0,SUMIFS(INDIRECT("L23Table["&amp;DateIndex&amp;"]"),L23Table[County],$A30)&gt;0),1,0)</f>
        <v>#N/A</v>
      </c>
      <c r="AE30" s="97" t="e">
        <f ca="1">IF(OR(COUNTIFS(INDIRECT("L26Table["&amp;DateIndex&amp;"]"),"&lt;&gt;",INDIRECT("L26Table["&amp;DateIndex&amp;"]"),"&lt;&gt;0",L26Table[County],$A30)&gt;0),1,0)</f>
        <v>#N/A</v>
      </c>
    </row>
    <row r="31" spans="1:31" ht="24" customHeight="1" x14ac:dyDescent="0.15">
      <c r="A31" s="279"/>
      <c r="B31" s="278" t="str">
        <f t="shared" si="1"/>
        <v/>
      </c>
      <c r="L31">
        <v>1</v>
      </c>
      <c r="M31" t="s">
        <v>3849</v>
      </c>
      <c r="AC31" s="58" t="e">
        <f ca="1">IF(OR(SUMIFS(INDIRECT("L11_1Table["&amp;DateIndex&amp;"]"),L11_1Table[County],$A31)&gt;0,SUMIFS(INDIRECT("L9Table["&amp;DateIndex&amp;"]"),L9Table[County],$A31)&gt;0,SUMIFS(INDIRECT("L10Table["&amp;DateIndex&amp;"]"),L10Table[County],$A31)&gt;0),1,0)</f>
        <v>#N/A</v>
      </c>
      <c r="AD31" s="58" t="e">
        <f ca="1">IF(OR(SUMIFS(INDIRECT("L11_2Table["&amp;DateIndex&amp;"]"),L11_2Table[County],$A31)&gt;0,SUMIFS(INDIRECT("L22Table["&amp;DateIndex&amp;"]"),L22Table[County],$A31)&gt;0,SUMIFS(INDIRECT("L23Table["&amp;DateIndex&amp;"]"),L23Table[County],$A31)&gt;0),1,0)</f>
        <v>#N/A</v>
      </c>
      <c r="AE31" s="97" t="e">
        <f ca="1">IF(OR(COUNTIFS(INDIRECT("L26Table["&amp;DateIndex&amp;"]"),"&lt;&gt;",INDIRECT("L26Table["&amp;DateIndex&amp;"]"),"&lt;&gt;0",L26Table[County],$A31)&gt;0),1,0)</f>
        <v>#N/A</v>
      </c>
    </row>
    <row r="32" spans="1:31" ht="24" customHeight="1" x14ac:dyDescent="0.15">
      <c r="A32" s="279"/>
      <c r="B32" s="278" t="str">
        <f t="shared" si="1"/>
        <v/>
      </c>
      <c r="L32">
        <v>1</v>
      </c>
      <c r="M32" t="s">
        <v>3849</v>
      </c>
      <c r="AC32" s="58" t="e">
        <f ca="1">IF(OR(SUMIFS(INDIRECT("L11_1Table["&amp;DateIndex&amp;"]"),L11_1Table[County],$A32)&gt;0,SUMIFS(INDIRECT("L9Table["&amp;DateIndex&amp;"]"),L9Table[County],$A32)&gt;0,SUMIFS(INDIRECT("L10Table["&amp;DateIndex&amp;"]"),L10Table[County],$A32)&gt;0),1,0)</f>
        <v>#N/A</v>
      </c>
      <c r="AD32" s="58" t="e">
        <f ca="1">IF(OR(SUMIFS(INDIRECT("L11_2Table["&amp;DateIndex&amp;"]"),L11_2Table[County],$A32)&gt;0,SUMIFS(INDIRECT("L22Table["&amp;DateIndex&amp;"]"),L22Table[County],$A32)&gt;0,SUMIFS(INDIRECT("L23Table["&amp;DateIndex&amp;"]"),L23Table[County],$A32)&gt;0),1,0)</f>
        <v>#N/A</v>
      </c>
      <c r="AE32" s="97" t="e">
        <f ca="1">IF(OR(COUNTIFS(INDIRECT("L26Table["&amp;DateIndex&amp;"]"),"&lt;&gt;",INDIRECT("L26Table["&amp;DateIndex&amp;"]"),"&lt;&gt;0",L26Table[County],$A32)&gt;0),1,0)</f>
        <v>#N/A</v>
      </c>
    </row>
    <row r="33" spans="1:31" ht="24" customHeight="1" x14ac:dyDescent="0.15">
      <c r="A33" s="279"/>
      <c r="B33" s="278" t="str">
        <f t="shared" si="1"/>
        <v/>
      </c>
      <c r="L33">
        <v>2</v>
      </c>
      <c r="M33" t="s">
        <v>145</v>
      </c>
      <c r="AC33" s="58" t="e">
        <f ca="1">IF(OR(SUMIFS(INDIRECT("L11_1Table["&amp;DateIndex&amp;"]"),L11_1Table[County],$A33)&gt;0,SUMIFS(INDIRECT("L9Table["&amp;DateIndex&amp;"]"),L9Table[County],$A33)&gt;0,SUMIFS(INDIRECT("L10Table["&amp;DateIndex&amp;"]"),L10Table[County],$A33)&gt;0),1,0)</f>
        <v>#N/A</v>
      </c>
      <c r="AD33" s="58" t="e">
        <f ca="1">IF(OR(SUMIFS(INDIRECT("L11_2Table["&amp;DateIndex&amp;"]"),L11_2Table[County],$A33)&gt;0,SUMIFS(INDIRECT("L22Table["&amp;DateIndex&amp;"]"),L22Table[County],$A33)&gt;0,SUMIFS(INDIRECT("L23Table["&amp;DateIndex&amp;"]"),L23Table[County],$A33)&gt;0),1,0)</f>
        <v>#N/A</v>
      </c>
      <c r="AE33" s="97" t="e">
        <f ca="1">IF(OR(COUNTIFS(INDIRECT("L26Table["&amp;DateIndex&amp;"]"),"&lt;&gt;",INDIRECT("L26Table["&amp;DateIndex&amp;"]"),"&lt;&gt;0",L26Table[County],$A33)&gt;0),1,0)</f>
        <v>#N/A</v>
      </c>
    </row>
    <row r="34" spans="1:31" ht="24" customHeight="1" x14ac:dyDescent="0.15">
      <c r="A34" s="279"/>
      <c r="B34" s="278" t="str">
        <f t="shared" si="1"/>
        <v/>
      </c>
      <c r="L34">
        <v>2</v>
      </c>
      <c r="M34" t="s">
        <v>145</v>
      </c>
      <c r="AC34" s="58" t="e">
        <f ca="1">IF(OR(SUMIFS(INDIRECT("L11_1Table["&amp;DateIndex&amp;"]"),L11_1Table[County],$A34)&gt;0,SUMIFS(INDIRECT("L9Table["&amp;DateIndex&amp;"]"),L9Table[County],$A34)&gt;0,SUMIFS(INDIRECT("L10Table["&amp;DateIndex&amp;"]"),L10Table[County],$A34)&gt;0),1,0)</f>
        <v>#N/A</v>
      </c>
      <c r="AD34" s="58" t="e">
        <f ca="1">IF(OR(SUMIFS(INDIRECT("L11_2Table["&amp;DateIndex&amp;"]"),L11_2Table[County],$A34)&gt;0,SUMIFS(INDIRECT("L22Table["&amp;DateIndex&amp;"]"),L22Table[County],$A34)&gt;0,SUMIFS(INDIRECT("L23Table["&amp;DateIndex&amp;"]"),L23Table[County],$A34)&gt;0),1,0)</f>
        <v>#N/A</v>
      </c>
      <c r="AE34" s="97" t="e">
        <f ca="1">IF(OR(COUNTIFS(INDIRECT("L26Table["&amp;DateIndex&amp;"]"),"&lt;&gt;",INDIRECT("L26Table["&amp;DateIndex&amp;"]"),"&lt;&gt;0",L26Table[County],$A34)&gt;0),1,0)</f>
        <v>#N/A</v>
      </c>
    </row>
    <row r="35" spans="1:31" ht="24" customHeight="1" x14ac:dyDescent="0.15">
      <c r="A35" s="279"/>
      <c r="B35" s="278" t="str">
        <f t="shared" si="1"/>
        <v/>
      </c>
      <c r="D35" s="184"/>
      <c r="L35">
        <v>2</v>
      </c>
      <c r="M35" t="s">
        <v>145</v>
      </c>
      <c r="AC35" s="58" t="e">
        <f ca="1">IF(OR(SUMIFS(INDIRECT("L11_1Table["&amp;DateIndex&amp;"]"),L11_1Table[County],$A35)&gt;0,SUMIFS(INDIRECT("L9Table["&amp;DateIndex&amp;"]"),L9Table[County],$A35)&gt;0,SUMIFS(INDIRECT("L10Table["&amp;DateIndex&amp;"]"),L10Table[County],$A35)&gt;0),1,0)</f>
        <v>#N/A</v>
      </c>
      <c r="AD35" s="58" t="e">
        <f ca="1">IF(OR(SUMIFS(INDIRECT("L11_2Table["&amp;DateIndex&amp;"]"),L11_2Table[County],$A35)&gt;0,SUMIFS(INDIRECT("L22Table["&amp;DateIndex&amp;"]"),L22Table[County],$A35)&gt;0,SUMIFS(INDIRECT("L23Table["&amp;DateIndex&amp;"]"),L23Table[County],$A35)&gt;0),1,0)</f>
        <v>#N/A</v>
      </c>
      <c r="AE35" s="97" t="e">
        <f ca="1">IF(OR(COUNTIFS(INDIRECT("L26Table["&amp;DateIndex&amp;"]"),"&lt;&gt;",INDIRECT("L26Table["&amp;DateIndex&amp;"]"),"&lt;&gt;0",L26Table[County],$A35)&gt;0),1,0)</f>
        <v>#N/A</v>
      </c>
    </row>
    <row r="36" spans="1:31" ht="24" customHeight="1" x14ac:dyDescent="0.15">
      <c r="A36" s="279"/>
      <c r="B36" s="278" t="str">
        <f t="shared" si="1"/>
        <v/>
      </c>
      <c r="D36" s="184"/>
      <c r="L36">
        <v>2</v>
      </c>
      <c r="M36" t="s">
        <v>145</v>
      </c>
      <c r="AC36" s="58" t="e">
        <f ca="1">IF(OR(SUMIFS(INDIRECT("L11_1Table["&amp;DateIndex&amp;"]"),L11_1Table[County],$A36)&gt;0,SUMIFS(INDIRECT("L9Table["&amp;DateIndex&amp;"]"),L9Table[County],$A36)&gt;0,SUMIFS(INDIRECT("L10Table["&amp;DateIndex&amp;"]"),L10Table[County],$A36)&gt;0),1,0)</f>
        <v>#N/A</v>
      </c>
      <c r="AD36" s="58" t="e">
        <f ca="1">IF(OR(SUMIFS(INDIRECT("L11_2Table["&amp;DateIndex&amp;"]"),L11_2Table[County],$A36)&gt;0,SUMIFS(INDIRECT("L22Table["&amp;DateIndex&amp;"]"),L22Table[County],$A36)&gt;0,SUMIFS(INDIRECT("L23Table["&amp;DateIndex&amp;"]"),L23Table[County],$A36)&gt;0),1,0)</f>
        <v>#N/A</v>
      </c>
      <c r="AE36" s="97" t="e">
        <f ca="1">IF(OR(COUNTIFS(INDIRECT("L26Table["&amp;DateIndex&amp;"]"),"&lt;&gt;",INDIRECT("L26Table["&amp;DateIndex&amp;"]"),"&lt;&gt;0",L26Table[County],$A36)&gt;0),1,0)</f>
        <v>#N/A</v>
      </c>
    </row>
    <row r="37" spans="1:31" ht="24" customHeight="1" x14ac:dyDescent="0.15">
      <c r="A37" s="279"/>
      <c r="B37" s="278" t="str">
        <f t="shared" si="1"/>
        <v/>
      </c>
      <c r="D37" s="184"/>
      <c r="L37">
        <v>2</v>
      </c>
      <c r="M37" t="s">
        <v>3850</v>
      </c>
      <c r="AC37" s="58" t="e">
        <f ca="1">IF(OR(SUMIFS(INDIRECT("L11_1Table["&amp;DateIndex&amp;"]"),L11_1Table[County],$A37)&gt;0,SUMIFS(INDIRECT("L9Table["&amp;DateIndex&amp;"]"),L9Table[County],$A37)&gt;0,SUMIFS(INDIRECT("L10Table["&amp;DateIndex&amp;"]"),L10Table[County],$A37)&gt;0),1,0)</f>
        <v>#N/A</v>
      </c>
      <c r="AD37" s="58" t="e">
        <f ca="1">IF(OR(SUMIFS(INDIRECT("L11_2Table["&amp;DateIndex&amp;"]"),L11_2Table[County],$A37)&gt;0,SUMIFS(INDIRECT("L22Table["&amp;DateIndex&amp;"]"),L22Table[County],$A37)&gt;0,SUMIFS(INDIRECT("L23Table["&amp;DateIndex&amp;"]"),L23Table[County],$A37)&gt;0),1,0)</f>
        <v>#N/A</v>
      </c>
      <c r="AE37" s="97" t="e">
        <f ca="1">IF(OR(COUNTIFS(INDIRECT("L26Table["&amp;DateIndex&amp;"]"),"&lt;&gt;",INDIRECT("L26Table["&amp;DateIndex&amp;"]"),"&lt;&gt;0",L26Table[County],$A37)&gt;0),1,0)</f>
        <v>#N/A</v>
      </c>
    </row>
    <row r="38" spans="1:31" ht="24" customHeight="1" x14ac:dyDescent="0.15">
      <c r="A38" s="279"/>
      <c r="B38" s="278" t="str">
        <f t="shared" si="1"/>
        <v/>
      </c>
      <c r="D38" s="184"/>
      <c r="L38">
        <v>2</v>
      </c>
      <c r="M38" t="s">
        <v>145</v>
      </c>
      <c r="AC38" s="58" t="e">
        <f ca="1">IF(OR(SUMIFS(INDIRECT("L11_1Table["&amp;DateIndex&amp;"]"),L11_1Table[County],$A38)&gt;0,SUMIFS(INDIRECT("L9Table["&amp;DateIndex&amp;"]"),L9Table[County],$A38)&gt;0,SUMIFS(INDIRECT("L10Table["&amp;DateIndex&amp;"]"),L10Table[County],$A38)&gt;0),1,0)</f>
        <v>#N/A</v>
      </c>
      <c r="AD38" s="58" t="e">
        <f ca="1">IF(OR(SUMIFS(INDIRECT("L11_2Table["&amp;DateIndex&amp;"]"),L11_2Table[County],$A38)&gt;0,SUMIFS(INDIRECT("L22Table["&amp;DateIndex&amp;"]"),L22Table[County],$A38)&gt;0,SUMIFS(INDIRECT("L23Table["&amp;DateIndex&amp;"]"),L23Table[County],$A38)&gt;0),1,0)</f>
        <v>#N/A</v>
      </c>
      <c r="AE38" s="97" t="e">
        <f ca="1">IF(OR(COUNTIFS(INDIRECT("L26Table["&amp;DateIndex&amp;"]"),"&lt;&gt;",INDIRECT("L26Table["&amp;DateIndex&amp;"]"),"&lt;&gt;0",L26Table[County],$A38)&gt;0),1,0)</f>
        <v>#N/A</v>
      </c>
    </row>
    <row r="39" spans="1:31" ht="24" customHeight="1" x14ac:dyDescent="0.15">
      <c r="A39" s="279"/>
      <c r="B39" s="278" t="str">
        <f t="shared" si="1"/>
        <v/>
      </c>
      <c r="D39" s="184"/>
      <c r="L39">
        <v>1</v>
      </c>
      <c r="M39" t="s">
        <v>3849</v>
      </c>
      <c r="AC39" s="58" t="e">
        <f ca="1">IF(OR(SUMIFS(INDIRECT("L11_1Table["&amp;DateIndex&amp;"]"),L11_1Table[County],$A39)&gt;0,SUMIFS(INDIRECT("L9Table["&amp;DateIndex&amp;"]"),L9Table[County],$A39)&gt;0,SUMIFS(INDIRECT("L10Table["&amp;DateIndex&amp;"]"),L10Table[County],$A39)&gt;0),1,0)</f>
        <v>#N/A</v>
      </c>
      <c r="AD39" s="58" t="e">
        <f ca="1">IF(OR(SUMIFS(INDIRECT("L11_2Table["&amp;DateIndex&amp;"]"),L11_2Table[County],$A39)&gt;0,SUMIFS(INDIRECT("L22Table["&amp;DateIndex&amp;"]"),L22Table[County],$A39)&gt;0,SUMIFS(INDIRECT("L23Table["&amp;DateIndex&amp;"]"),L23Table[County],$A39)&gt;0),1,0)</f>
        <v>#N/A</v>
      </c>
      <c r="AE39" s="97" t="e">
        <f ca="1">IF(OR(COUNTIFS(INDIRECT("L26Table["&amp;DateIndex&amp;"]"),"&lt;&gt;",INDIRECT("L26Table["&amp;DateIndex&amp;"]"),"&lt;&gt;0",L26Table[County],$A39)&gt;0),1,0)</f>
        <v>#N/A</v>
      </c>
    </row>
    <row r="40" spans="1:31" ht="24" customHeight="1" x14ac:dyDescent="0.15">
      <c r="A40" s="279"/>
      <c r="B40" s="278" t="str">
        <f t="shared" si="1"/>
        <v/>
      </c>
      <c r="D40" s="184"/>
      <c r="L40">
        <v>1</v>
      </c>
      <c r="M40" t="s">
        <v>3849</v>
      </c>
      <c r="AC40" s="58" t="e">
        <f ca="1">IF(OR(SUMIFS(INDIRECT("L11_1Table["&amp;DateIndex&amp;"]"),L11_1Table[County],$A40)&gt;0,SUMIFS(INDIRECT("L9Table["&amp;DateIndex&amp;"]"),L9Table[County],$A40)&gt;0,SUMIFS(INDIRECT("L10Table["&amp;DateIndex&amp;"]"),L10Table[County],$A40)&gt;0),1,0)</f>
        <v>#N/A</v>
      </c>
      <c r="AD40" s="58" t="e">
        <f ca="1">IF(OR(SUMIFS(INDIRECT("L11_2Table["&amp;DateIndex&amp;"]"),L11_2Table[County],$A40)&gt;0,SUMIFS(INDIRECT("L22Table["&amp;DateIndex&amp;"]"),L22Table[County],$A40)&gt;0,SUMIFS(INDIRECT("L23Table["&amp;DateIndex&amp;"]"),L23Table[County],$A40)&gt;0),1,0)</f>
        <v>#N/A</v>
      </c>
      <c r="AE40" s="97" t="e">
        <f ca="1">IF(OR(COUNTIFS(INDIRECT("L26Table["&amp;DateIndex&amp;"]"),"&lt;&gt;",INDIRECT("L26Table["&amp;DateIndex&amp;"]"),"&lt;&gt;0",L26Table[County],$A40)&gt;0),1,0)</f>
        <v>#N/A</v>
      </c>
    </row>
    <row r="41" spans="1:31" ht="24" customHeight="1" x14ac:dyDescent="0.15">
      <c r="A41" s="279"/>
      <c r="B41" s="278" t="str">
        <f t="shared" si="1"/>
        <v/>
      </c>
      <c r="D41" s="184"/>
      <c r="AC41" s="58" t="e">
        <f ca="1">IF(OR(SUMIFS(INDIRECT("L11_1Table["&amp;DateIndex&amp;"]"),L11_1Table[County],$A41)&gt;0,SUMIFS(INDIRECT("L9Table["&amp;DateIndex&amp;"]"),L9Table[County],$A41)&gt;0,SUMIFS(INDIRECT("L10Table["&amp;DateIndex&amp;"]"),L10Table[County],$A41)&gt;0),1,0)</f>
        <v>#N/A</v>
      </c>
      <c r="AD41" s="58" t="e">
        <f ca="1">IF(OR(SUMIFS(INDIRECT("L11_2Table["&amp;DateIndex&amp;"]"),L11_2Table[County],$A41)&gt;0,SUMIFS(INDIRECT("L22Table["&amp;DateIndex&amp;"]"),L22Table[County],$A41)&gt;0,SUMIFS(INDIRECT("L23Table["&amp;DateIndex&amp;"]"),L23Table[County],$A41)&gt;0),1,0)</f>
        <v>#N/A</v>
      </c>
      <c r="AE41" s="97" t="e">
        <f ca="1">IF(OR(COUNTIFS(INDIRECT("L26Table["&amp;DateIndex&amp;"]"),"&lt;&gt;",INDIRECT("L26Table["&amp;DateIndex&amp;"]"),"&lt;&gt;0",L26Table[County],$A41)&gt;0),1,0)</f>
        <v>#N/A</v>
      </c>
    </row>
    <row r="47" spans="1:31" x14ac:dyDescent="0.15">
      <c r="L47">
        <v>1</v>
      </c>
      <c r="M47" t="s">
        <v>3840</v>
      </c>
    </row>
    <row r="48" spans="1:31" x14ac:dyDescent="0.15">
      <c r="L48">
        <v>1</v>
      </c>
      <c r="M48" t="s">
        <v>3840</v>
      </c>
    </row>
    <row r="49" spans="1:13" x14ac:dyDescent="0.15">
      <c r="L49">
        <v>1</v>
      </c>
      <c r="M49" t="s">
        <v>3840</v>
      </c>
    </row>
    <row r="54" spans="1:13" ht="13.25" customHeight="1" x14ac:dyDescent="0.15"/>
    <row r="55" spans="1:13" ht="13.25" customHeight="1" x14ac:dyDescent="0.15"/>
    <row r="56" spans="1:13" ht="13.25" customHeight="1" x14ac:dyDescent="0.15"/>
    <row r="58" spans="1:13" x14ac:dyDescent="0.15">
      <c r="A58" s="52"/>
    </row>
  </sheetData>
  <mergeCells count="5">
    <mergeCell ref="E19:J19"/>
    <mergeCell ref="D1:N1"/>
    <mergeCell ref="G4:I4"/>
    <mergeCell ref="E5:F7"/>
    <mergeCell ref="G2:I2"/>
  </mergeCells>
  <conditionalFormatting sqref="A3:B42">
    <cfRule type="expression" dxfId="1" priority="1">
      <formula>$A3=0</formula>
    </cfRule>
    <cfRule type="expression" dxfId="0" priority="2">
      <formula>$B3="Yes"</formula>
    </cfRule>
  </conditionalFormatting>
  <dataValidations count="1">
    <dataValidation type="list" allowBlank="1" showInputMessage="1" showErrorMessage="1" errorTitle="Incorrect County Name,Spelling" error="To Add a county, contact Dee Falasco (Dee.falasco3@redcross.org) Los Angeles Region Volunteer Also available via Teams" sqref="F4" xr:uid="{B8FA944E-505E-4C52-B824-8E18C825EFB3}">
      <formula1>CountiesActive</formula1>
    </dataValidation>
  </dataValidations>
  <pageMargins left="0.7" right="0.7" top="0.75" bottom="0.75" header="0.3" footer="0.3"/>
  <pageSetup scale="64" orientation="landscape"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C4EF1-8F42-437B-84E9-7DE4757EB3C3}">
  <sheetPr codeName="Sheet16">
    <tabColor theme="5" tint="0.59999389629810485"/>
    <pageSetUpPr fitToPage="1"/>
  </sheetPr>
  <dimension ref="A1:K47"/>
  <sheetViews>
    <sheetView topLeftCell="C1" zoomScaleNormal="100" workbookViewId="0">
      <selection activeCell="K4" sqref="K4"/>
    </sheetView>
  </sheetViews>
  <sheetFormatPr baseColWidth="10" defaultColWidth="8.6640625" defaultRowHeight="13" x14ac:dyDescent="0.15"/>
  <cols>
    <col min="1" max="1" width="11.5" style="61" hidden="1" customWidth="1"/>
    <col min="2" max="2" width="15.5" style="61" hidden="1" customWidth="1"/>
    <col min="3" max="3" width="14.6640625" style="61" bestFit="1" customWidth="1"/>
    <col min="4" max="4" width="35.6640625" style="61" customWidth="1"/>
    <col min="5" max="5" width="5.6640625" style="61" customWidth="1"/>
    <col min="6" max="6" width="9.33203125" style="61" customWidth="1"/>
    <col min="7" max="7" width="9.1640625" style="61" customWidth="1"/>
    <col min="8" max="8" width="5.1640625" style="61" bestFit="1" customWidth="1"/>
    <col min="9" max="9" width="8.6640625" style="61"/>
    <col min="10" max="10" width="9.33203125" style="61" bestFit="1" customWidth="1"/>
    <col min="11" max="11" width="8.6640625" style="61"/>
    <col min="12" max="12" width="2.5" style="61" customWidth="1"/>
    <col min="13" max="13" width="9.33203125" style="61" bestFit="1" customWidth="1"/>
    <col min="14" max="20" width="8.6640625" style="61"/>
    <col min="21" max="21" width="8.33203125" style="61" bestFit="1" customWidth="1"/>
    <col min="22" max="23" width="8.5" style="61" bestFit="1" customWidth="1"/>
    <col min="24" max="24" width="10.5" style="61" bestFit="1" customWidth="1"/>
    <col min="25" max="25" width="9.5" style="61" bestFit="1" customWidth="1"/>
    <col min="26" max="16384" width="8.6640625" style="61"/>
  </cols>
  <sheetData>
    <row r="1" spans="3:11" ht="27.75" customHeight="1" thickBot="1" x14ac:dyDescent="0.25">
      <c r="C1" s="547" t="str">
        <f>DR_Num</f>
        <v>DR XXX-XX</v>
      </c>
      <c r="D1" s="547"/>
    </row>
    <row r="2" spans="3:11" ht="17" thickBot="1" x14ac:dyDescent="0.25">
      <c r="F2" s="545" t="s">
        <v>3851</v>
      </c>
      <c r="G2" s="546"/>
      <c r="J2" s="437"/>
      <c r="K2" s="61" t="s">
        <v>3852</v>
      </c>
    </row>
    <row r="3" spans="3:11" x14ac:dyDescent="0.15">
      <c r="F3" s="74" t="s">
        <v>3823</v>
      </c>
      <c r="G3" s="74" t="s">
        <v>3727</v>
      </c>
    </row>
    <row r="4" spans="3:11" ht="14" x14ac:dyDescent="0.15">
      <c r="D4" s="204" t="s">
        <v>3833</v>
      </c>
      <c r="F4" s="74">
        <f ca="1">PeriodDate</f>
        <v>45264</v>
      </c>
      <c r="G4" s="74"/>
      <c r="J4" s="439"/>
      <c r="K4" s="61" t="s">
        <v>3853</v>
      </c>
    </row>
    <row r="5" spans="3:11" x14ac:dyDescent="0.15">
      <c r="C5" s="75">
        <v>9</v>
      </c>
      <c r="D5" s="75" t="s">
        <v>3816</v>
      </c>
      <c r="E5" s="75"/>
      <c r="F5" s="439" t="e">
        <f ca="1">SUM(INDIRECT("L9Table["&amp;DateIndex&amp;"]"))</f>
        <v>#N/A</v>
      </c>
      <c r="G5" s="439">
        <f>SUM(L9Table[To Date])</f>
        <v>0</v>
      </c>
    </row>
    <row r="6" spans="3:11" x14ac:dyDescent="0.15">
      <c r="C6" s="75">
        <v>10</v>
      </c>
      <c r="D6" s="75" t="s">
        <v>3817</v>
      </c>
      <c r="E6" s="75"/>
      <c r="F6" s="439" t="e">
        <f ca="1">SUM(INDIRECT("L10Table["&amp;DateIndex&amp;"]"))</f>
        <v>#N/A</v>
      </c>
      <c r="G6" s="439">
        <f>SUM(L10Table[To Date])</f>
        <v>0</v>
      </c>
    </row>
    <row r="7" spans="3:11" x14ac:dyDescent="0.15">
      <c r="C7" s="76">
        <v>11</v>
      </c>
      <c r="D7" s="76" t="s">
        <v>3818</v>
      </c>
      <c r="E7" s="75"/>
      <c r="F7" s="277" t="e">
        <f ca="1">SUM(INDIRECT("L11_1Table["&amp;DateIndex&amp;"]"))</f>
        <v>#N/A</v>
      </c>
      <c r="G7" s="277">
        <f>SUM(L11_1Table[To Date])</f>
        <v>0</v>
      </c>
    </row>
    <row r="8" spans="3:11" x14ac:dyDescent="0.15">
      <c r="C8" s="76">
        <v>11</v>
      </c>
      <c r="D8" s="76" t="s">
        <v>3819</v>
      </c>
      <c r="E8" s="75"/>
      <c r="F8" s="277" t="e">
        <f ca="1">SUM(INDIRECT("L11_2Table["&amp;DateIndex&amp;"]"))</f>
        <v>#N/A</v>
      </c>
      <c r="G8" s="277">
        <f>SUM(L11_2Table[To Date])</f>
        <v>0</v>
      </c>
    </row>
    <row r="9" spans="3:11" x14ac:dyDescent="0.15">
      <c r="C9" s="75">
        <v>11</v>
      </c>
      <c r="D9" s="77" t="s">
        <v>3820</v>
      </c>
      <c r="E9" s="75"/>
      <c r="F9" s="439" t="e">
        <f ca="1">F7+F8</f>
        <v>#N/A</v>
      </c>
      <c r="G9" s="439">
        <f>G7+G8</f>
        <v>0</v>
      </c>
    </row>
    <row r="10" spans="3:11" x14ac:dyDescent="0.15">
      <c r="C10" s="75">
        <v>19</v>
      </c>
      <c r="D10" s="75" t="s">
        <v>3842</v>
      </c>
      <c r="E10" s="195"/>
      <c r="F10" s="436" t="e">
        <f ca="1">SUM(INDIRECT("L19Table["&amp;DateIndex&amp;"]"))</f>
        <v>#N/A</v>
      </c>
      <c r="G10" s="436">
        <f>SUM(L19Table[To Date])</f>
        <v>0</v>
      </c>
    </row>
    <row r="11" spans="3:11" x14ac:dyDescent="0.15">
      <c r="C11" s="75">
        <v>22</v>
      </c>
      <c r="D11" s="75" t="s">
        <v>3843</v>
      </c>
      <c r="E11" s="195"/>
      <c r="F11" s="436" t="e">
        <f ca="1">SUM(INDIRECT("L22Table["&amp;DateIndex&amp;"]"))</f>
        <v>#N/A</v>
      </c>
      <c r="G11" s="436">
        <f>SUM(L22Table[To Date])</f>
        <v>0</v>
      </c>
    </row>
    <row r="12" spans="3:11" x14ac:dyDescent="0.15">
      <c r="C12" s="75">
        <v>23</v>
      </c>
      <c r="D12" s="75" t="s">
        <v>3821</v>
      </c>
      <c r="E12" s="195"/>
      <c r="F12" s="440" t="e">
        <f ca="1">SUM(INDIRECT("L23Table["&amp;DateIndex&amp;"]"))</f>
        <v>#N/A</v>
      </c>
      <c r="G12" s="440">
        <f>SUM(L23Table[To Date])</f>
        <v>0</v>
      </c>
    </row>
    <row r="13" spans="3:11" x14ac:dyDescent="0.15">
      <c r="C13" s="193"/>
      <c r="D13" s="193"/>
      <c r="F13" s="194"/>
      <c r="G13" s="194"/>
    </row>
    <row r="14" spans="3:11" ht="14" x14ac:dyDescent="0.15">
      <c r="D14" s="208" t="s">
        <v>101</v>
      </c>
      <c r="E14" s="209"/>
      <c r="F14" s="209"/>
      <c r="G14" s="209"/>
    </row>
    <row r="15" spans="3:11" x14ac:dyDescent="0.15">
      <c r="C15" s="75">
        <v>26</v>
      </c>
      <c r="D15" s="75" t="s">
        <v>3822</v>
      </c>
      <c r="E15" s="75"/>
      <c r="F15" s="439" t="e">
        <f ca="1">COUNTIFS(INDIRECT("L26Table["&amp;DateIndex&amp;"]"),"&lt;&gt;")-COUNTIFS(INDIRECT("L26Table["&amp;DateIndex&amp;"]"),0)</f>
        <v>#N/A</v>
      </c>
      <c r="G15" s="439">
        <f>SUM(L26Table[To Date])</f>
        <v>0</v>
      </c>
    </row>
    <row r="17" spans="3:7" ht="14" x14ac:dyDescent="0.15">
      <c r="D17" s="208" t="s">
        <v>3854</v>
      </c>
      <c r="E17" s="209"/>
      <c r="F17" s="209"/>
      <c r="G17" s="209"/>
    </row>
    <row r="18" spans="3:7" x14ac:dyDescent="0.15">
      <c r="C18" s="75">
        <v>39</v>
      </c>
      <c r="D18" s="75" t="s">
        <v>3844</v>
      </c>
      <c r="E18" s="75"/>
      <c r="F18" s="437" t="e">
        <f ca="1">SUM(INDIRECT("L39Table["&amp;DateIndex&amp;"]"))</f>
        <v>#N/A</v>
      </c>
      <c r="G18" s="437">
        <f>SUM(L39Table[To Date])</f>
        <v>0</v>
      </c>
    </row>
    <row r="20" spans="3:7" ht="14" x14ac:dyDescent="0.15">
      <c r="D20" s="208" t="s">
        <v>145</v>
      </c>
      <c r="E20" s="209"/>
      <c r="F20" s="209"/>
      <c r="G20" s="209"/>
    </row>
    <row r="21" spans="3:7" x14ac:dyDescent="0.15">
      <c r="C21" s="75">
        <v>71</v>
      </c>
      <c r="D21" s="75" t="s">
        <v>3845</v>
      </c>
      <c r="E21" s="75"/>
      <c r="F21" s="437" t="e">
        <f ca="1">SUMIFS(INDIRECT("L71Table["&amp;DateIndex&amp;"]"),L71Table[Chapter Name],"&lt;&gt;*not*")</f>
        <v>#N/A</v>
      </c>
      <c r="G21" s="437">
        <f>SUMIFS(L71Table[To Date],L71Table[Chapter Name],"*not*")</f>
        <v>0</v>
      </c>
    </row>
    <row r="22" spans="3:7" x14ac:dyDescent="0.15">
      <c r="C22" s="75">
        <v>72</v>
      </c>
      <c r="D22" s="75" t="s">
        <v>3846</v>
      </c>
      <c r="E22" s="75"/>
      <c r="F22" s="437" t="e">
        <f ca="1">SUMIFS(INDIRECT("L72Table["&amp;DateIndex&amp;"]"),L72Table[Chapter Name],"&lt;&gt;*not*")</f>
        <v>#N/A</v>
      </c>
      <c r="G22" s="437">
        <f>SUMIFS(L72Table[To Date],L72Table[Chapter Name],"*not*")</f>
        <v>0</v>
      </c>
    </row>
    <row r="23" spans="3:7" x14ac:dyDescent="0.15">
      <c r="C23" s="75">
        <v>73</v>
      </c>
      <c r="D23" s="75" t="s">
        <v>3847</v>
      </c>
      <c r="E23" s="75"/>
      <c r="F23" s="437" t="e">
        <f ca="1">SUMIFS(INDIRECT("L73Table["&amp;DateIndex&amp;"]"),L73Table[Chapter Name],"&lt;&gt;*not*")</f>
        <v>#N/A</v>
      </c>
      <c r="G23" s="437">
        <f>SUMIFS(L73Table[To Date],L73Table[Chapter Name],"*not*")</f>
        <v>0</v>
      </c>
    </row>
    <row r="24" spans="3:7" x14ac:dyDescent="0.15">
      <c r="C24" s="75">
        <v>76</v>
      </c>
      <c r="D24" s="75" t="s">
        <v>3848</v>
      </c>
      <c r="E24" s="75"/>
      <c r="F24" s="437" t="e">
        <f ca="1">SUM(INDIRECT("L76Table["&amp;DateIndex&amp;"]"))</f>
        <v>#N/A</v>
      </c>
      <c r="G24" s="438">
        <f>SUM(L76Table[To Date])</f>
        <v>0</v>
      </c>
    </row>
    <row r="45" ht="28.25" customHeight="1" x14ac:dyDescent="0.15"/>
    <row r="46" ht="28.25" customHeight="1" x14ac:dyDescent="0.15"/>
    <row r="47" ht="28.25" customHeight="1" x14ac:dyDescent="0.15"/>
  </sheetData>
  <mergeCells count="2">
    <mergeCell ref="F2:G2"/>
    <mergeCell ref="C1:D1"/>
  </mergeCells>
  <pageMargins left="0.7" right="0.7" top="0.75" bottom="0.75" header="0.3" footer="0.3"/>
  <pageSetup scale="75" orientation="landscape"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bdd1514-616d-4e9f-a83e-cf2b4c98f710" xsi:nil="true"/>
    <lcf76f155ced4ddcb4097134ff3c332f xmlns="f3f3559c-2728-4180-8fe9-17ca1b852a48">
      <Terms xmlns="http://schemas.microsoft.com/office/infopath/2007/PartnerControls"/>
    </lcf76f155ced4ddcb4097134ff3c332f>
    <Batch xmlns="f3f3559c-2728-4180-8fe9-17ca1b852a48" xsi:nil="true"/>
    <Notes xmlns="f3f3559c-2728-4180-8fe9-17ca1b852a48" xsi:nil="true"/>
    <GeneralNotes xmlns="f3f3559c-2728-4180-8fe9-17ca1b852a48" xsi:nil="true"/>
    <ResponsibleParties xmlns="f3f3559c-2728-4180-8fe9-17ca1b852a48" xsi:nil="true"/>
    <SP_x002f_Publication xmlns="f3f3559c-2728-4180-8fe9-17ca1b852a48">Ready for Publication</SP_x002f_Publication>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C66C9279EF1F4EB041F95129D7549C" ma:contentTypeVersion="21" ma:contentTypeDescription="Create a new document." ma:contentTypeScope="" ma:versionID="92da0d43b088ec24ceb01e6ae740cb6c">
  <xsd:schema xmlns:xsd="http://www.w3.org/2001/XMLSchema" xmlns:xs="http://www.w3.org/2001/XMLSchema" xmlns:p="http://schemas.microsoft.com/office/2006/metadata/properties" xmlns:ns2="f3f3559c-2728-4180-8fe9-17ca1b852a48" xmlns:ns3="2bdd1514-616d-4e9f-a83e-cf2b4c98f710" targetNamespace="http://schemas.microsoft.com/office/2006/metadata/properties" ma:root="true" ma:fieldsID="5ac6489c7e685d3214051e56771db0a1" ns2:_="" ns3:_="">
    <xsd:import namespace="f3f3559c-2728-4180-8fe9-17ca1b852a48"/>
    <xsd:import namespace="2bdd1514-616d-4e9f-a83e-cf2b4c98f7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Batch" minOccurs="0"/>
                <xsd:element ref="ns2:SP_x002f_Publication" minOccurs="0"/>
                <xsd:element ref="ns2:Notes" minOccurs="0"/>
                <xsd:element ref="ns2:GeneralNotes" minOccurs="0"/>
                <xsd:element ref="ns2:ResponsiblePartie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3559c-2728-4180-8fe9-17ca1b852a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Batch" ma:index="18" nillable="true" ma:displayName="Batch" ma:format="Dropdown" ma:internalName="Batch">
      <xsd:simpleType>
        <xsd:restriction base="dms:Text">
          <xsd:maxLength value="255"/>
        </xsd:restriction>
      </xsd:simpleType>
    </xsd:element>
    <xsd:element name="SP_x002f_Publication" ma:index="19" nillable="true" ma:displayName="Review/Publication" ma:format="Dropdown" ma:internalName="SP_x002f_Publication">
      <xsd:simpleType>
        <xsd:restriction base="dms:Choice">
          <xsd:enumeration value="Stage Gate Review"/>
          <xsd:enumeration value="Ready for Publication"/>
          <xsd:enumeration value="HOLD"/>
          <xsd:enumeration value="Off-Cycle"/>
          <xsd:enumeration value="In Process"/>
        </xsd:restriction>
      </xsd:simpleType>
    </xsd:element>
    <xsd:element name="Notes" ma:index="20" nillable="true" ma:displayName="Notes" ma:format="Dropdown" ma:internalName="Notes">
      <xsd:simpleType>
        <xsd:restriction base="dms:Note">
          <xsd:maxLength value="255"/>
        </xsd:restriction>
      </xsd:simpleType>
    </xsd:element>
    <xsd:element name="GeneralNotes" ma:index="21" nillable="true" ma:displayName="References Financial Assistance/CAS" ma:description="General Notes" ma:format="Dropdown" ma:internalName="GeneralNotes">
      <xsd:simpleType>
        <xsd:restriction base="dms:Text">
          <xsd:maxLength value="255"/>
        </xsd:restriction>
      </xsd:simpleType>
    </xsd:element>
    <xsd:element name="ResponsibleParties" ma:index="22" nillable="true" ma:displayName="Doctrine Team Rep" ma:format="Dropdown" ma:internalName="ResponsibleParties">
      <xsd:simpleType>
        <xsd:restriction base="dms:Choice">
          <xsd:enumeration value="Shirley"/>
          <xsd:enumeration value="Stephanie"/>
          <xsd:enumeration value="Choice 3"/>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0885467-fdf6-42e8-a23e-67efc3f39a7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bdd1514-616d-4e9f-a83e-cf2b4c98f7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0a81f20-4db2-4ce6-bfa7-1ddee8d91568}" ma:internalName="TaxCatchAll" ma:showField="CatchAllData" ma:web="2bdd1514-616d-4e9f-a83e-cf2b4c98f7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DB16C906-AF04-4B43-BF2A-740E37680E10}">
  <ds:schemaRefs>
    <ds:schemaRef ds:uri="http://schemas.microsoft.com/sharepoint/v3/contenttype/forms"/>
  </ds:schemaRefs>
</ds:datastoreItem>
</file>

<file path=customXml/itemProps2.xml><?xml version="1.0" encoding="utf-8"?>
<ds:datastoreItem xmlns:ds="http://schemas.openxmlformats.org/officeDocument/2006/customXml" ds:itemID="{FF66D8D3-C2D2-444F-A64F-DDFF3C16D2AB}">
  <ds:schemaRefs>
    <ds:schemaRef ds:uri="http://schemas.microsoft.com/office/2006/documentManagement/types"/>
    <ds:schemaRef ds:uri="2bdd1514-616d-4e9f-a83e-cf2b4c98f710"/>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purl.org/dc/elements/1.1/"/>
    <ds:schemaRef ds:uri="f3f3559c-2728-4180-8fe9-17ca1b852a48"/>
    <ds:schemaRef ds:uri="http://www.w3.org/XML/1998/namespace"/>
    <ds:schemaRef ds:uri="http://purl.org/dc/terms/"/>
  </ds:schemaRefs>
</ds:datastoreItem>
</file>

<file path=customXml/itemProps3.xml><?xml version="1.0" encoding="utf-8"?>
<ds:datastoreItem xmlns:ds="http://schemas.openxmlformats.org/officeDocument/2006/customXml" ds:itemID="{03AB975B-0B73-4353-A396-6B1E3E765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3559c-2728-4180-8fe9-17ca1b852a48"/>
    <ds:schemaRef ds:uri="2bdd1514-616d-4e9f-a83e-cf2b4c98f7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ADDC90B-B972-4D04-ADC5-29F51E0CDE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Instructions</vt:lpstr>
      <vt:lpstr>ChangeLog</vt:lpstr>
      <vt:lpstr>Start Here Statistics</vt:lpstr>
      <vt:lpstr>CountyStateRegions_21</vt:lpstr>
      <vt:lpstr>Government</vt:lpstr>
      <vt:lpstr>Feeding</vt:lpstr>
      <vt:lpstr>Mass Care_DES</vt:lpstr>
      <vt:lpstr>Log_DES</vt:lpstr>
      <vt:lpstr>Staff Wellness</vt:lpstr>
      <vt:lpstr>Staffing</vt:lpstr>
      <vt:lpstr>Log_Vehicles(Pre DTT)</vt:lpstr>
      <vt:lpstr>FSI use tabs &gt;&gt;&gt;</vt:lpstr>
      <vt:lpstr>DSARS DRO County Table</vt:lpstr>
      <vt:lpstr>DSARS DRO County</vt:lpstr>
      <vt:lpstr>DSARS Consolidated</vt:lpstr>
      <vt:lpstr>'Start Here Statistics'!ActiveCntyCol</vt:lpstr>
      <vt:lpstr>ActiveRgnCol</vt:lpstr>
      <vt:lpstr>'DSARS DRO County Table'!ChapterNames</vt:lpstr>
      <vt:lpstr>'DSARS DRO County Table'!ChapterOrder</vt:lpstr>
      <vt:lpstr>'DSARS DRO County Table'!ChaptersActive</vt:lpstr>
      <vt:lpstr>'Mass Care_DES'!ChaptersActive</vt:lpstr>
      <vt:lpstr>ChaptersActive</vt:lpstr>
      <vt:lpstr>'DSARS DRO County Table'!ChaptersCounties</vt:lpstr>
      <vt:lpstr>'DSARS DRO County'!ChoiceReptLevel</vt:lpstr>
      <vt:lpstr>'DSARS DRO County Table'!ChoiceReptLevel</vt:lpstr>
      <vt:lpstr>'DSARS DRO County Table'!CountiesActive</vt:lpstr>
      <vt:lpstr>CountiesActive</vt:lpstr>
      <vt:lpstr>'Start Here Statistics'!CountiesInRegion</vt:lpstr>
      <vt:lpstr>'DSARS DRO County'!County_DRO</vt:lpstr>
      <vt:lpstr>'DSARS DRO County Table'!County_DRO</vt:lpstr>
      <vt:lpstr>'DSARS DRO County Table'!DateIndex</vt:lpstr>
      <vt:lpstr>'Mass Care_DES'!DateIndex</vt:lpstr>
      <vt:lpstr>DateIndex</vt:lpstr>
      <vt:lpstr>'DSARS DRO County Table'!DR_Num</vt:lpstr>
      <vt:lpstr>'Mass Care_DES'!DR_Num</vt:lpstr>
      <vt:lpstr>DR_Num</vt:lpstr>
      <vt:lpstr>'DSARS DRO County Table'!DR_Region</vt:lpstr>
      <vt:lpstr>'Mass Care_DES'!DR_Region</vt:lpstr>
      <vt:lpstr>DR_Region</vt:lpstr>
      <vt:lpstr>'DSARS Consolidated'!Entity</vt:lpstr>
      <vt:lpstr>'DSARS DRO County'!Entity</vt:lpstr>
      <vt:lpstr>'DSARS DRO County Table'!Entity</vt:lpstr>
      <vt:lpstr>Feeding!L10DateStart</vt:lpstr>
      <vt:lpstr>Feeding!L11_1DateStart</vt:lpstr>
      <vt:lpstr>'Mass Care_DES'!L23DateStart</vt:lpstr>
      <vt:lpstr>Government!L26DateStart</vt:lpstr>
      <vt:lpstr>'Staff Wellness'!L71DateStart</vt:lpstr>
      <vt:lpstr>'Staff Wellness'!L72DateStart</vt:lpstr>
      <vt:lpstr>'Staff Wellness'!L73DateStart</vt:lpstr>
      <vt:lpstr>Feeding!L9DateStart</vt:lpstr>
      <vt:lpstr>'DSARS Consolidated'!LstReptLvls</vt:lpstr>
      <vt:lpstr>'DSARS DRO County'!LstReptLvls</vt:lpstr>
      <vt:lpstr>'DSARS DRO County Table'!LstReptLvls</vt:lpstr>
      <vt:lpstr>LstReptLvls</vt:lpstr>
      <vt:lpstr>LstRgnNames</vt:lpstr>
      <vt:lpstr>'DSARS Consolidated'!PeriodDate</vt:lpstr>
      <vt:lpstr>'DSARS DRO County Table'!PeriodDate</vt:lpstr>
      <vt:lpstr>'Mass Care_DES'!PeriodDate</vt:lpstr>
      <vt:lpstr>PeriodDate</vt:lpstr>
      <vt:lpstr>'DSARS Consolidated'!Print_Area</vt:lpstr>
      <vt:lpstr>'DSARS DRO County'!Print_Area</vt:lpstr>
      <vt:lpstr>'DSARS DRO County Table'!Print_Area</vt:lpstr>
      <vt:lpstr>'Mass Care_DES'!Print_Area</vt:lpstr>
      <vt:lpstr>Feeding!Print_Titles</vt:lpstr>
      <vt:lpstr>Government!Print_Titles</vt:lpstr>
      <vt:lpstr>Log_DES!Print_Titles</vt:lpstr>
      <vt:lpstr>'Mass Care_DES'!Print_Titles</vt:lpstr>
      <vt:lpstr>'Staff Wellness'!Print_Titles</vt:lpstr>
      <vt:lpstr>'DSARS DRO County Table'!RegionName</vt:lpstr>
      <vt:lpstr>RegionName</vt:lpstr>
      <vt:lpstr>RegionsSelected</vt:lpstr>
      <vt:lpstr>'DSARS DRO County'!Staff_Stuff</vt:lpstr>
      <vt:lpstr>'DSARS DRO County Table'!Staff_Stuff</vt:lpstr>
      <vt:lpstr>'Log_Vehicles(Pre DTT)'!StartDate</vt:lpstr>
      <vt:lpstr>'Start Here Statistics'!StartDate</vt:lpstr>
      <vt:lpstr>'DSARS DRO County'!Totals</vt:lpstr>
      <vt:lpstr>'DSARS DRO County Table'!Totals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Collection Tool</dc:title>
  <dc:subject>Form 5266 Revision June 2022</dc:subject>
  <dc:creator>Dee Falasco, Karl Matzke</dc:creator>
  <cp:keywords/>
  <dc:description/>
  <cp:lastModifiedBy>Alvelda, Stephanie</cp:lastModifiedBy>
  <cp:revision/>
  <dcterms:created xsi:type="dcterms:W3CDTF">2006-11-10T12:59:24Z</dcterms:created>
  <dcterms:modified xsi:type="dcterms:W3CDTF">2023-12-04T19:37:33Z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0x010100FCC66C9279EF1F4EB041F95129D7549C</vt:lpwstr>
  </property>
  <property fmtid="{D5CDD505-2E9C-101B-9397-08002B2CF9AE}" pid="4" name="MediaServiceImageTags">
    <vt:lpwstr/>
  </property>
</Properties>
</file>