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B_CRRDC\Documents\CREANCES ET DETTES 2023\"/>
    </mc:Choice>
  </mc:AlternateContent>
  <xr:revisionPtr revIDLastSave="0" documentId="8_{F73B01DF-B0E7-4EF0-8552-4BE36931D0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tes à payer CRRDC (2)" sheetId="5" r:id="rId1"/>
    <sheet name="Dettes internes" sheetId="7" r:id="rId2"/>
    <sheet name="CREANCES 2022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5" l="1"/>
  <c r="E20" i="5" s="1"/>
  <c r="D21" i="5"/>
  <c r="D16" i="5"/>
  <c r="D17" i="5"/>
  <c r="E17" i="5" s="1"/>
  <c r="C22" i="5"/>
  <c r="E21" i="5"/>
  <c r="D21" i="7"/>
  <c r="D15" i="7"/>
  <c r="E15" i="7" s="1"/>
  <c r="E16" i="5"/>
  <c r="C20" i="7"/>
  <c r="C21" i="7"/>
  <c r="E19" i="5"/>
  <c r="E18" i="5"/>
  <c r="E22" i="7"/>
  <c r="E23" i="7"/>
  <c r="E24" i="7"/>
  <c r="C18" i="12"/>
  <c r="E17" i="12"/>
  <c r="E17" i="7"/>
  <c r="E18" i="7"/>
  <c r="E19" i="7"/>
  <c r="D12" i="5"/>
  <c r="E12" i="5"/>
  <c r="E13" i="5"/>
  <c r="E14" i="5"/>
  <c r="C15" i="5"/>
  <c r="E16" i="7"/>
  <c r="E14" i="7"/>
  <c r="E13" i="7"/>
  <c r="E12" i="7"/>
  <c r="E15" i="5"/>
  <c r="E21" i="7" l="1"/>
  <c r="C25" i="7"/>
  <c r="D25" i="7"/>
  <c r="D22" i="5"/>
  <c r="E22" i="5"/>
  <c r="E20" i="7"/>
  <c r="E25" i="7" s="1"/>
  <c r="E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DFL</author>
  </authors>
  <commentList>
    <comment ref="D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DFL:</t>
        </r>
        <r>
          <rPr>
            <sz val="9"/>
            <color indexed="81"/>
            <rFont val="Tahoma"/>
            <family val="2"/>
          </rPr>
          <t xml:space="preserve">
La DGI n'a plus payé ses loyer à la CRRDC à partir de nov et déc 2018 alors on lui doit 28,000 $
Pyt dettes : 17000$ + 3000 $ + 6000 $ en 2019 et en 2020 3000 $ + 1500 $+2000+2000+2000
Solde restant de : 8500$
</t>
        </r>
      </text>
    </comment>
  </commentList>
</comments>
</file>

<file path=xl/sharedStrings.xml><?xml version="1.0" encoding="utf-8"?>
<sst xmlns="http://schemas.openxmlformats.org/spreadsheetml/2006/main" count="70" uniqueCount="45">
  <si>
    <t>DETTES  EXTERNES</t>
  </si>
  <si>
    <t>BCDC,intérêts débiteurs generés par les comptes bancaires antérieurs</t>
  </si>
  <si>
    <t xml:space="preserve">DETTES INTERNES </t>
  </si>
  <si>
    <t xml:space="preserve"> </t>
  </si>
  <si>
    <t>BOKONJA</t>
  </si>
  <si>
    <t>Montant payé en $</t>
  </si>
  <si>
    <t>Solde $</t>
  </si>
  <si>
    <t>Montant $</t>
  </si>
  <si>
    <t>CROIX-ROUGE DE LA RDC</t>
  </si>
  <si>
    <t>SECRETARIAT GENERAL</t>
  </si>
  <si>
    <t>41, Avenue de la Justice</t>
  </si>
  <si>
    <t>KINSHASA/GOMBE</t>
  </si>
  <si>
    <t>GARAGE AUTO CAR BEBY (Réparations 03 véhicules CRRDC)</t>
  </si>
  <si>
    <t>Honoraire Me Mothilo dossier judiciaire MAZAZA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</si>
  <si>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</si>
  <si>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</si>
  <si>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Ets MEERL ENGENERING (Frais alloués Réhabilitation bureau logistique en salle de soins de santé)</t>
  </si>
  <si>
    <t xml:space="preserve"> KABEYANG (Arriéré salaires Mai,Juin,Aout,Septembre et Octobre 2014)</t>
  </si>
  <si>
    <t>TAMBU KIMBOMBO Charles  (Arriéré salaires Mai, Juin, Aout, Septembre et Octobre 2014)</t>
  </si>
  <si>
    <t xml:space="preserve">TOTAL </t>
  </si>
  <si>
    <t>TABLEAU SYNTHETIQUE DES DETTES INTERNES A PAYER PAR LA CRRDC</t>
  </si>
  <si>
    <t>TABLEAU SYNTHETIQUE DES DETTES EXTERNES A PAYER PAR LA CRRDC</t>
  </si>
  <si>
    <t>EQUIPE ILUNGA (Commission des Finances sortant)</t>
  </si>
  <si>
    <t>Dettes à payer remboursement de garantie locative à la DGI</t>
  </si>
  <si>
    <t>N°</t>
  </si>
  <si>
    <t>Prise en charge du facilitateur atelier Tersec à Bunia par DO nov 2018, fonds à rembourser au CICR</t>
  </si>
  <si>
    <t>Décompte final de Mr KASONGO Louison</t>
  </si>
  <si>
    <t>TABLEAU SYNTHETIQUE DES CREANCES A RECOUVRER AUPRES DES TIERS</t>
  </si>
  <si>
    <t>DESIGNATION</t>
  </si>
  <si>
    <t>Atelier de l'équipe d'urgence appui CICR en 2019 non réalisé à rembourser</t>
  </si>
  <si>
    <t>Paie arriérés salaires du personnel et primes des volontaires de juillet à sept 2019</t>
  </si>
  <si>
    <t xml:space="preserve">Frais compensatoire gouvernance, 02 mois arriérés membres du Comité de Direction 2020 </t>
  </si>
  <si>
    <t>Primes caissière TANKOY Marie-Claire de mai-sept 2020</t>
  </si>
  <si>
    <t xml:space="preserve">Frais remboursement transport, 04 mois arriérés membres des Commission des Finances 2020 </t>
  </si>
  <si>
    <t>REGIDESO (FACTURE A PAYER du 31/12/2018 au 30/09/2021)</t>
  </si>
  <si>
    <t>Paie arriérés salaires du personnel de l'agent NSUNGI Marina de (juillet à sept 2019 : 1230 $ et ( juin, août, sept, oct  2020 : 1640$)</t>
  </si>
  <si>
    <t>AGB DETTES A PAYER (Pénalités facture non payée) Activité Rougéole en décembre 2019)</t>
  </si>
  <si>
    <t>Décompte final de Mr MULAMBA olivier</t>
  </si>
  <si>
    <t>LE TERSORIER GENERAL</t>
  </si>
  <si>
    <t>Camille  BIELO LINZANZA</t>
  </si>
  <si>
    <t>Créances cartes de membre 2021+2022  des branches à recouvrer au 31/12/2022</t>
  </si>
  <si>
    <t>Paiement facture Entretien véhicule 069IT027 au Garage M.B.M Mbala Fils</t>
  </si>
  <si>
    <t>Prêt à rembourser RLF(Salaires du personnel en cash et volontaires) 2018</t>
  </si>
  <si>
    <t>MITANTA MUBUNJI Mamie Décompte final</t>
  </si>
  <si>
    <t>Fait à Kinshasa le 12/09/2023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</si>
</sst>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4" fillId="0" borderId="1" xfId="0" applyFont="1" applyBorder="1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6" fillId="0" borderId="0" xfId="0" applyFont="1"/>
    <xf numFmtId="0" fontId="2" fillId="0" borderId="3" xfId="0" applyFont="1" applyBorder="1"/>
    <xf numFmtId="0" fontId="2" fillId="0" borderId="5" xfId="0" applyFont="1" applyBorder="1"/>
    <xf numFmtId="0" fontId="0" fillId="0" borderId="4" xfId="0" applyBorder="1"/>
    <xf numFmtId="0" fontId="4" fillId="0" borderId="0" xfId="0" applyFont="1" applyAlignment="1">
      <alignment vertical="center"/>
    </xf>
    <xf numFmtId="3" fontId="2" fillId="3" borderId="0" xfId="0" applyNumberFormat="1" applyFont="1" applyFill="1"/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right"/>
    </xf>
    <xf numFmtId="0" fontId="0" fillId="0" borderId="5" xfId="0" applyBorder="1"/>
    <xf numFmtId="3" fontId="5" fillId="0" borderId="0" xfId="0" applyNumberFormat="1" applyFont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10" fillId="0" borderId="1" xfId="0" applyFont="1" applyBorder="1"/>
    <xf numFmtId="0" fontId="11" fillId="3" borderId="2" xfId="0" applyFont="1" applyFill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1" fillId="3" borderId="2" xfId="0" applyFont="1" applyFill="1" applyBorder="1"/>
    <xf numFmtId="0" fontId="11" fillId="0" borderId="1" xfId="0" applyFont="1" applyBorder="1" applyAlignment="1">
      <alignment horizontal="left" wrapText="1"/>
    </xf>
    <xf numFmtId="3" fontId="11" fillId="0" borderId="1" xfId="0" applyNumberFormat="1" applyFont="1" applyBorder="1"/>
    <xf numFmtId="3" fontId="11" fillId="0" borderId="2" xfId="0" applyNumberFormat="1" applyFont="1" applyBorder="1"/>
    <xf numFmtId="3" fontId="12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3" fontId="13" fillId="0" borderId="1" xfId="0" applyNumberFormat="1" applyFont="1" applyBorder="1" applyAlignment="1">
      <alignment horizontal="right"/>
    </xf>
    <xf numFmtId="0" fontId="2" fillId="0" borderId="0" xfId="0" applyFont="1"/>
    <xf numFmtId="0" fontId="15" fillId="2" borderId="1" xfId="0" applyFont="1" applyFill="1" applyBorder="1" applyAlignment="1">
      <alignment horizontal="center"/>
    </xf>
    <xf numFmtId="3" fontId="16" fillId="3" borderId="2" xfId="0" applyNumberFormat="1" applyFont="1" applyFill="1" applyBorder="1"/>
    <xf numFmtId="4" fontId="16" fillId="3" borderId="2" xfId="0" applyNumberFormat="1" applyFont="1" applyFill="1" applyBorder="1"/>
    <xf numFmtId="4" fontId="17" fillId="0" borderId="1" xfId="0" applyNumberFormat="1" applyFont="1" applyBorder="1" applyAlignment="1">
      <alignment horizontal="right"/>
    </xf>
    <xf numFmtId="0" fontId="2" fillId="0" borderId="1" xfId="0" applyFont="1" applyBorder="1"/>
    <xf numFmtId="4" fontId="7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415117</xdr:colOff>
      <xdr:row>0</xdr:row>
      <xdr:rowOff>38100</xdr:rowOff>
    </xdr:from>
    <xdr:to>
      <xdr:col>1</xdr:col>
      <xdr:colOff>213360</xdr:colOff>
      <xdr:row>2</xdr:row>
      <xdr:rowOff>76200</xdr:rowOff>
    </xdr:to>
    <xdr:grpSp>
      <xdr:nvGrpSpPr>
        <xdr:cNvPr id="2" name="Group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415117" y="38100"/>
          <a:ext cx="415463" cy="403860"/>
          <a:chOff x="7116" y="4080"/>
          <a:chExt cx="1780" cy="1780"/>
        </a:xfrm>
      </xdr:grpSpPr>
      <xdr:sp macro="" textlink="">
        <xdr:nvSpPr>
          <xdr:cNvPr id="3" name="Rectangle 5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7660" y="4080"/>
            <a:ext cx="515" cy="1780"/>
          </a:xfrm>
          <a:prstGeom prst="rect">
            <a:avLst/>
          </a:prstGeom>
          <a:solidFill>
            <a:srgbClr val="FF0000"/>
          </a:solidFill>
          <a:ln w="9525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4" name="Rectangle 5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 rot="16200000">
            <a:off x="7726" y="4120"/>
            <a:ext cx="560" cy="1780"/>
          </a:xfrm>
          <a:prstGeom prst="rect">
            <a:avLst/>
          </a:prstGeom>
          <a:solidFill>
            <a:srgbClr val="FF0000"/>
          </a:solidFill>
          <a:ln w="9525">
            <a:solidFill>
              <a:srgbClr val="FF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</xdr:row>
      <xdr:rowOff>182876</xdr:rowOff>
    </xdr:from>
    <xdr:to>
      <xdr:col>1</xdr:col>
      <xdr:colOff>327663</xdr:colOff>
      <xdr:row>2</xdr:row>
      <xdr:rowOff>121919</xdr:rowOff>
    </xdr:to>
    <xdr:sp macro="" textlink="">
      <xdr:nvSpPr>
        <xdr:cNvPr id="4" name="Rectangle 5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 rot="16200000">
          <a:off x="499110" y="240026"/>
          <a:ext cx="121923" cy="373383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68580</xdr:colOff>
      <xdr:row>1</xdr:row>
      <xdr:rowOff>38098</xdr:rowOff>
    </xdr:from>
    <xdr:to>
      <xdr:col>1</xdr:col>
      <xdr:colOff>201933</xdr:colOff>
      <xdr:row>3</xdr:row>
      <xdr:rowOff>47623</xdr:rowOff>
    </xdr:to>
    <xdr:sp macro="" textlink="">
      <xdr:nvSpPr>
        <xdr:cNvPr id="6" name="Rectangle 5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 rot="16200000">
          <a:off x="366714" y="341944"/>
          <a:ext cx="375285" cy="133353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3</xdr:row>
      <xdr:rowOff>7617</xdr:rowOff>
    </xdr:from>
    <xdr:to>
      <xdr:col>1</xdr:col>
      <xdr:colOff>60963</xdr:colOff>
      <xdr:row>3</xdr:row>
      <xdr:rowOff>121917</xdr:rowOff>
    </xdr:to>
    <xdr:sp macro="" textlink="">
      <xdr:nvSpPr>
        <xdr:cNvPr id="2" name="Rectangle 59">
          <a:extLst>
            <a:ext uri="{FF2B5EF4-FFF2-40B4-BE49-F238E27FC236}">
              <a16:creationId xmlns:a16="http://schemas.microsoft.com/office/drawing/2014/main" id="{DB3AF4DA-1AF4-4364-9583-0E4DB5ADCACD}"/>
            </a:ext>
          </a:extLst>
        </xdr:cNvPr>
        <xdr:cNvSpPr>
          <a:spLocks noChangeArrowheads="1"/>
        </xdr:cNvSpPr>
      </xdr:nvSpPr>
      <xdr:spPr bwMode="auto">
        <a:xfrm rot="16200000">
          <a:off x="569596" y="386710"/>
          <a:ext cx="114300" cy="453394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0</xdr:col>
      <xdr:colOff>541019</xdr:colOff>
      <xdr:row>2</xdr:row>
      <xdr:rowOff>38098</xdr:rowOff>
    </xdr:from>
    <xdr:to>
      <xdr:col>0</xdr:col>
      <xdr:colOff>708662</xdr:colOff>
      <xdr:row>4</xdr:row>
      <xdr:rowOff>76199</xdr:rowOff>
    </xdr:to>
    <xdr:sp macro="" textlink="">
      <xdr:nvSpPr>
        <xdr:cNvPr id="3" name="Rectangle 59">
          <a:extLst>
            <a:ext uri="{FF2B5EF4-FFF2-40B4-BE49-F238E27FC236}">
              <a16:creationId xmlns:a16="http://schemas.microsoft.com/office/drawing/2014/main" id="{09E29D98-4668-4A00-803C-A2789A30331E}"/>
            </a:ext>
          </a:extLst>
        </xdr:cNvPr>
        <xdr:cNvSpPr>
          <a:spLocks noChangeArrowheads="1"/>
        </xdr:cNvSpPr>
      </xdr:nvSpPr>
      <xdr:spPr bwMode="auto">
        <a:xfrm rot="16200000">
          <a:off x="422910" y="521967"/>
          <a:ext cx="403861" cy="167643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35"/>
  <sheetViews>
    <sheetView tabSelected="1" topLeftCell="A18" workbookViewId="0">
      <selection activeCell="B28" sqref="B28"/>
    </sheetView>
  </sheetViews>
  <sheetFormatPr baseColWidth="10" defaultRowHeight="14.4" x14ac:dyDescent="0.3"/>
  <cols>
    <col min="1" max="1" width="9" customWidth="1"/>
    <col min="2" max="2" width="69.109375" customWidth="1"/>
    <col min="3" max="3" width="11.6640625" customWidth="1"/>
    <col min="5" max="5" width="14.5546875" customWidth="1"/>
    <col min="6" max="6" width="18.88671875" customWidth="1"/>
    <col min="7" max="7" width="18.44140625" customWidth="1"/>
  </cols>
  <sheetData>
    <row r="4" spans="1:5" x14ac:dyDescent="0.3">
      <c r="A4" s="14" t="s">
        <v>8</v>
      </c>
      <c r="B4" s="14"/>
    </row>
    <row r="5" spans="1:5" x14ac:dyDescent="0.3">
      <c r="A5" s="14" t="s">
        <v>9</v>
      </c>
      <c r="B5" s="14"/>
    </row>
    <row r="6" spans="1:5" x14ac:dyDescent="0.3">
      <c r="A6" s="14" t="s">
        <v>10</v>
      </c>
      <c r="B6" s="14"/>
    </row>
    <row r="7" spans="1:5" x14ac:dyDescent="0.3">
      <c r="A7" s="15" t="s">
        <v>11</v>
      </c>
      <c r="B7" s="15"/>
    </row>
    <row r="8" spans="1:5" ht="15" thickBot="1" x14ac:dyDescent="0.35">
      <c r="A8" s="15"/>
      <c r="B8" s="15"/>
    </row>
    <row r="9" spans="1:5" ht="21.6" thickBot="1" x14ac:dyDescent="0.45">
      <c r="B9" s="16" t="s">
        <v>21</v>
      </c>
      <c r="C9" s="17"/>
      <c r="D9" s="18"/>
    </row>
    <row r="11" spans="1:5" ht="38.25" customHeight="1" x14ac:dyDescent="0.4">
      <c r="A11" s="27"/>
      <c r="B11" s="2" t="s">
        <v>0</v>
      </c>
      <c r="C11" s="25" t="s">
        <v>7</v>
      </c>
      <c r="D11" s="25" t="s">
        <v>5</v>
      </c>
      <c r="E11" s="26" t="s">
        <v>6</v>
      </c>
    </row>
    <row r="12" spans="1:5" ht="29.25" customHeight="1" x14ac:dyDescent="0.3">
      <c r="A12" s="37">
        <v>1</v>
      </c>
      <c r="B12" s="32" t="s">
        <v>12</v>
      </c>
      <c r="C12" s="33">
        <v>2016</v>
      </c>
      <c r="D12" s="33">
        <f>1000+500</f>
        <v>1500</v>
      </c>
      <c r="E12" s="38">
        <f t="shared" ref="E12:E21" si="0">C12-D12</f>
        <v>516</v>
      </c>
    </row>
    <row r="13" spans="1:5" ht="35.4" customHeight="1" x14ac:dyDescent="0.3">
      <c r="A13" s="37">
        <v>2</v>
      </c>
      <c r="B13" s="40" t="s">
        <v>16</v>
      </c>
      <c r="C13" s="39">
        <v>1888</v>
      </c>
      <c r="D13" s="33"/>
      <c r="E13" s="38">
        <f t="shared" si="0"/>
        <v>1888</v>
      </c>
    </row>
    <row r="14" spans="1:5" ht="29.25" customHeight="1" x14ac:dyDescent="0.3">
      <c r="A14" s="37">
        <v>3</v>
      </c>
      <c r="B14" s="32" t="s">
        <v>1</v>
      </c>
      <c r="C14" s="33">
        <v>2600</v>
      </c>
      <c r="D14" s="33"/>
      <c r="E14" s="38">
        <f t="shared" si="0"/>
        <v>2600</v>
      </c>
    </row>
    <row r="15" spans="1:5" ht="29.25" customHeight="1" x14ac:dyDescent="0.3">
      <c r="A15" s="37">
        <v>4</v>
      </c>
      <c r="B15" s="31" t="s">
        <v>22</v>
      </c>
      <c r="C15" s="34">
        <f>8905-1000</f>
        <v>7905</v>
      </c>
      <c r="D15" s="34">
        <v>1000</v>
      </c>
      <c r="E15" s="38">
        <f t="shared" si="0"/>
        <v>6905</v>
      </c>
    </row>
    <row r="16" spans="1:5" ht="47.25" customHeight="1" x14ac:dyDescent="0.3">
      <c r="A16" s="37">
        <v>5</v>
      </c>
      <c r="B16" s="32" t="s">
        <v>23</v>
      </c>
      <c r="C16" s="33">
        <v>45000</v>
      </c>
      <c r="D16" s="33">
        <f>17000+3000+6000+3000+1500+2000+2000+2000</f>
        <v>36500</v>
      </c>
      <c r="E16" s="35">
        <f t="shared" si="0"/>
        <v>8500</v>
      </c>
    </row>
    <row r="17" spans="1:6" ht="47.25" customHeight="1" x14ac:dyDescent="0.3">
      <c r="A17" s="37">
        <v>6</v>
      </c>
      <c r="B17" s="32" t="s">
        <v>26</v>
      </c>
      <c r="C17" s="33">
        <v>5994</v>
      </c>
      <c r="D17" s="33">
        <f>1500+1000+1000+1000+1000</f>
        <v>5500</v>
      </c>
      <c r="E17" s="35">
        <f t="shared" si="0"/>
        <v>494</v>
      </c>
    </row>
    <row r="18" spans="1:6" ht="47.25" customHeight="1" x14ac:dyDescent="0.3">
      <c r="A18" s="37">
        <v>7</v>
      </c>
      <c r="B18" s="32" t="s">
        <v>34</v>
      </c>
      <c r="C18" s="33">
        <v>3843.84</v>
      </c>
      <c r="D18" s="33"/>
      <c r="E18" s="35">
        <f t="shared" si="0"/>
        <v>3843.84</v>
      </c>
      <c r="F18" s="51"/>
    </row>
    <row r="19" spans="1:6" ht="47.25" customHeight="1" x14ac:dyDescent="0.3">
      <c r="A19" s="37">
        <v>8</v>
      </c>
      <c r="B19" s="32" t="s">
        <v>36</v>
      </c>
      <c r="C19" s="33">
        <v>3825</v>
      </c>
      <c r="D19" s="33"/>
      <c r="E19" s="35">
        <f t="shared" si="0"/>
        <v>3825</v>
      </c>
      <c r="F19" s="51"/>
    </row>
    <row r="20" spans="1:6" ht="47.25" customHeight="1" x14ac:dyDescent="0.3">
      <c r="A20" s="37">
        <v>9</v>
      </c>
      <c r="B20" s="32" t="s">
        <v>37</v>
      </c>
      <c r="C20" s="33">
        <v>17100</v>
      </c>
      <c r="D20" s="33">
        <f>3000+1000+1500+1500+1500+1500+1500+1500</f>
        <v>13000</v>
      </c>
      <c r="E20" s="35">
        <f t="shared" si="0"/>
        <v>4100</v>
      </c>
      <c r="F20" s="51"/>
    </row>
    <row r="21" spans="1:6" ht="47.25" customHeight="1" x14ac:dyDescent="0.3">
      <c r="A21" s="37">
        <v>10</v>
      </c>
      <c r="B21" s="32" t="s">
        <v>43</v>
      </c>
      <c r="C21" s="33">
        <v>54196</v>
      </c>
      <c r="D21" s="33">
        <f>17000+6500+5219-2140+5000+650+650</f>
        <v>32879</v>
      </c>
      <c r="E21" s="35">
        <f t="shared" si="0"/>
        <v>21317</v>
      </c>
      <c r="F21" s="51"/>
    </row>
    <row r="22" spans="1:6" ht="21.9" customHeight="1" x14ac:dyDescent="0.3">
      <c r="A22" s="36"/>
      <c r="B22" s="41" t="s">
        <v>19</v>
      </c>
      <c r="C22" s="42">
        <f>SUM(C12:C21)</f>
        <v>144367.84</v>
      </c>
      <c r="D22" s="42">
        <f>SUM(D12:D21)</f>
        <v>90379</v>
      </c>
      <c r="E22" s="42">
        <f>SUM(E12:E21)</f>
        <v>53988.84</v>
      </c>
    </row>
    <row r="23" spans="1:6" ht="21.9" customHeight="1" x14ac:dyDescent="0.35">
      <c r="A23" s="10"/>
      <c r="B23" s="14"/>
      <c r="C23" s="24"/>
      <c r="D23" s="24"/>
      <c r="E23" s="24"/>
    </row>
    <row r="24" spans="1:6" ht="21.9" customHeight="1" x14ac:dyDescent="0.35">
      <c r="A24" s="10"/>
      <c r="B24" s="14"/>
      <c r="C24" s="24"/>
      <c r="D24" s="24"/>
      <c r="E24" s="24"/>
    </row>
    <row r="25" spans="1:6" ht="15.6" x14ac:dyDescent="0.3">
      <c r="A25" s="10"/>
      <c r="B25" s="8"/>
      <c r="C25" s="8" t="s">
        <v>44</v>
      </c>
      <c r="D25" s="11"/>
      <c r="E25" s="11"/>
    </row>
    <row r="26" spans="1:6" ht="15.6" x14ac:dyDescent="0.3">
      <c r="A26" s="8"/>
      <c r="C26" s="8"/>
      <c r="D26" s="11"/>
      <c r="E26" s="11"/>
    </row>
    <row r="27" spans="1:6" ht="15.6" x14ac:dyDescent="0.3">
      <c r="A27" s="8"/>
      <c r="C27" s="9" t="s">
        <v>38</v>
      </c>
      <c r="D27" s="19"/>
      <c r="E27" s="8"/>
    </row>
    <row r="28" spans="1:6" ht="15.6" x14ac:dyDescent="0.3">
      <c r="A28" s="8"/>
      <c r="B28" s="8" t="s">
        <v>3</v>
      </c>
      <c r="C28" s="9"/>
      <c r="D28" s="19"/>
      <c r="E28" s="8"/>
    </row>
    <row r="29" spans="1:6" ht="15.6" x14ac:dyDescent="0.3">
      <c r="C29" s="9" t="s">
        <v>39</v>
      </c>
      <c r="D29" s="8"/>
      <c r="E29" s="8"/>
    </row>
    <row r="35" spans="5:5" x14ac:dyDescent="0.3">
      <c r="E35" t="s">
        <v>14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5"/>
  <sheetViews>
    <sheetView topLeftCell="A18" workbookViewId="0">
      <selection activeCell="B26" sqref="B26"/>
    </sheetView>
  </sheetViews>
  <sheetFormatPr baseColWidth="10" defaultRowHeight="14.4" x14ac:dyDescent="0.3"/>
  <cols>
    <col min="1" max="1" width="6.109375" customWidth="1"/>
    <col min="2" max="2" width="75" customWidth="1"/>
    <col min="6" max="6" width="21.109375" customWidth="1"/>
    <col min="8" max="8" width="52.109375" customWidth="1"/>
  </cols>
  <sheetData>
    <row r="2" spans="1:5" x14ac:dyDescent="0.3">
      <c r="A2" t="s">
        <v>15</v>
      </c>
    </row>
    <row r="4" spans="1:5" x14ac:dyDescent="0.3">
      <c r="A4" s="14" t="s">
        <v>8</v>
      </c>
      <c r="B4" s="14"/>
    </row>
    <row r="5" spans="1:5" x14ac:dyDescent="0.3">
      <c r="A5" s="14" t="s">
        <v>9</v>
      </c>
      <c r="B5" s="14"/>
    </row>
    <row r="6" spans="1:5" x14ac:dyDescent="0.3">
      <c r="A6" s="14" t="s">
        <v>10</v>
      </c>
      <c r="B6" s="14"/>
    </row>
    <row r="7" spans="1:5" x14ac:dyDescent="0.3">
      <c r="A7" s="15" t="s">
        <v>11</v>
      </c>
      <c r="B7" s="15"/>
    </row>
    <row r="8" spans="1:5" ht="15" thickBot="1" x14ac:dyDescent="0.35">
      <c r="A8" s="15"/>
      <c r="B8" s="15"/>
    </row>
    <row r="9" spans="1:5" ht="21.6" thickBot="1" x14ac:dyDescent="0.45">
      <c r="B9" s="16" t="s">
        <v>20</v>
      </c>
      <c r="C9" s="17"/>
      <c r="D9" s="23"/>
      <c r="E9" s="18"/>
    </row>
    <row r="11" spans="1:5" ht="32.4" x14ac:dyDescent="0.4">
      <c r="A11" s="1"/>
      <c r="B11" s="2" t="s">
        <v>2</v>
      </c>
      <c r="C11" s="12" t="s">
        <v>7</v>
      </c>
      <c r="D11" s="12" t="s">
        <v>5</v>
      </c>
      <c r="E11" s="13" t="s">
        <v>6</v>
      </c>
    </row>
    <row r="12" spans="1:5" ht="15.6" x14ac:dyDescent="0.3">
      <c r="A12" s="3">
        <v>1</v>
      </c>
      <c r="B12" s="28" t="s">
        <v>4</v>
      </c>
      <c r="C12" s="7">
        <v>240</v>
      </c>
      <c r="D12" s="7"/>
      <c r="E12" s="38">
        <f t="shared" ref="E12:E19" si="0">C12-D12</f>
        <v>240</v>
      </c>
    </row>
    <row r="13" spans="1:5" ht="30" customHeight="1" x14ac:dyDescent="0.3">
      <c r="A13" s="3">
        <v>2</v>
      </c>
      <c r="B13" s="29" t="s">
        <v>18</v>
      </c>
      <c r="C13" s="5">
        <v>306</v>
      </c>
      <c r="D13" s="5"/>
      <c r="E13" s="35">
        <f t="shared" si="0"/>
        <v>306</v>
      </c>
    </row>
    <row r="14" spans="1:5" ht="27.6" customHeight="1" x14ac:dyDescent="0.3">
      <c r="A14" s="3">
        <v>3</v>
      </c>
      <c r="B14" s="30" t="s">
        <v>17</v>
      </c>
      <c r="C14" s="4">
        <v>498</v>
      </c>
      <c r="D14" s="4"/>
      <c r="E14" s="35">
        <f t="shared" si="0"/>
        <v>498</v>
      </c>
    </row>
    <row r="15" spans="1:5" ht="21.9" customHeight="1" x14ac:dyDescent="0.3">
      <c r="A15" s="3">
        <v>4</v>
      </c>
      <c r="B15" s="28" t="s">
        <v>13</v>
      </c>
      <c r="C15" s="7">
        <v>2500</v>
      </c>
      <c r="D15" s="7">
        <f>450+500+1000</f>
        <v>1950</v>
      </c>
      <c r="E15" s="38">
        <f>C15-D15</f>
        <v>550</v>
      </c>
    </row>
    <row r="16" spans="1:5" ht="21.9" customHeight="1" x14ac:dyDescent="0.3">
      <c r="A16" s="3">
        <v>5</v>
      </c>
      <c r="B16" s="28" t="s">
        <v>42</v>
      </c>
      <c r="C16" s="7">
        <v>4849</v>
      </c>
      <c r="D16" s="7">
        <v>2000</v>
      </c>
      <c r="E16" s="38">
        <f t="shared" ref="E16" si="1">C16-D16</f>
        <v>2849</v>
      </c>
    </row>
    <row r="17" spans="1:8" ht="21.9" customHeight="1" x14ac:dyDescent="0.3">
      <c r="A17" s="3">
        <v>6</v>
      </c>
      <c r="B17" s="31" t="s">
        <v>29</v>
      </c>
      <c r="C17" s="5">
        <v>5778</v>
      </c>
      <c r="D17" s="5"/>
      <c r="E17" s="35">
        <f t="shared" si="0"/>
        <v>5778</v>
      </c>
      <c r="H17" t="s">
        <v>3</v>
      </c>
    </row>
    <row r="18" spans="1:8" ht="38.4" customHeight="1" x14ac:dyDescent="0.3">
      <c r="A18" s="3">
        <v>7</v>
      </c>
      <c r="B18" s="29" t="s">
        <v>25</v>
      </c>
      <c r="C18" s="5">
        <v>900</v>
      </c>
      <c r="D18" s="5">
        <v>450</v>
      </c>
      <c r="E18" s="35">
        <f t="shared" si="0"/>
        <v>450</v>
      </c>
    </row>
    <row r="19" spans="1:8" ht="21.9" customHeight="1" x14ac:dyDescent="0.3">
      <c r="A19" s="3">
        <v>8</v>
      </c>
      <c r="B19" s="31" t="s">
        <v>41</v>
      </c>
      <c r="C19" s="5">
        <v>70</v>
      </c>
      <c r="D19" s="5"/>
      <c r="E19" s="35">
        <f t="shared" si="0"/>
        <v>70</v>
      </c>
    </row>
    <row r="20" spans="1:8" ht="30" customHeight="1" x14ac:dyDescent="0.3">
      <c r="A20" s="3">
        <v>9</v>
      </c>
      <c r="B20" s="29" t="s">
        <v>30</v>
      </c>
      <c r="C20" s="5">
        <f>35939-1230</f>
        <v>34709</v>
      </c>
      <c r="D20" s="5">
        <f>1048+1048+19851</f>
        <v>21947</v>
      </c>
      <c r="E20" s="35">
        <f t="shared" ref="E20:E24" si="2">C20-D20</f>
        <v>12762</v>
      </c>
    </row>
    <row r="21" spans="1:8" ht="30" customHeight="1" x14ac:dyDescent="0.3">
      <c r="A21" s="3">
        <v>11</v>
      </c>
      <c r="B21" s="29" t="s">
        <v>35</v>
      </c>
      <c r="C21" s="5">
        <f>1230+1640</f>
        <v>2870</v>
      </c>
      <c r="D21" s="5">
        <f>1000+1000</f>
        <v>2000</v>
      </c>
      <c r="E21" s="35">
        <f t="shared" si="2"/>
        <v>870</v>
      </c>
    </row>
    <row r="22" spans="1:8" ht="30" customHeight="1" x14ac:dyDescent="0.3">
      <c r="A22" s="3">
        <v>12</v>
      </c>
      <c r="B22" s="29" t="s">
        <v>31</v>
      </c>
      <c r="C22" s="5">
        <v>30980</v>
      </c>
      <c r="D22" s="5"/>
      <c r="E22" s="35">
        <f t="shared" si="2"/>
        <v>30980</v>
      </c>
    </row>
    <row r="23" spans="1:8" ht="30" customHeight="1" x14ac:dyDescent="0.3">
      <c r="A23" s="3">
        <v>13</v>
      </c>
      <c r="B23" s="29" t="s">
        <v>32</v>
      </c>
      <c r="C23" s="5">
        <v>500</v>
      </c>
      <c r="D23" s="5"/>
      <c r="E23" s="35">
        <f t="shared" si="2"/>
        <v>500</v>
      </c>
    </row>
    <row r="24" spans="1:8" ht="30" customHeight="1" x14ac:dyDescent="0.3">
      <c r="A24" s="3">
        <v>14</v>
      </c>
      <c r="B24" s="29" t="s">
        <v>33</v>
      </c>
      <c r="C24" s="5">
        <v>5640</v>
      </c>
      <c r="D24" s="5">
        <v>1410</v>
      </c>
      <c r="E24" s="35">
        <f t="shared" si="2"/>
        <v>4230</v>
      </c>
    </row>
    <row r="25" spans="1:8" ht="21" x14ac:dyDescent="0.4">
      <c r="A25" s="3"/>
      <c r="B25" s="6" t="s">
        <v>19</v>
      </c>
      <c r="C25" s="22">
        <f>SUM(C12:C24)</f>
        <v>89840</v>
      </c>
      <c r="D25" s="22">
        <f>SUM(D12:D24)</f>
        <v>29757</v>
      </c>
      <c r="E25" s="22">
        <f>SUM(E12:E24)</f>
        <v>60083</v>
      </c>
    </row>
    <row r="26" spans="1:8" ht="21" x14ac:dyDescent="0.4">
      <c r="A26" s="10"/>
      <c r="B26" s="21"/>
      <c r="C26" s="20"/>
      <c r="D26" s="20"/>
      <c r="E26" s="20"/>
    </row>
    <row r="27" spans="1:8" ht="21" x14ac:dyDescent="0.4">
      <c r="A27" s="10"/>
      <c r="B27" s="21"/>
      <c r="C27" s="20"/>
      <c r="D27" s="20"/>
      <c r="E27" s="20"/>
    </row>
    <row r="28" spans="1:8" ht="21" x14ac:dyDescent="0.4">
      <c r="A28" s="10"/>
      <c r="B28" s="21"/>
      <c r="C28" s="8" t="s">
        <v>44</v>
      </c>
      <c r="D28" s="11"/>
      <c r="E28" s="20"/>
    </row>
    <row r="29" spans="1:8" ht="21" x14ac:dyDescent="0.4">
      <c r="A29" s="10"/>
      <c r="B29" s="21"/>
      <c r="C29" s="20"/>
      <c r="D29" s="20"/>
      <c r="E29" s="20"/>
    </row>
    <row r="30" spans="1:8" ht="15.6" x14ac:dyDescent="0.3">
      <c r="A30" s="10"/>
      <c r="B30" s="8"/>
      <c r="C30" s="9" t="s">
        <v>38</v>
      </c>
      <c r="D30" s="19"/>
      <c r="E30" s="11"/>
    </row>
    <row r="31" spans="1:8" ht="15.6" x14ac:dyDescent="0.3">
      <c r="A31" s="10"/>
      <c r="B31" s="8"/>
      <c r="C31" s="9"/>
      <c r="D31" s="19"/>
      <c r="E31" s="11"/>
    </row>
    <row r="32" spans="1:8" ht="15.6" x14ac:dyDescent="0.3">
      <c r="A32" s="8"/>
      <c r="C32" s="9" t="s">
        <v>39</v>
      </c>
      <c r="D32" s="8"/>
      <c r="E32" s="8"/>
    </row>
    <row r="33" spans="1:5" ht="15.6" x14ac:dyDescent="0.3">
      <c r="A33" s="8"/>
      <c r="C33" s="9"/>
      <c r="D33" s="19"/>
      <c r="E33" s="8"/>
    </row>
    <row r="34" spans="1:5" ht="15.6" x14ac:dyDescent="0.3">
      <c r="A34" s="8"/>
      <c r="C34" s="9"/>
      <c r="D34" s="8"/>
      <c r="E34" s="8"/>
    </row>
    <row r="35" spans="1:5" ht="15.6" x14ac:dyDescent="0.3">
      <c r="A35" s="8"/>
      <c r="B35" s="8" t="s">
        <v>3</v>
      </c>
      <c r="C35" s="8"/>
      <c r="D35" s="8"/>
      <c r="E35" s="8"/>
    </row>
  </sheetData>
  <phoneticPr fontId="14" type="noConversion"/>
  <pageMargins left="0.7" right="0.7" top="0.75" bottom="0.75" header="0.3" footer="0.3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B42A-AEAD-4E33-9B8B-F4A483F3BD54}">
  <dimension ref="A3:E25"/>
  <sheetViews>
    <sheetView topLeftCell="A7" workbookViewId="0">
      <selection activeCell="B11" sqref="B11"/>
    </sheetView>
  </sheetViews>
  <sheetFormatPr baseColWidth="10" defaultRowHeight="14.4" x14ac:dyDescent="0.3"/>
  <cols>
    <col min="2" max="2" width="61.88671875" customWidth="1"/>
    <col min="3" max="3" width="18.109375" customWidth="1"/>
    <col min="4" max="4" width="12.77734375" customWidth="1"/>
    <col min="5" max="5" width="14.5546875" customWidth="1"/>
  </cols>
  <sheetData>
    <row r="3" spans="1:5" x14ac:dyDescent="0.3">
      <c r="A3" t="s">
        <v>15</v>
      </c>
    </row>
    <row r="6" spans="1:5" x14ac:dyDescent="0.3">
      <c r="A6" s="14" t="s">
        <v>8</v>
      </c>
      <c r="B6" s="14"/>
    </row>
    <row r="7" spans="1:5" x14ac:dyDescent="0.3">
      <c r="A7" s="14" t="s">
        <v>9</v>
      </c>
      <c r="B7" s="14"/>
    </row>
    <row r="8" spans="1:5" x14ac:dyDescent="0.3">
      <c r="A8" s="14" t="s">
        <v>10</v>
      </c>
      <c r="B8" s="14"/>
    </row>
    <row r="9" spans="1:5" x14ac:dyDescent="0.3">
      <c r="A9" s="15" t="s">
        <v>11</v>
      </c>
      <c r="B9" s="15"/>
    </row>
    <row r="10" spans="1:5" x14ac:dyDescent="0.3">
      <c r="A10" s="15"/>
      <c r="B10" s="15"/>
    </row>
    <row r="11" spans="1:5" x14ac:dyDescent="0.3">
      <c r="A11" s="15"/>
      <c r="B11" s="15"/>
    </row>
    <row r="12" spans="1:5" ht="15" thickBot="1" x14ac:dyDescent="0.35">
      <c r="A12" s="15"/>
      <c r="B12" s="15"/>
    </row>
    <row r="13" spans="1:5" ht="21.6" thickBot="1" x14ac:dyDescent="0.45">
      <c r="B13" s="16" t="s">
        <v>27</v>
      </c>
      <c r="C13" s="17"/>
      <c r="D13" s="23"/>
      <c r="E13" s="18"/>
    </row>
    <row r="14" spans="1:5" ht="21" x14ac:dyDescent="0.4">
      <c r="B14" s="43"/>
      <c r="C14" s="43"/>
    </row>
    <row r="16" spans="1:5" ht="35.4" customHeight="1" x14ac:dyDescent="0.45">
      <c r="A16" s="44" t="s">
        <v>24</v>
      </c>
      <c r="B16" s="2" t="s">
        <v>28</v>
      </c>
      <c r="C16" s="25" t="s">
        <v>7</v>
      </c>
      <c r="D16" s="25" t="s">
        <v>5</v>
      </c>
      <c r="E16" s="26" t="s">
        <v>6</v>
      </c>
    </row>
    <row r="17" spans="1:5" ht="31.8" customHeight="1" x14ac:dyDescent="0.3">
      <c r="A17" s="3">
        <v>1</v>
      </c>
      <c r="B17" s="29" t="s">
        <v>40</v>
      </c>
      <c r="C17" s="46">
        <v>145571</v>
      </c>
      <c r="D17" s="45"/>
      <c r="E17" s="47">
        <f t="shared" ref="E17" si="0">C17-D17</f>
        <v>145571</v>
      </c>
    </row>
    <row r="18" spans="1:5" ht="21" x14ac:dyDescent="0.4">
      <c r="A18" s="3"/>
      <c r="B18" s="48" t="s">
        <v>19</v>
      </c>
      <c r="C18" s="49">
        <f>SUM(C17:C17)</f>
        <v>145571</v>
      </c>
      <c r="D18" s="22"/>
      <c r="E18" s="50">
        <f>SUM(E17:E17)</f>
        <v>145571</v>
      </c>
    </row>
    <row r="19" spans="1:5" ht="21" x14ac:dyDescent="0.4">
      <c r="A19" s="10"/>
      <c r="B19" s="21"/>
      <c r="C19" s="20"/>
      <c r="D19" s="20"/>
      <c r="E19" s="20"/>
    </row>
    <row r="20" spans="1:5" ht="15.6" x14ac:dyDescent="0.3">
      <c r="A20" s="10"/>
      <c r="B20" s="8"/>
      <c r="C20" s="8" t="s">
        <v>44</v>
      </c>
      <c r="D20" s="11"/>
      <c r="E20" s="11"/>
    </row>
    <row r="21" spans="1:5" ht="15.6" x14ac:dyDescent="0.3">
      <c r="A21" s="10"/>
      <c r="B21" s="8"/>
      <c r="C21" s="8"/>
      <c r="D21" s="11"/>
      <c r="E21" s="11"/>
    </row>
    <row r="22" spans="1:5" ht="15.6" x14ac:dyDescent="0.3">
      <c r="A22" s="8"/>
      <c r="C22" s="9" t="s">
        <v>38</v>
      </c>
      <c r="D22" s="19"/>
      <c r="E22" s="8"/>
    </row>
    <row r="23" spans="1:5" ht="15.6" x14ac:dyDescent="0.3">
      <c r="A23" s="8"/>
      <c r="C23" s="9"/>
      <c r="D23" s="19"/>
      <c r="E23" s="8"/>
    </row>
    <row r="24" spans="1:5" ht="15.6" x14ac:dyDescent="0.3">
      <c r="A24" s="8"/>
      <c r="C24" s="9" t="s">
        <v>39</v>
      </c>
      <c r="D24" s="8"/>
      <c r="E24" s="8"/>
    </row>
    <row r="25" spans="1:5" ht="15.6" x14ac:dyDescent="0.3">
      <c r="C25" s="8"/>
      <c r="D25" s="8"/>
    </row>
  </sheetData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Dettes à payer CRRDC (2)</vt:lpstr>
      <vt:lpstr>Dettes internes</vt:lpstr>
      <vt:lpstr>CREANCES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</dc:creator>
  <cp:lastModifiedBy>Edmond Losendele</cp:lastModifiedBy>
  <cp:lastPrinted>2023-04-14T08:32:42Z</cp:lastPrinted>
  <dcterms:created xsi:type="dcterms:W3CDTF">2017-05-25T11:41:48Z</dcterms:created>
  <dcterms:modified xsi:type="dcterms:W3CDTF">2023-09-14T07:51:36Z</dcterms:modified>
</cp:coreProperties>
</file>