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China project\Model\Last version\"/>
    </mc:Choice>
  </mc:AlternateContent>
  <xr:revisionPtr revIDLastSave="0" documentId="13_ncr:1_{0A7FC780-5535-4051-9BD2-FC1662CA5992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Time allocation" sheetId="6" r:id="rId1"/>
    <sheet name="Time allocation 1990" sheetId="19" r:id="rId2"/>
    <sheet name="Time allocation 2010" sheetId="20" r:id="rId3"/>
    <sheet name="Sex ratio" sheetId="1" r:id="rId4"/>
    <sheet name="Education females" sheetId="3" r:id="rId5"/>
    <sheet name="Education males" sheetId="2" r:id="rId6"/>
    <sheet name="Marital Sorting" sheetId="12" r:id="rId7"/>
    <sheet name="Marital_sorting_90 " sheetId="18" r:id="rId8"/>
    <sheet name="Marital_sorting _10" sheetId="21" r:id="rId9"/>
    <sheet name="Gender wage ratio" sheetId="7" r:id="rId10"/>
    <sheet name="Skill premium" sheetId="13" r:id="rId11"/>
    <sheet name="Data" sheetId="15" r:id="rId12"/>
    <sheet name="Distributions" sheetId="17" r:id="rId13"/>
    <sheet name="Wage growth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9" l="1"/>
  <c r="L2" i="19"/>
  <c r="J2" i="19"/>
  <c r="H2" i="19"/>
  <c r="I2" i="19"/>
  <c r="G2" i="19"/>
  <c r="C2" i="21" l="1"/>
  <c r="C1" i="21"/>
  <c r="B1" i="21"/>
  <c r="B3" i="21"/>
  <c r="A3" i="21"/>
  <c r="A2" i="21"/>
  <c r="C3" i="21"/>
  <c r="B2" i="21"/>
  <c r="A1" i="21"/>
  <c r="L2" i="20" l="1"/>
  <c r="K2" i="20"/>
  <c r="J2" i="20"/>
  <c r="H2" i="20"/>
  <c r="I2" i="20"/>
  <c r="G2" i="20"/>
  <c r="E2" i="20"/>
  <c r="F2" i="20"/>
  <c r="D2" i="20"/>
  <c r="B2" i="20"/>
  <c r="C2" i="20"/>
  <c r="A2" i="20"/>
  <c r="E2" i="19"/>
  <c r="F2" i="19"/>
  <c r="D2" i="19"/>
  <c r="B2" i="19"/>
  <c r="C2" i="19"/>
  <c r="A2" i="19"/>
  <c r="C2" i="18" l="1"/>
  <c r="C1" i="18"/>
  <c r="B3" i="18"/>
  <c r="A3" i="18"/>
  <c r="A2" i="18"/>
  <c r="B1" i="18"/>
  <c r="C3" i="18"/>
  <c r="B2" i="18"/>
  <c r="A1" i="18"/>
  <c r="F6" i="17" l="1"/>
  <c r="F5" i="17"/>
  <c r="F4" i="17"/>
  <c r="F3" i="17"/>
  <c r="F2" i="17"/>
  <c r="D6" i="17"/>
  <c r="C6" i="17"/>
  <c r="B6" i="17"/>
  <c r="A6" i="17"/>
  <c r="D5" i="17"/>
  <c r="C5" i="17"/>
  <c r="B5" i="17"/>
  <c r="A5" i="17"/>
  <c r="D4" i="17"/>
  <c r="C4" i="17"/>
  <c r="B4" i="17"/>
  <c r="A4" i="17"/>
  <c r="D3" i="17"/>
  <c r="C3" i="17"/>
  <c r="B3" i="17"/>
  <c r="A3" i="17"/>
  <c r="D2" i="17"/>
  <c r="C2" i="17"/>
  <c r="B2" i="17"/>
  <c r="A2" i="17"/>
  <c r="AC2" i="15"/>
  <c r="AB2" i="15"/>
  <c r="AA2" i="15"/>
  <c r="Y2" i="15"/>
  <c r="Z2" i="15"/>
  <c r="X2" i="15"/>
  <c r="V2" i="15"/>
  <c r="W2" i="15"/>
  <c r="U2" i="15"/>
  <c r="S2" i="15"/>
  <c r="T2" i="15"/>
  <c r="R2" i="15"/>
  <c r="P2" i="15"/>
  <c r="Q2" i="15"/>
  <c r="O2" i="15"/>
  <c r="M2" i="15"/>
  <c r="N2" i="15"/>
  <c r="L2" i="15"/>
  <c r="J2" i="15"/>
  <c r="K2" i="15"/>
  <c r="I2" i="15"/>
  <c r="G2" i="15"/>
  <c r="H2" i="15"/>
  <c r="F2" i="15"/>
  <c r="D2" i="15"/>
  <c r="E2" i="15"/>
  <c r="C2" i="15"/>
  <c r="B2" i="15"/>
  <c r="A2" i="15"/>
</calcChain>
</file>

<file path=xl/sharedStrings.xml><?xml version="1.0" encoding="utf-8"?>
<sst xmlns="http://schemas.openxmlformats.org/spreadsheetml/2006/main" count="127" uniqueCount="71">
  <si>
    <t>Year</t>
  </si>
  <si>
    <t>Sex ratio</t>
  </si>
  <si>
    <t>No schooling</t>
  </si>
  <si>
    <t>Primary</t>
  </si>
  <si>
    <t>Lower middle</t>
  </si>
  <si>
    <t>Upper middle</t>
  </si>
  <si>
    <t>College +</t>
  </si>
  <si>
    <t>Wife/husband</t>
  </si>
  <si>
    <t>Leisure</t>
  </si>
  <si>
    <t>Education Level</t>
  </si>
  <si>
    <t>Lower middle school</t>
  </si>
  <si>
    <t>Upper middle school</t>
  </si>
  <si>
    <t>College and more</t>
  </si>
  <si>
    <t>Skill premium</t>
  </si>
  <si>
    <t>Gender wage ratio</t>
  </si>
  <si>
    <t>Average wage growth 1990-2010</t>
  </si>
  <si>
    <t>h_singlemale90</t>
  </si>
  <si>
    <t>n_singlemale90</t>
  </si>
  <si>
    <t>l_singlemale90</t>
  </si>
  <si>
    <t>h_marriedmale90</t>
  </si>
  <si>
    <t>n_marriedmale90</t>
  </si>
  <si>
    <t>l_marriedmale90</t>
  </si>
  <si>
    <t>h_singlefemale90</t>
  </si>
  <si>
    <t>n_singlefemale90</t>
  </si>
  <si>
    <t>l_singlefemale90</t>
  </si>
  <si>
    <t>h_marriedfemale90</t>
  </si>
  <si>
    <t>n_marriedfemale90</t>
  </si>
  <si>
    <t>l_marriedfemale90</t>
  </si>
  <si>
    <t>h_singlemale10</t>
  </si>
  <si>
    <t>n_singlemale10</t>
  </si>
  <si>
    <t>l_singlemale10</t>
  </si>
  <si>
    <t>h_marriedmale10</t>
  </si>
  <si>
    <t>n_marriedmale10</t>
  </si>
  <si>
    <t>l_marriedmale10</t>
  </si>
  <si>
    <t>h_singlefemale10</t>
  </si>
  <si>
    <t>n_singlefemale10</t>
  </si>
  <si>
    <t>l_singlefemale10</t>
  </si>
  <si>
    <t>h_marriedfemale10</t>
  </si>
  <si>
    <t>n_marriedfemale10</t>
  </si>
  <si>
    <t>l_marriedfemale10</t>
  </si>
  <si>
    <t>wage_growth</t>
  </si>
  <si>
    <t>sexratio_90</t>
  </si>
  <si>
    <t>sexratio_10</t>
  </si>
  <si>
    <t>Pf_90</t>
  </si>
  <si>
    <t>Pf_10</t>
  </si>
  <si>
    <t>Pm_90</t>
  </si>
  <si>
    <t>Pm_10</t>
  </si>
  <si>
    <t>skillpremium_10</t>
  </si>
  <si>
    <t>skillpremium_90</t>
  </si>
  <si>
    <t>phi_90</t>
  </si>
  <si>
    <t>phi_10</t>
  </si>
  <si>
    <t>hfmarried</t>
  </si>
  <si>
    <t>nfmarried</t>
  </si>
  <si>
    <t>lfmarried</t>
  </si>
  <si>
    <t>hmmarried</t>
  </si>
  <si>
    <t>nmmarried</t>
  </si>
  <si>
    <t>lmmarried</t>
  </si>
  <si>
    <t>hfsingle</t>
  </si>
  <si>
    <t>nfsingle</t>
  </si>
  <si>
    <t>lfsingle</t>
  </si>
  <si>
    <t>hmsingle</t>
  </si>
  <si>
    <t>nmsingle</t>
  </si>
  <si>
    <t>lmsingle</t>
  </si>
  <si>
    <t>Marital status</t>
  </si>
  <si>
    <t>Sex</t>
  </si>
  <si>
    <t>Housework</t>
  </si>
  <si>
    <t>Paid work</t>
  </si>
  <si>
    <t>Never married</t>
  </si>
  <si>
    <t>Male</t>
  </si>
  <si>
    <t>Married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</si>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</sst>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G12" sqref="G12"/>
    </sheetView>
  </sheetViews>
  <sheetFormatPr defaultColWidth="9.1796875" defaultRowHeight="14.5"/>
  <cols>
    <col min="1" max="1" width="4.81640625" bestFit="1" customWidth="1"/>
    <col min="2" max="2" width="12.90625" bestFit="1" customWidth="1"/>
    <col min="3" max="3" width="6.81640625" bestFit="1" customWidth="1"/>
    <col min="4" max="5" width="11.81640625" bestFit="1" customWidth="1"/>
  </cols>
  <sheetData>
    <row r="1" spans="1:6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8</v>
      </c>
    </row>
    <row r="2" spans="1:6">
      <c r="A2">
        <v>1991</v>
      </c>
      <c r="B2" t="s">
        <v>67</v>
      </c>
      <c r="C2" t="s">
        <v>68</v>
      </c>
      <c r="D2">
        <v>1.4106133999999999E-2</v>
      </c>
      <c r="E2">
        <v>0.402952433</v>
      </c>
      <c r="F2">
        <v>0.58294141300000002</v>
      </c>
    </row>
    <row r="3" spans="1:6">
      <c r="A3">
        <v>1991</v>
      </c>
      <c r="B3" t="s">
        <v>69</v>
      </c>
      <c r="C3" t="s">
        <v>68</v>
      </c>
      <c r="D3">
        <v>3.3120967000000001E-2</v>
      </c>
      <c r="E3">
        <v>0.40150415900000003</v>
      </c>
      <c r="F3">
        <v>0.56537485099999996</v>
      </c>
    </row>
    <row r="4" spans="1:6">
      <c r="A4">
        <v>1991</v>
      </c>
      <c r="B4" t="s">
        <v>67</v>
      </c>
      <c r="C4" t="s">
        <v>70</v>
      </c>
      <c r="D4">
        <v>6.2609850999999994E-2</v>
      </c>
      <c r="E4">
        <v>0.40681666100000002</v>
      </c>
      <c r="F4">
        <v>0.53057348699999995</v>
      </c>
    </row>
    <row r="5" spans="1:6">
      <c r="A5">
        <v>1991</v>
      </c>
      <c r="B5" t="s">
        <v>69</v>
      </c>
      <c r="C5" t="s">
        <v>70</v>
      </c>
      <c r="D5">
        <v>0.15329562099999999</v>
      </c>
      <c r="E5">
        <v>0.34826531999999999</v>
      </c>
      <c r="F5">
        <v>0.49843907399999998</v>
      </c>
    </row>
    <row r="6" spans="1:6">
      <c r="A6">
        <v>2011</v>
      </c>
      <c r="B6" t="s">
        <v>67</v>
      </c>
      <c r="C6" t="s">
        <v>68</v>
      </c>
      <c r="D6">
        <v>1.3461539E-2</v>
      </c>
      <c r="E6">
        <v>0.362076283</v>
      </c>
      <c r="F6">
        <v>0.624462187</v>
      </c>
    </row>
    <row r="7" spans="1:6">
      <c r="A7">
        <v>2011</v>
      </c>
      <c r="B7" t="s">
        <v>69</v>
      </c>
      <c r="C7" t="s">
        <v>68</v>
      </c>
      <c r="D7">
        <v>2.2872159E-2</v>
      </c>
      <c r="E7">
        <v>0.40262725900000002</v>
      </c>
      <c r="F7">
        <v>0.57450056100000002</v>
      </c>
    </row>
    <row r="8" spans="1:6">
      <c r="A8">
        <v>2011</v>
      </c>
      <c r="B8" t="s">
        <v>67</v>
      </c>
      <c r="C8" t="s">
        <v>70</v>
      </c>
      <c r="D8">
        <v>3.8094050999999997E-2</v>
      </c>
      <c r="E8">
        <v>0.38189685299999998</v>
      </c>
      <c r="F8">
        <v>0.58000910299999997</v>
      </c>
    </row>
    <row r="9" spans="1:6">
      <c r="A9">
        <v>2011</v>
      </c>
      <c r="B9" t="s">
        <v>69</v>
      </c>
      <c r="C9" t="s">
        <v>70</v>
      </c>
      <c r="D9">
        <v>9.5502190000000001E-2</v>
      </c>
      <c r="E9">
        <v>0.30395481000000002</v>
      </c>
      <c r="F9">
        <v>0.60054302199999998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D11" sqref="D11"/>
    </sheetView>
  </sheetViews>
  <sheetFormatPr defaultColWidth="9.1796875" defaultRowHeight="14.5"/>
  <sheetData>
    <row r="1" spans="1:2">
      <c r="A1" t="s">
        <v>0</v>
      </c>
      <c r="B1" t="s">
        <v>14</v>
      </c>
    </row>
    <row r="2" spans="1:2">
      <c r="A2">
        <v>1991</v>
      </c>
      <c r="B2">
        <v>0.72841525077819824</v>
      </c>
    </row>
    <row r="3" spans="1:2">
      <c r="A3">
        <v>2011</v>
      </c>
      <c r="B3">
        <v>0.75182706117630005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F22" sqref="F22"/>
    </sheetView>
  </sheetViews>
  <sheetFormatPr defaultColWidth="9.1796875" defaultRowHeight="14.5"/>
  <sheetData>
    <row r="1" spans="1:2">
      <c r="A1" t="s">
        <v>9</v>
      </c>
      <c r="B1" t="s">
        <v>13</v>
      </c>
    </row>
    <row r="2" spans="1:2">
      <c r="A2" t="s">
        <v>2</v>
      </c>
      <c r="B2">
        <v>1</v>
      </c>
    </row>
    <row r="3" spans="1:2">
      <c r="A3" t="s">
        <v>3</v>
      </c>
      <c r="B3">
        <v>1.2761623859405518</v>
      </c>
    </row>
    <row r="4" spans="1:2">
      <c r="A4" t="s">
        <v>10</v>
      </c>
      <c r="B4">
        <v>1.4820642471313477</v>
      </c>
    </row>
    <row r="5" spans="1:2">
      <c r="A5" t="s">
        <v>11</v>
      </c>
      <c r="B5">
        <v>1.5273933410644531</v>
      </c>
    </row>
    <row r="6" spans="1:2">
      <c r="A6" t="s">
        <v>12</v>
      </c>
      <c r="B6">
        <v>2.3932127952575684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483B-68A7-44C3-AFBE-A70C538763CF}">
  <dimension ref="A1:AC2"/>
  <sheetViews>
    <sheetView topLeftCell="K1" workbookViewId="0">
      <selection activeCell="K1" sqref="K1"/>
    </sheetView>
  </sheetViews>
  <sheetFormatPr defaultRowHeight="14.5"/>
  <cols>
    <col min="9" max="9" width="8.453125" customWidth="1"/>
  </cols>
  <sheetData>
    <row r="1" spans="1:29">
      <c r="A1" s="1" t="s">
        <v>41</v>
      </c>
      <c r="B1" s="1" t="s">
        <v>42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s="1" t="s">
        <v>49</v>
      </c>
      <c r="AB1" s="1" t="s">
        <v>50</v>
      </c>
      <c r="AC1" s="1" t="s">
        <v>40</v>
      </c>
    </row>
    <row r="2" spans="1:29">
      <c r="A2">
        <f>'Sex ratio'!B2</f>
        <v>1.0719257593154907</v>
      </c>
      <c r="B2">
        <f>+'Sex ratio'!B3</f>
        <v>1.1387362480163574</v>
      </c>
      <c r="C2">
        <f>'Time allocation'!D2</f>
        <v>1.4106133999999999E-2</v>
      </c>
      <c r="D2">
        <f>'Time allocation'!E2</f>
        <v>0.402952433</v>
      </c>
      <c r="E2">
        <f>'Time allocation'!F2</f>
        <v>0.58294141300000002</v>
      </c>
      <c r="F2">
        <f>'Time allocation'!D3</f>
        <v>3.3120967000000001E-2</v>
      </c>
      <c r="G2">
        <f>'Time allocation'!E3</f>
        <v>0.40150415900000003</v>
      </c>
      <c r="H2">
        <f>'Time allocation'!F3</f>
        <v>0.56537485099999996</v>
      </c>
      <c r="I2">
        <f>'Time allocation'!D4</f>
        <v>6.2609850999999994E-2</v>
      </c>
      <c r="J2">
        <f>'Time allocation'!E4</f>
        <v>0.40681666100000002</v>
      </c>
      <c r="K2">
        <f>'Time allocation'!F4</f>
        <v>0.53057348699999995</v>
      </c>
      <c r="L2">
        <f>'Time allocation'!D5</f>
        <v>0.15329562099999999</v>
      </c>
      <c r="M2">
        <f>'Time allocation'!E5</f>
        <v>0.34826531999999999</v>
      </c>
      <c r="N2">
        <f>'Time allocation'!F5</f>
        <v>0.49843907399999998</v>
      </c>
      <c r="O2">
        <f>'Time allocation'!D6</f>
        <v>1.3461539E-2</v>
      </c>
      <c r="P2">
        <f>'Time allocation'!E6</f>
        <v>0.362076283</v>
      </c>
      <c r="Q2">
        <f>'Time allocation'!F6</f>
        <v>0.624462187</v>
      </c>
      <c r="R2">
        <f>'Time allocation'!D7</f>
        <v>2.2872159E-2</v>
      </c>
      <c r="S2">
        <f>'Time allocation'!E7</f>
        <v>0.40262725900000002</v>
      </c>
      <c r="T2">
        <f>'Time allocation'!F7</f>
        <v>0.57450056100000002</v>
      </c>
      <c r="U2">
        <f>'Time allocation'!D8</f>
        <v>3.8094050999999997E-2</v>
      </c>
      <c r="V2">
        <f>'Time allocation'!E8</f>
        <v>0.38189685299999998</v>
      </c>
      <c r="W2">
        <f>'Time allocation'!F8</f>
        <v>0.58000910299999997</v>
      </c>
      <c r="X2">
        <f>'Time allocation'!D9</f>
        <v>9.5502190000000001E-2</v>
      </c>
      <c r="Y2">
        <f>'Time allocation'!E9</f>
        <v>0.30395481000000002</v>
      </c>
      <c r="Z2">
        <f>'Time allocation'!F9</f>
        <v>0.60054302199999998</v>
      </c>
      <c r="AA2">
        <f>'Gender wage ratio'!B2</f>
        <v>0.72841525077819824</v>
      </c>
      <c r="AB2">
        <f>'Gender wage ratio'!B3</f>
        <v>0.75182706117630005</v>
      </c>
      <c r="AC2">
        <f>+'Wage growth'!A2</f>
        <v>6.476442813873291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7E00-E155-4B26-B940-56438E6A13CC}">
  <dimension ref="A1:F6"/>
  <sheetViews>
    <sheetView workbookViewId="0">
      <selection activeCell="J10" sqref="J10"/>
    </sheetView>
  </sheetViews>
  <sheetFormatPr defaultRowHeight="14.5"/>
  <sheetData>
    <row r="1" spans="1:6">
      <c r="A1" s="1" t="s">
        <v>43</v>
      </c>
      <c r="B1" s="1" t="s">
        <v>44</v>
      </c>
      <c r="C1" s="1" t="s">
        <v>45</v>
      </c>
      <c r="D1" s="1" t="s">
        <v>46</v>
      </c>
      <c r="E1" s="1" t="s">
        <v>48</v>
      </c>
      <c r="F1" s="1" t="s">
        <v>47</v>
      </c>
    </row>
    <row r="2" spans="1:6">
      <c r="A2">
        <f>+'Education females'!B2</f>
        <v>0.25536882877349854</v>
      </c>
      <c r="B2">
        <f>+'Education females'!B3</f>
        <v>5.0964187830686569E-2</v>
      </c>
      <c r="C2">
        <f>+'Education males'!B2</f>
        <v>0.1089409738779068</v>
      </c>
      <c r="D2">
        <f>+'Education males'!B3</f>
        <v>3.0193237587809563E-2</v>
      </c>
      <c r="E2">
        <v>1</v>
      </c>
      <c r="F2">
        <f>+'Skill premium'!B2</f>
        <v>1</v>
      </c>
    </row>
    <row r="3" spans="1:6">
      <c r="A3">
        <f>+'Education females'!C2</f>
        <v>0.2133520096540451</v>
      </c>
      <c r="B3">
        <f>+'Education females'!C3</f>
        <v>0.12672176957130432</v>
      </c>
      <c r="C3">
        <f>+'Education males'!C2</f>
        <v>0.2191840261220932</v>
      </c>
      <c r="D3">
        <f>+'Education males'!C3</f>
        <v>0.10628019273281097</v>
      </c>
      <c r="E3">
        <v>1</v>
      </c>
      <c r="F3">
        <f>+'Skill premium'!B3</f>
        <v>1.2761623859405518</v>
      </c>
    </row>
    <row r="4" spans="1:6">
      <c r="A4">
        <f>+'Education females'!D2</f>
        <v>0.33986929059028625</v>
      </c>
      <c r="B4">
        <f>+'Education females'!D3</f>
        <v>0.40082645416259766</v>
      </c>
      <c r="C4">
        <f>+'Education males'!D2</f>
        <v>0.4309895932674408</v>
      </c>
      <c r="D4">
        <f>+'Education males'!D3</f>
        <v>0.42391303181648254</v>
      </c>
      <c r="E4">
        <v>1</v>
      </c>
      <c r="F4">
        <f>+'Skill premium'!B4</f>
        <v>1.4820642471313477</v>
      </c>
    </row>
    <row r="5" spans="1:6">
      <c r="A5">
        <f>+'Education females'!E2</f>
        <v>0.15452848374843597</v>
      </c>
      <c r="B5">
        <f>+'Education females'!E3</f>
        <v>0.11157024651765823</v>
      </c>
      <c r="C5">
        <f>+'Education males'!E2</f>
        <v>0.1961805522441864</v>
      </c>
      <c r="D5">
        <f>+'Education males'!E3</f>
        <v>0.15458936989307404</v>
      </c>
      <c r="E5">
        <v>1</v>
      </c>
      <c r="F5">
        <f>+'Skill premium'!B5</f>
        <v>1.5273933410644531</v>
      </c>
    </row>
    <row r="6" spans="1:6">
      <c r="A6">
        <f>+'Education females'!F2</f>
        <v>3.6881420761346817E-2</v>
      </c>
      <c r="B6">
        <f>+'Education females'!F3</f>
        <v>0.30991736054420471</v>
      </c>
      <c r="C6">
        <f>+'Education males'!F2</f>
        <v>4.47048619389534E-2</v>
      </c>
      <c r="D6">
        <f>+'Education males'!F3</f>
        <v>0.28502416610717773</v>
      </c>
      <c r="E6">
        <v>1</v>
      </c>
      <c r="F6">
        <f>+'Skill premium'!B6</f>
        <v>2.3932127952575684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/>
  </sheetViews>
  <sheetFormatPr defaultColWidth="9.1796875" defaultRowHeight="14.5"/>
  <sheetData>
    <row r="1" spans="1:1">
      <c r="A1" t="s">
        <v>15</v>
      </c>
    </row>
    <row r="2" spans="1:1">
      <c r="A2">
        <v>6.476442813873291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AC47-2FC5-4F61-9350-9609ED0C22ED}">
  <dimension ref="A1:L2"/>
  <sheetViews>
    <sheetView workbookViewId="0">
      <selection activeCell="L8" sqref="L8"/>
    </sheetView>
  </sheetViews>
  <sheetFormatPr defaultRowHeight="14.5"/>
  <sheetData>
    <row r="1" spans="1:1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>
      <c r="A2">
        <f>'Time allocation'!D5</f>
        <v>0.15329562099999999</v>
      </c>
      <c r="B2">
        <f>'Time allocation'!E5</f>
        <v>0.34826531999999999</v>
      </c>
      <c r="C2">
        <f>'Time allocation'!F5</f>
        <v>0.49843907399999998</v>
      </c>
      <c r="D2">
        <f>'Time allocation'!D3:F3</f>
        <v>3.3120967000000001E-2</v>
      </c>
      <c r="E2">
        <f>'Time allocation'!E3:G3</f>
        <v>0.40150415900000003</v>
      </c>
      <c r="F2">
        <f>'Time allocation'!F3:H3</f>
        <v>0.56537485099999996</v>
      </c>
      <c r="G2">
        <f>'Time allocation'!D4</f>
        <v>6.2609850999999994E-2</v>
      </c>
      <c r="H2">
        <f>'Time allocation'!E4</f>
        <v>0.40681666100000002</v>
      </c>
      <c r="I2">
        <f>'Time allocation'!F4</f>
        <v>0.53057348699999995</v>
      </c>
      <c r="J2">
        <f>'Time allocation'!D2</f>
        <v>1.4106133999999999E-2</v>
      </c>
      <c r="K2">
        <f>'Time allocation'!E2</f>
        <v>0.402952433</v>
      </c>
      <c r="L2">
        <f>'Time allocation'!F2</f>
        <v>0.58294141300000002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B159-2C54-415B-8E96-64B78BB96108}">
  <dimension ref="A1:L2"/>
  <sheetViews>
    <sheetView tabSelected="1" workbookViewId="0">
      <selection activeCell="G5" sqref="G5"/>
    </sheetView>
  </sheetViews>
  <sheetFormatPr defaultRowHeight="14.5"/>
  <sheetData>
    <row r="1" spans="1:1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>
      <c r="A2">
        <f>'Time allocation'!D9</f>
        <v>9.5502190000000001E-2</v>
      </c>
      <c r="B2">
        <f>'Time allocation'!E9</f>
        <v>0.30395481000000002</v>
      </c>
      <c r="C2">
        <f>'Time allocation'!F9</f>
        <v>0.60054302199999998</v>
      </c>
      <c r="D2">
        <f>'Time allocation'!D7</f>
        <v>2.2872159E-2</v>
      </c>
      <c r="E2">
        <f>'Time allocation'!E7</f>
        <v>0.40262725900000002</v>
      </c>
      <c r="F2">
        <f>'Time allocation'!F7</f>
        <v>0.57450056100000002</v>
      </c>
      <c r="G2">
        <f>'Time allocation'!D8</f>
        <v>3.8094050999999997E-2</v>
      </c>
      <c r="H2">
        <f>'Time allocation'!E8</f>
        <v>0.38189685299999998</v>
      </c>
      <c r="I2">
        <f>'Time allocation'!F8</f>
        <v>0.58000910299999997</v>
      </c>
      <c r="J2">
        <f>'Time allocation'!D6</f>
        <v>1.3461539E-2</v>
      </c>
      <c r="K2">
        <f>'Time allocation'!E6</f>
        <v>0.362076283</v>
      </c>
      <c r="L2">
        <f>'Time allocation'!F6</f>
        <v>0.624462187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ColWidth="9.1796875" defaultRowHeight="14.5"/>
  <sheetData>
    <row r="1" spans="1:2">
      <c r="A1" t="s">
        <v>0</v>
      </c>
      <c r="B1" t="s">
        <v>1</v>
      </c>
    </row>
    <row r="2" spans="1:2">
      <c r="A2">
        <v>1991</v>
      </c>
      <c r="B2">
        <v>1.0719257593154907</v>
      </c>
    </row>
    <row r="3" spans="1:2">
      <c r="A3">
        <v>2011</v>
      </c>
      <c r="B3">
        <v>1.1387362480163574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D15" sqref="D15"/>
    </sheetView>
  </sheetViews>
  <sheetFormatPr defaultColWidth="9.1796875" defaultRowHeight="14.5"/>
  <cols>
    <col min="1" max="1" width="11.26953125" bestFit="1" customWidth="1"/>
  </cols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1991</v>
      </c>
      <c r="B2">
        <v>0.25536882877349854</v>
      </c>
      <c r="C2">
        <v>0.2133520096540451</v>
      </c>
      <c r="D2">
        <v>0.33986929059028625</v>
      </c>
      <c r="E2">
        <v>0.15452848374843597</v>
      </c>
      <c r="F2">
        <v>3.6881420761346817E-2</v>
      </c>
    </row>
    <row r="3" spans="1:6">
      <c r="A3">
        <v>2011</v>
      </c>
      <c r="B3">
        <v>5.0964187830686569E-2</v>
      </c>
      <c r="C3">
        <v>0.12672176957130432</v>
      </c>
      <c r="D3">
        <v>0.40082645416259766</v>
      </c>
      <c r="E3">
        <v>0.11157024651765823</v>
      </c>
      <c r="F3">
        <v>0.30991736054420471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/>
  </sheetViews>
  <sheetFormatPr defaultColWidth="9.1796875" defaultRowHeight="14.5"/>
  <cols>
    <col min="1" max="1" width="11.26953125" bestFit="1" customWidth="1"/>
  </cols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1991</v>
      </c>
      <c r="B2">
        <v>0.1089409738779068</v>
      </c>
      <c r="C2">
        <v>0.2191840261220932</v>
      </c>
      <c r="D2">
        <v>0.4309895932674408</v>
      </c>
      <c r="E2">
        <v>0.1961805522441864</v>
      </c>
      <c r="F2">
        <v>4.47048619389534E-2</v>
      </c>
    </row>
    <row r="3" spans="1:6">
      <c r="A3">
        <v>2011</v>
      </c>
      <c r="B3">
        <v>3.0193237587809563E-2</v>
      </c>
      <c r="C3">
        <v>0.10628019273281097</v>
      </c>
      <c r="D3">
        <v>0.42391303181648254</v>
      </c>
      <c r="E3">
        <v>0.15458936989307404</v>
      </c>
      <c r="F3">
        <v>0.28502416610717773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workbookViewId="0">
      <selection activeCell="C4" sqref="C4"/>
    </sheetView>
  </sheetViews>
  <sheetFormatPr defaultColWidth="9.1796875" defaultRowHeight="14.5"/>
  <cols>
    <col min="1" max="1" width="13.7265625" bestFit="1" customWidth="1"/>
    <col min="7" max="7" width="13.7265625" bestFit="1" customWidth="1"/>
  </cols>
  <sheetData>
    <row r="1" spans="1:12">
      <c r="A1" s="2">
        <v>1990</v>
      </c>
      <c r="B1" s="2"/>
      <c r="C1" s="2"/>
      <c r="D1" s="2"/>
      <c r="E1" s="2"/>
      <c r="F1" s="2"/>
      <c r="G1" s="2">
        <v>2010</v>
      </c>
      <c r="H1" s="2"/>
      <c r="I1" s="2"/>
      <c r="J1" s="2"/>
      <c r="K1" s="2"/>
      <c r="L1" s="2"/>
    </row>
    <row r="2" spans="1:12">
      <c r="A2" t="s">
        <v>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2">
      <c r="A3" t="s">
        <v>2</v>
      </c>
      <c r="B3">
        <v>122</v>
      </c>
      <c r="C3">
        <v>146</v>
      </c>
      <c r="D3">
        <v>151</v>
      </c>
      <c r="E3">
        <v>54</v>
      </c>
      <c r="F3">
        <v>4</v>
      </c>
      <c r="G3" t="s">
        <v>2</v>
      </c>
      <c r="H3">
        <v>10</v>
      </c>
      <c r="I3">
        <v>8</v>
      </c>
      <c r="J3">
        <v>14</v>
      </c>
      <c r="K3">
        <v>1</v>
      </c>
      <c r="L3">
        <v>0</v>
      </c>
    </row>
    <row r="4" spans="1:12">
      <c r="A4" t="s">
        <v>3</v>
      </c>
      <c r="B4">
        <v>29</v>
      </c>
      <c r="C4">
        <v>122</v>
      </c>
      <c r="D4">
        <v>151</v>
      </c>
      <c r="E4">
        <v>56</v>
      </c>
      <c r="F4">
        <v>6</v>
      </c>
      <c r="G4" t="s">
        <v>3</v>
      </c>
      <c r="H4">
        <v>6</v>
      </c>
      <c r="I4">
        <v>36</v>
      </c>
      <c r="J4">
        <v>41</v>
      </c>
      <c r="K4">
        <v>5</v>
      </c>
      <c r="L4">
        <v>1</v>
      </c>
    </row>
    <row r="5" spans="1:12">
      <c r="A5" t="s">
        <v>4</v>
      </c>
      <c r="B5">
        <v>20</v>
      </c>
      <c r="C5">
        <v>75</v>
      </c>
      <c r="D5">
        <v>291</v>
      </c>
      <c r="E5">
        <v>123</v>
      </c>
      <c r="F5">
        <v>15</v>
      </c>
      <c r="G5" t="s">
        <v>4</v>
      </c>
      <c r="H5">
        <v>5</v>
      </c>
      <c r="I5">
        <v>21</v>
      </c>
      <c r="J5">
        <v>176</v>
      </c>
      <c r="K5">
        <v>36</v>
      </c>
      <c r="L5">
        <v>26</v>
      </c>
    </row>
    <row r="6" spans="1:12">
      <c r="A6" t="s">
        <v>5</v>
      </c>
      <c r="B6">
        <v>7</v>
      </c>
      <c r="C6">
        <v>22</v>
      </c>
      <c r="D6">
        <v>104</v>
      </c>
      <c r="E6">
        <v>101</v>
      </c>
      <c r="F6">
        <v>23</v>
      </c>
      <c r="G6" t="s">
        <v>5</v>
      </c>
      <c r="H6">
        <v>1</v>
      </c>
      <c r="I6">
        <v>4</v>
      </c>
      <c r="J6">
        <v>25</v>
      </c>
      <c r="K6">
        <v>25</v>
      </c>
      <c r="L6">
        <v>15</v>
      </c>
    </row>
    <row r="7" spans="1:12">
      <c r="A7" t="s">
        <v>6</v>
      </c>
      <c r="B7">
        <v>0</v>
      </c>
      <c r="C7">
        <v>1</v>
      </c>
      <c r="D7">
        <v>5</v>
      </c>
      <c r="E7">
        <v>13</v>
      </c>
      <c r="F7">
        <v>28</v>
      </c>
      <c r="G7" t="s">
        <v>6</v>
      </c>
      <c r="H7">
        <v>0</v>
      </c>
      <c r="I7">
        <v>3</v>
      </c>
      <c r="J7">
        <v>29</v>
      </c>
      <c r="K7">
        <v>19</v>
      </c>
      <c r="L7">
        <v>98</v>
      </c>
    </row>
  </sheetData>
  <mergeCells count="2">
    <mergeCell ref="A1:F1"/>
    <mergeCell ref="G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ACB-F888-4F1E-9BFD-651C6A875D46}">
  <dimension ref="A1:C3"/>
  <sheetViews>
    <sheetView workbookViewId="0"/>
  </sheetViews>
  <sheetFormatPr defaultRowHeight="14.5"/>
  <sheetData>
    <row r="1" spans="1:3">
      <c r="A1">
        <f>SUM('Marital Sorting'!B3:C4)</f>
        <v>419</v>
      </c>
      <c r="B1">
        <f>SUM('Marital Sorting'!D3:E4)</f>
        <v>412</v>
      </c>
      <c r="C1">
        <f>SUM('Marital Sorting'!F3:F4)</f>
        <v>10</v>
      </c>
    </row>
    <row r="2" spans="1:3">
      <c r="A2">
        <f>SUM('Marital Sorting'!B5:C6)</f>
        <v>124</v>
      </c>
      <c r="B2">
        <f>SUM('Marital Sorting'!D5:E6)</f>
        <v>619</v>
      </c>
      <c r="C2">
        <f>SUM('Marital Sorting'!F5:F6)</f>
        <v>38</v>
      </c>
    </row>
    <row r="3" spans="1:3">
      <c r="A3">
        <f>SUM('Marital Sorting'!B7:C7)</f>
        <v>1</v>
      </c>
      <c r="B3">
        <f>SUM('Marital Sorting'!D7:E7)</f>
        <v>18</v>
      </c>
      <c r="C3">
        <f>'Marital Sorting'!F7</f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9F61-5537-4604-9770-32B4439EDCEF}">
  <dimension ref="A1:C3"/>
  <sheetViews>
    <sheetView workbookViewId="0">
      <selection activeCell="L11" sqref="L11"/>
    </sheetView>
  </sheetViews>
  <sheetFormatPr defaultRowHeight="14.5"/>
  <sheetData>
    <row r="1" spans="1:3">
      <c r="A1">
        <f>SUM('Marital Sorting'!H3:I4)</f>
        <v>60</v>
      </c>
      <c r="B1">
        <f>SUM('Marital Sorting'!J3:K4)</f>
        <v>61</v>
      </c>
      <c r="C1">
        <f>SUM('Marital Sorting'!L3:L4)</f>
        <v>1</v>
      </c>
    </row>
    <row r="2" spans="1:3">
      <c r="A2">
        <f>SUM('Marital Sorting'!H5:I6)</f>
        <v>31</v>
      </c>
      <c r="B2">
        <f>SUM('Marital Sorting'!J5:K6)</f>
        <v>262</v>
      </c>
      <c r="C2">
        <f>SUM('Marital Sorting'!L5:L6)</f>
        <v>41</v>
      </c>
    </row>
    <row r="3" spans="1:3">
      <c r="A3">
        <f>SUM('Marital Sorting'!H7:I7)</f>
        <v>3</v>
      </c>
      <c r="B3">
        <f>SUM('Marital Sorting'!J7:K7)</f>
        <v>48</v>
      </c>
      <c r="C3">
        <f>'Marital Sorting'!L7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Time allocation</vt:lpstr>
      <vt:lpstr>Time allocation 1990</vt:lpstr>
      <vt:lpstr>Time allocation 2010</vt:lpstr>
      <vt:lpstr>Sex ratio</vt:lpstr>
      <vt:lpstr>Education females</vt:lpstr>
      <vt:lpstr>Education males</vt:lpstr>
      <vt:lpstr>Marital Sorting</vt:lpstr>
      <vt:lpstr>Marital_sorting_90 </vt:lpstr>
      <vt:lpstr>Marital_sorting _10</vt:lpstr>
      <vt:lpstr>Gender wage ratio</vt:lpstr>
      <vt:lpstr>Skill premium</vt:lpstr>
      <vt:lpstr>Data</vt:lpstr>
      <vt:lpstr>Distributions</vt:lpstr>
      <vt:lpstr>Wage 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Javier Rodríguez Román</cp:lastModifiedBy>
  <dcterms:created xsi:type="dcterms:W3CDTF">2019-09-25T09:22:05Z</dcterms:created>
  <dcterms:modified xsi:type="dcterms:W3CDTF">2019-09-25T15:07:06Z</dcterms:modified>
</cp:coreProperties>
</file>