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hina project\Paper\JMK\"/>
    </mc:Choice>
  </mc:AlternateContent>
  <xr:revisionPtr revIDLastSave="0" documentId="13_ncr:1_{3C20C66A-1796-46AE-8DDE-10BB2AD99C35}" xr6:coauthVersionLast="45" xr6:coauthVersionMax="45" xr10:uidLastSave="{00000000-0000-0000-0000-000000000000}"/>
  <bookViews>
    <workbookView xWindow="-110" yWindow="-110" windowWidth="19420" windowHeight="10420" firstSheet="13" activeTab="14" xr2:uid="{EE89A0FB-19F5-44DC-92DF-7138F53A21E4}"/>
  </bookViews>
  <sheets>
    <sheet name="calib_results_u, sigma=1.5" sheetId="19" r:id="rId1"/>
    <sheet name="calib_results_ms, sigma=1.5" sheetId="20" r:id="rId2"/>
    <sheet name="ta_res_1990, sigma=1.5" sheetId="21" r:id="rId3"/>
    <sheet name="ms_res_1990, sigma=1.5" sheetId="22" r:id="rId4"/>
    <sheet name="ta_res_2010, sigma=1.5" sheetId="23" r:id="rId5"/>
    <sheet name="ms_res_2010, sigma=1.5" sheetId="24" r:id="rId6"/>
    <sheet name="decomp_res, sigma=1.5" sheetId="25" r:id="rId7"/>
    <sheet name="calib_results_u, sigma=1.25" sheetId="32" r:id="rId8"/>
    <sheet name="calib_results_ms, sigma=1.25" sheetId="33" r:id="rId9"/>
    <sheet name="ta_res_1990, sigma=1.25" sheetId="34" r:id="rId10"/>
    <sheet name="ms_res_1990, sigma=1.25" sheetId="35" r:id="rId11"/>
    <sheet name="ta_res_2010, sigma=1.25" sheetId="36" r:id="rId12"/>
    <sheet name="ms_res_2010, sigma=1.25" sheetId="37" r:id="rId13"/>
    <sheet name="decomp_res, sigma=1.25" sheetId="38" r:id="rId14"/>
    <sheet name="decomp_res_NeG" sheetId="59" r:id="rId15"/>
    <sheet name="decomp_res_perc, sigma=1.25" sheetId="46" r:id="rId16"/>
    <sheet name="decomp_res_percdata, sigma=1.25" sheetId="58" r:id="rId17"/>
    <sheet name="calib_results_u, sigma=1" sheetId="39" r:id="rId18"/>
    <sheet name="calib_results_ms, sigma=1" sheetId="40" r:id="rId19"/>
    <sheet name="ta_res_1990, sigma=1" sheetId="41" r:id="rId20"/>
    <sheet name="ms_res_1990, sigma=1" sheetId="42" r:id="rId21"/>
    <sheet name="ta_res_2010, sigma=1" sheetId="43" r:id="rId22"/>
    <sheet name="ms_res_2010, sigma=1" sheetId="44" r:id="rId23"/>
    <sheet name="decomp_res, sigma=1" sheetId="45" r:id="rId24"/>
    <sheet name="dsexratio_fw, sigma=1.25" sheetId="47" r:id="rId25"/>
    <sheet name="dsexratio_bk, sigma=1.25" sheetId="48" r:id="rId26"/>
    <sheet name="quant_exp_1_results, sigma=1.25" sheetId="50" r:id="rId27"/>
    <sheet name="quant_exp_2_results, sigma=1.25" sheetId="51" r:id="rId28"/>
    <sheet name="quant_exp_3_results, sigma=1.25" sheetId="52" r:id="rId29"/>
    <sheet name="external_parameters, sigma=1.25" sheetId="53" r:id="rId30"/>
    <sheet name="data_match_param, sigma=1.25" sheetId="54" r:id="rId31"/>
    <sheet name="skills_distribution" sheetId="55" r:id="rId32"/>
    <sheet name="wages" sheetId="56" r:id="rId33"/>
    <sheet name="sex ratio" sheetId="57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9" l="1"/>
  <c r="C3" i="59"/>
  <c r="D3" i="59"/>
  <c r="E3" i="59"/>
  <c r="F3" i="59"/>
  <c r="B4" i="59"/>
  <c r="C4" i="59"/>
  <c r="D4" i="59"/>
  <c r="E4" i="59"/>
  <c r="F4" i="59"/>
  <c r="B5" i="59"/>
  <c r="C5" i="59"/>
  <c r="D5" i="59"/>
  <c r="E5" i="59"/>
  <c r="F5" i="59"/>
  <c r="B6" i="59"/>
  <c r="C6" i="59"/>
  <c r="D6" i="59"/>
  <c r="E6" i="59"/>
  <c r="F6" i="59"/>
  <c r="B7" i="59"/>
  <c r="C7" i="59"/>
  <c r="D7" i="59"/>
  <c r="E7" i="59"/>
  <c r="F7" i="59"/>
  <c r="C2" i="59"/>
  <c r="D2" i="59"/>
  <c r="E2" i="59"/>
  <c r="F2" i="59"/>
  <c r="B2" i="59"/>
  <c r="C20" i="58" l="1"/>
  <c r="D20" i="58"/>
  <c r="E20" i="58"/>
  <c r="F20" i="58"/>
  <c r="C21" i="58"/>
  <c r="D21" i="58"/>
  <c r="E21" i="58"/>
  <c r="F21" i="58"/>
  <c r="C22" i="58"/>
  <c r="D22" i="58"/>
  <c r="E22" i="58"/>
  <c r="F22" i="58"/>
  <c r="C23" i="58"/>
  <c r="D23" i="58"/>
  <c r="E23" i="58"/>
  <c r="F23" i="58"/>
  <c r="C24" i="58"/>
  <c r="D24" i="58"/>
  <c r="E24" i="58"/>
  <c r="F24" i="58"/>
  <c r="C25" i="58"/>
  <c r="D25" i="58"/>
  <c r="E25" i="58"/>
  <c r="F25" i="58"/>
  <c r="C26" i="58"/>
  <c r="D26" i="58"/>
  <c r="E26" i="58"/>
  <c r="F26" i="58"/>
  <c r="C27" i="58"/>
  <c r="D27" i="58"/>
  <c r="E27" i="58"/>
  <c r="F27" i="58"/>
  <c r="C28" i="58"/>
  <c r="D28" i="58"/>
  <c r="E28" i="58"/>
  <c r="F28" i="58"/>
  <c r="C29" i="58"/>
  <c r="D29" i="58"/>
  <c r="E29" i="58"/>
  <c r="F29" i="58"/>
  <c r="C30" i="58"/>
  <c r="D30" i="58"/>
  <c r="E30" i="58"/>
  <c r="F30" i="58"/>
  <c r="G20" i="58"/>
  <c r="G21" i="58"/>
  <c r="G22" i="58"/>
  <c r="G23" i="58"/>
  <c r="G24" i="58"/>
  <c r="G25" i="58"/>
  <c r="G26" i="58"/>
  <c r="G27" i="58"/>
  <c r="G28" i="58"/>
  <c r="G29" i="58"/>
  <c r="G30" i="58"/>
  <c r="H19" i="58"/>
  <c r="C19" i="58" s="1"/>
  <c r="C17" i="58"/>
  <c r="H3" i="58"/>
  <c r="D3" i="58" s="1"/>
  <c r="H4" i="58"/>
  <c r="B4" i="58" s="1"/>
  <c r="H5" i="58"/>
  <c r="D5" i="58" s="1"/>
  <c r="H6" i="58"/>
  <c r="C6" i="58" s="1"/>
  <c r="H7" i="58"/>
  <c r="D7" i="58" s="1"/>
  <c r="H8" i="58"/>
  <c r="G8" i="58" s="1"/>
  <c r="H9" i="58"/>
  <c r="G9" i="58" s="1"/>
  <c r="H10" i="58"/>
  <c r="D10" i="58" s="1"/>
  <c r="H11" i="58"/>
  <c r="D11" i="58" s="1"/>
  <c r="H12" i="58"/>
  <c r="E12" i="58" s="1"/>
  <c r="H13" i="58"/>
  <c r="D13" i="58" s="1"/>
  <c r="H14" i="58"/>
  <c r="H15" i="58"/>
  <c r="H16" i="58"/>
  <c r="H17" i="58"/>
  <c r="H2" i="58"/>
  <c r="G2" i="58" s="1"/>
  <c r="H34" i="58"/>
  <c r="F34" i="58" s="1"/>
  <c r="B34" i="58"/>
  <c r="H33" i="58"/>
  <c r="F33" i="58" s="1"/>
  <c r="H32" i="58"/>
  <c r="E32" i="58" s="1"/>
  <c r="F32" i="58"/>
  <c r="H31" i="58"/>
  <c r="D31" i="58" s="1"/>
  <c r="F31" i="58"/>
  <c r="E31" i="58"/>
  <c r="H30" i="58"/>
  <c r="H29" i="58"/>
  <c r="B29" i="58" s="1"/>
  <c r="H28" i="58"/>
  <c r="B28" i="58"/>
  <c r="H27" i="58"/>
  <c r="H26" i="58"/>
  <c r="B26" i="58"/>
  <c r="H25" i="58"/>
  <c r="H24" i="58"/>
  <c r="H23" i="58"/>
  <c r="H22" i="58"/>
  <c r="H21" i="58"/>
  <c r="B21" i="58" s="1"/>
  <c r="H20" i="58"/>
  <c r="A17" i="58"/>
  <c r="A34" i="58" s="1"/>
  <c r="F16" i="58"/>
  <c r="A16" i="58"/>
  <c r="A33" i="58" s="1"/>
  <c r="E15" i="58"/>
  <c r="A15" i="58"/>
  <c r="A32" i="58" s="1"/>
  <c r="D14" i="58"/>
  <c r="F14" i="58"/>
  <c r="E14" i="58"/>
  <c r="A14" i="58"/>
  <c r="A31" i="58" s="1"/>
  <c r="A13" i="58"/>
  <c r="A30" i="58" s="1"/>
  <c r="A12" i="58"/>
  <c r="A29" i="58" s="1"/>
  <c r="A11" i="58"/>
  <c r="A28" i="58" s="1"/>
  <c r="A10" i="58"/>
  <c r="A27" i="58" s="1"/>
  <c r="A9" i="58"/>
  <c r="A26" i="58" s="1"/>
  <c r="A8" i="58"/>
  <c r="A25" i="58" s="1"/>
  <c r="A7" i="58"/>
  <c r="A24" i="58" s="1"/>
  <c r="A6" i="58"/>
  <c r="A23" i="58" s="1"/>
  <c r="A5" i="58"/>
  <c r="A22" i="58" s="1"/>
  <c r="A4" i="58"/>
  <c r="A21" i="58" s="1"/>
  <c r="A3" i="58"/>
  <c r="A20" i="58" s="1"/>
  <c r="A2" i="58"/>
  <c r="A19" i="58" s="1"/>
  <c r="C2" i="46"/>
  <c r="G2" i="46"/>
  <c r="E2" i="46" s="1"/>
  <c r="C9" i="58" l="1"/>
  <c r="E13" i="58"/>
  <c r="F10" i="58"/>
  <c r="D8" i="58"/>
  <c r="E5" i="58"/>
  <c r="F2" i="58"/>
  <c r="C13" i="58"/>
  <c r="C5" i="58"/>
  <c r="D12" i="58"/>
  <c r="E9" i="58"/>
  <c r="F6" i="58"/>
  <c r="D4" i="58"/>
  <c r="G10" i="58"/>
  <c r="C12" i="58"/>
  <c r="C4" i="58"/>
  <c r="F11" i="58"/>
  <c r="D9" i="58"/>
  <c r="E6" i="58"/>
  <c r="F3" i="58"/>
  <c r="G3" i="58"/>
  <c r="G11" i="58"/>
  <c r="F19" i="58"/>
  <c r="C11" i="58"/>
  <c r="C3" i="58"/>
  <c r="E11" i="58"/>
  <c r="F8" i="58"/>
  <c r="D6" i="58"/>
  <c r="E3" i="58"/>
  <c r="G4" i="58"/>
  <c r="G12" i="58"/>
  <c r="E19" i="58"/>
  <c r="C10" i="58"/>
  <c r="F13" i="58"/>
  <c r="E8" i="58"/>
  <c r="F5" i="58"/>
  <c r="G5" i="58"/>
  <c r="G13" i="58"/>
  <c r="D19" i="58"/>
  <c r="G6" i="58"/>
  <c r="C8" i="58"/>
  <c r="E10" i="58"/>
  <c r="F7" i="58"/>
  <c r="E2" i="58"/>
  <c r="G7" i="58"/>
  <c r="G19" i="58"/>
  <c r="C7" i="58"/>
  <c r="F12" i="58"/>
  <c r="E7" i="58"/>
  <c r="F4" i="58"/>
  <c r="D2" i="58"/>
  <c r="F9" i="58"/>
  <c r="E4" i="58"/>
  <c r="B19" i="58"/>
  <c r="B12" i="58"/>
  <c r="B11" i="58"/>
  <c r="C2" i="58"/>
  <c r="B3" i="58"/>
  <c r="B17" i="58"/>
  <c r="B10" i="58"/>
  <c r="B13" i="58"/>
  <c r="D17" i="58"/>
  <c r="B20" i="58"/>
  <c r="B9" i="58"/>
  <c r="E17" i="58"/>
  <c r="B22" i="58"/>
  <c r="B2" i="58"/>
  <c r="B5" i="58"/>
  <c r="F15" i="58"/>
  <c r="F17" i="58"/>
  <c r="B27" i="58"/>
  <c r="B8" i="58"/>
  <c r="B16" i="58"/>
  <c r="B25" i="58"/>
  <c r="B33" i="58"/>
  <c r="C34" i="58"/>
  <c r="B15" i="58"/>
  <c r="C16" i="58"/>
  <c r="B24" i="58"/>
  <c r="B32" i="58"/>
  <c r="C33" i="58"/>
  <c r="D34" i="58"/>
  <c r="B6" i="58"/>
  <c r="B14" i="58"/>
  <c r="C15" i="58"/>
  <c r="D16" i="58"/>
  <c r="B23" i="58"/>
  <c r="B31" i="58"/>
  <c r="C32" i="58"/>
  <c r="D33" i="58"/>
  <c r="E34" i="58"/>
  <c r="B7" i="58"/>
  <c r="C14" i="58"/>
  <c r="D15" i="58"/>
  <c r="E16" i="58"/>
  <c r="B30" i="58"/>
  <c r="C31" i="58"/>
  <c r="D32" i="58"/>
  <c r="E33" i="58"/>
  <c r="D2" i="46"/>
  <c r="F2" i="46"/>
  <c r="B2" i="46"/>
  <c r="C12" i="47"/>
  <c r="D10" i="48"/>
  <c r="D9" i="48"/>
  <c r="D11" i="48"/>
  <c r="D12" i="48"/>
  <c r="D13" i="48"/>
  <c r="D14" i="48"/>
  <c r="C10" i="48"/>
  <c r="C11" i="48"/>
  <c r="C12" i="48"/>
  <c r="C13" i="48"/>
  <c r="C14" i="48"/>
  <c r="C9" i="48"/>
  <c r="E10" i="48"/>
  <c r="E11" i="48"/>
  <c r="E12" i="48"/>
  <c r="E13" i="48"/>
  <c r="E14" i="48"/>
  <c r="E9" i="48"/>
  <c r="D9" i="47"/>
  <c r="D10" i="47"/>
  <c r="D11" i="47"/>
  <c r="D12" i="47"/>
  <c r="D13" i="47"/>
  <c r="D14" i="47"/>
  <c r="C10" i="47"/>
  <c r="C11" i="47"/>
  <c r="C13" i="47"/>
  <c r="C14" i="47"/>
  <c r="C9" i="47"/>
  <c r="E10" i="47"/>
  <c r="E11" i="47"/>
  <c r="E12" i="47"/>
  <c r="E13" i="47"/>
  <c r="E14" i="47"/>
  <c r="E9" i="47"/>
  <c r="A10" i="48" l="1"/>
  <c r="A11" i="48"/>
  <c r="A12" i="48"/>
  <c r="A13" i="48"/>
  <c r="A14" i="48"/>
  <c r="A9" i="48"/>
  <c r="A10" i="47"/>
  <c r="A11" i="47"/>
  <c r="A12" i="47"/>
  <c r="A13" i="47"/>
  <c r="A14" i="47"/>
  <c r="A9" i="47"/>
  <c r="B26" i="46" l="1"/>
  <c r="C26" i="46"/>
  <c r="E30" i="46"/>
  <c r="F30" i="46"/>
  <c r="B34" i="46"/>
  <c r="B11" i="46"/>
  <c r="B12" i="46"/>
  <c r="G20" i="46"/>
  <c r="B20" i="46" s="1"/>
  <c r="G21" i="46"/>
  <c r="E21" i="46" s="1"/>
  <c r="G22" i="46"/>
  <c r="B22" i="46" s="1"/>
  <c r="G23" i="46"/>
  <c r="C23" i="46" s="1"/>
  <c r="G24" i="46"/>
  <c r="F24" i="46" s="1"/>
  <c r="G25" i="46"/>
  <c r="B25" i="46" s="1"/>
  <c r="G26" i="46"/>
  <c r="D26" i="46" s="1"/>
  <c r="G27" i="46"/>
  <c r="B27" i="46" s="1"/>
  <c r="G28" i="46"/>
  <c r="B28" i="46" s="1"/>
  <c r="G29" i="46"/>
  <c r="E29" i="46" s="1"/>
  <c r="G30" i="46"/>
  <c r="B30" i="46" s="1"/>
  <c r="G31" i="46"/>
  <c r="C31" i="46" s="1"/>
  <c r="G32" i="46"/>
  <c r="F32" i="46" s="1"/>
  <c r="G33" i="46"/>
  <c r="B33" i="46" s="1"/>
  <c r="G34" i="46"/>
  <c r="D34" i="46" s="1"/>
  <c r="G3" i="46"/>
  <c r="G4" i="46"/>
  <c r="G5" i="46"/>
  <c r="G6" i="46"/>
  <c r="G7" i="46"/>
  <c r="G8" i="46"/>
  <c r="G9" i="46"/>
  <c r="G10" i="46"/>
  <c r="G11" i="46"/>
  <c r="G12" i="46"/>
  <c r="G13" i="46"/>
  <c r="G14" i="46"/>
  <c r="B14" i="46" s="1"/>
  <c r="G15" i="46"/>
  <c r="B15" i="46" s="1"/>
  <c r="G16" i="46"/>
  <c r="G17" i="46"/>
  <c r="E17" i="46" s="1"/>
  <c r="G19" i="46"/>
  <c r="C19" i="46" s="1"/>
  <c r="A2" i="46"/>
  <c r="A19" i="46" s="1"/>
  <c r="A3" i="46"/>
  <c r="A20" i="46" s="1"/>
  <c r="A4" i="46"/>
  <c r="A21" i="46" s="1"/>
  <c r="A5" i="46"/>
  <c r="A22" i="46" s="1"/>
  <c r="A6" i="46"/>
  <c r="A23" i="46" s="1"/>
  <c r="A7" i="46"/>
  <c r="A24" i="46" s="1"/>
  <c r="A8" i="46"/>
  <c r="A25" i="46" s="1"/>
  <c r="A9" i="46"/>
  <c r="A26" i="46" s="1"/>
  <c r="A10" i="46"/>
  <c r="A27" i="46" s="1"/>
  <c r="A11" i="46"/>
  <c r="A28" i="46" s="1"/>
  <c r="A12" i="46"/>
  <c r="A29" i="46" s="1"/>
  <c r="A13" i="46"/>
  <c r="A30" i="46" s="1"/>
  <c r="A14" i="46"/>
  <c r="A31" i="46" s="1"/>
  <c r="A15" i="46"/>
  <c r="A32" i="46" s="1"/>
  <c r="A16" i="46"/>
  <c r="A33" i="46" s="1"/>
  <c r="A17" i="46"/>
  <c r="A34" i="46" s="1"/>
  <c r="E9" i="46" l="1"/>
  <c r="D9" i="46"/>
  <c r="C9" i="46"/>
  <c r="F9" i="46"/>
  <c r="D27" i="46"/>
  <c r="D14" i="46"/>
  <c r="C14" i="46"/>
  <c r="C6" i="46"/>
  <c r="D6" i="46"/>
  <c r="F6" i="46"/>
  <c r="E6" i="46"/>
  <c r="B6" i="46"/>
  <c r="D29" i="46"/>
  <c r="F22" i="46"/>
  <c r="B13" i="46"/>
  <c r="D13" i="46"/>
  <c r="E13" i="46"/>
  <c r="C13" i="46"/>
  <c r="F13" i="46"/>
  <c r="B5" i="46"/>
  <c r="D5" i="46"/>
  <c r="C5" i="46"/>
  <c r="E5" i="46"/>
  <c r="F5" i="46"/>
  <c r="B19" i="46"/>
  <c r="C29" i="46"/>
  <c r="E22" i="46"/>
  <c r="B16" i="46"/>
  <c r="C16" i="46"/>
  <c r="F12" i="46"/>
  <c r="C12" i="46"/>
  <c r="D12" i="46"/>
  <c r="E12" i="46"/>
  <c r="F4" i="46"/>
  <c r="C4" i="46"/>
  <c r="D4" i="46"/>
  <c r="E4" i="46"/>
  <c r="F19" i="46"/>
  <c r="B29" i="46"/>
  <c r="D21" i="46"/>
  <c r="C11" i="46"/>
  <c r="D11" i="46"/>
  <c r="E11" i="46"/>
  <c r="F11" i="46"/>
  <c r="B3" i="46"/>
  <c r="C3" i="46"/>
  <c r="D3" i="46"/>
  <c r="E3" i="46"/>
  <c r="F3" i="46"/>
  <c r="C17" i="46"/>
  <c r="E19" i="46"/>
  <c r="F27" i="46"/>
  <c r="C21" i="46"/>
  <c r="B8" i="46"/>
  <c r="D8" i="46"/>
  <c r="E8" i="46"/>
  <c r="F8" i="46"/>
  <c r="C8" i="46"/>
  <c r="B7" i="46"/>
  <c r="E7" i="46"/>
  <c r="F7" i="46"/>
  <c r="C7" i="46"/>
  <c r="D7" i="46"/>
  <c r="B10" i="46"/>
  <c r="D10" i="46"/>
  <c r="E10" i="46"/>
  <c r="F10" i="46"/>
  <c r="C10" i="46"/>
  <c r="E15" i="46"/>
  <c r="C34" i="46"/>
  <c r="E27" i="46"/>
  <c r="B21" i="46"/>
  <c r="D17" i="46"/>
  <c r="F15" i="46"/>
  <c r="E32" i="46"/>
  <c r="B31" i="46"/>
  <c r="E24" i="46"/>
  <c r="B23" i="46"/>
  <c r="D32" i="46"/>
  <c r="D24" i="46"/>
  <c r="B17" i="46"/>
  <c r="D15" i="46"/>
  <c r="B9" i="46"/>
  <c r="F33" i="46"/>
  <c r="C32" i="46"/>
  <c r="F25" i="46"/>
  <c r="C24" i="46"/>
  <c r="F16" i="46"/>
  <c r="C15" i="46"/>
  <c r="B4" i="46"/>
  <c r="D19" i="46"/>
  <c r="E33" i="46"/>
  <c r="B32" i="46"/>
  <c r="D30" i="46"/>
  <c r="F28" i="46"/>
  <c r="C27" i="46"/>
  <c r="E25" i="46"/>
  <c r="B24" i="46"/>
  <c r="D22" i="46"/>
  <c r="F20" i="46"/>
  <c r="E16" i="46"/>
  <c r="D33" i="46"/>
  <c r="F31" i="46"/>
  <c r="C30" i="46"/>
  <c r="E28" i="46"/>
  <c r="D25" i="46"/>
  <c r="F23" i="46"/>
  <c r="C22" i="46"/>
  <c r="E20" i="46"/>
  <c r="D16" i="46"/>
  <c r="F14" i="46"/>
  <c r="F34" i="46"/>
  <c r="C33" i="46"/>
  <c r="E31" i="46"/>
  <c r="D28" i="46"/>
  <c r="F26" i="46"/>
  <c r="C25" i="46"/>
  <c r="E23" i="46"/>
  <c r="D20" i="46"/>
  <c r="F17" i="46"/>
  <c r="E14" i="46"/>
  <c r="E34" i="46"/>
  <c r="D31" i="46"/>
  <c r="F29" i="46"/>
  <c r="C28" i="46"/>
  <c r="E26" i="46"/>
  <c r="D23" i="46"/>
  <c r="F21" i="46"/>
  <c r="C20" i="46"/>
</calcChain>
</file>

<file path=xl/sharedStrings.xml><?xml version="1.0" encoding="utf-8"?>
<sst xmlns="http://schemas.openxmlformats.org/spreadsheetml/2006/main" count="366" uniqueCount="64">
  <si>
    <t>Statistic</t>
  </si>
  <si>
    <t>Married women housework</t>
  </si>
  <si>
    <t>Married women paid work</t>
  </si>
  <si>
    <t>Married women leisure</t>
  </si>
  <si>
    <t>Married men housework</t>
  </si>
  <si>
    <t>Married men paid work</t>
  </si>
  <si>
    <t>Married men leisure</t>
  </si>
  <si>
    <t>Single women housework</t>
  </si>
  <si>
    <t>Single women paid work</t>
  </si>
  <si>
    <t>Single women leisure</t>
  </si>
  <si>
    <t>Single men housework</t>
  </si>
  <si>
    <t>Single men paid work</t>
  </si>
  <si>
    <t>Single men leisure</t>
  </si>
  <si>
    <t>Married women consumption</t>
  </si>
  <si>
    <t>Married men consumption</t>
  </si>
  <si>
    <t>Assortative mating measure</t>
  </si>
  <si>
    <t>Average wife Pareto weight</t>
  </si>
  <si>
    <t>Parameter</t>
  </si>
  <si>
    <t>$\sigma_c$</t>
  </si>
  <si>
    <t>$\sigma_l$</t>
  </si>
  <si>
    <t>$\sigma_g$</t>
  </si>
  <si>
    <t>$\psi_f$</t>
  </si>
  <si>
    <t>Value</t>
  </si>
  <si>
    <t>Data</t>
  </si>
  <si>
    <t>Model</t>
  </si>
  <si>
    <t>Low skill</t>
  </si>
  <si>
    <t>Medium skill</t>
  </si>
  <si>
    <t>High skill</t>
  </si>
  <si>
    <t>Wife_husband</t>
  </si>
  <si>
    <t>Low_skill</t>
  </si>
  <si>
    <t>Medium_skill</t>
  </si>
  <si>
    <t>High_skill</t>
  </si>
  <si>
    <t>Woman_man</t>
  </si>
  <si>
    <t>Low</t>
  </si>
  <si>
    <t>Medium</t>
  </si>
  <si>
    <t>High</t>
  </si>
  <si>
    <t>Model2010</t>
  </si>
  <si>
    <t>D1</t>
  </si>
  <si>
    <t>D2</t>
  </si>
  <si>
    <t>D3</t>
  </si>
  <si>
    <t>D4</t>
  </si>
  <si>
    <t>D5</t>
  </si>
  <si>
    <t>D6</t>
  </si>
  <si>
    <t>D7</t>
  </si>
  <si>
    <t>D8</t>
  </si>
  <si>
    <t>Backward</t>
  </si>
  <si>
    <t>Forward</t>
  </si>
  <si>
    <t>Model_1990</t>
  </si>
  <si>
    <t>Bargaining</t>
  </si>
  <si>
    <t>Marital_sorting</t>
  </si>
  <si>
    <t>Total_sex_ratio</t>
  </si>
  <si>
    <t>Model_2010</t>
  </si>
  <si>
    <t>Sex_ratio_12</t>
  </si>
  <si>
    <t>Data2010</t>
  </si>
  <si>
    <t>Constant_gender_wage_ratio</t>
  </si>
  <si>
    <t>No_gender_wage_gap_2010</t>
  </si>
  <si>
    <t>beta</t>
  </si>
  <si>
    <t>delta</t>
  </si>
  <si>
    <t>rho</t>
  </si>
  <si>
    <t>sigma</t>
  </si>
  <si>
    <t>alpha_g</t>
  </si>
  <si>
    <t>eta</t>
  </si>
  <si>
    <t>sexratio1990</t>
  </si>
  <si>
    <t>sexratio2010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</si>
</sst>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A568-875C-406B-96C3-F2766DB18D95}">
  <dimension ref="A1:B5"/>
  <sheetViews>
    <sheetView workbookViewId="0">
      <selection activeCell="F15" sqref="F15"/>
    </sheetView>
  </sheetViews>
  <sheetFormatPr defaultRowHeight="14.5" x14ac:dyDescent="0.35"/>
  <cols>
    <col min="1" max="1" width="10.36328125" bestFit="1" customWidth="1"/>
    <col min="2" max="2" width="12.453125" bestFit="1" customWidth="1"/>
  </cols>
  <sheetData>
    <row r="1" spans="1:2" x14ac:dyDescent="0.35">
      <c r="A1" t="s">
        <v>17</v>
      </c>
      <c r="B1" t="s">
        <v>22</v>
      </c>
    </row>
    <row r="2" spans="1:2" x14ac:dyDescent="0.35">
      <c r="A2" t="s">
        <v>18</v>
      </c>
      <c r="B2">
        <v>0.35117416381835931</v>
      </c>
    </row>
    <row r="3" spans="1:2" x14ac:dyDescent="0.35">
      <c r="A3" t="s">
        <v>19</v>
      </c>
      <c r="B3">
        <v>0.60808944702148438</v>
      </c>
    </row>
    <row r="4" spans="1:2" x14ac:dyDescent="0.35">
      <c r="A4" t="s">
        <v>20</v>
      </c>
      <c r="B4">
        <v>4.0736389160156317E-2</v>
      </c>
    </row>
    <row r="5" spans="1:2" x14ac:dyDescent="0.35">
      <c r="A5" t="s">
        <v>21</v>
      </c>
      <c r="B5">
        <v>-0.374969482421875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5A05-605D-4541-A797-A0FD0C229D9A}">
  <dimension ref="A1:C13"/>
  <sheetViews>
    <sheetView workbookViewId="0"/>
  </sheetViews>
  <sheetFormatPr defaultRowHeight="14.5" x14ac:dyDescent="0.35"/>
  <cols>
    <col min="1" max="1" width="24.26953125" bestFit="1" customWidth="1"/>
    <col min="2" max="3" width="11.81640625" bestFit="1" customWidth="1"/>
  </cols>
  <sheetData>
    <row r="1" spans="1:3" x14ac:dyDescent="0.35">
      <c r="A1" t="s">
        <v>0</v>
      </c>
      <c r="B1" t="s">
        <v>23</v>
      </c>
      <c r="C1" t="s">
        <v>24</v>
      </c>
    </row>
    <row r="2" spans="1:3" x14ac:dyDescent="0.35">
      <c r="A2" t="s">
        <v>1</v>
      </c>
      <c r="B2">
        <v>18.088883310556412</v>
      </c>
      <c r="C2">
        <v>18.130122093394952</v>
      </c>
    </row>
    <row r="3" spans="1:3" x14ac:dyDescent="0.35">
      <c r="A3" t="s">
        <v>2</v>
      </c>
      <c r="B3">
        <v>41.095307767391205</v>
      </c>
      <c r="C3">
        <v>41.057909688806141</v>
      </c>
    </row>
    <row r="4" spans="1:3" x14ac:dyDescent="0.35">
      <c r="A4" t="s">
        <v>3</v>
      </c>
      <c r="B4">
        <v>58.815810680389404</v>
      </c>
      <c r="C4">
        <v>58.811968217798913</v>
      </c>
    </row>
    <row r="5" spans="1:3" x14ac:dyDescent="0.35">
      <c r="A5" t="s">
        <v>4</v>
      </c>
      <c r="B5">
        <v>3.9082741588354111</v>
      </c>
      <c r="C5">
        <v>3.8078972155720026</v>
      </c>
    </row>
    <row r="6" spans="1:3" x14ac:dyDescent="0.35">
      <c r="A6" t="s">
        <v>5</v>
      </c>
      <c r="B6">
        <v>47.377490758895874</v>
      </c>
      <c r="C6">
        <v>47.481956238192815</v>
      </c>
    </row>
    <row r="7" spans="1:3" x14ac:dyDescent="0.35">
      <c r="A7" t="s">
        <v>6</v>
      </c>
      <c r="B7">
        <v>66.714232444763184</v>
      </c>
      <c r="C7">
        <v>66.71014654623518</v>
      </c>
    </row>
    <row r="8" spans="1:3" x14ac:dyDescent="0.35">
      <c r="A8" t="s">
        <v>7</v>
      </c>
      <c r="B8">
        <v>7.3879624605178833</v>
      </c>
      <c r="C8">
        <v>7.3874717088033872</v>
      </c>
    </row>
    <row r="9" spans="1:3" x14ac:dyDescent="0.35">
      <c r="A9" t="s">
        <v>8</v>
      </c>
      <c r="B9">
        <v>48.004366040229797</v>
      </c>
      <c r="C9">
        <v>48.012298519817769</v>
      </c>
    </row>
    <row r="10" spans="1:3" x14ac:dyDescent="0.35">
      <c r="A10" t="s">
        <v>9</v>
      </c>
      <c r="B10">
        <v>62.607671499252319</v>
      </c>
      <c r="C10">
        <v>62.600230210963112</v>
      </c>
    </row>
    <row r="11" spans="1:3" x14ac:dyDescent="0.35">
      <c r="A11" t="s">
        <v>10</v>
      </c>
      <c r="B11">
        <v>1.6645238064229488</v>
      </c>
      <c r="C11">
        <v>1.6646214588320918</v>
      </c>
    </row>
    <row r="12" spans="1:3" x14ac:dyDescent="0.35">
      <c r="A12" t="s">
        <v>11</v>
      </c>
      <c r="B12">
        <v>47.548387050628662</v>
      </c>
      <c r="C12">
        <v>47.556617184827459</v>
      </c>
    </row>
    <row r="13" spans="1:3" x14ac:dyDescent="0.35">
      <c r="A13" t="s">
        <v>12</v>
      </c>
      <c r="B13">
        <v>68.787086725234985</v>
      </c>
      <c r="C13">
        <v>68.778762235508964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5BD8-7EDB-4676-8470-5F29C3B09B24}">
  <dimension ref="A1:D7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  <col min="3" max="3" width="11.90625" bestFit="1" customWidth="1"/>
    <col min="4" max="4" width="11.816406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 t="s">
        <v>25</v>
      </c>
      <c r="B2">
        <v>0.25104853205512284</v>
      </c>
      <c r="C2">
        <v>0.2468544038346315</v>
      </c>
      <c r="D2">
        <v>5.9916117435590173E-3</v>
      </c>
    </row>
    <row r="3" spans="1:4" x14ac:dyDescent="0.35">
      <c r="A3" t="s">
        <v>26</v>
      </c>
      <c r="B3">
        <v>7.4295985620131816E-2</v>
      </c>
      <c r="C3">
        <v>0.37088076692630317</v>
      </c>
      <c r="D3">
        <v>2.2768124625524265E-2</v>
      </c>
    </row>
    <row r="4" spans="1:4" x14ac:dyDescent="0.35">
      <c r="A4" t="s">
        <v>27</v>
      </c>
      <c r="B4">
        <v>5.9916117435590175E-4</v>
      </c>
      <c r="C4">
        <v>1.078490113840623E-2</v>
      </c>
      <c r="D4">
        <v>1.6776512881965248E-2</v>
      </c>
    </row>
    <row r="5" spans="1:4" x14ac:dyDescent="0.35">
      <c r="A5" t="s">
        <v>25</v>
      </c>
      <c r="B5">
        <v>0.26279084409046988</v>
      </c>
      <c r="C5">
        <v>0.20623064265216545</v>
      </c>
      <c r="D5">
        <v>4.0243675677778803E-3</v>
      </c>
    </row>
    <row r="6" spans="1:4" x14ac:dyDescent="0.35">
      <c r="A6" t="s">
        <v>26</v>
      </c>
      <c r="B6">
        <v>7.161003244219788E-2</v>
      </c>
      <c r="C6">
        <v>0.39980242082699741</v>
      </c>
      <c r="D6">
        <v>2.204041995708814E-2</v>
      </c>
    </row>
    <row r="7" spans="1:4" x14ac:dyDescent="0.35">
      <c r="A7" t="s">
        <v>27</v>
      </c>
      <c r="B7">
        <v>7.8311640210261698E-4</v>
      </c>
      <c r="C7">
        <v>1.292167417669045E-2</v>
      </c>
      <c r="D7">
        <v>1.9796481884510272E-2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CB62-454D-456D-9EC1-4615642C8829}">
  <dimension ref="A1:C13"/>
  <sheetViews>
    <sheetView workbookViewId="0">
      <selection activeCell="D1" sqref="D1"/>
    </sheetView>
  </sheetViews>
  <sheetFormatPr defaultRowHeight="14.5" x14ac:dyDescent="0.35"/>
  <cols>
    <col min="1" max="1" width="24.26953125" bestFit="1" customWidth="1"/>
    <col min="2" max="3" width="11.81640625" bestFit="1" customWidth="1"/>
  </cols>
  <sheetData>
    <row r="1" spans="1:3" x14ac:dyDescent="0.35">
      <c r="A1" t="s">
        <v>0</v>
      </c>
      <c r="B1" t="s">
        <v>23</v>
      </c>
      <c r="C1" t="s">
        <v>24</v>
      </c>
    </row>
    <row r="2" spans="1:3" x14ac:dyDescent="0.35">
      <c r="A2" t="s">
        <v>1</v>
      </c>
      <c r="B2">
        <v>11.269258454442024</v>
      </c>
      <c r="C2">
        <v>15.055941696470192</v>
      </c>
    </row>
    <row r="3" spans="1:3" x14ac:dyDescent="0.35">
      <c r="A3" t="s">
        <v>2</v>
      </c>
      <c r="B3">
        <v>35.866667568683624</v>
      </c>
      <c r="C3">
        <v>31.586802937562815</v>
      </c>
    </row>
    <row r="4" spans="1:3" x14ac:dyDescent="0.35">
      <c r="A4" t="s">
        <v>3</v>
      </c>
      <c r="B4">
        <v>70.864076614379883</v>
      </c>
      <c r="C4">
        <v>71.357255365966992</v>
      </c>
    </row>
    <row r="5" spans="1:3" x14ac:dyDescent="0.35">
      <c r="A5" t="s">
        <v>4</v>
      </c>
      <c r="B5">
        <v>2.6989147923886776</v>
      </c>
      <c r="C5">
        <v>2.5608797227160678</v>
      </c>
    </row>
    <row r="6" spans="1:3" x14ac:dyDescent="0.35">
      <c r="A6" t="s">
        <v>5</v>
      </c>
      <c r="B6">
        <v>47.510016620159149</v>
      </c>
      <c r="C6">
        <v>45.421442751650751</v>
      </c>
    </row>
    <row r="7" spans="1:3" x14ac:dyDescent="0.35">
      <c r="A7" t="s">
        <v>6</v>
      </c>
      <c r="B7">
        <v>67.79106616973877</v>
      </c>
      <c r="C7">
        <v>70.017677525633175</v>
      </c>
    </row>
    <row r="8" spans="1:3" x14ac:dyDescent="0.35">
      <c r="A8" t="s">
        <v>7</v>
      </c>
      <c r="B8">
        <v>4.4950980395078659</v>
      </c>
      <c r="C8">
        <v>5.5414734867795463</v>
      </c>
    </row>
    <row r="9" spans="1:3" x14ac:dyDescent="0.35">
      <c r="A9" t="s">
        <v>8</v>
      </c>
      <c r="B9">
        <v>45.063828706741333</v>
      </c>
      <c r="C9">
        <v>43.308493373635066</v>
      </c>
    </row>
    <row r="10" spans="1:3" x14ac:dyDescent="0.35">
      <c r="A10" t="s">
        <v>9</v>
      </c>
      <c r="B10">
        <v>68.441074132919312</v>
      </c>
      <c r="C10">
        <v>69.150033139585403</v>
      </c>
    </row>
    <row r="11" spans="1:3" x14ac:dyDescent="0.35">
      <c r="A11" t="s">
        <v>10</v>
      </c>
      <c r="B11">
        <v>1.5884615536779165</v>
      </c>
      <c r="C11">
        <v>1.2329723526688237</v>
      </c>
    </row>
    <row r="12" spans="1:3" x14ac:dyDescent="0.35">
      <c r="A12" t="s">
        <v>11</v>
      </c>
      <c r="B12">
        <v>42.725001335144043</v>
      </c>
      <c r="C12">
        <v>41.678901326945656</v>
      </c>
    </row>
    <row r="13" spans="1:3" x14ac:dyDescent="0.35">
      <c r="A13" t="s">
        <v>12</v>
      </c>
      <c r="B13">
        <v>73.686538100242615</v>
      </c>
      <c r="C13">
        <v>75.088128078722548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F4DA-AC67-4554-A61C-5C15C626BE78}">
  <dimension ref="A1:D7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  <col min="3" max="3" width="11.90625" bestFit="1" customWidth="1"/>
    <col min="4" max="4" width="11.816406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 t="s">
        <v>25</v>
      </c>
      <c r="B2">
        <v>9.9173553719008267E-2</v>
      </c>
      <c r="C2">
        <v>0.10082644628099173</v>
      </c>
      <c r="D2">
        <v>1.652892561983471E-3</v>
      </c>
    </row>
    <row r="3" spans="1:4" x14ac:dyDescent="0.35">
      <c r="A3" t="s">
        <v>26</v>
      </c>
      <c r="B3">
        <v>5.1239669421487603E-2</v>
      </c>
      <c r="C3">
        <v>0.43305785123966944</v>
      </c>
      <c r="D3">
        <v>6.7768595041322308E-2</v>
      </c>
    </row>
    <row r="4" spans="1:4" x14ac:dyDescent="0.35">
      <c r="A4" t="s">
        <v>27</v>
      </c>
      <c r="B4">
        <v>4.9586776859504135E-3</v>
      </c>
      <c r="C4">
        <v>7.9338842975206617E-2</v>
      </c>
      <c r="D4">
        <v>0.16198347107438016</v>
      </c>
    </row>
    <row r="5" spans="1:4" x14ac:dyDescent="0.35">
      <c r="A5" t="s">
        <v>25</v>
      </c>
      <c r="B5">
        <v>0.10031026108930953</v>
      </c>
      <c r="C5">
        <v>7.2425411923816324E-2</v>
      </c>
      <c r="D5">
        <v>9.7882731266200045E-3</v>
      </c>
    </row>
    <row r="6" spans="1:4" x14ac:dyDescent="0.35">
      <c r="A6" t="s">
        <v>26</v>
      </c>
      <c r="B6">
        <v>3.5656954931684526E-2</v>
      </c>
      <c r="C6">
        <v>0.36238460889512519</v>
      </c>
      <c r="D6">
        <v>0.14260606639601595</v>
      </c>
    </row>
    <row r="7" spans="1:4" x14ac:dyDescent="0.35">
      <c r="A7" t="s">
        <v>27</v>
      </c>
      <c r="B7">
        <v>4.8964140044488328E-3</v>
      </c>
      <c r="C7">
        <v>0.11361602102100558</v>
      </c>
      <c r="D7">
        <v>0.1583159886119741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C99C-5D30-4862-B805-81C57AB80C30}">
  <dimension ref="A1:J31"/>
  <sheetViews>
    <sheetView workbookViewId="0">
      <selection activeCell="F2" sqref="F2"/>
    </sheetView>
  </sheetViews>
  <sheetFormatPr defaultRowHeight="14.5" x14ac:dyDescent="0.35"/>
  <cols>
    <col min="1" max="1" width="26" bestFit="1" customWidth="1"/>
    <col min="2" max="10" width="11.81640625" bestFit="1" customWidth="1"/>
  </cols>
  <sheetData>
    <row r="1" spans="1:10" x14ac:dyDescent="0.3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5">
      <c r="A2" t="s">
        <v>1</v>
      </c>
      <c r="B2">
        <v>15.055941696470192</v>
      </c>
      <c r="C2">
        <v>15.209980550131924</v>
      </c>
      <c r="D2">
        <v>15.142040039698211</v>
      </c>
      <c r="E2">
        <v>12.794181232755003</v>
      </c>
      <c r="F2">
        <v>18.130122093394952</v>
      </c>
      <c r="G2">
        <v>18.10161765921692</v>
      </c>
      <c r="H2">
        <v>18.220093080048152</v>
      </c>
      <c r="I2">
        <v>21.42042092402826</v>
      </c>
      <c r="J2">
        <v>15.055941696470192</v>
      </c>
    </row>
    <row r="3" spans="1:10" x14ac:dyDescent="0.35">
      <c r="A3" t="s">
        <v>2</v>
      </c>
      <c r="B3">
        <v>31.586802937562815</v>
      </c>
      <c r="C3">
        <v>34.939760248909856</v>
      </c>
      <c r="D3">
        <v>32.926820488776364</v>
      </c>
      <c r="E3">
        <v>40.550231788047761</v>
      </c>
      <c r="F3">
        <v>41.057909688806141</v>
      </c>
      <c r="G3">
        <v>35.799356808876063</v>
      </c>
      <c r="H3">
        <v>39.726966159781369</v>
      </c>
      <c r="I3">
        <v>32.166339565889345</v>
      </c>
      <c r="J3">
        <v>31.586802937562815</v>
      </c>
    </row>
    <row r="4" spans="1:10" x14ac:dyDescent="0.35">
      <c r="A4" t="s">
        <v>3</v>
      </c>
      <c r="B4">
        <v>71.357255365966992</v>
      </c>
      <c r="C4">
        <v>67.850259200958234</v>
      </c>
      <c r="D4">
        <v>69.931139471525441</v>
      </c>
      <c r="E4">
        <v>64.655586979197253</v>
      </c>
      <c r="F4">
        <v>58.811968217798913</v>
      </c>
      <c r="G4">
        <v>64.099025531907003</v>
      </c>
      <c r="H4">
        <v>60.052940760170472</v>
      </c>
      <c r="I4">
        <v>64.413239510082406</v>
      </c>
      <c r="J4">
        <v>71.357255365966992</v>
      </c>
    </row>
    <row r="5" spans="1:10" x14ac:dyDescent="0.35">
      <c r="A5" t="s">
        <v>4</v>
      </c>
      <c r="B5">
        <v>2.5608797227160678</v>
      </c>
      <c r="C5">
        <v>2.5207673061067926</v>
      </c>
      <c r="D5">
        <v>2.2536667211475874</v>
      </c>
      <c r="E5">
        <v>2.6889107628366733</v>
      </c>
      <c r="F5">
        <v>3.8078972155720026</v>
      </c>
      <c r="G5">
        <v>3.8116437216882244</v>
      </c>
      <c r="H5">
        <v>3.8921649062107644</v>
      </c>
      <c r="I5">
        <v>3.5646579328120191</v>
      </c>
      <c r="J5">
        <v>2.5608797227160678</v>
      </c>
    </row>
    <row r="6" spans="1:10" x14ac:dyDescent="0.35">
      <c r="A6" t="s">
        <v>5</v>
      </c>
      <c r="B6">
        <v>45.421442751650751</v>
      </c>
      <c r="C6">
        <v>42.421888972103133</v>
      </c>
      <c r="D6">
        <v>45.764004542639455</v>
      </c>
      <c r="E6">
        <v>50.037508202275127</v>
      </c>
      <c r="F6">
        <v>47.481956238192815</v>
      </c>
      <c r="G6">
        <v>51.902876757122733</v>
      </c>
      <c r="H6">
        <v>47.781793728392778</v>
      </c>
      <c r="I6">
        <v>42.876706493639695</v>
      </c>
      <c r="J6">
        <v>45.421442751650751</v>
      </c>
    </row>
    <row r="7" spans="1:10" x14ac:dyDescent="0.35">
      <c r="A7" t="s">
        <v>6</v>
      </c>
      <c r="B7">
        <v>70.017677525633175</v>
      </c>
      <c r="C7">
        <v>73.057343721790076</v>
      </c>
      <c r="D7">
        <v>69.982328736212992</v>
      </c>
      <c r="E7">
        <v>65.273581034888196</v>
      </c>
      <c r="F7">
        <v>66.71014654623518</v>
      </c>
      <c r="G7">
        <v>62.285479521189039</v>
      </c>
      <c r="H7">
        <v>66.326041365396449</v>
      </c>
      <c r="I7">
        <v>71.558635573548273</v>
      </c>
      <c r="J7">
        <v>70.017677525633175</v>
      </c>
    </row>
    <row r="8" spans="1:10" x14ac:dyDescent="0.35">
      <c r="A8" t="s">
        <v>7</v>
      </c>
      <c r="B8">
        <v>5.5414734867795463</v>
      </c>
      <c r="C8">
        <v>5.5414734867795463</v>
      </c>
      <c r="D8">
        <v>5.4806872543737928</v>
      </c>
      <c r="E8">
        <v>5.174657041671459</v>
      </c>
      <c r="F8">
        <v>7.3874717088033872</v>
      </c>
      <c r="G8">
        <v>7.3874717088033872</v>
      </c>
      <c r="H8">
        <v>7.4241096321236943</v>
      </c>
      <c r="I8">
        <v>7.8995257807981387</v>
      </c>
      <c r="J8">
        <v>5.5414734867795463</v>
      </c>
    </row>
    <row r="9" spans="1:10" x14ac:dyDescent="0.35">
      <c r="A9" t="s">
        <v>8</v>
      </c>
      <c r="B9">
        <v>43.308493373635066</v>
      </c>
      <c r="C9">
        <v>43.308493373635066</v>
      </c>
      <c r="D9">
        <v>44.247697347720568</v>
      </c>
      <c r="E9">
        <v>48.902205525854974</v>
      </c>
      <c r="F9">
        <v>48.012298519817769</v>
      </c>
      <c r="G9">
        <v>48.012298519817769</v>
      </c>
      <c r="H9">
        <v>47.620907048407645</v>
      </c>
      <c r="I9">
        <v>42.481055275833015</v>
      </c>
      <c r="J9">
        <v>43.308493373635066</v>
      </c>
    </row>
    <row r="10" spans="1:10" x14ac:dyDescent="0.35">
      <c r="A10" t="s">
        <v>9</v>
      </c>
      <c r="B10">
        <v>69.150033139585403</v>
      </c>
      <c r="C10">
        <v>69.150033139585403</v>
      </c>
      <c r="D10">
        <v>68.271615837489904</v>
      </c>
      <c r="E10">
        <v>63.923137872057836</v>
      </c>
      <c r="F10">
        <v>62.600230210963112</v>
      </c>
      <c r="G10">
        <v>62.600230210963112</v>
      </c>
      <c r="H10">
        <v>62.95498331946866</v>
      </c>
      <c r="I10">
        <v>67.619418943368842</v>
      </c>
      <c r="J10">
        <v>69.150033139585403</v>
      </c>
    </row>
    <row r="11" spans="1:10" x14ac:dyDescent="0.35">
      <c r="A11" t="s">
        <v>10</v>
      </c>
      <c r="B11">
        <v>1.2329723526688237</v>
      </c>
      <c r="C11">
        <v>1.2329723526688237</v>
      </c>
      <c r="D11">
        <v>1.2225835493004498</v>
      </c>
      <c r="E11">
        <v>1.1472262077876603</v>
      </c>
      <c r="F11">
        <v>1.6646214588320918</v>
      </c>
      <c r="G11">
        <v>1.6646214588320918</v>
      </c>
      <c r="H11">
        <v>1.671338716407653</v>
      </c>
      <c r="I11">
        <v>1.7884140907247985</v>
      </c>
      <c r="J11">
        <v>1.2329723526688237</v>
      </c>
    </row>
    <row r="12" spans="1:10" x14ac:dyDescent="0.35">
      <c r="A12" t="s">
        <v>11</v>
      </c>
      <c r="B12">
        <v>41.678901326945656</v>
      </c>
      <c r="C12">
        <v>41.678901326945656</v>
      </c>
      <c r="D12">
        <v>42.427016457785513</v>
      </c>
      <c r="E12">
        <v>47.751775435479921</v>
      </c>
      <c r="F12">
        <v>47.556617184827459</v>
      </c>
      <c r="G12">
        <v>47.556617184827459</v>
      </c>
      <c r="H12">
        <v>47.232357990123283</v>
      </c>
      <c r="I12">
        <v>41.499725182554641</v>
      </c>
      <c r="J12">
        <v>41.678901326945656</v>
      </c>
    </row>
    <row r="13" spans="1:10" x14ac:dyDescent="0.35">
      <c r="A13" t="s">
        <v>12</v>
      </c>
      <c r="B13">
        <v>75.088128078722548</v>
      </c>
      <c r="C13">
        <v>75.088128078722548</v>
      </c>
      <c r="D13">
        <v>74.350400872082531</v>
      </c>
      <c r="E13">
        <v>69.100999235900929</v>
      </c>
      <c r="F13">
        <v>68.778762235508964</v>
      </c>
      <c r="G13">
        <v>68.778762235508964</v>
      </c>
      <c r="H13">
        <v>69.096305051806084</v>
      </c>
      <c r="I13">
        <v>74.71186248505758</v>
      </c>
      <c r="J13">
        <v>75.088128078722548</v>
      </c>
    </row>
    <row r="14" spans="1:10" x14ac:dyDescent="0.35">
      <c r="A14" t="s">
        <v>13</v>
      </c>
      <c r="B14">
        <v>0.83139738721992562</v>
      </c>
      <c r="C14">
        <v>0.78061706703640976</v>
      </c>
      <c r="D14">
        <v>0.71188200544984848</v>
      </c>
      <c r="E14">
        <v>0.33953544897522486</v>
      </c>
      <c r="F14">
        <v>0.30876247735155948</v>
      </c>
      <c r="G14">
        <v>0.33663705431696878</v>
      </c>
      <c r="H14">
        <v>0.32968854336878639</v>
      </c>
      <c r="I14">
        <v>0.74555937593120025</v>
      </c>
      <c r="J14">
        <v>0.83139738721992562</v>
      </c>
    </row>
    <row r="15" spans="1:10" x14ac:dyDescent="0.35">
      <c r="A15" t="s">
        <v>14</v>
      </c>
      <c r="B15">
        <v>1.0801883449723286</v>
      </c>
      <c r="C15">
        <v>1.1221395129415666</v>
      </c>
      <c r="D15">
        <v>0.93332364418572622</v>
      </c>
      <c r="E15">
        <v>0.40184377729789178</v>
      </c>
      <c r="F15">
        <v>0.41070987882986693</v>
      </c>
      <c r="G15">
        <v>0.38355332239887974</v>
      </c>
      <c r="H15">
        <v>0.43251284475738394</v>
      </c>
      <c r="I15">
        <v>1.1015756257360634</v>
      </c>
      <c r="J15">
        <v>1.0801883449723286</v>
      </c>
    </row>
    <row r="16" spans="1:10" x14ac:dyDescent="0.35">
      <c r="A16" t="s">
        <v>16</v>
      </c>
      <c r="B16">
        <v>0.43541600730866131</v>
      </c>
      <c r="C16">
        <v>0.40416575550487793</v>
      </c>
      <c r="D16">
        <v>0.42074783179876457</v>
      </c>
      <c r="E16">
        <v>0.44911339243460779</v>
      </c>
      <c r="F16">
        <v>0.41362178888735385</v>
      </c>
      <c r="G16">
        <v>0.46108090694828291</v>
      </c>
      <c r="H16">
        <v>0.42250986267992752</v>
      </c>
      <c r="I16">
        <v>0.3962955634635329</v>
      </c>
      <c r="J16">
        <v>0.43541600730866131</v>
      </c>
    </row>
    <row r="17" spans="1:10" x14ac:dyDescent="0.35">
      <c r="A17" t="s">
        <v>15</v>
      </c>
      <c r="B17">
        <v>1.5212290907586623</v>
      </c>
      <c r="C17">
        <v>1.4841564951902175</v>
      </c>
      <c r="D17">
        <v>1.4446388158746497</v>
      </c>
      <c r="E17">
        <v>1.4523415905694743</v>
      </c>
      <c r="F17">
        <v>1.4658693539407763</v>
      </c>
      <c r="G17">
        <v>1.4757231813392302</v>
      </c>
      <c r="H17">
        <v>1.5437032088000218</v>
      </c>
      <c r="I17">
        <v>1.5343970132806883</v>
      </c>
      <c r="J17">
        <v>1.5212290907586623</v>
      </c>
    </row>
    <row r="19" spans="1:10" x14ac:dyDescent="0.35">
      <c r="C19" s="1"/>
      <c r="D19" s="1"/>
      <c r="E19" s="1"/>
      <c r="F19" s="1"/>
      <c r="G19" s="1"/>
      <c r="H19" s="1"/>
      <c r="I19" s="1"/>
      <c r="J19" s="1"/>
    </row>
    <row r="20" spans="1:10" x14ac:dyDescent="0.35">
      <c r="C20" s="1"/>
      <c r="D20" s="1"/>
      <c r="E20" s="1"/>
      <c r="F20" s="1"/>
      <c r="G20" s="1"/>
      <c r="H20" s="1"/>
      <c r="I20" s="1"/>
      <c r="J20" s="1"/>
    </row>
    <row r="21" spans="1:10" x14ac:dyDescent="0.35">
      <c r="C21" s="1"/>
      <c r="D21" s="1"/>
      <c r="E21" s="1"/>
      <c r="F21" s="1"/>
      <c r="G21" s="1"/>
      <c r="H21" s="1"/>
      <c r="I21" s="1"/>
      <c r="J21" s="1"/>
    </row>
    <row r="22" spans="1:10" x14ac:dyDescent="0.35">
      <c r="C22" s="1"/>
      <c r="D22" s="1"/>
      <c r="E22" s="1"/>
      <c r="F22" s="1"/>
      <c r="G22" s="1"/>
      <c r="H22" s="1"/>
      <c r="I22" s="1"/>
      <c r="J22" s="1"/>
    </row>
    <row r="23" spans="1:10" x14ac:dyDescent="0.35">
      <c r="C23" s="1"/>
      <c r="D23" s="1"/>
      <c r="E23" s="1"/>
      <c r="F23" s="1"/>
      <c r="G23" s="1"/>
      <c r="H23" s="1"/>
      <c r="I23" s="1"/>
      <c r="J23" s="1"/>
    </row>
    <row r="24" spans="1:10" x14ac:dyDescent="0.35">
      <c r="C24" s="1"/>
      <c r="D24" s="1"/>
      <c r="E24" s="1"/>
      <c r="F24" s="1"/>
      <c r="G24" s="1"/>
      <c r="H24" s="1"/>
      <c r="I24" s="1"/>
      <c r="J24" s="1"/>
    </row>
    <row r="25" spans="1:10" x14ac:dyDescent="0.35">
      <c r="C25" s="1"/>
      <c r="D25" s="1"/>
      <c r="E25" s="1"/>
      <c r="F25" s="1"/>
      <c r="G25" s="1"/>
      <c r="H25" s="1"/>
      <c r="I25" s="1"/>
      <c r="J25" s="1"/>
    </row>
    <row r="26" spans="1:10" x14ac:dyDescent="0.35">
      <c r="C26" s="1"/>
      <c r="D26" s="1"/>
      <c r="E26" s="1"/>
      <c r="F26" s="1"/>
      <c r="G26" s="1"/>
      <c r="H26" s="1"/>
      <c r="I26" s="1"/>
      <c r="J26" s="1"/>
    </row>
    <row r="27" spans="1:10" x14ac:dyDescent="0.35">
      <c r="C27" s="1"/>
      <c r="D27" s="1"/>
      <c r="E27" s="1"/>
      <c r="F27" s="1"/>
      <c r="G27" s="1"/>
      <c r="H27" s="1"/>
      <c r="I27" s="1"/>
      <c r="J27" s="1"/>
    </row>
    <row r="28" spans="1:10" x14ac:dyDescent="0.35">
      <c r="C28" s="1"/>
      <c r="D28" s="1"/>
      <c r="E28" s="1"/>
      <c r="F28" s="1"/>
      <c r="G28" s="1"/>
      <c r="H28" s="1"/>
      <c r="I28" s="1"/>
      <c r="J28" s="1"/>
    </row>
    <row r="29" spans="1:10" x14ac:dyDescent="0.35">
      <c r="C29" s="1"/>
      <c r="D29" s="1"/>
      <c r="E29" s="1"/>
      <c r="F29" s="1"/>
      <c r="G29" s="1"/>
      <c r="H29" s="1"/>
      <c r="I29" s="1"/>
      <c r="J29" s="1"/>
    </row>
    <row r="30" spans="1:10" x14ac:dyDescent="0.35">
      <c r="C30" s="1"/>
      <c r="D30" s="1"/>
      <c r="E30" s="1"/>
      <c r="F30" s="1"/>
      <c r="G30" s="1"/>
      <c r="H30" s="1"/>
      <c r="I30" s="1"/>
      <c r="J30" s="1"/>
    </row>
    <row r="31" spans="1:10" x14ac:dyDescent="0.35">
      <c r="C31" s="1"/>
      <c r="D31" s="1"/>
      <c r="E31" s="1"/>
      <c r="F31" s="1"/>
      <c r="G31" s="1"/>
      <c r="H31" s="1"/>
      <c r="I31" s="1"/>
      <c r="J3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A19-8B48-4882-8A1B-A2786AE16DDE}">
  <dimension ref="A1:F7"/>
  <sheetViews>
    <sheetView tabSelected="1" workbookViewId="0">
      <selection activeCell="F13" sqref="F13"/>
    </sheetView>
  </sheetViews>
  <sheetFormatPr defaultRowHeight="14.5" x14ac:dyDescent="0.35"/>
  <cols>
    <col min="1" max="1" width="24.26953125" bestFit="1" customWidth="1"/>
  </cols>
  <sheetData>
    <row r="1" spans="1:6" x14ac:dyDescent="0.35">
      <c r="A1" t="s">
        <v>0</v>
      </c>
    </row>
    <row r="2" spans="1:6" x14ac:dyDescent="0.35">
      <c r="A2" t="s">
        <v>1</v>
      </c>
      <c r="B2">
        <f>'decomp_res, sigma=1.25'!F2</f>
        <v>18.130122093394952</v>
      </c>
      <c r="C2">
        <f>'decomp_res, sigma=1.25'!G2</f>
        <v>18.10161765921692</v>
      </c>
      <c r="D2">
        <f>'decomp_res, sigma=1.25'!H2</f>
        <v>18.220093080048152</v>
      </c>
      <c r="E2">
        <f>'decomp_res, sigma=1.25'!I2</f>
        <v>21.42042092402826</v>
      </c>
      <c r="F2">
        <f>'decomp_res, sigma=1.25'!J2</f>
        <v>15.055941696470192</v>
      </c>
    </row>
    <row r="3" spans="1:6" x14ac:dyDescent="0.35">
      <c r="A3" t="s">
        <v>2</v>
      </c>
      <c r="B3">
        <f>'decomp_res, sigma=1.25'!F3</f>
        <v>41.057909688806141</v>
      </c>
      <c r="C3">
        <f>'decomp_res, sigma=1.25'!G3</f>
        <v>35.799356808876063</v>
      </c>
      <c r="D3">
        <f>'decomp_res, sigma=1.25'!H3</f>
        <v>39.726966159781369</v>
      </c>
      <c r="E3">
        <f>'decomp_res, sigma=1.25'!I3</f>
        <v>32.166339565889345</v>
      </c>
      <c r="F3">
        <f>'decomp_res, sigma=1.25'!J3</f>
        <v>31.586802937562815</v>
      </c>
    </row>
    <row r="4" spans="1:6" x14ac:dyDescent="0.35">
      <c r="A4" t="s">
        <v>3</v>
      </c>
      <c r="B4">
        <f>'decomp_res, sigma=1.25'!F4</f>
        <v>58.811968217798913</v>
      </c>
      <c r="C4">
        <f>'decomp_res, sigma=1.25'!G4</f>
        <v>64.099025531907003</v>
      </c>
      <c r="D4">
        <f>'decomp_res, sigma=1.25'!H4</f>
        <v>60.052940760170472</v>
      </c>
      <c r="E4">
        <f>'decomp_res, sigma=1.25'!I4</f>
        <v>64.413239510082406</v>
      </c>
      <c r="F4">
        <f>'decomp_res, sigma=1.25'!J4</f>
        <v>71.357255365966992</v>
      </c>
    </row>
    <row r="5" spans="1:6" x14ac:dyDescent="0.35">
      <c r="A5" t="s">
        <v>4</v>
      </c>
      <c r="B5">
        <f>'decomp_res, sigma=1.25'!F5</f>
        <v>3.8078972155720026</v>
      </c>
      <c r="C5">
        <f>'decomp_res, sigma=1.25'!G5</f>
        <v>3.8116437216882244</v>
      </c>
      <c r="D5">
        <f>'decomp_res, sigma=1.25'!H5</f>
        <v>3.8921649062107644</v>
      </c>
      <c r="E5">
        <f>'decomp_res, sigma=1.25'!I5</f>
        <v>3.5646579328120191</v>
      </c>
      <c r="F5">
        <f>'decomp_res, sigma=1.25'!J5</f>
        <v>2.5608797227160678</v>
      </c>
    </row>
    <row r="6" spans="1:6" x14ac:dyDescent="0.35">
      <c r="A6" t="s">
        <v>5</v>
      </c>
      <c r="B6">
        <f>'decomp_res, sigma=1.25'!F6</f>
        <v>47.481956238192815</v>
      </c>
      <c r="C6">
        <f>'decomp_res, sigma=1.25'!G6</f>
        <v>51.902876757122733</v>
      </c>
      <c r="D6">
        <f>'decomp_res, sigma=1.25'!H6</f>
        <v>47.781793728392778</v>
      </c>
      <c r="E6">
        <f>'decomp_res, sigma=1.25'!I6</f>
        <v>42.876706493639695</v>
      </c>
      <c r="F6">
        <f>'decomp_res, sigma=1.25'!J6</f>
        <v>45.421442751650751</v>
      </c>
    </row>
    <row r="7" spans="1:6" x14ac:dyDescent="0.35">
      <c r="A7" t="s">
        <v>6</v>
      </c>
      <c r="B7">
        <f>'decomp_res, sigma=1.25'!F7</f>
        <v>66.71014654623518</v>
      </c>
      <c r="C7">
        <f>'decomp_res, sigma=1.25'!G7</f>
        <v>62.285479521189039</v>
      </c>
      <c r="D7">
        <f>'decomp_res, sigma=1.25'!H7</f>
        <v>66.326041365396449</v>
      </c>
      <c r="E7">
        <f>'decomp_res, sigma=1.25'!I7</f>
        <v>71.558635573548273</v>
      </c>
      <c r="F7">
        <f>'decomp_res, sigma=1.25'!J7</f>
        <v>70.017677525633175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1A80-C5D6-4D52-86C7-9CD5ACEF2E8F}">
  <dimension ref="A1:H34"/>
  <sheetViews>
    <sheetView workbookViewId="0">
      <selection activeCell="B17" sqref="B17"/>
    </sheetView>
  </sheetViews>
  <sheetFormatPr defaultRowHeight="14.5" x14ac:dyDescent="0.35"/>
  <cols>
    <col min="1" max="1" width="26" bestFit="1" customWidth="1"/>
  </cols>
  <sheetData>
    <row r="1" spans="1:8" x14ac:dyDescent="0.35">
      <c r="A1" s="3" t="s">
        <v>45</v>
      </c>
      <c r="B1" s="3"/>
      <c r="C1" s="3"/>
      <c r="D1" s="3"/>
      <c r="E1" s="3"/>
      <c r="F1" s="3"/>
    </row>
    <row r="2" spans="1:8" x14ac:dyDescent="0.35">
      <c r="A2" t="str">
        <f>'decomp_res, sigma=1.25'!A2</f>
        <v>Married women housework</v>
      </c>
      <c r="B2" s="1">
        <f>LN('decomp_res, sigma=1.25'!B2/'decomp_res, sigma=1.25'!$B2)/LN('decomp_res, sigma=1.25'!$F2/'decomp_res, sigma=1.25'!$B2)*$G2</f>
        <v>0</v>
      </c>
      <c r="C2" s="1">
        <f>LN('decomp_res, sigma=1.25'!C2/'decomp_res, sigma=1.25'!$B2)/LN('decomp_res, sigma=1.25'!$F2/'decomp_res, sigma=1.25'!$B2)*$G2</f>
        <v>5.4784741054109458E-2</v>
      </c>
      <c r="D2" s="1">
        <f>LN('decomp_res, sigma=1.25'!D2/'decomp_res, sigma=1.25'!$B2)/LN('decomp_res, sigma=1.25'!$F2/'decomp_res, sigma=1.25'!$B2)*$G2</f>
        <v>3.0690046789377142E-2</v>
      </c>
      <c r="E2" s="1">
        <f>LN('decomp_res, sigma=1.25'!E2/'decomp_res, sigma=1.25'!$B2)/LN('decomp_res, sigma=1.25'!$F2/'decomp_res, sigma=1.25'!$B2)*$G2</f>
        <v>-0.87610570049070846</v>
      </c>
      <c r="F2" s="1">
        <f>LN('decomp_res, sigma=1.25'!F2/'decomp_res, sigma=1.25'!$B2)/LN('decomp_res, sigma=1.25'!$F2/'decomp_res, sigma=1.25'!$B2)*$G2</f>
        <v>1</v>
      </c>
      <c r="G2">
        <f>SIGN('decomp_res, sigma=1.25'!F2-'decomp_res, sigma=1.25'!B2)</f>
        <v>1</v>
      </c>
    </row>
    <row r="3" spans="1:8" x14ac:dyDescent="0.35">
      <c r="A3" t="str">
        <f>'decomp_res, sigma=1.25'!A3</f>
        <v>Married women paid work</v>
      </c>
      <c r="B3" s="1">
        <f>LN('decomp_res, sigma=1.25'!B3/'decomp_res, sigma=1.25'!$B3)/LN('decomp_res, sigma=1.25'!$F3/'decomp_res, sigma=1.25'!$B3)*$G3</f>
        <v>0</v>
      </c>
      <c r="C3" s="1">
        <f>LN('decomp_res, sigma=1.25'!C3/'decomp_res, sigma=1.25'!$B3)/LN('decomp_res, sigma=1.25'!$F3/'decomp_res, sigma=1.25'!$B3)*$G3</f>
        <v>0.384702799104569</v>
      </c>
      <c r="D3" s="1">
        <f>LN('decomp_res, sigma=1.25'!D3/'decomp_res, sigma=1.25'!$B3)/LN('decomp_res, sigma=1.25'!$F3/'decomp_res, sigma=1.25'!$B3)*$G3</f>
        <v>0.15843305453048298</v>
      </c>
      <c r="E3" s="1">
        <f>LN('decomp_res, sigma=1.25'!E3/'decomp_res, sigma=1.25'!$B3)/LN('decomp_res, sigma=1.25'!$F3/'decomp_res, sigma=1.25'!$B3)*$G3</f>
        <v>0.95255563386193887</v>
      </c>
      <c r="F3" s="1">
        <f>LN('decomp_res, sigma=1.25'!F3/'decomp_res, sigma=1.25'!$B3)/LN('decomp_res, sigma=1.25'!$F3/'decomp_res, sigma=1.25'!$B3)*$G3</f>
        <v>1</v>
      </c>
      <c r="G3">
        <f>SIGN('decomp_res, sigma=1.25'!F3-'decomp_res, sigma=1.25'!B3)</f>
        <v>1</v>
      </c>
      <c r="H3" s="2"/>
    </row>
    <row r="4" spans="1:8" x14ac:dyDescent="0.35">
      <c r="A4" t="str">
        <f>'decomp_res, sigma=1.25'!A4</f>
        <v>Married women leisure</v>
      </c>
      <c r="B4" s="1">
        <f>LN('decomp_res, sigma=1.25'!B4/'decomp_res, sigma=1.25'!$B4)/LN('decomp_res, sigma=1.25'!$F4/'decomp_res, sigma=1.25'!$B4)*$G4</f>
        <v>0</v>
      </c>
      <c r="C4" s="1">
        <f>LN('decomp_res, sigma=1.25'!C4/'decomp_res, sigma=1.25'!$B4)/LN('decomp_res, sigma=1.25'!$F4/'decomp_res, sigma=1.25'!$B4)*$G4</f>
        <v>-0.26064064031593531</v>
      </c>
      <c r="D4" s="1">
        <f>LN('decomp_res, sigma=1.25'!D4/'decomp_res, sigma=1.25'!$B4)/LN('decomp_res, sigma=1.25'!$F4/'decomp_res, sigma=1.25'!$B4)*$G4</f>
        <v>-0.10440966408583273</v>
      </c>
      <c r="E4" s="1">
        <f>LN('decomp_res, sigma=1.25'!E4/'decomp_res, sigma=1.25'!$B4)/LN('decomp_res, sigma=1.25'!$F4/'decomp_res, sigma=1.25'!$B4)*$G4</f>
        <v>-0.51007314925513947</v>
      </c>
      <c r="F4" s="1">
        <f>LN('decomp_res, sigma=1.25'!F4/'decomp_res, sigma=1.25'!$B4)/LN('decomp_res, sigma=1.25'!$F4/'decomp_res, sigma=1.25'!$B4)*$G4</f>
        <v>-1</v>
      </c>
      <c r="G4">
        <f>SIGN('decomp_res, sigma=1.25'!F4-'decomp_res, sigma=1.25'!B4)</f>
        <v>-1</v>
      </c>
    </row>
    <row r="5" spans="1:8" x14ac:dyDescent="0.35">
      <c r="A5" t="str">
        <f>'decomp_res, sigma=1.25'!A5</f>
        <v>Married men housework</v>
      </c>
      <c r="B5" s="1">
        <f>LN('decomp_res, sigma=1.25'!B5/'decomp_res, sigma=1.25'!$B5)/LN('decomp_res, sigma=1.25'!$F5/'decomp_res, sigma=1.25'!$B5)*$G5</f>
        <v>0</v>
      </c>
      <c r="C5" s="1">
        <f>LN('decomp_res, sigma=1.25'!C5/'decomp_res, sigma=1.25'!$B5)/LN('decomp_res, sigma=1.25'!$F5/'decomp_res, sigma=1.25'!$B5)*$G5</f>
        <v>-3.9794437796019953E-2</v>
      </c>
      <c r="D5" s="1">
        <f>LN('decomp_res, sigma=1.25'!D5/'decomp_res, sigma=1.25'!$B5)/LN('decomp_res, sigma=1.25'!$F5/'decomp_res, sigma=1.25'!$B5)*$G5</f>
        <v>-0.32211704335905078</v>
      </c>
      <c r="E5" s="1">
        <f>LN('decomp_res, sigma=1.25'!E5/'decomp_res, sigma=1.25'!$B5)/LN('decomp_res, sigma=1.25'!$F5/'decomp_res, sigma=1.25'!$B5)*$G5</f>
        <v>0.12296979451490476</v>
      </c>
      <c r="F5" s="1">
        <f>LN('decomp_res, sigma=1.25'!F5/'decomp_res, sigma=1.25'!$B5)/LN('decomp_res, sigma=1.25'!$F5/'decomp_res, sigma=1.25'!$B5)*$G5</f>
        <v>1</v>
      </c>
      <c r="G5">
        <f>SIGN('decomp_res, sigma=1.25'!F5-'decomp_res, sigma=1.25'!B5)</f>
        <v>1</v>
      </c>
    </row>
    <row r="6" spans="1:8" x14ac:dyDescent="0.35">
      <c r="A6" t="str">
        <f>'decomp_res, sigma=1.25'!A6</f>
        <v>Married men paid work</v>
      </c>
      <c r="B6" s="1">
        <f>LN('decomp_res, sigma=1.25'!B6/'decomp_res, sigma=1.25'!$B6)/LN('decomp_res, sigma=1.25'!$F6/'decomp_res, sigma=1.25'!$B6)*$G6</f>
        <v>0</v>
      </c>
      <c r="C6" s="1">
        <f>LN('decomp_res, sigma=1.25'!C6/'decomp_res, sigma=1.25'!$B6)/LN('decomp_res, sigma=1.25'!$F6/'decomp_res, sigma=1.25'!$B6)*$G6</f>
        <v>-1.5399323726054337</v>
      </c>
      <c r="D6" s="1">
        <f>LN('decomp_res, sigma=1.25'!D6/'decomp_res, sigma=1.25'!$B6)/LN('decomp_res, sigma=1.25'!$F6/'decomp_res, sigma=1.25'!$B6)*$G6</f>
        <v>0.16935590584965474</v>
      </c>
      <c r="E6" s="1">
        <f>LN('decomp_res, sigma=1.25'!E6/'decomp_res, sigma=1.25'!$B6)/LN('decomp_res, sigma=1.25'!$F6/'decomp_res, sigma=1.25'!$B6)*$G6</f>
        <v>2.181619822896268</v>
      </c>
      <c r="F6" s="1">
        <f>LN('decomp_res, sigma=1.25'!F6/'decomp_res, sigma=1.25'!$B6)/LN('decomp_res, sigma=1.25'!$F6/'decomp_res, sigma=1.25'!$B6)*$G6</f>
        <v>1</v>
      </c>
      <c r="G6">
        <f>SIGN('decomp_res, sigma=1.25'!F6-'decomp_res, sigma=1.25'!B6)</f>
        <v>1</v>
      </c>
    </row>
    <row r="7" spans="1:8" x14ac:dyDescent="0.35">
      <c r="A7" t="str">
        <f>'decomp_res, sigma=1.25'!A7</f>
        <v>Married men leisure</v>
      </c>
      <c r="B7" s="1">
        <f>LN('decomp_res, sigma=1.25'!B7/'decomp_res, sigma=1.25'!$B7)/LN('decomp_res, sigma=1.25'!$F7/'decomp_res, sigma=1.25'!$B7)*$G7</f>
        <v>0</v>
      </c>
      <c r="C7" s="1">
        <f>LN('decomp_res, sigma=1.25'!C7/'decomp_res, sigma=1.25'!$B7)/LN('decomp_res, sigma=1.25'!$F7/'decomp_res, sigma=1.25'!$B7)*$G7</f>
        <v>0.87820453321981273</v>
      </c>
      <c r="D7" s="1">
        <f>LN('decomp_res, sigma=1.25'!D7/'decomp_res, sigma=1.25'!$B7)/LN('decomp_res, sigma=1.25'!$F7/'decomp_res, sigma=1.25'!$B7)*$G7</f>
        <v>-1.0435535630216935E-2</v>
      </c>
      <c r="E7" s="1">
        <f>LN('decomp_res, sigma=1.25'!E7/'decomp_res, sigma=1.25'!$B7)/LN('decomp_res, sigma=1.25'!$F7/'decomp_res, sigma=1.25'!$B7)*$G7</f>
        <v>-1.4498735325789514</v>
      </c>
      <c r="F7" s="1">
        <f>LN('decomp_res, sigma=1.25'!F7/'decomp_res, sigma=1.25'!$B7)/LN('decomp_res, sigma=1.25'!$F7/'decomp_res, sigma=1.25'!$B7)*$G7</f>
        <v>-1</v>
      </c>
      <c r="G7">
        <f>SIGN('decomp_res, sigma=1.25'!F7-'decomp_res, sigma=1.25'!B7)</f>
        <v>-1</v>
      </c>
    </row>
    <row r="8" spans="1:8" x14ac:dyDescent="0.35">
      <c r="A8" t="str">
        <f>'decomp_res, sigma=1.25'!A8</f>
        <v>Single women housework</v>
      </c>
      <c r="B8" s="1">
        <f>LN('decomp_res, sigma=1.25'!B8/'decomp_res, sigma=1.25'!$B8)/LN('decomp_res, sigma=1.25'!$F8/'decomp_res, sigma=1.25'!$B8)*$G8</f>
        <v>0</v>
      </c>
      <c r="C8" s="1">
        <f>LN('decomp_res, sigma=1.25'!C8/'decomp_res, sigma=1.25'!$B8)/LN('decomp_res, sigma=1.25'!$F8/'decomp_res, sigma=1.25'!$B8)*$G8</f>
        <v>0</v>
      </c>
      <c r="D8" s="1">
        <f>LN('decomp_res, sigma=1.25'!D8/'decomp_res, sigma=1.25'!$B8)/LN('decomp_res, sigma=1.25'!$F8/'decomp_res, sigma=1.25'!$B8)*$G8</f>
        <v>-3.8361634058748907E-2</v>
      </c>
      <c r="E8" s="1">
        <f>LN('decomp_res, sigma=1.25'!E8/'decomp_res, sigma=1.25'!$B8)/LN('decomp_res, sigma=1.25'!$F8/'decomp_res, sigma=1.25'!$B8)*$G8</f>
        <v>-0.23819614099371136</v>
      </c>
      <c r="F8" s="1">
        <f>LN('decomp_res, sigma=1.25'!F8/'decomp_res, sigma=1.25'!$B8)/LN('decomp_res, sigma=1.25'!$F8/'decomp_res, sigma=1.25'!$B8)*$G8</f>
        <v>1</v>
      </c>
      <c r="G8">
        <f>SIGN('decomp_res, sigma=1.25'!F8-'decomp_res, sigma=1.25'!B8)</f>
        <v>1</v>
      </c>
    </row>
    <row r="9" spans="1:8" x14ac:dyDescent="0.35">
      <c r="A9" t="str">
        <f>'decomp_res, sigma=1.25'!A9</f>
        <v>Single women paid work</v>
      </c>
      <c r="B9" s="1">
        <f>LN('decomp_res, sigma=1.25'!B9/'decomp_res, sigma=1.25'!$B9)/LN('decomp_res, sigma=1.25'!$F9/'decomp_res, sigma=1.25'!$B9)*$G9</f>
        <v>0</v>
      </c>
      <c r="C9" s="1">
        <f>LN('decomp_res, sigma=1.25'!C9/'decomp_res, sigma=1.25'!$B9)/LN('decomp_res, sigma=1.25'!$F9/'decomp_res, sigma=1.25'!$B9)*$G9</f>
        <v>0</v>
      </c>
      <c r="D9" s="1">
        <f>LN('decomp_res, sigma=1.25'!D9/'decomp_res, sigma=1.25'!$B9)/LN('decomp_res, sigma=1.25'!$F9/'decomp_res, sigma=1.25'!$B9)*$G9</f>
        <v>0.20807770267843539</v>
      </c>
      <c r="E9" s="1">
        <f>LN('decomp_res, sigma=1.25'!E9/'decomp_res, sigma=1.25'!$B9)/LN('decomp_res, sigma=1.25'!$F9/'decomp_res, sigma=1.25'!$B9)*$G9</f>
        <v>1.1781163872802298</v>
      </c>
      <c r="F9" s="1">
        <f>LN('decomp_res, sigma=1.25'!F9/'decomp_res, sigma=1.25'!$B9)/LN('decomp_res, sigma=1.25'!$F9/'decomp_res, sigma=1.25'!$B9)*$G9</f>
        <v>1</v>
      </c>
      <c r="G9">
        <f>SIGN('decomp_res, sigma=1.25'!F9-'decomp_res, sigma=1.25'!B9)</f>
        <v>1</v>
      </c>
    </row>
    <row r="10" spans="1:8" x14ac:dyDescent="0.35">
      <c r="A10" t="str">
        <f>'decomp_res, sigma=1.25'!A10</f>
        <v>Single women leisure</v>
      </c>
      <c r="B10" s="1">
        <f>LN('decomp_res, sigma=1.25'!B10/'decomp_res, sigma=1.25'!$B10)/LN('decomp_res, sigma=1.25'!$F10/'decomp_res, sigma=1.25'!$B10)*$G10</f>
        <v>0</v>
      </c>
      <c r="C10" s="1">
        <f>LN('decomp_res, sigma=1.25'!C10/'decomp_res, sigma=1.25'!$B10)/LN('decomp_res, sigma=1.25'!$F10/'decomp_res, sigma=1.25'!$B10)*$G10</f>
        <v>0</v>
      </c>
      <c r="D10" s="1">
        <f>LN('decomp_res, sigma=1.25'!D10/'decomp_res, sigma=1.25'!$B10)/LN('decomp_res, sigma=1.25'!$F10/'decomp_res, sigma=1.25'!$B10)*$G10</f>
        <v>-0.12847444072624586</v>
      </c>
      <c r="E10" s="1">
        <f>LN('decomp_res, sigma=1.25'!E10/'decomp_res, sigma=1.25'!$B10)/LN('decomp_res, sigma=1.25'!$F10/'decomp_res, sigma=1.25'!$B10)*$G10</f>
        <v>-0.78984500882941955</v>
      </c>
      <c r="F10" s="1">
        <f>LN('decomp_res, sigma=1.25'!F10/'decomp_res, sigma=1.25'!$B10)/LN('decomp_res, sigma=1.25'!$F10/'decomp_res, sigma=1.25'!$B10)*$G10</f>
        <v>-1</v>
      </c>
      <c r="G10">
        <f>SIGN('decomp_res, sigma=1.25'!F10-'decomp_res, sigma=1.25'!B10)</f>
        <v>-1</v>
      </c>
    </row>
    <row r="11" spans="1:8" x14ac:dyDescent="0.35">
      <c r="A11" t="str">
        <f>'decomp_res, sigma=1.25'!A11</f>
        <v>Single men housework</v>
      </c>
      <c r="B11" s="1">
        <f>LN('decomp_res, sigma=1.25'!B11/'decomp_res, sigma=1.25'!$B11)/LN('decomp_res, sigma=1.25'!$F11/'decomp_res, sigma=1.25'!$B11)*$G11</f>
        <v>0</v>
      </c>
      <c r="C11" s="1">
        <f>LN('decomp_res, sigma=1.25'!C11/'decomp_res, sigma=1.25'!$B11)/LN('decomp_res, sigma=1.25'!$F11/'decomp_res, sigma=1.25'!$B11)*$G11</f>
        <v>0</v>
      </c>
      <c r="D11" s="1">
        <f>LN('decomp_res, sigma=1.25'!D11/'decomp_res, sigma=1.25'!$B11)/LN('decomp_res, sigma=1.25'!$F11/'decomp_res, sigma=1.25'!$B11)*$G11</f>
        <v>-2.8189091730650623E-2</v>
      </c>
      <c r="E11" s="1">
        <f>LN('decomp_res, sigma=1.25'!E11/'decomp_res, sigma=1.25'!$B11)/LN('decomp_res, sigma=1.25'!$F11/'decomp_res, sigma=1.25'!$B11)*$G11</f>
        <v>-0.2401331873863797</v>
      </c>
      <c r="F11" s="1">
        <f>LN('decomp_res, sigma=1.25'!F11/'decomp_res, sigma=1.25'!$B11)/LN('decomp_res, sigma=1.25'!$F11/'decomp_res, sigma=1.25'!$B11)*$G11</f>
        <v>1</v>
      </c>
      <c r="G11">
        <f>SIGN('decomp_res, sigma=1.25'!F11-'decomp_res, sigma=1.25'!B11)</f>
        <v>1</v>
      </c>
    </row>
    <row r="12" spans="1:8" x14ac:dyDescent="0.35">
      <c r="A12" t="str">
        <f>'decomp_res, sigma=1.25'!A12</f>
        <v>Single men paid work</v>
      </c>
      <c r="B12" s="1">
        <f>LN('decomp_res, sigma=1.25'!B12/'decomp_res, sigma=1.25'!$B12)/LN('decomp_res, sigma=1.25'!$F12/'decomp_res, sigma=1.25'!$B12)*$G12</f>
        <v>0</v>
      </c>
      <c r="C12" s="1">
        <f>LN('decomp_res, sigma=1.25'!C12/'decomp_res, sigma=1.25'!$B12)/LN('decomp_res, sigma=1.25'!$F12/'decomp_res, sigma=1.25'!$B12)*$G12</f>
        <v>0</v>
      </c>
      <c r="D12" s="1">
        <f>LN('decomp_res, sigma=1.25'!D12/'decomp_res, sigma=1.25'!$B12)/LN('decomp_res, sigma=1.25'!$F12/'decomp_res, sigma=1.25'!$B12)*$G12</f>
        <v>0.13485071493388021</v>
      </c>
      <c r="E12" s="1">
        <f>LN('decomp_res, sigma=1.25'!E12/'decomp_res, sigma=1.25'!$B12)/LN('decomp_res, sigma=1.25'!$F12/'decomp_res, sigma=1.25'!$B12)*$G12</f>
        <v>1.0310424716546154</v>
      </c>
      <c r="F12" s="1">
        <f>LN('decomp_res, sigma=1.25'!F12/'decomp_res, sigma=1.25'!$B12)/LN('decomp_res, sigma=1.25'!$F12/'decomp_res, sigma=1.25'!$B12)*$G12</f>
        <v>1</v>
      </c>
      <c r="G12">
        <f>SIGN('decomp_res, sigma=1.25'!F12-'decomp_res, sigma=1.25'!B12)</f>
        <v>1</v>
      </c>
    </row>
    <row r="13" spans="1:8" x14ac:dyDescent="0.35">
      <c r="A13" t="str">
        <f>'decomp_res, sigma=1.25'!A13</f>
        <v>Single men leisure</v>
      </c>
      <c r="B13" s="1">
        <f>LN('decomp_res, sigma=1.25'!B13/'decomp_res, sigma=1.25'!$B13)/LN('decomp_res, sigma=1.25'!$F13/'decomp_res, sigma=1.25'!$B13)*$G13</f>
        <v>0</v>
      </c>
      <c r="C13" s="1">
        <f>LN('decomp_res, sigma=1.25'!C13/'decomp_res, sigma=1.25'!$B13)/LN('decomp_res, sigma=1.25'!$F13/'decomp_res, sigma=1.25'!$B13)*$G13</f>
        <v>0</v>
      </c>
      <c r="D13" s="1">
        <f>LN('decomp_res, sigma=1.25'!D13/'decomp_res, sigma=1.25'!$B13)/LN('decomp_res, sigma=1.25'!$F13/'decomp_res, sigma=1.25'!$B13)*$G13</f>
        <v>-0.11249500263621258</v>
      </c>
      <c r="E13" s="1">
        <f>LN('decomp_res, sigma=1.25'!E13/'decomp_res, sigma=1.25'!$B13)/LN('decomp_res, sigma=1.25'!$F13/'decomp_res, sigma=1.25'!$B13)*$G13</f>
        <v>-0.94674355665769494</v>
      </c>
      <c r="F13" s="1">
        <f>LN('decomp_res, sigma=1.25'!F13/'decomp_res, sigma=1.25'!$B13)/LN('decomp_res, sigma=1.25'!$F13/'decomp_res, sigma=1.25'!$B13)*$G13</f>
        <v>-1</v>
      </c>
      <c r="G13">
        <f>SIGN('decomp_res, sigma=1.25'!F13-'decomp_res, sigma=1.25'!B13)</f>
        <v>-1</v>
      </c>
    </row>
    <row r="14" spans="1:8" x14ac:dyDescent="0.35">
      <c r="A14" t="str">
        <f>'decomp_res, sigma=1.25'!A14</f>
        <v>Married women consumption</v>
      </c>
      <c r="B14" s="1">
        <f>LN('decomp_res, sigma=1.25'!B14/'decomp_res, sigma=1.25'!$B14)/LN('decomp_res, sigma=1.25'!$F14/'decomp_res, sigma=1.25'!$B14)*$G14</f>
        <v>0</v>
      </c>
      <c r="C14" s="1">
        <f>LN('decomp_res, sigma=1.25'!C14/'decomp_res, sigma=1.25'!$B14)/LN('decomp_res, sigma=1.25'!$F14/'decomp_res, sigma=1.25'!$B14)*$G14</f>
        <v>-6.3625342352526801E-2</v>
      </c>
      <c r="D14" s="1">
        <f>LN('decomp_res, sigma=1.25'!D14/'decomp_res, sigma=1.25'!$B14)/LN('decomp_res, sigma=1.25'!$F14/'decomp_res, sigma=1.25'!$B14)*$G14</f>
        <v>-0.15667858036193116</v>
      </c>
      <c r="E14" s="1">
        <f>LN('decomp_res, sigma=1.25'!E14/'decomp_res, sigma=1.25'!$B14)/LN('decomp_res, sigma=1.25'!$F14/'decomp_res, sigma=1.25'!$B14)*$G14</f>
        <v>-0.90408617452053164</v>
      </c>
      <c r="F14" s="1">
        <f>LN('decomp_res, sigma=1.25'!F14/'decomp_res, sigma=1.25'!$B14)/LN('decomp_res, sigma=1.25'!$F14/'decomp_res, sigma=1.25'!$B14)*$G14</f>
        <v>-1</v>
      </c>
      <c r="G14">
        <f>SIGN('decomp_res, sigma=1.25'!F14-'decomp_res, sigma=1.25'!B14)</f>
        <v>-1</v>
      </c>
    </row>
    <row r="15" spans="1:8" x14ac:dyDescent="0.35">
      <c r="A15" t="str">
        <f>'decomp_res, sigma=1.25'!A15</f>
        <v>Married men consumption</v>
      </c>
      <c r="B15" s="1">
        <f>LN('decomp_res, sigma=1.25'!B15/'decomp_res, sigma=1.25'!$B15)/LN('decomp_res, sigma=1.25'!$F15/'decomp_res, sigma=1.25'!$B15)*$G15</f>
        <v>0</v>
      </c>
      <c r="C15" s="1">
        <f>LN('decomp_res, sigma=1.25'!C15/'decomp_res, sigma=1.25'!$B15)/LN('decomp_res, sigma=1.25'!$F15/'decomp_res, sigma=1.25'!$B15)*$G15</f>
        <v>3.9401840988129697E-2</v>
      </c>
      <c r="D15" s="1">
        <f>LN('decomp_res, sigma=1.25'!D15/'decomp_res, sigma=1.25'!$B15)/LN('decomp_res, sigma=1.25'!$F15/'decomp_res, sigma=1.25'!$B15)*$G15</f>
        <v>-0.15112525801718768</v>
      </c>
      <c r="E15" s="1">
        <f>LN('decomp_res, sigma=1.25'!E15/'decomp_res, sigma=1.25'!$B15)/LN('decomp_res, sigma=1.25'!$F15/'decomp_res, sigma=1.25'!$B15)*$G15</f>
        <v>-1.022568348625555</v>
      </c>
      <c r="F15" s="1">
        <f>LN('decomp_res, sigma=1.25'!F15/'decomp_res, sigma=1.25'!$B15)/LN('decomp_res, sigma=1.25'!$F15/'decomp_res, sigma=1.25'!$B15)*$G15</f>
        <v>-1</v>
      </c>
      <c r="G15">
        <f>SIGN('decomp_res, sigma=1.25'!F15-'decomp_res, sigma=1.25'!B15)</f>
        <v>-1</v>
      </c>
    </row>
    <row r="16" spans="1:8" x14ac:dyDescent="0.35">
      <c r="A16" t="str">
        <f>'decomp_res, sigma=1.25'!A16</f>
        <v>Average wife Pareto weight</v>
      </c>
      <c r="B16" s="1">
        <f>LN('decomp_res, sigma=1.25'!B16/'decomp_res, sigma=1.25'!$B16)/LN('decomp_res, sigma=1.25'!$F16/'decomp_res, sigma=1.25'!$B16)*$G16</f>
        <v>0</v>
      </c>
      <c r="C16" s="1">
        <f>LN('decomp_res, sigma=1.25'!C16/'decomp_res, sigma=1.25'!$B16)/LN('decomp_res, sigma=1.25'!$F16/'decomp_res, sigma=1.25'!$B16)*$G16</f>
        <v>-1.4503790408182158</v>
      </c>
      <c r="D16" s="1">
        <f>LN('decomp_res, sigma=1.25'!D16/'decomp_res, sigma=1.25'!$B16)/LN('decomp_res, sigma=1.25'!$F16/'decomp_res, sigma=1.25'!$B16)*$G16</f>
        <v>-0.66734747824179264</v>
      </c>
      <c r="E16" s="1">
        <f>LN('decomp_res, sigma=1.25'!E16/'decomp_res, sigma=1.25'!$B16)/LN('decomp_res, sigma=1.25'!$F16/'decomp_res, sigma=1.25'!$B16)*$G16</f>
        <v>0.60318484709572684</v>
      </c>
      <c r="F16" s="1">
        <f>LN('decomp_res, sigma=1.25'!F16/'decomp_res, sigma=1.25'!$B16)/LN('decomp_res, sigma=1.25'!$F16/'decomp_res, sigma=1.25'!$B16)*$G16</f>
        <v>-1</v>
      </c>
      <c r="G16">
        <f>SIGN('decomp_res, sigma=1.25'!F16-'decomp_res, sigma=1.25'!B16)</f>
        <v>-1</v>
      </c>
    </row>
    <row r="17" spans="1:7" x14ac:dyDescent="0.35">
      <c r="A17" t="str">
        <f>'decomp_res, sigma=1.25'!A17</f>
        <v>Assortative mating measure</v>
      </c>
      <c r="B17" s="1">
        <f>LN('decomp_res, sigma=1.25'!B17/'decomp_res, sigma=1.25'!$B17)/LN('decomp_res, sigma=1.25'!$F17/'decomp_res, sigma=1.25'!$B17)*$G17</f>
        <v>0</v>
      </c>
      <c r="C17" s="1">
        <f>LN('decomp_res, sigma=1.25'!C17/'decomp_res, sigma=1.25'!$B17)/LN('decomp_res, sigma=1.25'!$F17/'decomp_res, sigma=1.25'!$B17)*$G17</f>
        <v>-0.66554988463481235</v>
      </c>
      <c r="D17" s="1">
        <f>LN('decomp_res, sigma=1.25'!D17/'decomp_res, sigma=1.25'!$B17)/LN('decomp_res, sigma=1.25'!$F17/'decomp_res, sigma=1.25'!$B17)*$G17</f>
        <v>-1.3935552139461989</v>
      </c>
      <c r="E17" s="1">
        <f>LN('decomp_res, sigma=1.25'!E17/'decomp_res, sigma=1.25'!$B17)/LN('decomp_res, sigma=1.25'!$F17/'decomp_res, sigma=1.25'!$B17)*$G17</f>
        <v>-1.2501026054655815</v>
      </c>
      <c r="F17" s="1">
        <f>LN('decomp_res, sigma=1.25'!F17/'decomp_res, sigma=1.25'!$B17)/LN('decomp_res, sigma=1.25'!$F17/'decomp_res, sigma=1.25'!$B17)*$G17</f>
        <v>-1</v>
      </c>
      <c r="G17">
        <f>SIGN('decomp_res, sigma=1.25'!F17-'decomp_res, sigma=1.25'!B17)</f>
        <v>-1</v>
      </c>
    </row>
    <row r="18" spans="1:7" x14ac:dyDescent="0.35">
      <c r="A18" s="3" t="s">
        <v>46</v>
      </c>
      <c r="B18" s="3"/>
      <c r="C18" s="3"/>
      <c r="D18" s="3"/>
      <c r="E18" s="3"/>
      <c r="F18" s="3"/>
    </row>
    <row r="19" spans="1:7" x14ac:dyDescent="0.35">
      <c r="A19" t="str">
        <f>A2</f>
        <v>Married women housework</v>
      </c>
      <c r="B19" s="1">
        <f>LN('decomp_res, sigma=1.25'!F2/'decomp_res, sigma=1.25'!$F2)/LN('decomp_res, sigma=1.25'!$J2/'decomp_res, sigma=1.25'!$F2)*$G19</f>
        <v>0</v>
      </c>
      <c r="C19" s="1">
        <f>LN('decomp_res, sigma=1.25'!G2/'decomp_res, sigma=1.25'!$F2)/LN('decomp_res, sigma=1.25'!$J2/'decomp_res, sigma=1.25'!$F2)*$G19</f>
        <v>-8.4684284656044266E-3</v>
      </c>
      <c r="D19" s="1">
        <f>LN('decomp_res, sigma=1.25'!H2/'decomp_res, sigma=1.25'!$F2)/LN('decomp_res, sigma=1.25'!$J2/'decomp_res, sigma=1.25'!$F2)*$G19</f>
        <v>2.6642555637239169E-2</v>
      </c>
      <c r="E19" s="1">
        <f>LN('decomp_res, sigma=1.25'!I2/'decomp_res, sigma=1.25'!$F2)/LN('decomp_res, sigma=1.25'!$J2/'decomp_res, sigma=1.25'!$F2)*$G19</f>
        <v>0.8975679112082221</v>
      </c>
      <c r="F19" s="1">
        <f>LN('decomp_res, sigma=1.25'!J2/'decomp_res, sigma=1.25'!$F2)/LN('decomp_res, sigma=1.25'!$J2/'decomp_res, sigma=1.25'!$F2)*$G19</f>
        <v>-1</v>
      </c>
      <c r="G19">
        <f>SIGN('decomp_res, sigma=1.25'!J2-'decomp_res, sigma=1.25'!F2)</f>
        <v>-1</v>
      </c>
    </row>
    <row r="20" spans="1:7" x14ac:dyDescent="0.35">
      <c r="A20" t="str">
        <f t="shared" ref="A20:A34" si="0">A3</f>
        <v>Married women paid work</v>
      </c>
      <c r="B20" s="1">
        <f>LN('decomp_res, sigma=1.25'!F3/'decomp_res, sigma=1.25'!$F3)/LN('decomp_res, sigma=1.25'!$J3/'decomp_res, sigma=1.25'!$F3)*$G20</f>
        <v>0</v>
      </c>
      <c r="C20" s="1">
        <f>LN('decomp_res, sigma=1.25'!G3/'decomp_res, sigma=1.25'!$F3)/LN('decomp_res, sigma=1.25'!$J3/'decomp_res, sigma=1.25'!$F3)*$G20</f>
        <v>-0.52261834016254527</v>
      </c>
      <c r="D20" s="1">
        <f>LN('decomp_res, sigma=1.25'!H3/'decomp_res, sigma=1.25'!$F3)/LN('decomp_res, sigma=1.25'!$J3/'decomp_res, sigma=1.25'!$F3)*$G20</f>
        <v>-0.1256588671893796</v>
      </c>
      <c r="E20" s="1">
        <f>LN('decomp_res, sigma=1.25'!I3/'decomp_res, sigma=1.25'!$F3)/LN('decomp_res, sigma=1.25'!$J3/'decomp_res, sigma=1.25'!$F3)*$G20</f>
        <v>-0.93067090505440642</v>
      </c>
      <c r="F20" s="1">
        <f>LN('decomp_res, sigma=1.25'!J3/'decomp_res, sigma=1.25'!$F3)/LN('decomp_res, sigma=1.25'!$J3/'decomp_res, sigma=1.25'!$F3)*$G20</f>
        <v>-1</v>
      </c>
      <c r="G20">
        <f>SIGN('decomp_res, sigma=1.25'!J3-'decomp_res, sigma=1.25'!F3)</f>
        <v>-1</v>
      </c>
    </row>
    <row r="21" spans="1:7" x14ac:dyDescent="0.35">
      <c r="A21" t="str">
        <f t="shared" si="0"/>
        <v>Married women leisure</v>
      </c>
      <c r="B21" s="1">
        <f>LN('decomp_res, sigma=1.25'!F4/'decomp_res, sigma=1.25'!$F4)/LN('decomp_res, sigma=1.25'!$J4/'decomp_res, sigma=1.25'!$F4)*$G21</f>
        <v>0</v>
      </c>
      <c r="C21" s="1">
        <f>LN('decomp_res, sigma=1.25'!G4/'decomp_res, sigma=1.25'!$F4)/LN('decomp_res, sigma=1.25'!$J4/'decomp_res, sigma=1.25'!$F4)*$G21</f>
        <v>0.44521417620844594</v>
      </c>
      <c r="D21" s="1">
        <f>LN('decomp_res, sigma=1.25'!H4/'decomp_res, sigma=1.25'!$F4)/LN('decomp_res, sigma=1.25'!$J4/'decomp_res, sigma=1.25'!$F4)*$G21</f>
        <v>0.10799456761851069</v>
      </c>
      <c r="E21" s="1">
        <f>LN('decomp_res, sigma=1.25'!I4/'decomp_res, sigma=1.25'!$F4)/LN('decomp_res, sigma=1.25'!$J4/'decomp_res, sigma=1.25'!$F4)*$G21</f>
        <v>0.47050479226079572</v>
      </c>
      <c r="F21" s="1">
        <f>LN('decomp_res, sigma=1.25'!J4/'decomp_res, sigma=1.25'!$F4)/LN('decomp_res, sigma=1.25'!$J4/'decomp_res, sigma=1.25'!$F4)*$G21</f>
        <v>1</v>
      </c>
      <c r="G21">
        <f>SIGN('decomp_res, sigma=1.25'!J4-'decomp_res, sigma=1.25'!F4)</f>
        <v>1</v>
      </c>
    </row>
    <row r="22" spans="1:7" x14ac:dyDescent="0.35">
      <c r="A22" t="str">
        <f t="shared" si="0"/>
        <v>Married men housework</v>
      </c>
      <c r="B22" s="1">
        <f>LN('decomp_res, sigma=1.25'!F5/'decomp_res, sigma=1.25'!$F5)/LN('decomp_res, sigma=1.25'!$J5/'decomp_res, sigma=1.25'!$F5)*$G22</f>
        <v>0</v>
      </c>
      <c r="C22" s="1">
        <f>LN('decomp_res, sigma=1.25'!G5/'decomp_res, sigma=1.25'!$F5)/LN('decomp_res, sigma=1.25'!$J5/'decomp_res, sigma=1.25'!$F5)*$G22</f>
        <v>2.4787726508605739E-3</v>
      </c>
      <c r="D22" s="1">
        <f>LN('decomp_res, sigma=1.25'!H5/'decomp_res, sigma=1.25'!$F5)/LN('decomp_res, sigma=1.25'!$J5/'decomp_res, sigma=1.25'!$F5)*$G22</f>
        <v>5.5172571182902849E-2</v>
      </c>
      <c r="E22" s="1">
        <f>LN('decomp_res, sigma=1.25'!I5/'decomp_res, sigma=1.25'!$F5)/LN('decomp_res, sigma=1.25'!$J5/'decomp_res, sigma=1.25'!$F5)*$G22</f>
        <v>-0.16638430532340587</v>
      </c>
      <c r="F22" s="1">
        <f>LN('decomp_res, sigma=1.25'!J5/'decomp_res, sigma=1.25'!$F5)/LN('decomp_res, sigma=1.25'!$J5/'decomp_res, sigma=1.25'!$F5)*$G22</f>
        <v>-1</v>
      </c>
      <c r="G22">
        <f>SIGN('decomp_res, sigma=1.25'!J5-'decomp_res, sigma=1.25'!F5)</f>
        <v>-1</v>
      </c>
    </row>
    <row r="23" spans="1:7" x14ac:dyDescent="0.35">
      <c r="A23" t="str">
        <f t="shared" si="0"/>
        <v>Married men paid work</v>
      </c>
      <c r="B23" s="1">
        <f>LN('decomp_res, sigma=1.25'!F6/'decomp_res, sigma=1.25'!$F6)/LN('decomp_res, sigma=1.25'!$J6/'decomp_res, sigma=1.25'!$F6)*$G23</f>
        <v>0</v>
      </c>
      <c r="C23" s="1">
        <f>LN('decomp_res, sigma=1.25'!G6/'decomp_res, sigma=1.25'!$F6)/LN('decomp_res, sigma=1.25'!$J6/'decomp_res, sigma=1.25'!$F6)*$G23</f>
        <v>2.006615698635108</v>
      </c>
      <c r="D23" s="1">
        <f>LN('decomp_res, sigma=1.25'!H6/'decomp_res, sigma=1.25'!$F6)/LN('decomp_res, sigma=1.25'!$J6/'decomp_res, sigma=1.25'!$F6)*$G23</f>
        <v>0.14188765471486631</v>
      </c>
      <c r="E23" s="1">
        <f>LN('decomp_res, sigma=1.25'!I6/'decomp_res, sigma=1.25'!$F6)/LN('decomp_res, sigma=1.25'!$J6/'decomp_res, sigma=1.25'!$F6)*$G23</f>
        <v>-2.2995601173005391</v>
      </c>
      <c r="F23" s="1">
        <f>LN('decomp_res, sigma=1.25'!J6/'decomp_res, sigma=1.25'!$F6)/LN('decomp_res, sigma=1.25'!$J6/'decomp_res, sigma=1.25'!$F6)*$G23</f>
        <v>-1</v>
      </c>
      <c r="G23">
        <f>SIGN('decomp_res, sigma=1.25'!J6-'decomp_res, sigma=1.25'!F6)</f>
        <v>-1</v>
      </c>
    </row>
    <row r="24" spans="1:7" x14ac:dyDescent="0.35">
      <c r="A24" t="str">
        <f t="shared" si="0"/>
        <v>Married men leisure</v>
      </c>
      <c r="B24" s="1">
        <f>LN('decomp_res, sigma=1.25'!F7/'decomp_res, sigma=1.25'!$F7)/LN('decomp_res, sigma=1.25'!$J7/'decomp_res, sigma=1.25'!$F7)*$G24</f>
        <v>0</v>
      </c>
      <c r="C24" s="1">
        <f>LN('decomp_res, sigma=1.25'!G7/'decomp_res, sigma=1.25'!$F7)/LN('decomp_res, sigma=1.25'!$J7/'decomp_res, sigma=1.25'!$F7)*$G24</f>
        <v>-1.4182221542296811</v>
      </c>
      <c r="D24" s="1">
        <f>LN('decomp_res, sigma=1.25'!H7/'decomp_res, sigma=1.25'!$F7)/LN('decomp_res, sigma=1.25'!$J7/'decomp_res, sigma=1.25'!$F7)*$G24</f>
        <v>-0.11933005087017076</v>
      </c>
      <c r="E24" s="1">
        <f>LN('decomp_res, sigma=1.25'!I7/'decomp_res, sigma=1.25'!$F7)/LN('decomp_res, sigma=1.25'!$J7/'decomp_res, sigma=1.25'!$F7)*$G24</f>
        <v>1.4498685300639436</v>
      </c>
      <c r="F24" s="1">
        <f>LN('decomp_res, sigma=1.25'!J7/'decomp_res, sigma=1.25'!$F7)/LN('decomp_res, sigma=1.25'!$J7/'decomp_res, sigma=1.25'!$F7)*$G24</f>
        <v>1</v>
      </c>
      <c r="G24">
        <f>SIGN('decomp_res, sigma=1.25'!J7-'decomp_res, sigma=1.25'!F7)</f>
        <v>1</v>
      </c>
    </row>
    <row r="25" spans="1:7" x14ac:dyDescent="0.35">
      <c r="A25" t="str">
        <f t="shared" si="0"/>
        <v>Single women housework</v>
      </c>
      <c r="B25" s="1">
        <f>LN('decomp_res, sigma=1.25'!F8/'decomp_res, sigma=1.25'!$F8)/LN('decomp_res, sigma=1.25'!$J8/'decomp_res, sigma=1.25'!$F8)*$G25</f>
        <v>0</v>
      </c>
      <c r="C25" s="1">
        <f>LN('decomp_res, sigma=1.25'!G8/'decomp_res, sigma=1.25'!$F8)/LN('decomp_res, sigma=1.25'!$J8/'decomp_res, sigma=1.25'!$F8)*$G25</f>
        <v>0</v>
      </c>
      <c r="D25" s="1">
        <f>LN('decomp_res, sigma=1.25'!H8/'decomp_res, sigma=1.25'!$F8)/LN('decomp_res, sigma=1.25'!$J8/'decomp_res, sigma=1.25'!$F8)*$G25</f>
        <v>1.7206182162640117E-2</v>
      </c>
      <c r="E25" s="1">
        <f>LN('decomp_res, sigma=1.25'!I8/'decomp_res, sigma=1.25'!$F8)/LN('decomp_res, sigma=1.25'!$J8/'decomp_res, sigma=1.25'!$F8)*$G25</f>
        <v>0.23308286204312781</v>
      </c>
      <c r="F25" s="1">
        <f>LN('decomp_res, sigma=1.25'!J8/'decomp_res, sigma=1.25'!$F8)/LN('decomp_res, sigma=1.25'!$J8/'decomp_res, sigma=1.25'!$F8)*$G25</f>
        <v>-1</v>
      </c>
      <c r="G25">
        <f>SIGN('decomp_res, sigma=1.25'!J8-'decomp_res, sigma=1.25'!F8)</f>
        <v>-1</v>
      </c>
    </row>
    <row r="26" spans="1:7" x14ac:dyDescent="0.35">
      <c r="A26" t="str">
        <f t="shared" si="0"/>
        <v>Single women paid work</v>
      </c>
      <c r="B26" s="1">
        <f>LN('decomp_res, sigma=1.25'!F9/'decomp_res, sigma=1.25'!$F9)/LN('decomp_res, sigma=1.25'!$J9/'decomp_res, sigma=1.25'!$F9)*$G26</f>
        <v>0</v>
      </c>
      <c r="C26" s="1">
        <f>LN('decomp_res, sigma=1.25'!G9/'decomp_res, sigma=1.25'!$F9)/LN('decomp_res, sigma=1.25'!$J9/'decomp_res, sigma=1.25'!$F9)*$G26</f>
        <v>0</v>
      </c>
      <c r="D26" s="1">
        <f>LN('decomp_res, sigma=1.25'!H9/'decomp_res, sigma=1.25'!$F9)/LN('decomp_res, sigma=1.25'!$J9/'decomp_res, sigma=1.25'!$F9)*$G26</f>
        <v>-7.9385446622259367E-2</v>
      </c>
      <c r="E26" s="1">
        <f>LN('decomp_res, sigma=1.25'!I9/'decomp_res, sigma=1.25'!$F9)/LN('decomp_res, sigma=1.25'!$J9/'decomp_res, sigma=1.25'!$F9)*$G26</f>
        <v>-1.1870899335519425</v>
      </c>
      <c r="F26" s="1">
        <f>LN('decomp_res, sigma=1.25'!J9/'decomp_res, sigma=1.25'!$F9)/LN('decomp_res, sigma=1.25'!$J9/'decomp_res, sigma=1.25'!$F9)*$G26</f>
        <v>-1</v>
      </c>
      <c r="G26">
        <f>SIGN('decomp_res, sigma=1.25'!J9-'decomp_res, sigma=1.25'!F9)</f>
        <v>-1</v>
      </c>
    </row>
    <row r="27" spans="1:7" x14ac:dyDescent="0.35">
      <c r="A27" t="str">
        <f t="shared" si="0"/>
        <v>Single women leisure</v>
      </c>
      <c r="B27" s="1">
        <f>LN('decomp_res, sigma=1.25'!F10/'decomp_res, sigma=1.25'!$F10)/LN('decomp_res, sigma=1.25'!$J10/'decomp_res, sigma=1.25'!$F10)*$G27</f>
        <v>0</v>
      </c>
      <c r="C27" s="1">
        <f>LN('decomp_res, sigma=1.25'!G10/'decomp_res, sigma=1.25'!$F10)/LN('decomp_res, sigma=1.25'!$J10/'decomp_res, sigma=1.25'!$F10)*$G27</f>
        <v>0</v>
      </c>
      <c r="D27" s="1">
        <f>LN('decomp_res, sigma=1.25'!H10/'decomp_res, sigma=1.25'!$F10)/LN('decomp_res, sigma=1.25'!$J10/'decomp_res, sigma=1.25'!$F10)*$G27</f>
        <v>5.6788148470334879E-2</v>
      </c>
      <c r="E27" s="1">
        <f>LN('decomp_res, sigma=1.25'!I10/'decomp_res, sigma=1.25'!$F10)/LN('decomp_res, sigma=1.25'!$J10/'decomp_res, sigma=1.25'!$F10)*$G27</f>
        <v>0.77506353977660258</v>
      </c>
      <c r="F27" s="1">
        <f>LN('decomp_res, sigma=1.25'!J10/'decomp_res, sigma=1.25'!$F10)/LN('decomp_res, sigma=1.25'!$J10/'decomp_res, sigma=1.25'!$F10)*$G27</f>
        <v>1</v>
      </c>
      <c r="G27">
        <f>SIGN('decomp_res, sigma=1.25'!J10-'decomp_res, sigma=1.25'!F10)</f>
        <v>1</v>
      </c>
    </row>
    <row r="28" spans="1:7" x14ac:dyDescent="0.35">
      <c r="A28" t="str">
        <f t="shared" si="0"/>
        <v>Single men housework</v>
      </c>
      <c r="B28" s="1">
        <f>LN('decomp_res, sigma=1.25'!F11/'decomp_res, sigma=1.25'!$F11)/LN('decomp_res, sigma=1.25'!$J11/'decomp_res, sigma=1.25'!$F11)*$G28</f>
        <v>0</v>
      </c>
      <c r="C28" s="1">
        <f>LN('decomp_res, sigma=1.25'!G11/'decomp_res, sigma=1.25'!$F11)/LN('decomp_res, sigma=1.25'!$J11/'decomp_res, sigma=1.25'!$F11)*$G28</f>
        <v>0</v>
      </c>
      <c r="D28" s="1">
        <f>LN('decomp_res, sigma=1.25'!H11/'decomp_res, sigma=1.25'!$F11)/LN('decomp_res, sigma=1.25'!$J11/'decomp_res, sigma=1.25'!$F11)*$G28</f>
        <v>1.341635441119828E-2</v>
      </c>
      <c r="E28" s="1">
        <f>LN('decomp_res, sigma=1.25'!I11/'decomp_res, sigma=1.25'!$F11)/LN('decomp_res, sigma=1.25'!$J11/'decomp_res, sigma=1.25'!$F11)*$G28</f>
        <v>0.23896962406086431</v>
      </c>
      <c r="F28" s="1">
        <f>LN('decomp_res, sigma=1.25'!J11/'decomp_res, sigma=1.25'!$F11)/LN('decomp_res, sigma=1.25'!$J11/'decomp_res, sigma=1.25'!$F11)*$G28</f>
        <v>-1</v>
      </c>
      <c r="G28">
        <f>SIGN('decomp_res, sigma=1.25'!J11-'decomp_res, sigma=1.25'!F11)</f>
        <v>-1</v>
      </c>
    </row>
    <row r="29" spans="1:7" x14ac:dyDescent="0.35">
      <c r="A29" t="str">
        <f t="shared" si="0"/>
        <v>Single men paid work</v>
      </c>
      <c r="B29" s="1">
        <f>LN('decomp_res, sigma=1.25'!F12/'decomp_res, sigma=1.25'!$F12)/LN('decomp_res, sigma=1.25'!$J12/'decomp_res, sigma=1.25'!$F12)*$G29</f>
        <v>0</v>
      </c>
      <c r="C29" s="1">
        <f>LN('decomp_res, sigma=1.25'!G12/'decomp_res, sigma=1.25'!$F12)/LN('decomp_res, sigma=1.25'!$J12/'decomp_res, sigma=1.25'!$F12)*$G29</f>
        <v>0</v>
      </c>
      <c r="D29" s="1">
        <f>LN('decomp_res, sigma=1.25'!H12/'decomp_res, sigma=1.25'!$F12)/LN('decomp_res, sigma=1.25'!$J12/'decomp_res, sigma=1.25'!$F12)*$G29</f>
        <v>-5.1860426124059875E-2</v>
      </c>
      <c r="E29" s="1">
        <f>LN('decomp_res, sigma=1.25'!I12/'decomp_res, sigma=1.25'!$F12)/LN('decomp_res, sigma=1.25'!$J12/'decomp_res, sigma=1.25'!$F12)*$G29</f>
        <v>-1.032656454280509</v>
      </c>
      <c r="F29" s="1">
        <f>LN('decomp_res, sigma=1.25'!J12/'decomp_res, sigma=1.25'!$F12)/LN('decomp_res, sigma=1.25'!$J12/'decomp_res, sigma=1.25'!$F12)*$G29</f>
        <v>-1</v>
      </c>
      <c r="G29">
        <f>SIGN('decomp_res, sigma=1.25'!J12-'decomp_res, sigma=1.25'!F12)</f>
        <v>-1</v>
      </c>
    </row>
    <row r="30" spans="1:7" x14ac:dyDescent="0.35">
      <c r="A30" t="str">
        <f t="shared" si="0"/>
        <v>Single men leisure</v>
      </c>
      <c r="B30" s="1">
        <f>LN('decomp_res, sigma=1.25'!F13/'decomp_res, sigma=1.25'!$F13)/LN('decomp_res, sigma=1.25'!$J13/'decomp_res, sigma=1.25'!$F13)*$G30</f>
        <v>0</v>
      </c>
      <c r="C30" s="1">
        <f>LN('decomp_res, sigma=1.25'!G13/'decomp_res, sigma=1.25'!$F13)/LN('decomp_res, sigma=1.25'!$J13/'decomp_res, sigma=1.25'!$F13)*$G30</f>
        <v>0</v>
      </c>
      <c r="D30" s="1">
        <f>LN('decomp_res, sigma=1.25'!H13/'decomp_res, sigma=1.25'!$F13)/LN('decomp_res, sigma=1.25'!$J13/'decomp_res, sigma=1.25'!$F13)*$G30</f>
        <v>5.2482414699521619E-2</v>
      </c>
      <c r="E30" s="1">
        <f>LN('decomp_res, sigma=1.25'!I13/'decomp_res, sigma=1.25'!$F13)/LN('decomp_res, sigma=1.25'!$J13/'decomp_res, sigma=1.25'!$F13)*$G30</f>
        <v>0.94276257061620394</v>
      </c>
      <c r="F30" s="1">
        <f>LN('decomp_res, sigma=1.25'!J13/'decomp_res, sigma=1.25'!$F13)/LN('decomp_res, sigma=1.25'!$J13/'decomp_res, sigma=1.25'!$F13)*$G30</f>
        <v>1</v>
      </c>
      <c r="G30">
        <f>SIGN('decomp_res, sigma=1.25'!J13-'decomp_res, sigma=1.25'!F13)</f>
        <v>1</v>
      </c>
    </row>
    <row r="31" spans="1:7" x14ac:dyDescent="0.35">
      <c r="A31" t="str">
        <f t="shared" si="0"/>
        <v>Married women consumption</v>
      </c>
      <c r="B31" s="1">
        <f>LN('decomp_res, sigma=1.25'!F14/'decomp_res, sigma=1.25'!$F14)/LN('decomp_res, sigma=1.25'!$J14/'decomp_res, sigma=1.25'!$F14)*$G31</f>
        <v>0</v>
      </c>
      <c r="C31" s="1">
        <f>LN('decomp_res, sigma=1.25'!G14/'decomp_res, sigma=1.25'!$F14)/LN('decomp_res, sigma=1.25'!$J14/'decomp_res, sigma=1.25'!$F14)*$G31</f>
        <v>8.7258914842667734E-2</v>
      </c>
      <c r="D31" s="1">
        <f>LN('decomp_res, sigma=1.25'!H14/'decomp_res, sigma=1.25'!$F14)/LN('decomp_res, sigma=1.25'!$J14/'decomp_res, sigma=1.25'!$F14)*$G31</f>
        <v>6.6202670797580854E-2</v>
      </c>
      <c r="E31" s="1">
        <f>LN('decomp_res, sigma=1.25'!I14/'decomp_res, sigma=1.25'!$F14)/LN('decomp_res, sigma=1.25'!$J14/'decomp_res, sigma=1.25'!$F14)*$G31</f>
        <v>0.88998567132151352</v>
      </c>
      <c r="F31" s="1">
        <f>LN('decomp_res, sigma=1.25'!J14/'decomp_res, sigma=1.25'!$F14)/LN('decomp_res, sigma=1.25'!$J14/'decomp_res, sigma=1.25'!$F14)*$G31</f>
        <v>1</v>
      </c>
      <c r="G31">
        <f>SIGN('decomp_res, sigma=1.25'!J14-'decomp_res, sigma=1.25'!F14)</f>
        <v>1</v>
      </c>
    </row>
    <row r="32" spans="1:7" x14ac:dyDescent="0.35">
      <c r="A32" t="str">
        <f t="shared" si="0"/>
        <v>Married men consumption</v>
      </c>
      <c r="B32" s="1">
        <f>LN('decomp_res, sigma=1.25'!F15/'decomp_res, sigma=1.25'!$F15)/LN('decomp_res, sigma=1.25'!$J15/'decomp_res, sigma=1.25'!$F15)*$G32</f>
        <v>0</v>
      </c>
      <c r="C32" s="1">
        <f>LN('decomp_res, sigma=1.25'!G15/'decomp_res, sigma=1.25'!$F15)/LN('decomp_res, sigma=1.25'!$J15/'decomp_res, sigma=1.25'!$F15)*$G32</f>
        <v>-7.0742673563310696E-2</v>
      </c>
      <c r="D32" s="1">
        <f>LN('decomp_res, sigma=1.25'!H15/'decomp_res, sigma=1.25'!$F15)/LN('decomp_res, sigma=1.25'!$J15/'decomp_res, sigma=1.25'!$F15)*$G32</f>
        <v>5.3489924122466399E-2</v>
      </c>
      <c r="E32" s="1">
        <f>LN('decomp_res, sigma=1.25'!I15/'decomp_res, sigma=1.25'!$F15)/LN('decomp_res, sigma=1.25'!$J15/'decomp_res, sigma=1.25'!$F15)*$G32</f>
        <v>1.0202751282793925</v>
      </c>
      <c r="F32" s="1">
        <f>LN('decomp_res, sigma=1.25'!J15/'decomp_res, sigma=1.25'!$F15)/LN('decomp_res, sigma=1.25'!$J15/'decomp_res, sigma=1.25'!$F15)*$G32</f>
        <v>1</v>
      </c>
      <c r="G32">
        <f>SIGN('decomp_res, sigma=1.25'!J15-'decomp_res, sigma=1.25'!F15)</f>
        <v>1</v>
      </c>
    </row>
    <row r="33" spans="1:7" x14ac:dyDescent="0.35">
      <c r="A33" t="str">
        <f t="shared" si="0"/>
        <v>Average wife Pareto weight</v>
      </c>
      <c r="B33" s="1">
        <f>LN('decomp_res, sigma=1.25'!F16/'decomp_res, sigma=1.25'!$F16)/LN('decomp_res, sigma=1.25'!$J16/'decomp_res, sigma=1.25'!$F16)*$G33</f>
        <v>0</v>
      </c>
      <c r="C33" s="1">
        <f>LN('decomp_res, sigma=1.25'!G16/'decomp_res, sigma=1.25'!$F16)/LN('decomp_res, sigma=1.25'!$J16/'decomp_res, sigma=1.25'!$F16)*$G33</f>
        <v>2.1153207116968367</v>
      </c>
      <c r="D33" s="1">
        <f>LN('decomp_res, sigma=1.25'!H16/'decomp_res, sigma=1.25'!$F16)/LN('decomp_res, sigma=1.25'!$J16/'decomp_res, sigma=1.25'!$F16)*$G33</f>
        <v>0.41403748000731266</v>
      </c>
      <c r="E33" s="1">
        <f>LN('decomp_res, sigma=1.25'!I16/'decomp_res, sigma=1.25'!$F16)/LN('decomp_res, sigma=1.25'!$J16/'decomp_res, sigma=1.25'!$F16)*$G33</f>
        <v>-0.83333539914317367</v>
      </c>
      <c r="F33" s="1">
        <f>LN('decomp_res, sigma=1.25'!J16/'decomp_res, sigma=1.25'!$F16)/LN('decomp_res, sigma=1.25'!$J16/'decomp_res, sigma=1.25'!$F16)*$G33</f>
        <v>1</v>
      </c>
      <c r="G33">
        <f>SIGN('decomp_res, sigma=1.25'!J16-'decomp_res, sigma=1.25'!F16)</f>
        <v>1</v>
      </c>
    </row>
    <row r="34" spans="1:7" x14ac:dyDescent="0.35">
      <c r="A34" t="str">
        <f t="shared" si="0"/>
        <v>Assortative mating measure</v>
      </c>
      <c r="B34" s="1">
        <f>LN('decomp_res, sigma=1.25'!F17/'decomp_res, sigma=1.25'!$F17)/LN('decomp_res, sigma=1.25'!$J17/'decomp_res, sigma=1.25'!$F17)*$G34</f>
        <v>0</v>
      </c>
      <c r="C34" s="1">
        <f>LN('decomp_res, sigma=1.25'!G17/'decomp_res, sigma=1.25'!$F17)/LN('decomp_res, sigma=1.25'!$J17/'decomp_res, sigma=1.25'!$F17)*$G34</f>
        <v>0.18072983397385342</v>
      </c>
      <c r="D34" s="1">
        <f>LN('decomp_res, sigma=1.25'!H17/'decomp_res, sigma=1.25'!$F17)/LN('decomp_res, sigma=1.25'!$J17/'decomp_res, sigma=1.25'!$F17)*$G34</f>
        <v>1.395617363762087</v>
      </c>
      <c r="E34" s="1">
        <f>LN('decomp_res, sigma=1.25'!I17/'decomp_res, sigma=1.25'!$F17)/LN('decomp_res, sigma=1.25'!$J17/'decomp_res, sigma=1.25'!$F17)*$G34</f>
        <v>1.23250137659103</v>
      </c>
      <c r="F34" s="1">
        <f>LN('decomp_res, sigma=1.25'!J17/'decomp_res, sigma=1.25'!$F17)/LN('decomp_res, sigma=1.25'!$J17/'decomp_res, sigma=1.25'!$F17)*$G34</f>
        <v>1</v>
      </c>
      <c r="G34">
        <f>SIGN('decomp_res, sigma=1.25'!J17-'decomp_res, sigma=1.25'!F17)</f>
        <v>1</v>
      </c>
    </row>
  </sheetData>
  <mergeCells count="2">
    <mergeCell ref="A1:F1"/>
    <mergeCell ref="A18:F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1357-4D56-444B-9837-488695B713BD}">
  <dimension ref="A1:H34"/>
  <sheetViews>
    <sheetView workbookViewId="0">
      <selection activeCell="N10" sqref="N10"/>
    </sheetView>
  </sheetViews>
  <sheetFormatPr defaultRowHeight="14.5" x14ac:dyDescent="0.35"/>
  <cols>
    <col min="1" max="1" width="26" bestFit="1" customWidth="1"/>
    <col min="3" max="3" width="9.453125" bestFit="1" customWidth="1"/>
    <col min="7" max="7" width="9.453125" bestFit="1" customWidth="1"/>
  </cols>
  <sheetData>
    <row r="1" spans="1:8" x14ac:dyDescent="0.35">
      <c r="A1" s="3" t="s">
        <v>45</v>
      </c>
      <c r="B1" s="3"/>
      <c r="C1" s="3"/>
      <c r="D1" s="3"/>
      <c r="E1" s="3"/>
      <c r="F1" s="3"/>
      <c r="G1" s="3"/>
      <c r="H1" s="3"/>
    </row>
    <row r="2" spans="1:8" x14ac:dyDescent="0.35">
      <c r="A2" t="str">
        <f>'decomp_res, sigma=1.25'!A2</f>
        <v>Married women housework</v>
      </c>
      <c r="B2" s="1">
        <f>LN('decomp_res, sigma=1.25'!B2/'decomp_res, sigma=1.25'!$B2)/LN('decomp_res, sigma=1.25'!$F2/'decomp_res, sigma=1.25'!$B2)*$H2</f>
        <v>0</v>
      </c>
      <c r="C2" s="1">
        <f>LN('decomp_res, sigma=1.25'!C2/'decomp_res, sigma=1.25'!$B2)/LN('ta_res_1990, sigma=1.25'!$B2/'ta_res_2010, sigma=1.25'!$B2)*$H2</f>
        <v>2.1510371013936342E-2</v>
      </c>
      <c r="D2" s="1">
        <f>LN('decomp_res, sigma=1.25'!D2/'decomp_res, sigma=1.25'!$B2)/LN('ta_res_1990, sigma=1.25'!$B2/'ta_res_2010, sigma=1.25'!$B2)*$H2</f>
        <v>1.2049966471915072E-2</v>
      </c>
      <c r="E2" s="1">
        <f>LN('decomp_res, sigma=1.25'!E2/'decomp_res, sigma=1.25'!$B2)/LN('ta_res_1990, sigma=1.25'!$B2/'ta_res_2010, sigma=1.25'!$B2)*$H2</f>
        <v>-0.34398918936874517</v>
      </c>
      <c r="F2" s="1">
        <f>LN('decomp_res, sigma=1.25'!F2/'decomp_res, sigma=1.25'!$B2)/LN('ta_res_1990, sigma=1.25'!$B2/'ta_res_2010, sigma=1.25'!$B2)*$H2</f>
        <v>0.39263434671875347</v>
      </c>
      <c r="G2" s="1">
        <f>H2</f>
        <v>1</v>
      </c>
      <c r="H2">
        <f>SIGN('ta_res_1990, sigma=1.25'!$B2-'ta_res_2010, sigma=1.25'!$B2)</f>
        <v>1</v>
      </c>
    </row>
    <row r="3" spans="1:8" x14ac:dyDescent="0.35">
      <c r="A3" t="str">
        <f>'decomp_res, sigma=1.25'!A3</f>
        <v>Married women paid work</v>
      </c>
      <c r="B3" s="1">
        <f>LN('decomp_res, sigma=1.25'!B3/'decomp_res, sigma=1.25'!$B3)/LN('decomp_res, sigma=1.25'!$F3/'decomp_res, sigma=1.25'!$B3)*$H3</f>
        <v>0</v>
      </c>
      <c r="C3" s="1">
        <f>LN('decomp_res, sigma=1.25'!C3/'decomp_res, sigma=1.25'!$B3)/LN('ta_res_1990, sigma=1.25'!$B3/'ta_res_2010, sigma=1.25'!$B3)*$H3</f>
        <v>0.74134268708896567</v>
      </c>
      <c r="D3" s="1">
        <f>LN('decomp_res, sigma=1.25'!D3/'decomp_res, sigma=1.25'!$B3)/LN('ta_res_1990, sigma=1.25'!$B3/'ta_res_2010, sigma=1.25'!$B3)*$H3</f>
        <v>0.30530889466550259</v>
      </c>
      <c r="E3" s="1">
        <f>LN('decomp_res, sigma=1.25'!E3/'decomp_res, sigma=1.25'!$B3)/LN('ta_res_1990, sigma=1.25'!$B3/'ta_res_2010, sigma=1.25'!$B3)*$H3</f>
        <v>1.8356252017209607</v>
      </c>
      <c r="F3" s="1">
        <f>LN('decomp_res, sigma=1.25'!F3/'decomp_res, sigma=1.25'!$B3)/LN('ta_res_1990, sigma=1.25'!$B3/'ta_res_2010, sigma=1.25'!$B3)*$H3</f>
        <v>1.9270530103095393</v>
      </c>
      <c r="G3" s="1">
        <f t="shared" ref="G3:G13" si="0">H3</f>
        <v>1</v>
      </c>
      <c r="H3">
        <f>SIGN('ta_res_1990, sigma=1.25'!$B3-'ta_res_2010, sigma=1.25'!$B3)</f>
        <v>1</v>
      </c>
    </row>
    <row r="4" spans="1:8" x14ac:dyDescent="0.35">
      <c r="A4" t="str">
        <f>'decomp_res, sigma=1.25'!A4</f>
        <v>Married women leisure</v>
      </c>
      <c r="B4" s="1">
        <f>LN('decomp_res, sigma=1.25'!B4/'decomp_res, sigma=1.25'!$B4)/LN('decomp_res, sigma=1.25'!$F4/'decomp_res, sigma=1.25'!$B4)*$H4</f>
        <v>0</v>
      </c>
      <c r="C4" s="1">
        <f>LN('decomp_res, sigma=1.25'!C4/'decomp_res, sigma=1.25'!$B4)/LN('ta_res_1990, sigma=1.25'!$B4/'ta_res_2010, sigma=1.25'!$B4)*$H4</f>
        <v>-0.27043214097654572</v>
      </c>
      <c r="D4" s="1">
        <f>LN('decomp_res, sigma=1.25'!D4/'decomp_res, sigma=1.25'!$B4)/LN('ta_res_1990, sigma=1.25'!$B4/'ta_res_2010, sigma=1.25'!$B4)*$H4</f>
        <v>-0.10833202743496864</v>
      </c>
      <c r="E4" s="1">
        <f>LN('decomp_res, sigma=1.25'!E4/'decomp_res, sigma=1.25'!$B4)/LN('ta_res_1990, sigma=1.25'!$B4/'ta_res_2010, sigma=1.25'!$B4)*$H4</f>
        <v>-0.52923509411468783</v>
      </c>
      <c r="F4" s="1">
        <f>LN('decomp_res, sigma=1.25'!F4/'decomp_res, sigma=1.25'!$B4)/LN('ta_res_1990, sigma=1.25'!$B4/'ta_res_2010, sigma=1.25'!$B4)*$H4</f>
        <v>-1.0375670526620164</v>
      </c>
      <c r="G4" s="1">
        <f t="shared" si="0"/>
        <v>-1</v>
      </c>
      <c r="H4">
        <f>SIGN('ta_res_1990, sigma=1.25'!$B4-'ta_res_2010, sigma=1.25'!$B4)</f>
        <v>-1</v>
      </c>
    </row>
    <row r="5" spans="1:8" x14ac:dyDescent="0.35">
      <c r="A5" t="str">
        <f>'decomp_res, sigma=1.25'!A5</f>
        <v>Married men housework</v>
      </c>
      <c r="B5" s="1">
        <f>LN('decomp_res, sigma=1.25'!B5/'decomp_res, sigma=1.25'!$B5)/LN('decomp_res, sigma=1.25'!$F5/'decomp_res, sigma=1.25'!$B5)*$H5</f>
        <v>0</v>
      </c>
      <c r="C5" s="1">
        <f>LN('decomp_res, sigma=1.25'!C5/'decomp_res, sigma=1.25'!$B5)/LN('ta_res_1990, sigma=1.25'!$B5/'ta_res_2010, sigma=1.25'!$B5)*$H5</f>
        <v>-4.2640553143143939E-2</v>
      </c>
      <c r="D5" s="1">
        <f>LN('decomp_res, sigma=1.25'!D5/'decomp_res, sigma=1.25'!$B5)/LN('ta_res_1990, sigma=1.25'!$B5/'ta_res_2010, sigma=1.25'!$B5)*$H5</f>
        <v>-0.34515499316936543</v>
      </c>
      <c r="E5" s="1">
        <f>LN('decomp_res, sigma=1.25'!E5/'decomp_res, sigma=1.25'!$B5)/LN('ta_res_1990, sigma=1.25'!$B5/'ta_res_2010, sigma=1.25'!$B5)*$H5</f>
        <v>0.1317646472326521</v>
      </c>
      <c r="F5" s="1">
        <f>LN('decomp_res, sigma=1.25'!F5/'decomp_res, sigma=1.25'!$B5)/LN('ta_res_1990, sigma=1.25'!$B5/'ta_res_2010, sigma=1.25'!$B5)*$H5</f>
        <v>1.0715204311143363</v>
      </c>
      <c r="G5" s="1">
        <f t="shared" si="0"/>
        <v>1</v>
      </c>
      <c r="H5">
        <f>SIGN('ta_res_1990, sigma=1.25'!$B5-'ta_res_2010, sigma=1.25'!$B5)</f>
        <v>1</v>
      </c>
    </row>
    <row r="6" spans="1:8" x14ac:dyDescent="0.35">
      <c r="A6" t="str">
        <f>'decomp_res, sigma=1.25'!A6</f>
        <v>Married men paid work</v>
      </c>
      <c r="B6" s="1">
        <f>LN('decomp_res, sigma=1.25'!B6/'decomp_res, sigma=1.25'!$B6)/LN('decomp_res, sigma=1.25'!$F6/'decomp_res, sigma=1.25'!$B6)*$H6</f>
        <v>0</v>
      </c>
      <c r="C6" s="1">
        <f>LN('decomp_res, sigma=1.25'!C6/'decomp_res, sigma=1.25'!$B6)/LN('ta_res_1990, sigma=1.25'!$B6/'ta_res_2010, sigma=1.25'!$B6)*$H6</f>
        <v>-24.45822039123297</v>
      </c>
      <c r="D6" s="1">
        <f>LN('decomp_res, sigma=1.25'!D6/'decomp_res, sigma=1.25'!$B6)/LN('ta_res_1990, sigma=1.25'!$B6/'ta_res_2010, sigma=1.25'!$B6)*$H6</f>
        <v>2.6898220620036737</v>
      </c>
      <c r="E6" s="1">
        <f>LN('decomp_res, sigma=1.25'!E6/'decomp_res, sigma=1.25'!$B6)/LN('ta_res_1990, sigma=1.25'!$B6/'ta_res_2010, sigma=1.25'!$B6)*$H6</f>
        <v>34.649923196303419</v>
      </c>
      <c r="F6" s="1">
        <f>LN('decomp_res, sigma=1.25'!F6/'decomp_res, sigma=1.25'!$B6)/LN('ta_res_1990, sigma=1.25'!$B6/'ta_res_2010, sigma=1.25'!$B6)*$H6</f>
        <v>15.88265876237913</v>
      </c>
      <c r="G6" s="1">
        <f t="shared" si="0"/>
        <v>-1</v>
      </c>
      <c r="H6">
        <f>SIGN('ta_res_1990, sigma=1.25'!$B6-'ta_res_2010, sigma=1.25'!$B6)</f>
        <v>-1</v>
      </c>
    </row>
    <row r="7" spans="1:8" x14ac:dyDescent="0.35">
      <c r="A7" t="str">
        <f>'decomp_res, sigma=1.25'!A7</f>
        <v>Married men leisure</v>
      </c>
      <c r="B7" s="1">
        <f>LN('decomp_res, sigma=1.25'!B7/'decomp_res, sigma=1.25'!$B7)/LN('decomp_res, sigma=1.25'!$F7/'decomp_res, sigma=1.25'!$B7)*$H7</f>
        <v>0</v>
      </c>
      <c r="C7" s="1">
        <f>LN('decomp_res, sigma=1.25'!C7/'decomp_res, sigma=1.25'!$B7)/LN('ta_res_1990, sigma=1.25'!$B7/'ta_res_2010, sigma=1.25'!$B7)*$H7</f>
        <v>2.6540487404494972</v>
      </c>
      <c r="D7" s="1">
        <f>LN('decomp_res, sigma=1.25'!D7/'decomp_res, sigma=1.25'!$B7)/LN('ta_res_1990, sigma=1.25'!$B7/'ta_res_2010, sigma=1.25'!$B7)*$H7</f>
        <v>-3.1537550932182162E-2</v>
      </c>
      <c r="E7" s="1">
        <f>LN('decomp_res, sigma=1.25'!E7/'decomp_res, sigma=1.25'!$B7)/LN('ta_res_1990, sigma=1.25'!$B7/'ta_res_2010, sigma=1.25'!$B7)*$H7</f>
        <v>-4.3817070823398643</v>
      </c>
      <c r="F7" s="1">
        <f>LN('decomp_res, sigma=1.25'!F7/'decomp_res, sigma=1.25'!$B7)/LN('ta_res_1990, sigma=1.25'!$B7/'ta_res_2010, sigma=1.25'!$B7)*$H7</f>
        <v>-3.0221305402726659</v>
      </c>
      <c r="G7" s="1">
        <f t="shared" si="0"/>
        <v>-1</v>
      </c>
      <c r="H7">
        <f>SIGN('ta_res_1990, sigma=1.25'!$B7-'ta_res_2010, sigma=1.25'!$B7)</f>
        <v>-1</v>
      </c>
    </row>
    <row r="8" spans="1:8" x14ac:dyDescent="0.35">
      <c r="A8" t="str">
        <f>'decomp_res, sigma=1.25'!A8</f>
        <v>Single women housework</v>
      </c>
      <c r="B8" s="1">
        <f>LN('decomp_res, sigma=1.25'!B8/'decomp_res, sigma=1.25'!$B8)/LN('decomp_res, sigma=1.25'!$F8/'decomp_res, sigma=1.25'!$B8)*$H8</f>
        <v>0</v>
      </c>
      <c r="C8" s="1">
        <f>LN('decomp_res, sigma=1.25'!C8/'decomp_res, sigma=1.25'!$B8)/LN('ta_res_1990, sigma=1.25'!$B8/'ta_res_2010, sigma=1.25'!$B8)*$H8</f>
        <v>0</v>
      </c>
      <c r="D8" s="1">
        <f>LN('decomp_res, sigma=1.25'!D8/'decomp_res, sigma=1.25'!$B8)/LN('ta_res_1990, sigma=1.25'!$B8/'ta_res_2010, sigma=1.25'!$B8)*$H8</f>
        <v>-2.2199076808696937E-2</v>
      </c>
      <c r="E8" s="1">
        <f>LN('decomp_res, sigma=1.25'!E8/'decomp_res, sigma=1.25'!$B8)/LN('ta_res_1990, sigma=1.25'!$B8/'ta_res_2010, sigma=1.25'!$B8)*$H8</f>
        <v>-0.13783913431207609</v>
      </c>
      <c r="F8" s="1">
        <f>LN('decomp_res, sigma=1.25'!F8/'decomp_res, sigma=1.25'!$B8)/LN('ta_res_1990, sigma=1.25'!$B8/'ta_res_2010, sigma=1.25'!$B8)*$H8</f>
        <v>0.57867912442676894</v>
      </c>
      <c r="G8" s="1">
        <f t="shared" si="0"/>
        <v>1</v>
      </c>
      <c r="H8">
        <f>SIGN('ta_res_1990, sigma=1.25'!$B8-'ta_res_2010, sigma=1.25'!$B8)</f>
        <v>1</v>
      </c>
    </row>
    <row r="9" spans="1:8" x14ac:dyDescent="0.35">
      <c r="A9" t="str">
        <f>'decomp_res, sigma=1.25'!A9</f>
        <v>Single women paid work</v>
      </c>
      <c r="B9" s="1">
        <f>LN('decomp_res, sigma=1.25'!B9/'decomp_res, sigma=1.25'!$B9)/LN('decomp_res, sigma=1.25'!$F9/'decomp_res, sigma=1.25'!$B9)*$H9</f>
        <v>0</v>
      </c>
      <c r="C9" s="1">
        <f>LN('decomp_res, sigma=1.25'!C9/'decomp_res, sigma=1.25'!$B9)/LN('ta_res_1990, sigma=1.25'!$B9/'ta_res_2010, sigma=1.25'!$B9)*$H9</f>
        <v>0</v>
      </c>
      <c r="D9" s="1">
        <f>LN('decomp_res, sigma=1.25'!D9/'decomp_res, sigma=1.25'!$B9)/LN('ta_res_1990, sigma=1.25'!$B9/'ta_res_2010, sigma=1.25'!$B9)*$H9</f>
        <v>0.33940617209799179</v>
      </c>
      <c r="E9" s="1">
        <f>LN('decomp_res, sigma=1.25'!E9/'decomp_res, sigma=1.25'!$B9)/LN('ta_res_1990, sigma=1.25'!$B9/'ta_res_2010, sigma=1.25'!$B9)*$H9</f>
        <v>1.9216858324827057</v>
      </c>
      <c r="F9" s="1">
        <f>LN('decomp_res, sigma=1.25'!F9/'decomp_res, sigma=1.25'!$B9)/LN('ta_res_1990, sigma=1.25'!$B9/'ta_res_2010, sigma=1.25'!$B9)*$H9</f>
        <v>1.6311510927363144</v>
      </c>
      <c r="G9" s="1">
        <f t="shared" si="0"/>
        <v>1</v>
      </c>
      <c r="H9">
        <f>SIGN('ta_res_1990, sigma=1.25'!$B9-'ta_res_2010, sigma=1.25'!$B9)</f>
        <v>1</v>
      </c>
    </row>
    <row r="10" spans="1:8" x14ac:dyDescent="0.35">
      <c r="A10" t="str">
        <f>'decomp_res, sigma=1.25'!A10</f>
        <v>Single women leisure</v>
      </c>
      <c r="B10" s="1">
        <f>LN('decomp_res, sigma=1.25'!B10/'decomp_res, sigma=1.25'!$B10)/LN('decomp_res, sigma=1.25'!$F10/'decomp_res, sigma=1.25'!$B10)*$H10</f>
        <v>0</v>
      </c>
      <c r="C10" s="1">
        <f>LN('decomp_res, sigma=1.25'!C10/'decomp_res, sigma=1.25'!$B10)/LN('ta_res_1990, sigma=1.25'!$B10/'ta_res_2010, sigma=1.25'!$B10)*$H10</f>
        <v>0</v>
      </c>
      <c r="D10" s="1">
        <f>LN('decomp_res, sigma=1.25'!D10/'decomp_res, sigma=1.25'!$B10)/LN('ta_res_1990, sigma=1.25'!$B10/'ta_res_2010, sigma=1.25'!$B10)*$H10</f>
        <v>-0.14350778735432593</v>
      </c>
      <c r="E10" s="1">
        <f>LN('decomp_res, sigma=1.25'!E10/'decomp_res, sigma=1.25'!$B10)/LN('ta_res_1990, sigma=1.25'!$B10/'ta_res_2010, sigma=1.25'!$B10)*$H10</f>
        <v>-0.88226816889977822</v>
      </c>
      <c r="F10" s="1">
        <f>LN('decomp_res, sigma=1.25'!F10/'decomp_res, sigma=1.25'!$B10)/LN('ta_res_1990, sigma=1.25'!$B10/'ta_res_2010, sigma=1.25'!$B10)*$H10</f>
        <v>-1.1170142990551188</v>
      </c>
      <c r="G10" s="1">
        <f t="shared" si="0"/>
        <v>-1</v>
      </c>
      <c r="H10">
        <f>SIGN('ta_res_1990, sigma=1.25'!$B10-'ta_res_2010, sigma=1.25'!$B10)</f>
        <v>-1</v>
      </c>
    </row>
    <row r="11" spans="1:8" x14ac:dyDescent="0.35">
      <c r="A11" t="str">
        <f>'decomp_res, sigma=1.25'!A11</f>
        <v>Single men housework</v>
      </c>
      <c r="B11" s="1">
        <f>LN('decomp_res, sigma=1.25'!B11/'decomp_res, sigma=1.25'!$B11)/LN('decomp_res, sigma=1.25'!$F11/'decomp_res, sigma=1.25'!$B11)*$H11</f>
        <v>0</v>
      </c>
      <c r="C11" s="1">
        <f>LN('decomp_res, sigma=1.25'!C11/'decomp_res, sigma=1.25'!$B11)/LN('ta_res_1990, sigma=1.25'!$B11/'ta_res_2010, sigma=1.25'!$B11)*$H11</f>
        <v>0</v>
      </c>
      <c r="D11" s="1">
        <f>LN('decomp_res, sigma=1.25'!D11/'decomp_res, sigma=1.25'!$B11)/LN('ta_res_1990, sigma=1.25'!$B11/'ta_res_2010, sigma=1.25'!$B11)*$H11</f>
        <v>-0.18090561661290083</v>
      </c>
      <c r="E11" s="1">
        <f>LN('decomp_res, sigma=1.25'!E11/'decomp_res, sigma=1.25'!$B11)/LN('ta_res_1990, sigma=1.25'!$B11/'ta_res_2010, sigma=1.25'!$B11)*$H11</f>
        <v>-1.5410727932790909</v>
      </c>
      <c r="F11" s="1">
        <f>LN('decomp_res, sigma=1.25'!F11/'decomp_res, sigma=1.25'!$B11)/LN('ta_res_1990, sigma=1.25'!$B11/'ta_res_2010, sigma=1.25'!$B11)*$H11</f>
        <v>6.417575221701739</v>
      </c>
      <c r="G11" s="1">
        <f t="shared" si="0"/>
        <v>1</v>
      </c>
      <c r="H11">
        <f>SIGN('ta_res_1990, sigma=1.25'!$B11-'ta_res_2010, sigma=1.25'!$B11)</f>
        <v>1</v>
      </c>
    </row>
    <row r="12" spans="1:8" x14ac:dyDescent="0.35">
      <c r="A12" t="str">
        <f>'decomp_res, sigma=1.25'!A12</f>
        <v>Single men paid work</v>
      </c>
      <c r="B12" s="1">
        <f>LN('decomp_res, sigma=1.25'!B12/'decomp_res, sigma=1.25'!$B12)/LN('decomp_res, sigma=1.25'!$F12/'decomp_res, sigma=1.25'!$B12)*$H12</f>
        <v>0</v>
      </c>
      <c r="C12" s="1">
        <f>LN('decomp_res, sigma=1.25'!C12/'decomp_res, sigma=1.25'!$B12)/LN('ta_res_1990, sigma=1.25'!$B12/'ta_res_2010, sigma=1.25'!$B12)*$H12</f>
        <v>0</v>
      </c>
      <c r="D12" s="1">
        <f>LN('decomp_res, sigma=1.25'!D12/'decomp_res, sigma=1.25'!$B12)/LN('ta_res_1990, sigma=1.25'!$B12/'ta_res_2010, sigma=1.25'!$B12)*$H12</f>
        <v>0.16632107915137462</v>
      </c>
      <c r="E12" s="1">
        <f>LN('decomp_res, sigma=1.25'!E12/'decomp_res, sigma=1.25'!$B12)/LN('ta_res_1990, sigma=1.25'!$B12/'ta_res_2010, sigma=1.25'!$B12)*$H12</f>
        <v>1.2716587866855436</v>
      </c>
      <c r="F12" s="1">
        <f>LN('decomp_res, sigma=1.25'!F12/'decomp_res, sigma=1.25'!$B12)/LN('ta_res_1990, sigma=1.25'!$B12/'ta_res_2010, sigma=1.25'!$B12)*$H12</f>
        <v>1.2333718752097453</v>
      </c>
      <c r="G12" s="1">
        <f t="shared" si="0"/>
        <v>1</v>
      </c>
      <c r="H12">
        <f>SIGN('ta_res_1990, sigma=1.25'!$B12-'ta_res_2010, sigma=1.25'!$B12)</f>
        <v>1</v>
      </c>
    </row>
    <row r="13" spans="1:8" x14ac:dyDescent="0.35">
      <c r="A13" t="str">
        <f>'decomp_res, sigma=1.25'!A13</f>
        <v>Single men leisure</v>
      </c>
      <c r="B13" s="1">
        <f>LN('decomp_res, sigma=1.25'!B13/'decomp_res, sigma=1.25'!$B13)/LN('decomp_res, sigma=1.25'!$F13/'decomp_res, sigma=1.25'!$B13)*$H13</f>
        <v>0</v>
      </c>
      <c r="C13" s="1">
        <f>LN('decomp_res, sigma=1.25'!C13/'decomp_res, sigma=1.25'!$B13)/LN('ta_res_1990, sigma=1.25'!$B13/'ta_res_2010, sigma=1.25'!$B13)*$H13</f>
        <v>0</v>
      </c>
      <c r="D13" s="1">
        <f>LN('decomp_res, sigma=1.25'!D13/'decomp_res, sigma=1.25'!$B13)/LN('ta_res_1990, sigma=1.25'!$B13/'ta_res_2010, sigma=1.25'!$B13)*$H13</f>
        <v>-0.14350019272702783</v>
      </c>
      <c r="E13" s="1">
        <f>LN('decomp_res, sigma=1.25'!E13/'decomp_res, sigma=1.25'!$B13)/LN('ta_res_1990, sigma=1.25'!$B13/'ta_res_2010, sigma=1.25'!$B13)*$H13</f>
        <v>-1.2076792716098648</v>
      </c>
      <c r="F13" s="1">
        <f>LN('decomp_res, sigma=1.25'!F13/'decomp_res, sigma=1.25'!$B13)/LN('ta_res_1990, sigma=1.25'!$B13/'ta_res_2010, sigma=1.25'!$B13)*$H13</f>
        <v>-1.275613932745796</v>
      </c>
      <c r="G13" s="1">
        <f t="shared" si="0"/>
        <v>-1</v>
      </c>
      <c r="H13">
        <f>SIGN('ta_res_1990, sigma=1.25'!$B13-'ta_res_2010, sigma=1.25'!$B13)</f>
        <v>-1</v>
      </c>
    </row>
    <row r="14" spans="1:8" x14ac:dyDescent="0.35">
      <c r="A14" t="str">
        <f>'decomp_res, sigma=1.25'!A14</f>
        <v>Married women consumption</v>
      </c>
      <c r="B14" s="1">
        <f>LN('decomp_res, sigma=1.25'!B14/'decomp_res, sigma=1.25'!$B14)/LN('decomp_res, sigma=1.25'!$F14/'decomp_res, sigma=1.25'!$B14)*$H14</f>
        <v>0</v>
      </c>
      <c r="C14" s="1">
        <f>LN('decomp_res, sigma=1.25'!C14/'decomp_res, sigma=1.25'!$B14)/LN('decomp_res, sigma=1.25'!$F14/'decomp_res, sigma=1.25'!$B14)*$H14</f>
        <v>-6.3625342352526801E-2</v>
      </c>
      <c r="D14" s="1">
        <f>LN('decomp_res, sigma=1.25'!D14/'decomp_res, sigma=1.25'!$B14)/LN('decomp_res, sigma=1.25'!$F14/'decomp_res, sigma=1.25'!$B14)*$H14</f>
        <v>-0.15667858036193116</v>
      </c>
      <c r="E14" s="1">
        <f>LN('decomp_res, sigma=1.25'!E14/'decomp_res, sigma=1.25'!$B14)/LN('decomp_res, sigma=1.25'!$F14/'decomp_res, sigma=1.25'!$B14)*$H14</f>
        <v>-0.90408617452053164</v>
      </c>
      <c r="F14" s="1">
        <f>LN('decomp_res, sigma=1.25'!F14/'decomp_res, sigma=1.25'!$B14)/LN('decomp_res, sigma=1.25'!$F14/'decomp_res, sigma=1.25'!$B14)*$H14</f>
        <v>-1</v>
      </c>
      <c r="G14" s="1"/>
      <c r="H14">
        <f>SIGN('decomp_res, sigma=1.25'!F14-'decomp_res, sigma=1.25'!B14)</f>
        <v>-1</v>
      </c>
    </row>
    <row r="15" spans="1:8" x14ac:dyDescent="0.35">
      <c r="A15" t="str">
        <f>'decomp_res, sigma=1.25'!A15</f>
        <v>Married men consumption</v>
      </c>
      <c r="B15" s="1">
        <f>LN('decomp_res, sigma=1.25'!B15/'decomp_res, sigma=1.25'!$B15)/LN('decomp_res, sigma=1.25'!$F15/'decomp_res, sigma=1.25'!$B15)*$H15</f>
        <v>0</v>
      </c>
      <c r="C15" s="1">
        <f>LN('decomp_res, sigma=1.25'!C15/'decomp_res, sigma=1.25'!$B15)/LN('decomp_res, sigma=1.25'!$F15/'decomp_res, sigma=1.25'!$B15)*$H15</f>
        <v>3.9401840988129697E-2</v>
      </c>
      <c r="D15" s="1">
        <f>LN('decomp_res, sigma=1.25'!D15/'decomp_res, sigma=1.25'!$B15)/LN('decomp_res, sigma=1.25'!$F15/'decomp_res, sigma=1.25'!$B15)*$H15</f>
        <v>-0.15112525801718768</v>
      </c>
      <c r="E15" s="1">
        <f>LN('decomp_res, sigma=1.25'!E15/'decomp_res, sigma=1.25'!$B15)/LN('decomp_res, sigma=1.25'!$F15/'decomp_res, sigma=1.25'!$B15)*$H15</f>
        <v>-1.022568348625555</v>
      </c>
      <c r="F15" s="1">
        <f>LN('decomp_res, sigma=1.25'!F15/'decomp_res, sigma=1.25'!$B15)/LN('decomp_res, sigma=1.25'!$F15/'decomp_res, sigma=1.25'!$B15)*$H15</f>
        <v>-1</v>
      </c>
      <c r="G15" s="1"/>
      <c r="H15">
        <f>SIGN('decomp_res, sigma=1.25'!F15-'decomp_res, sigma=1.25'!B15)</f>
        <v>-1</v>
      </c>
    </row>
    <row r="16" spans="1:8" x14ac:dyDescent="0.35">
      <c r="A16" t="str">
        <f>'decomp_res, sigma=1.25'!A16</f>
        <v>Average wife Pareto weight</v>
      </c>
      <c r="B16" s="1">
        <f>LN('decomp_res, sigma=1.25'!B16/'decomp_res, sigma=1.25'!$B16)/LN('decomp_res, sigma=1.25'!$F16/'decomp_res, sigma=1.25'!$B16)*$H16</f>
        <v>0</v>
      </c>
      <c r="C16" s="1">
        <f>LN('decomp_res, sigma=1.25'!C16/'decomp_res, sigma=1.25'!$B16)/LN('decomp_res, sigma=1.25'!$F16/'decomp_res, sigma=1.25'!$B16)*$H16</f>
        <v>-1.4503790408182158</v>
      </c>
      <c r="D16" s="1">
        <f>LN('decomp_res, sigma=1.25'!D16/'decomp_res, sigma=1.25'!$B16)/LN('decomp_res, sigma=1.25'!$F16/'decomp_res, sigma=1.25'!$B16)*$H16</f>
        <v>-0.66734747824179264</v>
      </c>
      <c r="E16" s="1">
        <f>LN('decomp_res, sigma=1.25'!E16/'decomp_res, sigma=1.25'!$B16)/LN('decomp_res, sigma=1.25'!$F16/'decomp_res, sigma=1.25'!$B16)*$H16</f>
        <v>0.60318484709572684</v>
      </c>
      <c r="F16" s="1">
        <f>LN('decomp_res, sigma=1.25'!F16/'decomp_res, sigma=1.25'!$B16)/LN('decomp_res, sigma=1.25'!$F16/'decomp_res, sigma=1.25'!$B16)*$H16</f>
        <v>-1</v>
      </c>
      <c r="G16" s="1"/>
      <c r="H16">
        <f>SIGN('decomp_res, sigma=1.25'!F16-'decomp_res, sigma=1.25'!B16)</f>
        <v>-1</v>
      </c>
    </row>
    <row r="17" spans="1:8" x14ac:dyDescent="0.35">
      <c r="A17" t="str">
        <f>'decomp_res, sigma=1.25'!A17</f>
        <v>Assortative mating measure</v>
      </c>
      <c r="B17" s="1">
        <f>LN('decomp_res, sigma=1.25'!B17/'decomp_res, sigma=1.25'!$B17)/LN('decomp_res, sigma=1.25'!$F17/'decomp_res, sigma=1.25'!$B17)*$H17</f>
        <v>0</v>
      </c>
      <c r="C17" s="1">
        <f>LN('decomp_res, sigma=1.25'!C17/'decomp_res, sigma=1.25'!$B17)/LN('decomp_res, sigma=1.25'!$F17/'decomp_res, sigma=1.25'!$B17)*$H17</f>
        <v>-0.66554988463481235</v>
      </c>
      <c r="D17" s="1">
        <f>LN('decomp_res, sigma=1.25'!D17/'decomp_res, sigma=1.25'!$B17)/LN('decomp_res, sigma=1.25'!$F17/'decomp_res, sigma=1.25'!$B17)*$H17</f>
        <v>-1.3935552139461989</v>
      </c>
      <c r="E17" s="1">
        <f>LN('decomp_res, sigma=1.25'!E17/'decomp_res, sigma=1.25'!$B17)/LN('decomp_res, sigma=1.25'!$F17/'decomp_res, sigma=1.25'!$B17)*$H17</f>
        <v>-1.2501026054655815</v>
      </c>
      <c r="F17" s="1">
        <f>LN('decomp_res, sigma=1.25'!F17/'decomp_res, sigma=1.25'!$B17)/LN('decomp_res, sigma=1.25'!$F17/'decomp_res, sigma=1.25'!$B17)*$H17</f>
        <v>-1</v>
      </c>
      <c r="G17" s="1"/>
      <c r="H17">
        <f>SIGN('decomp_res, sigma=1.25'!F17-'decomp_res, sigma=1.25'!B17)</f>
        <v>-1</v>
      </c>
    </row>
    <row r="18" spans="1:8" x14ac:dyDescent="0.35">
      <c r="A18" s="3" t="s">
        <v>46</v>
      </c>
      <c r="B18" s="3"/>
      <c r="C18" s="3"/>
      <c r="D18" s="3"/>
      <c r="E18" s="3"/>
      <c r="F18" s="3"/>
      <c r="G18" s="3"/>
      <c r="H18" s="3"/>
    </row>
    <row r="19" spans="1:8" x14ac:dyDescent="0.35">
      <c r="A19" t="str">
        <f>A2</f>
        <v>Married women housework</v>
      </c>
      <c r="B19" s="1">
        <f>LN('decomp_res, sigma=1.25'!F2/'decomp_res, sigma=1.25'!$F2)/LN('decomp_res, sigma=1.25'!$J2/'decomp_res, sigma=1.25'!$F2)*$H19</f>
        <v>0</v>
      </c>
      <c r="C19" s="1">
        <f>LN('decomp_res, sigma=1.25'!G2/'decomp_res, sigma=1.25'!$F2)/LN('ta_res_2010, sigma=1.25'!$B2/'ta_res_1990, sigma=1.25'!$B2)*$H19</f>
        <v>-3.3249958783270915E-3</v>
      </c>
      <c r="D19" s="1">
        <f>LN('decomp_res, sigma=1.25'!H2/'decomp_res, sigma=1.25'!$F2)/LN('ta_res_2010, sigma=1.25'!$B2/'ta_res_1990, sigma=1.25'!$B2)*$H19</f>
        <v>1.0460782427545449E-2</v>
      </c>
      <c r="E19" s="1">
        <f>LN('decomp_res, sigma=1.25'!I2/'decomp_res, sigma=1.25'!$F2)/LN('ta_res_2010, sigma=1.25'!$B2/'ta_res_1990, sigma=1.25'!$B2)*$H19</f>
        <v>0.35241599045295657</v>
      </c>
      <c r="F19" s="1">
        <f>LN('decomp_res, sigma=1.25'!J2/'decomp_res, sigma=1.25'!$F2)/LN('ta_res_2010, sigma=1.25'!$B2/'ta_res_1990, sigma=1.25'!$B2)*$H19</f>
        <v>-0.39263434671875364</v>
      </c>
      <c r="G19" s="1">
        <f>H19</f>
        <v>-1</v>
      </c>
      <c r="H19">
        <f>SIGN('ta_res_2010, sigma=1.25'!$B2-'ta_res_1990, sigma=1.25'!$B2)</f>
        <v>-1</v>
      </c>
    </row>
    <row r="20" spans="1:8" x14ac:dyDescent="0.35">
      <c r="A20" t="str">
        <f t="shared" ref="A20:A34" si="1">A3</f>
        <v>Married women paid work</v>
      </c>
      <c r="B20" s="1">
        <f>LN('decomp_res, sigma=1.25'!F3/'decomp_res, sigma=1.25'!$F3)/LN('decomp_res, sigma=1.25'!$J3/'decomp_res, sigma=1.25'!$F3)*$H20</f>
        <v>0</v>
      </c>
      <c r="C20" s="1">
        <f>LN('decomp_res, sigma=1.25'!G3/'decomp_res, sigma=1.25'!$F3)/LN('ta_res_2010, sigma=1.25'!$B3/'ta_res_1990, sigma=1.25'!$B3)*$H20</f>
        <v>-1.0071132456532079</v>
      </c>
      <c r="D20" s="1">
        <f>LN('decomp_res, sigma=1.25'!H3/'decomp_res, sigma=1.25'!$F3)/LN('ta_res_2010, sigma=1.25'!$B3/'ta_res_1990, sigma=1.25'!$B3)*$H20</f>
        <v>-0.24215129828938062</v>
      </c>
      <c r="E20" s="1">
        <f>LN('decomp_res, sigma=1.25'!I3/'decomp_res, sigma=1.25'!$F3)/LN('ta_res_2010, sigma=1.25'!$B3/'ta_res_1990, sigma=1.25'!$B3)*$H20</f>
        <v>-1.793452169192598</v>
      </c>
      <c r="F20" s="1">
        <f>LN('decomp_res, sigma=1.25'!J3/'decomp_res, sigma=1.25'!$F3)/LN('ta_res_2010, sigma=1.25'!$B3/'ta_res_1990, sigma=1.25'!$B3)*$H20</f>
        <v>-1.9270530103095398</v>
      </c>
      <c r="G20" s="1">
        <f t="shared" ref="G20:G30" si="2">H20</f>
        <v>-1</v>
      </c>
      <c r="H20">
        <f>SIGN('decomp_res, sigma=1.25'!J3-'decomp_res, sigma=1.25'!F3)</f>
        <v>-1</v>
      </c>
    </row>
    <row r="21" spans="1:8" x14ac:dyDescent="0.35">
      <c r="A21" t="str">
        <f t="shared" si="1"/>
        <v>Married women leisure</v>
      </c>
      <c r="B21" s="1">
        <f>LN('decomp_res, sigma=1.25'!F4/'decomp_res, sigma=1.25'!$F4)/LN('decomp_res, sigma=1.25'!$J4/'decomp_res, sigma=1.25'!$F4)*$H21</f>
        <v>0</v>
      </c>
      <c r="C21" s="1">
        <f>LN('decomp_res, sigma=1.25'!G4/'decomp_res, sigma=1.25'!$F4)/LN('ta_res_2010, sigma=1.25'!$B4/'ta_res_1990, sigma=1.25'!$B4)*$H21</f>
        <v>0.46193956061194513</v>
      </c>
      <c r="D21" s="1">
        <f>LN('decomp_res, sigma=1.25'!H4/'decomp_res, sigma=1.25'!$F4)/LN('ta_res_2010, sigma=1.25'!$B4/'ta_res_1990, sigma=1.25'!$B4)*$H21</f>
        <v>0.11205160522744703</v>
      </c>
      <c r="E21" s="1">
        <f>LN('decomp_res, sigma=1.25'!I4/'decomp_res, sigma=1.25'!$F4)/LN('ta_res_2010, sigma=1.25'!$B4/'ta_res_1990, sigma=1.25'!$B4)*$H21</f>
        <v>0.4881802705693884</v>
      </c>
      <c r="F21" s="1">
        <f>LN('decomp_res, sigma=1.25'!J4/'decomp_res, sigma=1.25'!$F4)/LN('ta_res_2010, sigma=1.25'!$B4/'ta_res_1990, sigma=1.25'!$B4)*$H21</f>
        <v>1.0375670526620169</v>
      </c>
      <c r="G21" s="1">
        <f t="shared" si="2"/>
        <v>1</v>
      </c>
      <c r="H21">
        <f>SIGN('decomp_res, sigma=1.25'!J4-'decomp_res, sigma=1.25'!F4)</f>
        <v>1</v>
      </c>
    </row>
    <row r="22" spans="1:8" x14ac:dyDescent="0.35">
      <c r="A22" t="str">
        <f t="shared" si="1"/>
        <v>Married men housework</v>
      </c>
      <c r="B22" s="1">
        <f>LN('decomp_res, sigma=1.25'!F5/'decomp_res, sigma=1.25'!$F5)/LN('decomp_res, sigma=1.25'!$J5/'decomp_res, sigma=1.25'!$F5)*$H22</f>
        <v>0</v>
      </c>
      <c r="C22" s="1">
        <f>LN('decomp_res, sigma=1.25'!G5/'decomp_res, sigma=1.25'!$F5)/LN('ta_res_2010, sigma=1.25'!$B5/'ta_res_1990, sigma=1.25'!$B5)*$H22</f>
        <v>2.6560555394845495E-3</v>
      </c>
      <c r="D22" s="1">
        <f>LN('decomp_res, sigma=1.25'!H5/'decomp_res, sigma=1.25'!$F5)/LN('ta_res_2010, sigma=1.25'!$B5/'ta_res_1990, sigma=1.25'!$B5)*$H22</f>
        <v>5.9118537259590501E-2</v>
      </c>
      <c r="E22" s="1">
        <f>LN('decomp_res, sigma=1.25'!I5/'decomp_res, sigma=1.25'!$F5)/LN('ta_res_2010, sigma=1.25'!$B5/'ta_res_1990, sigma=1.25'!$B5)*$H22</f>
        <v>-0.17828418257079531</v>
      </c>
      <c r="F22" s="1">
        <f>LN('decomp_res, sigma=1.25'!J5/'decomp_res, sigma=1.25'!$F5)/LN('ta_res_2010, sigma=1.25'!$B5/'ta_res_1990, sigma=1.25'!$B5)*$H22</f>
        <v>-1.0715204311143367</v>
      </c>
      <c r="G22" s="1">
        <f t="shared" si="2"/>
        <v>-1</v>
      </c>
      <c r="H22">
        <f>SIGN('decomp_res, sigma=1.25'!J5-'decomp_res, sigma=1.25'!F5)</f>
        <v>-1</v>
      </c>
    </row>
    <row r="23" spans="1:8" x14ac:dyDescent="0.35">
      <c r="A23" t="str">
        <f t="shared" si="1"/>
        <v>Married men paid work</v>
      </c>
      <c r="B23" s="1">
        <f>LN('decomp_res, sigma=1.25'!F6/'decomp_res, sigma=1.25'!$F6)/LN('decomp_res, sigma=1.25'!$J6/'decomp_res, sigma=1.25'!$F6)*$H23</f>
        <v>0</v>
      </c>
      <c r="C23" s="1">
        <f>LN('decomp_res, sigma=1.25'!G6/'decomp_res, sigma=1.25'!$F6)/LN('ta_res_2010, sigma=1.25'!$B6/'ta_res_1990, sigma=1.25'!$B6)*$H23</f>
        <v>-31.870392408653828</v>
      </c>
      <c r="D23" s="1">
        <f>LN('decomp_res, sigma=1.25'!H6/'decomp_res, sigma=1.25'!$F6)/LN('ta_res_2010, sigma=1.25'!$B6/'ta_res_1990, sigma=1.25'!$B6)*$H23</f>
        <v>-2.2535532024304539</v>
      </c>
      <c r="E23" s="1">
        <f>LN('decomp_res, sigma=1.25'!I6/'decomp_res, sigma=1.25'!$F6)/LN('ta_res_2010, sigma=1.25'!$B6/'ta_res_1990, sigma=1.25'!$B6)*$H23</f>
        <v>36.523128646660311</v>
      </c>
      <c r="F23" s="1">
        <f>LN('decomp_res, sigma=1.25'!J6/'decomp_res, sigma=1.25'!$F6)/LN('ta_res_2010, sigma=1.25'!$B6/'ta_res_1990, sigma=1.25'!$B6)*$H23</f>
        <v>15.882658762378835</v>
      </c>
      <c r="G23" s="1">
        <f t="shared" si="2"/>
        <v>-1</v>
      </c>
      <c r="H23">
        <f>SIGN('decomp_res, sigma=1.25'!J6-'decomp_res, sigma=1.25'!F6)</f>
        <v>-1</v>
      </c>
    </row>
    <row r="24" spans="1:8" x14ac:dyDescent="0.35">
      <c r="A24" t="str">
        <f t="shared" si="1"/>
        <v>Married men leisure</v>
      </c>
      <c r="B24" s="1">
        <f>LN('decomp_res, sigma=1.25'!F7/'decomp_res, sigma=1.25'!$F7)/LN('decomp_res, sigma=1.25'!$J7/'decomp_res, sigma=1.25'!$F7)*$H24</f>
        <v>0</v>
      </c>
      <c r="C24" s="1">
        <f>LN('decomp_res, sigma=1.25'!G7/'decomp_res, sigma=1.25'!$F7)/LN('ta_res_2010, sigma=1.25'!$B7/'ta_res_1990, sigma=1.25'!$B7)*$H24</f>
        <v>-4.2860524851887831</v>
      </c>
      <c r="D24" s="1">
        <f>LN('decomp_res, sigma=1.25'!H7/'decomp_res, sigma=1.25'!$F7)/LN('ta_res_2010, sigma=1.25'!$B7/'ta_res_1990, sigma=1.25'!$B7)*$H24</f>
        <v>-0.36063099110703156</v>
      </c>
      <c r="E24" s="1">
        <f>LN('decomp_res, sigma=1.25'!I7/'decomp_res, sigma=1.25'!$F7)/LN('ta_res_2010, sigma=1.25'!$B7/'ta_res_1990, sigma=1.25'!$B7)*$H24</f>
        <v>4.3816919640864542</v>
      </c>
      <c r="F24" s="1">
        <f>LN('decomp_res, sigma=1.25'!J7/'decomp_res, sigma=1.25'!$F7)/LN('ta_res_2010, sigma=1.25'!$B7/'ta_res_1990, sigma=1.25'!$B7)*$H24</f>
        <v>3.0221305402726468</v>
      </c>
      <c r="G24" s="1">
        <f t="shared" si="2"/>
        <v>1</v>
      </c>
      <c r="H24">
        <f>SIGN('decomp_res, sigma=1.25'!J7-'decomp_res, sigma=1.25'!F7)</f>
        <v>1</v>
      </c>
    </row>
    <row r="25" spans="1:8" x14ac:dyDescent="0.35">
      <c r="A25" t="str">
        <f t="shared" si="1"/>
        <v>Single women housework</v>
      </c>
      <c r="B25" s="1">
        <f>LN('decomp_res, sigma=1.25'!F8/'decomp_res, sigma=1.25'!$F8)/LN('decomp_res, sigma=1.25'!$J8/'decomp_res, sigma=1.25'!$F8)*$H25</f>
        <v>0</v>
      </c>
      <c r="C25" s="1">
        <f>LN('decomp_res, sigma=1.25'!G8/'decomp_res, sigma=1.25'!$F8)/LN('ta_res_2010, sigma=1.25'!$B8/'ta_res_1990, sigma=1.25'!$B8)*$H25</f>
        <v>0</v>
      </c>
      <c r="D25" s="1">
        <f>LN('decomp_res, sigma=1.25'!H8/'decomp_res, sigma=1.25'!$F8)/LN('ta_res_2010, sigma=1.25'!$B8/'ta_res_1990, sigma=1.25'!$B8)*$H25</f>
        <v>9.9568584286040714E-3</v>
      </c>
      <c r="E25" s="1">
        <f>LN('decomp_res, sigma=1.25'!I8/'decomp_res, sigma=1.25'!$F8)/LN('ta_res_2010, sigma=1.25'!$B8/'ta_res_1990, sigma=1.25'!$B8)*$H25</f>
        <v>0.13488018652600256</v>
      </c>
      <c r="F25" s="1">
        <f>LN('decomp_res, sigma=1.25'!J8/'decomp_res, sigma=1.25'!$F8)/LN('ta_res_2010, sigma=1.25'!$B8/'ta_res_1990, sigma=1.25'!$B8)*$H25</f>
        <v>-0.57867912442676883</v>
      </c>
      <c r="G25" s="1">
        <f t="shared" si="2"/>
        <v>-1</v>
      </c>
      <c r="H25">
        <f>SIGN('decomp_res, sigma=1.25'!J8-'decomp_res, sigma=1.25'!F8)</f>
        <v>-1</v>
      </c>
    </row>
    <row r="26" spans="1:8" x14ac:dyDescent="0.35">
      <c r="A26" t="str">
        <f t="shared" si="1"/>
        <v>Single women paid work</v>
      </c>
      <c r="B26" s="1">
        <f>LN('decomp_res, sigma=1.25'!F9/'decomp_res, sigma=1.25'!$F9)/LN('decomp_res, sigma=1.25'!$J9/'decomp_res, sigma=1.25'!$F9)*$H26</f>
        <v>0</v>
      </c>
      <c r="C26" s="1">
        <f>LN('decomp_res, sigma=1.25'!G9/'decomp_res, sigma=1.25'!$F9)/LN('ta_res_2010, sigma=1.25'!$B9/'ta_res_1990, sigma=1.25'!$B9)*$H26</f>
        <v>0</v>
      </c>
      <c r="D26" s="1">
        <f>LN('decomp_res, sigma=1.25'!H9/'decomp_res, sigma=1.25'!$F9)/LN('ta_res_2010, sigma=1.25'!$B9/'ta_res_1990, sigma=1.25'!$B9)*$H26</f>
        <v>-0.12948965800525869</v>
      </c>
      <c r="E26" s="1">
        <f>LN('decomp_res, sigma=1.25'!I9/'decomp_res, sigma=1.25'!$F9)/LN('ta_res_2010, sigma=1.25'!$B9/'ta_res_1990, sigma=1.25'!$B9)*$H26</f>
        <v>-1.9363230422895295</v>
      </c>
      <c r="F26" s="1">
        <f>LN('decomp_res, sigma=1.25'!J9/'decomp_res, sigma=1.25'!$F9)/LN('ta_res_2010, sigma=1.25'!$B9/'ta_res_1990, sigma=1.25'!$B9)*$H26</f>
        <v>-1.6311510927363142</v>
      </c>
      <c r="G26" s="1">
        <f t="shared" si="2"/>
        <v>-1</v>
      </c>
      <c r="H26">
        <f>SIGN('decomp_res, sigma=1.25'!J9-'decomp_res, sigma=1.25'!F9)</f>
        <v>-1</v>
      </c>
    </row>
    <row r="27" spans="1:8" x14ac:dyDescent="0.35">
      <c r="A27" t="str">
        <f t="shared" si="1"/>
        <v>Single women leisure</v>
      </c>
      <c r="B27" s="1">
        <f>LN('decomp_res, sigma=1.25'!F10/'decomp_res, sigma=1.25'!$F10)/LN('decomp_res, sigma=1.25'!$J10/'decomp_res, sigma=1.25'!$F10)*$H27</f>
        <v>0</v>
      </c>
      <c r="C27" s="1">
        <f>LN('decomp_res, sigma=1.25'!G10/'decomp_res, sigma=1.25'!$F10)/LN('ta_res_2010, sigma=1.25'!$B10/'ta_res_1990, sigma=1.25'!$B10)*$H27</f>
        <v>0</v>
      </c>
      <c r="D27" s="1">
        <f>LN('decomp_res, sigma=1.25'!H10/'decomp_res, sigma=1.25'!$F10)/LN('ta_res_2010, sigma=1.25'!$B10/'ta_res_1990, sigma=1.25'!$B10)*$H27</f>
        <v>6.3433173858229122E-2</v>
      </c>
      <c r="E27" s="1">
        <f>LN('decomp_res, sigma=1.25'!I10/'decomp_res, sigma=1.25'!$F10)/LN('ta_res_2010, sigma=1.25'!$B10/'ta_res_1990, sigma=1.25'!$B10)*$H27</f>
        <v>0.86575705660674074</v>
      </c>
      <c r="F27" s="1">
        <f>LN('decomp_res, sigma=1.25'!J10/'decomp_res, sigma=1.25'!$F10)/LN('ta_res_2010, sigma=1.25'!$B10/'ta_res_1990, sigma=1.25'!$B10)*$H27</f>
        <v>1.1170142990551186</v>
      </c>
      <c r="G27" s="1">
        <f t="shared" si="2"/>
        <v>1</v>
      </c>
      <c r="H27">
        <f>SIGN('decomp_res, sigma=1.25'!J10-'decomp_res, sigma=1.25'!F10)</f>
        <v>1</v>
      </c>
    </row>
    <row r="28" spans="1:8" x14ac:dyDescent="0.35">
      <c r="A28" t="str">
        <f t="shared" si="1"/>
        <v>Single men housework</v>
      </c>
      <c r="B28" s="1">
        <f>LN('decomp_res, sigma=1.25'!F11/'decomp_res, sigma=1.25'!$F11)/LN('decomp_res, sigma=1.25'!$J11/'decomp_res, sigma=1.25'!$F11)*$H28</f>
        <v>0</v>
      </c>
      <c r="C28" s="1">
        <f>LN('decomp_res, sigma=1.25'!G11/'decomp_res, sigma=1.25'!$F11)/LN('ta_res_2010, sigma=1.25'!$B11/'ta_res_1990, sigma=1.25'!$B11)*$H28</f>
        <v>0</v>
      </c>
      <c r="D28" s="1">
        <f>LN('decomp_res, sigma=1.25'!H11/'decomp_res, sigma=1.25'!$F11)/LN('ta_res_2010, sigma=1.25'!$B11/'ta_res_1990, sigma=1.25'!$B11)*$H28</f>
        <v>8.6100463634874849E-2</v>
      </c>
      <c r="E28" s="1">
        <f>LN('decomp_res, sigma=1.25'!I11/'decomp_res, sigma=1.25'!$F11)/LN('ta_res_2010, sigma=1.25'!$B11/'ta_res_1990, sigma=1.25'!$B11)*$H28</f>
        <v>1.5336055381123812</v>
      </c>
      <c r="F28" s="1">
        <f>LN('decomp_res, sigma=1.25'!J11/'decomp_res, sigma=1.25'!$F11)/LN('ta_res_2010, sigma=1.25'!$B11/'ta_res_1990, sigma=1.25'!$B11)*$H28</f>
        <v>-6.4175752217017337</v>
      </c>
      <c r="G28" s="1">
        <f t="shared" si="2"/>
        <v>-1</v>
      </c>
      <c r="H28">
        <f>SIGN('decomp_res, sigma=1.25'!J11-'decomp_res, sigma=1.25'!F11)</f>
        <v>-1</v>
      </c>
    </row>
    <row r="29" spans="1:8" x14ac:dyDescent="0.35">
      <c r="A29" t="str">
        <f t="shared" si="1"/>
        <v>Single men paid work</v>
      </c>
      <c r="B29" s="1">
        <f>LN('decomp_res, sigma=1.25'!F12/'decomp_res, sigma=1.25'!$F12)/LN('decomp_res, sigma=1.25'!$J12/'decomp_res, sigma=1.25'!$F12)*$H29</f>
        <v>0</v>
      </c>
      <c r="C29" s="1">
        <f>LN('decomp_res, sigma=1.25'!G12/'decomp_res, sigma=1.25'!$F12)/LN('ta_res_2010, sigma=1.25'!$B12/'ta_res_1990, sigma=1.25'!$B12)*$H29</f>
        <v>0</v>
      </c>
      <c r="D29" s="1">
        <f>LN('decomp_res, sigma=1.25'!H12/'decomp_res, sigma=1.25'!$F12)/LN('ta_res_2010, sigma=1.25'!$B12/'ta_res_1990, sigma=1.25'!$B12)*$H29</f>
        <v>-6.3963191017808202E-2</v>
      </c>
      <c r="E29" s="1">
        <f>LN('decomp_res, sigma=1.25'!I12/'decomp_res, sigma=1.25'!$F12)/LN('ta_res_2010, sigma=1.25'!$B12/'ta_res_1990, sigma=1.25'!$B12)*$H29</f>
        <v>-1.2736494274633983</v>
      </c>
      <c r="F29" s="1">
        <f>LN('decomp_res, sigma=1.25'!J12/'decomp_res, sigma=1.25'!$F12)/LN('ta_res_2010, sigma=1.25'!$B12/'ta_res_1990, sigma=1.25'!$B12)*$H29</f>
        <v>-1.2333718752097453</v>
      </c>
      <c r="G29" s="1">
        <f t="shared" si="2"/>
        <v>-1</v>
      </c>
      <c r="H29">
        <f>SIGN('decomp_res, sigma=1.25'!J12-'decomp_res, sigma=1.25'!F12)</f>
        <v>-1</v>
      </c>
    </row>
    <row r="30" spans="1:8" x14ac:dyDescent="0.35">
      <c r="A30" t="str">
        <f t="shared" si="1"/>
        <v>Single men leisure</v>
      </c>
      <c r="B30" s="1">
        <f>LN('decomp_res, sigma=1.25'!F13/'decomp_res, sigma=1.25'!$F13)/LN('decomp_res, sigma=1.25'!$J13/'decomp_res, sigma=1.25'!$F13)*$H30</f>
        <v>0</v>
      </c>
      <c r="C30" s="1">
        <f>LN('decomp_res, sigma=1.25'!G13/'decomp_res, sigma=1.25'!$F13)/LN('ta_res_2010, sigma=1.25'!$B13/'ta_res_1990, sigma=1.25'!$B13)*$H30</f>
        <v>0</v>
      </c>
      <c r="D30" s="1">
        <f>LN('decomp_res, sigma=1.25'!H13/'decomp_res, sigma=1.25'!$F13)/LN('ta_res_2010, sigma=1.25'!$B13/'ta_res_1990, sigma=1.25'!$B13)*$H30</f>
        <v>6.6947299414852654E-2</v>
      </c>
      <c r="E30" s="1">
        <f>LN('decomp_res, sigma=1.25'!I13/'decomp_res, sigma=1.25'!$F13)/LN('ta_res_2010, sigma=1.25'!$B13/'ta_res_1990, sigma=1.25'!$B13)*$H30</f>
        <v>1.202601070349274</v>
      </c>
      <c r="F30" s="1">
        <f>LN('decomp_res, sigma=1.25'!J13/'decomp_res, sigma=1.25'!$F13)/LN('ta_res_2010, sigma=1.25'!$B13/'ta_res_1990, sigma=1.25'!$B13)*$H30</f>
        <v>1.275613932745798</v>
      </c>
      <c r="G30" s="1">
        <f t="shared" si="2"/>
        <v>1</v>
      </c>
      <c r="H30">
        <f>SIGN('decomp_res, sigma=1.25'!J13-'decomp_res, sigma=1.25'!F13)</f>
        <v>1</v>
      </c>
    </row>
    <row r="31" spans="1:8" x14ac:dyDescent="0.35">
      <c r="A31" t="str">
        <f t="shared" si="1"/>
        <v>Married women consumption</v>
      </c>
      <c r="B31" s="1">
        <f>LN('decomp_res, sigma=1.25'!F14/'decomp_res, sigma=1.25'!$F14)/LN('decomp_res, sigma=1.25'!$J14/'decomp_res, sigma=1.25'!$F14)*$H31</f>
        <v>0</v>
      </c>
      <c r="C31" s="1">
        <f>LN('decomp_res, sigma=1.25'!G14/'decomp_res, sigma=1.25'!$F14)/LN('decomp_res, sigma=1.25'!$J14/'decomp_res, sigma=1.25'!$F14)*$H31</f>
        <v>8.7258914842667734E-2</v>
      </c>
      <c r="D31" s="1">
        <f>LN('decomp_res, sigma=1.25'!H14/'decomp_res, sigma=1.25'!$F14)/LN('decomp_res, sigma=1.25'!$J14/'decomp_res, sigma=1.25'!$F14)*$H31</f>
        <v>6.6202670797580854E-2</v>
      </c>
      <c r="E31" s="1">
        <f>LN('decomp_res, sigma=1.25'!I14/'decomp_res, sigma=1.25'!$F14)/LN('decomp_res, sigma=1.25'!$J14/'decomp_res, sigma=1.25'!$F14)*$H31</f>
        <v>0.88998567132151352</v>
      </c>
      <c r="F31" s="1">
        <f>LN('decomp_res, sigma=1.25'!J14/'decomp_res, sigma=1.25'!$F14)/LN('decomp_res, sigma=1.25'!$J14/'decomp_res, sigma=1.25'!$F14)*$H31</f>
        <v>1</v>
      </c>
      <c r="G31" s="1"/>
      <c r="H31">
        <f>SIGN('decomp_res, sigma=1.25'!J14-'decomp_res, sigma=1.25'!F14)</f>
        <v>1</v>
      </c>
    </row>
    <row r="32" spans="1:8" x14ac:dyDescent="0.35">
      <c r="A32" t="str">
        <f t="shared" si="1"/>
        <v>Married men consumption</v>
      </c>
      <c r="B32" s="1">
        <f>LN('decomp_res, sigma=1.25'!F15/'decomp_res, sigma=1.25'!$F15)/LN('decomp_res, sigma=1.25'!$J15/'decomp_res, sigma=1.25'!$F15)*$H32</f>
        <v>0</v>
      </c>
      <c r="C32" s="1">
        <f>LN('decomp_res, sigma=1.25'!G15/'decomp_res, sigma=1.25'!$F15)/LN('decomp_res, sigma=1.25'!$J15/'decomp_res, sigma=1.25'!$F15)*$H32</f>
        <v>-7.0742673563310696E-2</v>
      </c>
      <c r="D32" s="1">
        <f>LN('decomp_res, sigma=1.25'!H15/'decomp_res, sigma=1.25'!$F15)/LN('decomp_res, sigma=1.25'!$J15/'decomp_res, sigma=1.25'!$F15)*$H32</f>
        <v>5.3489924122466399E-2</v>
      </c>
      <c r="E32" s="1">
        <f>LN('decomp_res, sigma=1.25'!I15/'decomp_res, sigma=1.25'!$F15)/LN('decomp_res, sigma=1.25'!$J15/'decomp_res, sigma=1.25'!$F15)*$H32</f>
        <v>1.0202751282793925</v>
      </c>
      <c r="F32" s="1">
        <f>LN('decomp_res, sigma=1.25'!J15/'decomp_res, sigma=1.25'!$F15)/LN('decomp_res, sigma=1.25'!$J15/'decomp_res, sigma=1.25'!$F15)*$H32</f>
        <v>1</v>
      </c>
      <c r="G32" s="1"/>
      <c r="H32">
        <f>SIGN('decomp_res, sigma=1.25'!J15-'decomp_res, sigma=1.25'!F15)</f>
        <v>1</v>
      </c>
    </row>
    <row r="33" spans="1:8" x14ac:dyDescent="0.35">
      <c r="A33" t="str">
        <f t="shared" si="1"/>
        <v>Average wife Pareto weight</v>
      </c>
      <c r="B33" s="1">
        <f>LN('decomp_res, sigma=1.25'!F16/'decomp_res, sigma=1.25'!$F16)/LN('decomp_res, sigma=1.25'!$J16/'decomp_res, sigma=1.25'!$F16)*$H33</f>
        <v>0</v>
      </c>
      <c r="C33" s="1">
        <f>LN('decomp_res, sigma=1.25'!G16/'decomp_res, sigma=1.25'!$F16)/LN('decomp_res, sigma=1.25'!$J16/'decomp_res, sigma=1.25'!$F16)*$H33</f>
        <v>2.1153207116968367</v>
      </c>
      <c r="D33" s="1">
        <f>LN('decomp_res, sigma=1.25'!H16/'decomp_res, sigma=1.25'!$F16)/LN('decomp_res, sigma=1.25'!$J16/'decomp_res, sigma=1.25'!$F16)*$H33</f>
        <v>0.41403748000731266</v>
      </c>
      <c r="E33" s="1">
        <f>LN('decomp_res, sigma=1.25'!I16/'decomp_res, sigma=1.25'!$F16)/LN('decomp_res, sigma=1.25'!$J16/'decomp_res, sigma=1.25'!$F16)*$H33</f>
        <v>-0.83333539914317367</v>
      </c>
      <c r="F33" s="1">
        <f>LN('decomp_res, sigma=1.25'!J16/'decomp_res, sigma=1.25'!$F16)/LN('decomp_res, sigma=1.25'!$J16/'decomp_res, sigma=1.25'!$F16)*$H33</f>
        <v>1</v>
      </c>
      <c r="G33" s="1"/>
      <c r="H33">
        <f>SIGN('decomp_res, sigma=1.25'!J16-'decomp_res, sigma=1.25'!F16)</f>
        <v>1</v>
      </c>
    </row>
    <row r="34" spans="1:8" x14ac:dyDescent="0.35">
      <c r="A34" t="str">
        <f t="shared" si="1"/>
        <v>Assortative mating measure</v>
      </c>
      <c r="B34" s="1">
        <f>LN('decomp_res, sigma=1.25'!F17/'decomp_res, sigma=1.25'!$F17)/LN('decomp_res, sigma=1.25'!$J17/'decomp_res, sigma=1.25'!$F17)*$H34</f>
        <v>0</v>
      </c>
      <c r="C34" s="1">
        <f>LN('decomp_res, sigma=1.25'!G17/'decomp_res, sigma=1.25'!$F17)/LN('decomp_res, sigma=1.25'!$J17/'decomp_res, sigma=1.25'!$F17)*$H34</f>
        <v>0.18072983397385342</v>
      </c>
      <c r="D34" s="1">
        <f>LN('decomp_res, sigma=1.25'!H17/'decomp_res, sigma=1.25'!$F17)/LN('decomp_res, sigma=1.25'!$J17/'decomp_res, sigma=1.25'!$F17)*$H34</f>
        <v>1.395617363762087</v>
      </c>
      <c r="E34" s="1">
        <f>LN('decomp_res, sigma=1.25'!I17/'decomp_res, sigma=1.25'!$F17)/LN('decomp_res, sigma=1.25'!$J17/'decomp_res, sigma=1.25'!$F17)*$H34</f>
        <v>1.23250137659103</v>
      </c>
      <c r="F34" s="1">
        <f>LN('decomp_res, sigma=1.25'!J17/'decomp_res, sigma=1.25'!$F17)/LN('decomp_res, sigma=1.25'!$J17/'decomp_res, sigma=1.25'!$F17)*$H34</f>
        <v>1</v>
      </c>
      <c r="G34" s="1"/>
      <c r="H34">
        <f>SIGN('decomp_res, sigma=1.25'!J17-'decomp_res, sigma=1.25'!F17)</f>
        <v>1</v>
      </c>
    </row>
  </sheetData>
  <mergeCells count="2">
    <mergeCell ref="A1:H1"/>
    <mergeCell ref="A18:H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F30B-FEDB-4F3D-AAD4-A560E412F06A}">
  <dimension ref="A1:B5"/>
  <sheetViews>
    <sheetView workbookViewId="0"/>
  </sheetViews>
  <sheetFormatPr defaultRowHeight="14.5" x14ac:dyDescent="0.35"/>
  <cols>
    <col min="1" max="1" width="10.36328125" bestFit="1" customWidth="1"/>
    <col min="2" max="2" width="12.453125" bestFit="1" customWidth="1"/>
  </cols>
  <sheetData>
    <row r="1" spans="1:2" x14ac:dyDescent="0.35">
      <c r="A1" t="s">
        <v>17</v>
      </c>
      <c r="B1" t="s">
        <v>22</v>
      </c>
    </row>
    <row r="2" spans="1:2" x14ac:dyDescent="0.35">
      <c r="A2" t="s">
        <v>18</v>
      </c>
      <c r="B2">
        <v>0.37462539672851558</v>
      </c>
    </row>
    <row r="3" spans="1:2" x14ac:dyDescent="0.35">
      <c r="A3" t="s">
        <v>19</v>
      </c>
      <c r="B3">
        <v>0.53124618530273438</v>
      </c>
    </row>
    <row r="4" spans="1:2" x14ac:dyDescent="0.35">
      <c r="A4" t="s">
        <v>20</v>
      </c>
      <c r="B4">
        <v>9.4128417968750044E-2</v>
      </c>
    </row>
    <row r="5" spans="1:2" x14ac:dyDescent="0.35">
      <c r="A5" t="s">
        <v>21</v>
      </c>
      <c r="B5">
        <v>-0.367218017578125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90B1-510D-4B40-A848-C6428A97A04B}">
  <dimension ref="A1:D4"/>
  <sheetViews>
    <sheetView workbookViewId="0"/>
  </sheetViews>
  <sheetFormatPr defaultRowHeight="14.5" x14ac:dyDescent="0.35"/>
  <cols>
    <col min="1" max="1" width="12.1796875" bestFit="1" customWidth="1"/>
    <col min="2" max="2" width="11.81640625" bestFit="1" customWidth="1"/>
    <col min="3" max="4" width="12.453125" bestFit="1" customWidth="1"/>
  </cols>
  <sheetData>
    <row r="1" spans="1:4" x14ac:dyDescent="0.35">
      <c r="A1" t="s">
        <v>32</v>
      </c>
      <c r="B1" t="s">
        <v>33</v>
      </c>
      <c r="C1" t="s">
        <v>34</v>
      </c>
      <c r="D1" t="s">
        <v>35</v>
      </c>
    </row>
    <row r="2" spans="1:4" x14ac:dyDescent="0.35">
      <c r="A2" t="s">
        <v>33</v>
      </c>
      <c r="B2">
        <v>0.66195819575841408</v>
      </c>
      <c r="C2">
        <v>1.4652002853268302</v>
      </c>
      <c r="D2">
        <v>-1.9931311302671229E-2</v>
      </c>
    </row>
    <row r="3" spans="1:4" x14ac:dyDescent="0.35">
      <c r="A3" t="s">
        <v>34</v>
      </c>
      <c r="B3">
        <v>0.805569817935744</v>
      </c>
      <c r="C3">
        <v>-0.26925109100645167</v>
      </c>
      <c r="D3">
        <v>3.9768464675244752</v>
      </c>
    </row>
    <row r="4" spans="1:4" x14ac:dyDescent="0.35">
      <c r="A4" t="s">
        <v>35</v>
      </c>
      <c r="B4">
        <v>-0.69928594026232183</v>
      </c>
      <c r="C4">
        <v>0.59922620676422289</v>
      </c>
      <c r="D4">
        <v>-0.79874293422878617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ACEE-48A0-40BE-BF8D-89354849986B}">
  <dimension ref="A1:D4"/>
  <sheetViews>
    <sheetView workbookViewId="0"/>
  </sheetViews>
  <sheetFormatPr defaultRowHeight="14.5" x14ac:dyDescent="0.35"/>
  <cols>
    <col min="1" max="1" width="12.1796875" bestFit="1" customWidth="1"/>
    <col min="2" max="2" width="11.81640625" bestFit="1" customWidth="1"/>
    <col min="3" max="4" width="12.453125" bestFit="1" customWidth="1"/>
  </cols>
  <sheetData>
    <row r="1" spans="1:4" x14ac:dyDescent="0.35">
      <c r="A1" t="s">
        <v>32</v>
      </c>
      <c r="B1" t="s">
        <v>33</v>
      </c>
      <c r="C1" t="s">
        <v>34</v>
      </c>
      <c r="D1" t="s">
        <v>35</v>
      </c>
    </row>
    <row r="2" spans="1:4" x14ac:dyDescent="0.35">
      <c r="A2" t="s">
        <v>33</v>
      </c>
      <c r="B2">
        <v>0.79197325746205849</v>
      </c>
      <c r="C2">
        <v>1.4939648420669649</v>
      </c>
      <c r="D2">
        <v>5.2369550845871261E-3</v>
      </c>
    </row>
    <row r="3" spans="1:4" x14ac:dyDescent="0.35">
      <c r="A3" t="s">
        <v>34</v>
      </c>
      <c r="B3">
        <v>0.81381935295131513</v>
      </c>
      <c r="C3">
        <v>-0.20843720620485359</v>
      </c>
      <c r="D3">
        <v>4.242010992564814</v>
      </c>
    </row>
    <row r="4" spans="1:4" x14ac:dyDescent="0.35">
      <c r="A4" t="s">
        <v>35</v>
      </c>
      <c r="B4">
        <v>-0.68898048000293843</v>
      </c>
      <c r="C4">
        <v>0.61140303534601304</v>
      </c>
      <c r="D4">
        <v>-0.74355569205317662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E311-31BF-4B54-B8BE-FF1CAC7F7CBE}">
  <dimension ref="A1:C13"/>
  <sheetViews>
    <sheetView workbookViewId="0"/>
  </sheetViews>
  <sheetFormatPr defaultRowHeight="14.5" x14ac:dyDescent="0.35"/>
  <cols>
    <col min="1" max="1" width="24.26953125" bestFit="1" customWidth="1"/>
    <col min="2" max="3" width="11.81640625" bestFit="1" customWidth="1"/>
  </cols>
  <sheetData>
    <row r="1" spans="1:3" x14ac:dyDescent="0.35">
      <c r="A1" t="s">
        <v>0</v>
      </c>
      <c r="B1" t="s">
        <v>23</v>
      </c>
      <c r="C1" t="s">
        <v>24</v>
      </c>
    </row>
    <row r="2" spans="1:3" x14ac:dyDescent="0.35">
      <c r="A2" t="s">
        <v>1</v>
      </c>
      <c r="B2">
        <v>18.088883310556412</v>
      </c>
      <c r="C2">
        <v>18.64178714926928</v>
      </c>
    </row>
    <row r="3" spans="1:3" x14ac:dyDescent="0.35">
      <c r="A3" t="s">
        <v>2</v>
      </c>
      <c r="B3">
        <v>41.095307767391205</v>
      </c>
      <c r="C3">
        <v>40.958143595811492</v>
      </c>
    </row>
    <row r="4" spans="1:3" x14ac:dyDescent="0.35">
      <c r="A4" t="s">
        <v>3</v>
      </c>
      <c r="B4">
        <v>58.815810680389404</v>
      </c>
      <c r="C4">
        <v>58.400069254919231</v>
      </c>
    </row>
    <row r="5" spans="1:3" x14ac:dyDescent="0.35">
      <c r="A5" t="s">
        <v>4</v>
      </c>
      <c r="B5">
        <v>3.9082741588354111</v>
      </c>
      <c r="C5">
        <v>3.9129338812380552</v>
      </c>
    </row>
    <row r="6" spans="1:3" x14ac:dyDescent="0.35">
      <c r="A6" t="s">
        <v>5</v>
      </c>
      <c r="B6">
        <v>47.377490758895874</v>
      </c>
      <c r="C6">
        <v>47.510945764154478</v>
      </c>
    </row>
    <row r="7" spans="1:3" x14ac:dyDescent="0.35">
      <c r="A7" t="s">
        <v>6</v>
      </c>
      <c r="B7">
        <v>66.714232444763184</v>
      </c>
      <c r="C7">
        <v>66.576120354607482</v>
      </c>
    </row>
    <row r="8" spans="1:3" x14ac:dyDescent="0.35">
      <c r="A8" t="s">
        <v>7</v>
      </c>
      <c r="B8">
        <v>7.3879624605178833</v>
      </c>
      <c r="C8">
        <v>7.3879729975250177</v>
      </c>
    </row>
    <row r="9" spans="1:3" x14ac:dyDescent="0.35">
      <c r="A9" t="s">
        <v>8</v>
      </c>
      <c r="B9">
        <v>48.004366040229797</v>
      </c>
      <c r="C9">
        <v>48.004361204853168</v>
      </c>
    </row>
    <row r="10" spans="1:3" x14ac:dyDescent="0.35">
      <c r="A10" t="s">
        <v>9</v>
      </c>
      <c r="B10">
        <v>62.607671499252319</v>
      </c>
      <c r="C10">
        <v>62.607666237206061</v>
      </c>
    </row>
    <row r="11" spans="1:3" x14ac:dyDescent="0.35">
      <c r="A11" t="s">
        <v>10</v>
      </c>
      <c r="B11">
        <v>1.6645238064229488</v>
      </c>
      <c r="C11">
        <v>1.6656036392217748</v>
      </c>
    </row>
    <row r="12" spans="1:3" x14ac:dyDescent="0.35">
      <c r="A12" t="s">
        <v>11</v>
      </c>
      <c r="B12">
        <v>47.548387050628662</v>
      </c>
      <c r="C12">
        <v>47.54785766019252</v>
      </c>
    </row>
    <row r="13" spans="1:3" x14ac:dyDescent="0.35">
      <c r="A13" t="s">
        <v>12</v>
      </c>
      <c r="B13">
        <v>68.787086725234985</v>
      </c>
      <c r="C13">
        <v>68.786539579754219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F640-823C-4C45-BF91-3AB01ED5C1AC}">
  <dimension ref="A1:D7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  <col min="3" max="3" width="11.90625" bestFit="1" customWidth="1"/>
    <col min="4" max="4" width="11.816406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 t="s">
        <v>25</v>
      </c>
      <c r="B2">
        <v>0.25104853205512284</v>
      </c>
      <c r="C2">
        <v>0.2468544038346315</v>
      </c>
      <c r="D2">
        <v>5.9916117435590173E-3</v>
      </c>
    </row>
    <row r="3" spans="1:4" x14ac:dyDescent="0.35">
      <c r="A3" t="s">
        <v>26</v>
      </c>
      <c r="B3">
        <v>7.4295985620131816E-2</v>
      </c>
      <c r="C3">
        <v>0.37088076692630317</v>
      </c>
      <c r="D3">
        <v>2.2768124625524265E-2</v>
      </c>
    </row>
    <row r="4" spans="1:4" x14ac:dyDescent="0.35">
      <c r="A4" t="s">
        <v>27</v>
      </c>
      <c r="B4">
        <v>5.9916117435590175E-4</v>
      </c>
      <c r="C4">
        <v>1.078490113840623E-2</v>
      </c>
      <c r="D4">
        <v>1.6776512881965248E-2</v>
      </c>
    </row>
    <row r="5" spans="1:4" x14ac:dyDescent="0.35">
      <c r="A5" t="s">
        <v>25</v>
      </c>
      <c r="B5">
        <v>0.25977596444557105</v>
      </c>
      <c r="C5">
        <v>0.20883887569048454</v>
      </c>
      <c r="D5">
        <v>4.1404247113175571E-3</v>
      </c>
    </row>
    <row r="6" spans="1:4" x14ac:dyDescent="0.35">
      <c r="A6" t="s">
        <v>26</v>
      </c>
      <c r="B6">
        <v>7.4174679065833485E-2</v>
      </c>
      <c r="C6">
        <v>0.39746663983157043</v>
      </c>
      <c r="D6">
        <v>2.2043041514632475E-2</v>
      </c>
    </row>
    <row r="7" spans="1:4" x14ac:dyDescent="0.35">
      <c r="A7" t="s">
        <v>27</v>
      </c>
      <c r="B7">
        <v>8.5353338940517929E-4</v>
      </c>
      <c r="C7">
        <v>1.3003649186429812E-2</v>
      </c>
      <c r="D7">
        <v>1.9703192164755544E-2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BA38-0A70-485F-9384-BFD50C0B6962}">
  <dimension ref="A1:C13"/>
  <sheetViews>
    <sheetView workbookViewId="0"/>
  </sheetViews>
  <sheetFormatPr defaultRowHeight="14.5" x14ac:dyDescent="0.35"/>
  <cols>
    <col min="1" max="1" width="24.26953125" bestFit="1" customWidth="1"/>
    <col min="2" max="3" width="11.81640625" bestFit="1" customWidth="1"/>
  </cols>
  <sheetData>
    <row r="1" spans="1:3" x14ac:dyDescent="0.35">
      <c r="A1" t="s">
        <v>0</v>
      </c>
      <c r="B1" t="s">
        <v>23</v>
      </c>
      <c r="C1" t="s">
        <v>24</v>
      </c>
    </row>
    <row r="2" spans="1:3" x14ac:dyDescent="0.35">
      <c r="A2" t="s">
        <v>1</v>
      </c>
      <c r="B2">
        <v>11.269258454442024</v>
      </c>
      <c r="C2">
        <v>20.731840121649714</v>
      </c>
    </row>
    <row r="3" spans="1:3" x14ac:dyDescent="0.35">
      <c r="A3" t="s">
        <v>2</v>
      </c>
      <c r="B3">
        <v>35.866667568683624</v>
      </c>
      <c r="C3">
        <v>31.977656947303537</v>
      </c>
    </row>
    <row r="4" spans="1:3" x14ac:dyDescent="0.35">
      <c r="A4" t="s">
        <v>3</v>
      </c>
      <c r="B4">
        <v>70.864076614379883</v>
      </c>
      <c r="C4">
        <v>65.290502931046746</v>
      </c>
    </row>
    <row r="5" spans="1:3" x14ac:dyDescent="0.35">
      <c r="A5" t="s">
        <v>4</v>
      </c>
      <c r="B5">
        <v>2.6989147923886776</v>
      </c>
      <c r="C5">
        <v>3.4836484624406912</v>
      </c>
    </row>
    <row r="6" spans="1:3" x14ac:dyDescent="0.35">
      <c r="A6" t="s">
        <v>5</v>
      </c>
      <c r="B6">
        <v>47.510016620159149</v>
      </c>
      <c r="C6">
        <v>52.858437649090604</v>
      </c>
    </row>
    <row r="7" spans="1:3" x14ac:dyDescent="0.35">
      <c r="A7" t="s">
        <v>6</v>
      </c>
      <c r="B7">
        <v>67.79106616973877</v>
      </c>
      <c r="C7">
        <v>61.657913888468698</v>
      </c>
    </row>
    <row r="8" spans="1:3" x14ac:dyDescent="0.35">
      <c r="A8" t="s">
        <v>7</v>
      </c>
      <c r="B8">
        <v>4.4950980395078659</v>
      </c>
      <c r="C8">
        <v>7.3879729700026751</v>
      </c>
    </row>
    <row r="9" spans="1:3" x14ac:dyDescent="0.35">
      <c r="A9" t="s">
        <v>8</v>
      </c>
      <c r="B9">
        <v>45.063828706741333</v>
      </c>
      <c r="C9">
        <v>48.004361026022991</v>
      </c>
    </row>
    <row r="10" spans="1:3" x14ac:dyDescent="0.35">
      <c r="A10" t="s">
        <v>9</v>
      </c>
      <c r="B10">
        <v>68.441074132919312</v>
      </c>
      <c r="C10">
        <v>62.607666003974337</v>
      </c>
    </row>
    <row r="11" spans="1:3" x14ac:dyDescent="0.35">
      <c r="A11" t="s">
        <v>10</v>
      </c>
      <c r="B11">
        <v>1.5884615536779165</v>
      </c>
      <c r="C11">
        <v>1.6656036516314887</v>
      </c>
    </row>
    <row r="12" spans="1:3" x14ac:dyDescent="0.35">
      <c r="A12" t="s">
        <v>11</v>
      </c>
      <c r="B12">
        <v>42.725001335144043</v>
      </c>
      <c r="C12">
        <v>47.547858014451663</v>
      </c>
    </row>
    <row r="13" spans="1:3" x14ac:dyDescent="0.35">
      <c r="A13" t="s">
        <v>12</v>
      </c>
      <c r="B13">
        <v>73.686538100242615</v>
      </c>
      <c r="C13">
        <v>68.786540092253873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5F138-8A99-4165-A2CC-95185E3F4E2B}">
  <dimension ref="A1:D7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  <col min="3" max="3" width="11.90625" bestFit="1" customWidth="1"/>
    <col min="4" max="4" width="11.816406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 t="s">
        <v>25</v>
      </c>
      <c r="B2">
        <v>9.9173553719008267E-2</v>
      </c>
      <c r="C2">
        <v>0.10082644628099173</v>
      </c>
      <c r="D2">
        <v>1.652892561983471E-3</v>
      </c>
    </row>
    <row r="3" spans="1:4" x14ac:dyDescent="0.35">
      <c r="A3" t="s">
        <v>26</v>
      </c>
      <c r="B3">
        <v>5.1239669421487603E-2</v>
      </c>
      <c r="C3">
        <v>0.43305785123966944</v>
      </c>
      <c r="D3">
        <v>6.7768595041322308E-2</v>
      </c>
    </row>
    <row r="4" spans="1:4" x14ac:dyDescent="0.35">
      <c r="A4" t="s">
        <v>27</v>
      </c>
      <c r="B4">
        <v>4.9586776859504135E-3</v>
      </c>
      <c r="C4">
        <v>7.9338842975206617E-2</v>
      </c>
      <c r="D4">
        <v>0.16198347107438016</v>
      </c>
    </row>
    <row r="5" spans="1:4" x14ac:dyDescent="0.35">
      <c r="A5" t="s">
        <v>25</v>
      </c>
      <c r="B5">
        <v>9.8750447150222756E-2</v>
      </c>
      <c r="C5">
        <v>7.363082287031332E-2</v>
      </c>
      <c r="D5">
        <v>1.0162640307200599E-2</v>
      </c>
    </row>
    <row r="6" spans="1:4" x14ac:dyDescent="0.35">
      <c r="A6" t="s">
        <v>26</v>
      </c>
      <c r="B6">
        <v>3.6463487552357073E-2</v>
      </c>
      <c r="C6">
        <v>0.3614422107883643</v>
      </c>
      <c r="D6">
        <v>0.14264539615183328</v>
      </c>
    </row>
    <row r="7" spans="1:4" x14ac:dyDescent="0.35">
      <c r="A7" t="s">
        <v>27</v>
      </c>
      <c r="B7">
        <v>5.2014751768704875E-3</v>
      </c>
      <c r="C7">
        <v>0.11363837226233856</v>
      </c>
      <c r="D7">
        <v>0.15806514774049957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ABC8-DD29-4EDD-9314-28E2867884AB}">
  <dimension ref="A1:J17"/>
  <sheetViews>
    <sheetView workbookViewId="0"/>
  </sheetViews>
  <sheetFormatPr defaultRowHeight="14.5" x14ac:dyDescent="0.35"/>
  <cols>
    <col min="1" max="1" width="26" bestFit="1" customWidth="1"/>
    <col min="2" max="10" width="11.81640625" bestFit="1" customWidth="1"/>
  </cols>
  <sheetData>
    <row r="1" spans="1:10" x14ac:dyDescent="0.3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5">
      <c r="A2" t="s">
        <v>1</v>
      </c>
      <c r="B2">
        <v>20.731840121649714</v>
      </c>
      <c r="C2">
        <v>20.925486011909818</v>
      </c>
      <c r="D2">
        <v>21.021929489598246</v>
      </c>
      <c r="E2">
        <v>18.638340778830742</v>
      </c>
      <c r="F2">
        <v>18.64178714926928</v>
      </c>
      <c r="G2">
        <v>18.625169981563936</v>
      </c>
      <c r="H2">
        <v>18.659353320304788</v>
      </c>
      <c r="I2">
        <v>20.974475851768819</v>
      </c>
      <c r="J2">
        <v>20.731840121649714</v>
      </c>
    </row>
    <row r="3" spans="1:10" x14ac:dyDescent="0.35">
      <c r="A3" t="s">
        <v>2</v>
      </c>
      <c r="B3">
        <v>31.977656947303537</v>
      </c>
      <c r="C3">
        <v>35.425479547865066</v>
      </c>
      <c r="D3">
        <v>32.859485094271193</v>
      </c>
      <c r="E3">
        <v>36.05950182236765</v>
      </c>
      <c r="F3">
        <v>40.958143595811492</v>
      </c>
      <c r="G3">
        <v>34.341008501977051</v>
      </c>
      <c r="H3">
        <v>39.332526008453286</v>
      </c>
      <c r="I3">
        <v>36.699939608156285</v>
      </c>
      <c r="J3">
        <v>31.977656947303537</v>
      </c>
    </row>
    <row r="4" spans="1:10" x14ac:dyDescent="0.35">
      <c r="A4" t="s">
        <v>3</v>
      </c>
      <c r="B4">
        <v>65.290502931046746</v>
      </c>
      <c r="C4">
        <v>61.649034440225108</v>
      </c>
      <c r="D4">
        <v>64.118585416130557</v>
      </c>
      <c r="E4">
        <v>63.30215739880159</v>
      </c>
      <c r="F4">
        <v>58.400069254919231</v>
      </c>
      <c r="G4">
        <v>65.033821516459</v>
      </c>
      <c r="H4">
        <v>60.008120671241919</v>
      </c>
      <c r="I4">
        <v>60.325584540074871</v>
      </c>
      <c r="J4">
        <v>65.290502931046746</v>
      </c>
    </row>
    <row r="5" spans="1:10" x14ac:dyDescent="0.35">
      <c r="A5" t="s">
        <v>4</v>
      </c>
      <c r="B5">
        <v>3.4836484624406912</v>
      </c>
      <c r="C5">
        <v>3.4417008902659827</v>
      </c>
      <c r="D5">
        <v>3.1175057102095827</v>
      </c>
      <c r="E5">
        <v>3.9150776471329896</v>
      </c>
      <c r="F5">
        <v>3.9129338812380552</v>
      </c>
      <c r="G5">
        <v>3.9200428728756211</v>
      </c>
      <c r="H5">
        <v>3.979461146223747</v>
      </c>
      <c r="I5">
        <v>3.4074549815182058</v>
      </c>
      <c r="J5">
        <v>3.4836484624406912</v>
      </c>
    </row>
    <row r="6" spans="1:10" x14ac:dyDescent="0.35">
      <c r="A6" t="s">
        <v>5</v>
      </c>
      <c r="B6">
        <v>52.858437649090604</v>
      </c>
      <c r="C6">
        <v>49.798684516182867</v>
      </c>
      <c r="D6">
        <v>52.149204475801795</v>
      </c>
      <c r="E6">
        <v>51.529930624518997</v>
      </c>
      <c r="F6">
        <v>47.510945764154478</v>
      </c>
      <c r="G6">
        <v>52.980039694588854</v>
      </c>
      <c r="H6">
        <v>48.624542896080598</v>
      </c>
      <c r="I6">
        <v>49.045540714122858</v>
      </c>
      <c r="J6">
        <v>52.858437649090604</v>
      </c>
    </row>
    <row r="7" spans="1:10" x14ac:dyDescent="0.35">
      <c r="A7" t="s">
        <v>6</v>
      </c>
      <c r="B7">
        <v>61.657913888468698</v>
      </c>
      <c r="C7">
        <v>64.759614593551134</v>
      </c>
      <c r="D7">
        <v>62.733289813988627</v>
      </c>
      <c r="E7">
        <v>62.554991728347993</v>
      </c>
      <c r="F7">
        <v>66.576120354607482</v>
      </c>
      <c r="G7">
        <v>61.099917432535527</v>
      </c>
      <c r="H7">
        <v>65.395995957695661</v>
      </c>
      <c r="I7">
        <v>65.547004304358921</v>
      </c>
      <c r="J7">
        <v>61.657913888468698</v>
      </c>
    </row>
    <row r="8" spans="1:10" x14ac:dyDescent="0.35">
      <c r="A8" t="s">
        <v>7</v>
      </c>
      <c r="B8">
        <v>7.3879729700026751</v>
      </c>
      <c r="C8">
        <v>7.3879729700026751</v>
      </c>
      <c r="D8">
        <v>7.3879729975250186</v>
      </c>
      <c r="E8">
        <v>7.3879729975250177</v>
      </c>
      <c r="F8">
        <v>7.3879729975250177</v>
      </c>
      <c r="G8">
        <v>7.3879729975250177</v>
      </c>
      <c r="H8">
        <v>7.3879729700026751</v>
      </c>
      <c r="I8">
        <v>7.3879729700026751</v>
      </c>
      <c r="J8">
        <v>7.3879729700026751</v>
      </c>
    </row>
    <row r="9" spans="1:10" x14ac:dyDescent="0.35">
      <c r="A9" t="s">
        <v>8</v>
      </c>
      <c r="B9">
        <v>48.004361026022991</v>
      </c>
      <c r="C9">
        <v>48.004361026022991</v>
      </c>
      <c r="D9">
        <v>48.004361204853168</v>
      </c>
      <c r="E9">
        <v>48.004361204853168</v>
      </c>
      <c r="F9">
        <v>48.004361204853168</v>
      </c>
      <c r="G9">
        <v>48.004361204853168</v>
      </c>
      <c r="H9">
        <v>48.004361026022984</v>
      </c>
      <c r="I9">
        <v>48.004361026022991</v>
      </c>
      <c r="J9">
        <v>48.004361026022991</v>
      </c>
    </row>
    <row r="10" spans="1:10" x14ac:dyDescent="0.35">
      <c r="A10" t="s">
        <v>9</v>
      </c>
      <c r="B10">
        <v>62.607666003974337</v>
      </c>
      <c r="C10">
        <v>62.607666003974337</v>
      </c>
      <c r="D10">
        <v>62.607666237206061</v>
      </c>
      <c r="E10">
        <v>62.607666237206061</v>
      </c>
      <c r="F10">
        <v>62.607666237206061</v>
      </c>
      <c r="G10">
        <v>62.607666237206061</v>
      </c>
      <c r="H10">
        <v>62.607666003974337</v>
      </c>
      <c r="I10">
        <v>62.607666003974337</v>
      </c>
      <c r="J10">
        <v>62.607666003974337</v>
      </c>
    </row>
    <row r="11" spans="1:10" x14ac:dyDescent="0.35">
      <c r="A11" t="s">
        <v>10</v>
      </c>
      <c r="B11">
        <v>1.6656036516314887</v>
      </c>
      <c r="C11">
        <v>1.6656036516314887</v>
      </c>
      <c r="D11">
        <v>1.6656036392217746</v>
      </c>
      <c r="E11">
        <v>1.6656036392217746</v>
      </c>
      <c r="F11">
        <v>1.6656036392217748</v>
      </c>
      <c r="G11">
        <v>1.6656036392217748</v>
      </c>
      <c r="H11">
        <v>1.6656036516314889</v>
      </c>
      <c r="I11">
        <v>1.6656036516314887</v>
      </c>
      <c r="J11">
        <v>1.6656036516314887</v>
      </c>
    </row>
    <row r="12" spans="1:10" x14ac:dyDescent="0.35">
      <c r="A12" t="s">
        <v>11</v>
      </c>
      <c r="B12">
        <v>47.547858014451663</v>
      </c>
      <c r="C12">
        <v>47.547858014451663</v>
      </c>
      <c r="D12">
        <v>47.54785766019252</v>
      </c>
      <c r="E12">
        <v>47.54785766019252</v>
      </c>
      <c r="F12">
        <v>47.54785766019252</v>
      </c>
      <c r="G12">
        <v>47.54785766019252</v>
      </c>
      <c r="H12">
        <v>47.547858014451663</v>
      </c>
      <c r="I12">
        <v>47.547858014451663</v>
      </c>
      <c r="J12">
        <v>47.547858014451663</v>
      </c>
    </row>
    <row r="13" spans="1:10" x14ac:dyDescent="0.35">
      <c r="A13" t="s">
        <v>12</v>
      </c>
      <c r="B13">
        <v>68.786540092253873</v>
      </c>
      <c r="C13">
        <v>68.786540092253873</v>
      </c>
      <c r="D13">
        <v>68.786539579754219</v>
      </c>
      <c r="E13">
        <v>68.786539579754219</v>
      </c>
      <c r="F13">
        <v>68.786539579754219</v>
      </c>
      <c r="G13">
        <v>68.786539579754219</v>
      </c>
      <c r="H13">
        <v>68.786540092253873</v>
      </c>
      <c r="I13">
        <v>68.786540092253873</v>
      </c>
      <c r="J13">
        <v>68.786540092253873</v>
      </c>
    </row>
    <row r="14" spans="1:10" x14ac:dyDescent="0.35">
      <c r="A14" t="s">
        <v>13</v>
      </c>
      <c r="B14">
        <v>0.90769877521522291</v>
      </c>
      <c r="C14">
        <v>0.84566797833774121</v>
      </c>
      <c r="D14">
        <v>0.75564059789718718</v>
      </c>
      <c r="E14">
        <v>0.32613994719698464</v>
      </c>
      <c r="F14">
        <v>0.30075205615066425</v>
      </c>
      <c r="G14">
        <v>0.33508643943905425</v>
      </c>
      <c r="H14">
        <v>0.32605694860046774</v>
      </c>
      <c r="I14">
        <v>0.82587923431401944</v>
      </c>
      <c r="J14">
        <v>0.90769877521522291</v>
      </c>
    </row>
    <row r="15" spans="1:10" x14ac:dyDescent="0.35">
      <c r="A15" t="s">
        <v>14</v>
      </c>
      <c r="B15">
        <v>1.2277239416640953</v>
      </c>
      <c r="C15">
        <v>1.2811448391039455</v>
      </c>
      <c r="D15">
        <v>1.0377176598625633</v>
      </c>
      <c r="E15">
        <v>0.39350109298885455</v>
      </c>
      <c r="F15">
        <v>0.41881533152352002</v>
      </c>
      <c r="G15">
        <v>0.3845321434801196</v>
      </c>
      <c r="H15">
        <v>0.44273623150732994</v>
      </c>
      <c r="I15">
        <v>1.3006260462753001</v>
      </c>
      <c r="J15">
        <v>1.2277239416640953</v>
      </c>
    </row>
    <row r="16" spans="1:10" x14ac:dyDescent="0.35">
      <c r="A16" t="s">
        <v>16</v>
      </c>
      <c r="B16">
        <v>0.44158661917187991</v>
      </c>
      <c r="C16">
        <v>0.41279904910485882</v>
      </c>
      <c r="D16">
        <v>0.42553008071549808</v>
      </c>
      <c r="E16">
        <v>0.45455275598350237</v>
      </c>
      <c r="F16">
        <v>0.41928021229706763</v>
      </c>
      <c r="G16">
        <v>0.46733624896275977</v>
      </c>
      <c r="H16">
        <v>0.43065634603147762</v>
      </c>
      <c r="I16">
        <v>0.404053338898684</v>
      </c>
      <c r="J16">
        <v>0.44158661917187991</v>
      </c>
    </row>
    <row r="17" spans="1:10" x14ac:dyDescent="0.35">
      <c r="A17" t="s">
        <v>15</v>
      </c>
      <c r="B17">
        <v>1.5141469767088922</v>
      </c>
      <c r="C17">
        <v>1.476844256358397</v>
      </c>
      <c r="D17">
        <v>1.4327972537784723</v>
      </c>
      <c r="E17">
        <v>1.4400683840431963</v>
      </c>
      <c r="F17">
        <v>1.4540348723744732</v>
      </c>
      <c r="G17">
        <v>1.4641728870006643</v>
      </c>
      <c r="H17">
        <v>1.5360474106563062</v>
      </c>
      <c r="I17">
        <v>1.5279777532208276</v>
      </c>
      <c r="J17">
        <v>1.5141469767088922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FB98-1171-4E28-BA7A-7A5526CE2E2F}">
  <dimension ref="A1:E14"/>
  <sheetViews>
    <sheetView workbookViewId="0">
      <selection activeCell="F18" sqref="F18"/>
    </sheetView>
  </sheetViews>
  <sheetFormatPr defaultRowHeight="14.5" x14ac:dyDescent="0.35"/>
  <cols>
    <col min="1" max="1" width="24.81640625" bestFit="1" customWidth="1"/>
    <col min="2" max="3" width="11.81640625" bestFit="1" customWidth="1"/>
    <col min="4" max="4" width="13.90625" bestFit="1" customWidth="1"/>
    <col min="5" max="5" width="14" bestFit="1" customWidth="1"/>
  </cols>
  <sheetData>
    <row r="1" spans="1:5" x14ac:dyDescent="0.3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5">
      <c r="A2" t="s">
        <v>1</v>
      </c>
      <c r="B2">
        <v>18.130122093394952</v>
      </c>
      <c r="C2">
        <v>18.117544981784892</v>
      </c>
      <c r="D2">
        <v>18.115223444406222</v>
      </c>
      <c r="E2">
        <v>18.10161765921692</v>
      </c>
    </row>
    <row r="3" spans="1:5" x14ac:dyDescent="0.35">
      <c r="A3" t="s">
        <v>2</v>
      </c>
      <c r="B3">
        <v>41.057909688806141</v>
      </c>
      <c r="C3">
        <v>35.547391860471812</v>
      </c>
      <c r="D3">
        <v>41.303835673034705</v>
      </c>
      <c r="E3">
        <v>35.799356808876063</v>
      </c>
    </row>
    <row r="4" spans="1:5" x14ac:dyDescent="0.35">
      <c r="A4" t="s">
        <v>3</v>
      </c>
      <c r="B4">
        <v>58.811968217798913</v>
      </c>
      <c r="C4">
        <v>64.335063157743306</v>
      </c>
      <c r="D4">
        <v>58.580940882559062</v>
      </c>
      <c r="E4">
        <v>64.099025531907003</v>
      </c>
    </row>
    <row r="5" spans="1:5" x14ac:dyDescent="0.35">
      <c r="A5" t="s">
        <v>4</v>
      </c>
      <c r="B5">
        <v>3.8078972155720026</v>
      </c>
      <c r="C5">
        <v>3.8042675116916258</v>
      </c>
      <c r="D5">
        <v>3.8154897031470107</v>
      </c>
      <c r="E5">
        <v>3.8116437216882244</v>
      </c>
    </row>
    <row r="6" spans="1:5" x14ac:dyDescent="0.35">
      <c r="A6" t="s">
        <v>5</v>
      </c>
      <c r="B6">
        <v>47.481956238192815</v>
      </c>
      <c r="C6">
        <v>52.104197934053417</v>
      </c>
      <c r="D6">
        <v>47.281494989095364</v>
      </c>
      <c r="E6">
        <v>51.902876757122733</v>
      </c>
    </row>
    <row r="7" spans="1:5" x14ac:dyDescent="0.35">
      <c r="A7" t="s">
        <v>6</v>
      </c>
      <c r="B7">
        <v>66.71014654623518</v>
      </c>
      <c r="C7">
        <v>62.091534554254963</v>
      </c>
      <c r="D7">
        <v>66.903015307757613</v>
      </c>
      <c r="E7">
        <v>62.285479521189039</v>
      </c>
    </row>
    <row r="9" spans="1:5" x14ac:dyDescent="0.35">
      <c r="A9" t="str">
        <f>A2</f>
        <v>Married women housework</v>
      </c>
      <c r="C9" s="1">
        <f>LN(C2/$B2)/LN($E2/$B2)*E9</f>
        <v>-0.44103955986818122</v>
      </c>
      <c r="D9" s="1">
        <f>LN(D2/$B2)/LN($E2/$B2)*E9</f>
        <v>-0.52248201118409576</v>
      </c>
      <c r="E9">
        <f>SIGN(LN(E2/B2))</f>
        <v>-1</v>
      </c>
    </row>
    <row r="10" spans="1:5" x14ac:dyDescent="0.35">
      <c r="A10" t="str">
        <f t="shared" ref="A10:A14" si="0">A3</f>
        <v>Married women paid work</v>
      </c>
      <c r="C10" s="1">
        <f t="shared" ref="C10:C14" si="1">LN(C3/$B3)/LN($E3/$B3)*E10</f>
        <v>-1.0515356047001365</v>
      </c>
      <c r="D10" s="1">
        <f t="shared" ref="D10:D14" si="2">LN(D3/$B3)/LN($E3/$B3)*E10</f>
        <v>4.3573234161964944E-2</v>
      </c>
      <c r="E10">
        <f t="shared" ref="E10:E14" si="3">SIGN(LN(E3/B3))</f>
        <v>-1</v>
      </c>
    </row>
    <row r="11" spans="1:5" x14ac:dyDescent="0.35">
      <c r="A11" t="str">
        <f t="shared" si="0"/>
        <v>Married women leisure</v>
      </c>
      <c r="C11" s="1">
        <f t="shared" si="1"/>
        <v>1.042698247830695</v>
      </c>
      <c r="D11" s="1">
        <f t="shared" si="2"/>
        <v>-4.5722577008703504E-2</v>
      </c>
      <c r="E11">
        <f t="shared" si="3"/>
        <v>1</v>
      </c>
    </row>
    <row r="12" spans="1:5" x14ac:dyDescent="0.35">
      <c r="A12" t="str">
        <f t="shared" si="0"/>
        <v>Married men housework</v>
      </c>
      <c r="C12" s="1">
        <f>LN(C5/$B5)/LN($E5/$B5)*E12</f>
        <v>-0.96976247841577901</v>
      </c>
      <c r="D12" s="1">
        <f t="shared" si="2"/>
        <v>2.0255296119415167</v>
      </c>
      <c r="E12">
        <f t="shared" si="3"/>
        <v>1</v>
      </c>
    </row>
    <row r="13" spans="1:5" x14ac:dyDescent="0.35">
      <c r="A13" t="str">
        <f t="shared" si="0"/>
        <v>Married men paid work</v>
      </c>
      <c r="C13" s="1">
        <f t="shared" si="1"/>
        <v>1.0434858367518789</v>
      </c>
      <c r="D13" s="1">
        <f t="shared" si="2"/>
        <v>-4.7523773853296716E-2</v>
      </c>
      <c r="E13">
        <f t="shared" si="3"/>
        <v>1</v>
      </c>
    </row>
    <row r="14" spans="1:5" x14ac:dyDescent="0.35">
      <c r="A14" t="str">
        <f t="shared" si="0"/>
        <v>Married men leisure</v>
      </c>
      <c r="C14" s="1">
        <f t="shared" si="1"/>
        <v>-1.0454425527318196</v>
      </c>
      <c r="D14" s="1">
        <f t="shared" si="2"/>
        <v>4.2066553574291114E-2</v>
      </c>
      <c r="E14">
        <f t="shared" si="3"/>
        <v>-1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B272-53DB-431B-9187-B63F0EF2856F}">
  <dimension ref="A1:E14"/>
  <sheetViews>
    <sheetView workbookViewId="0">
      <selection activeCell="E11" sqref="E11"/>
    </sheetView>
  </sheetViews>
  <sheetFormatPr defaultRowHeight="14.5" x14ac:dyDescent="0.35"/>
  <cols>
    <col min="1" max="1" width="24.81640625" bestFit="1" customWidth="1"/>
    <col min="2" max="3" width="11.81640625" bestFit="1" customWidth="1"/>
    <col min="4" max="4" width="13.90625" bestFit="1" customWidth="1"/>
    <col min="5" max="5" width="14" bestFit="1" customWidth="1"/>
  </cols>
  <sheetData>
    <row r="1" spans="1:5" x14ac:dyDescent="0.35">
      <c r="A1" t="s">
        <v>0</v>
      </c>
      <c r="B1" t="s">
        <v>51</v>
      </c>
      <c r="C1" t="s">
        <v>48</v>
      </c>
      <c r="D1" t="s">
        <v>49</v>
      </c>
      <c r="E1" t="s">
        <v>50</v>
      </c>
    </row>
    <row r="2" spans="1:5" x14ac:dyDescent="0.35">
      <c r="A2" t="s">
        <v>1</v>
      </c>
      <c r="B2">
        <v>15.055941696470192</v>
      </c>
      <c r="C2">
        <v>15.183154383460096</v>
      </c>
      <c r="D2">
        <v>15.07698335835325</v>
      </c>
      <c r="E2">
        <v>15.209980550131924</v>
      </c>
    </row>
    <row r="3" spans="1:5" x14ac:dyDescent="0.35">
      <c r="A3" t="s">
        <v>2</v>
      </c>
      <c r="B3">
        <v>31.586802937562815</v>
      </c>
      <c r="C3">
        <v>35.214966511980265</v>
      </c>
      <c r="D3">
        <v>31.33244375078867</v>
      </c>
      <c r="E3">
        <v>34.939760248909856</v>
      </c>
    </row>
    <row r="4" spans="1:5" x14ac:dyDescent="0.35">
      <c r="A4" t="s">
        <v>3</v>
      </c>
      <c r="B4">
        <v>71.357255365966992</v>
      </c>
      <c r="C4">
        <v>67.601879104559643</v>
      </c>
      <c r="D4">
        <v>71.590572890858084</v>
      </c>
      <c r="E4">
        <v>67.850259200958234</v>
      </c>
    </row>
    <row r="5" spans="1:5" x14ac:dyDescent="0.35">
      <c r="A5" t="s">
        <v>4</v>
      </c>
      <c r="B5">
        <v>2.5608797227160678</v>
      </c>
      <c r="C5">
        <v>2.5224989693268753</v>
      </c>
      <c r="D5">
        <v>2.5610689716395294</v>
      </c>
      <c r="E5">
        <v>2.5207673061067926</v>
      </c>
    </row>
    <row r="6" spans="1:5" x14ac:dyDescent="0.35">
      <c r="A6" t="s">
        <v>5</v>
      </c>
      <c r="B6">
        <v>45.421442751650751</v>
      </c>
      <c r="C6">
        <v>42.256639990774808</v>
      </c>
      <c r="D6">
        <v>45.584176471892405</v>
      </c>
      <c r="E6">
        <v>42.421888972103133</v>
      </c>
    </row>
    <row r="7" spans="1:5" x14ac:dyDescent="0.35">
      <c r="A7" t="s">
        <v>6</v>
      </c>
      <c r="B7">
        <v>70.017677525633175</v>
      </c>
      <c r="C7">
        <v>73.220861039898324</v>
      </c>
      <c r="D7">
        <v>69.85475455646808</v>
      </c>
      <c r="E7">
        <v>73.057343721790076</v>
      </c>
    </row>
    <row r="9" spans="1:5" x14ac:dyDescent="0.35">
      <c r="A9" t="str">
        <f>A2</f>
        <v>Married women housework</v>
      </c>
      <c r="C9" s="1">
        <f>LN(C2/$B2)/LN($E2/$B2)*E9</f>
        <v>0.82657842853525754</v>
      </c>
      <c r="D9" s="1">
        <f>LN(D2/$B2)/LN($E2/$B2)*E9</f>
        <v>0.13720144992678565</v>
      </c>
      <c r="E9">
        <f>SIGN(LN(E2/B2))</f>
        <v>1</v>
      </c>
    </row>
    <row r="10" spans="1:5" x14ac:dyDescent="0.35">
      <c r="A10" t="str">
        <f t="shared" ref="A10:A14" si="0">A3</f>
        <v>Married women paid work</v>
      </c>
      <c r="C10" s="1">
        <f t="shared" ref="C10:C14" si="1">LN(C3/$B3)/LN($E3/$B3)*E10</f>
        <v>1.0777682868589304</v>
      </c>
      <c r="D10" s="1">
        <f>LN(D3/$B3)/LN($E3/$B3)*E10</f>
        <v>-8.0142928501891961E-2</v>
      </c>
      <c r="E10">
        <f t="shared" ref="E10:E14" si="2">SIGN(LN(E3/B3))</f>
        <v>1</v>
      </c>
    </row>
    <row r="11" spans="1:5" x14ac:dyDescent="0.35">
      <c r="A11" t="str">
        <f t="shared" si="0"/>
        <v>Married women leisure</v>
      </c>
      <c r="C11" s="1">
        <f t="shared" si="1"/>
        <v>-1.0727724336335636</v>
      </c>
      <c r="D11" s="1">
        <f t="shared" ref="D11:D14" si="3">LN(D4/$B4)/LN($E4/$B4)*E11</f>
        <v>6.4774738833333109E-2</v>
      </c>
      <c r="E11">
        <f t="shared" si="2"/>
        <v>-1</v>
      </c>
    </row>
    <row r="12" spans="1:5" x14ac:dyDescent="0.35">
      <c r="A12" t="str">
        <f t="shared" si="0"/>
        <v>Married men housework</v>
      </c>
      <c r="C12" s="1">
        <f t="shared" si="1"/>
        <v>-0.9565021091456456</v>
      </c>
      <c r="D12" s="1">
        <f t="shared" si="3"/>
        <v>4.6807434913335166E-3</v>
      </c>
      <c r="E12">
        <f t="shared" si="2"/>
        <v>-1</v>
      </c>
    </row>
    <row r="13" spans="1:5" x14ac:dyDescent="0.35">
      <c r="A13" t="str">
        <f t="shared" si="0"/>
        <v>Married men paid work</v>
      </c>
      <c r="C13" s="1">
        <f t="shared" si="1"/>
        <v>-1.0571280373321914</v>
      </c>
      <c r="D13" s="1">
        <f t="shared" si="3"/>
        <v>5.2347153780334908E-2</v>
      </c>
      <c r="E13">
        <f t="shared" si="2"/>
        <v>-1</v>
      </c>
    </row>
    <row r="14" spans="1:5" x14ac:dyDescent="0.35">
      <c r="A14" t="str">
        <f t="shared" si="0"/>
        <v>Married men leisure</v>
      </c>
      <c r="C14" s="1">
        <f t="shared" si="1"/>
        <v>1.0526086171244537</v>
      </c>
      <c r="D14" s="1">
        <f t="shared" si="3"/>
        <v>-5.4817971096426873E-2</v>
      </c>
      <c r="E14">
        <f t="shared" si="2"/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760F-0115-4EF4-A1AC-B9ED288845C6}">
  <dimension ref="A1:C17"/>
  <sheetViews>
    <sheetView workbookViewId="0">
      <selection activeCell="C3" sqref="C3"/>
    </sheetView>
  </sheetViews>
  <sheetFormatPr defaultRowHeight="14.5" x14ac:dyDescent="0.35"/>
  <cols>
    <col min="1" max="1" width="26.453125" bestFit="1" customWidth="1"/>
    <col min="2" max="3" width="11.81640625" bestFit="1" customWidth="1"/>
  </cols>
  <sheetData>
    <row r="1" spans="1:3" x14ac:dyDescent="0.35">
      <c r="A1" t="s">
        <v>0</v>
      </c>
      <c r="B1" t="s">
        <v>36</v>
      </c>
      <c r="C1" t="s">
        <v>52</v>
      </c>
    </row>
    <row r="2" spans="1:3" x14ac:dyDescent="0.35">
      <c r="A2" t="s">
        <v>1</v>
      </c>
      <c r="B2">
        <v>15.055941696470192</v>
      </c>
      <c r="C2">
        <v>14.97428776580575</v>
      </c>
    </row>
    <row r="3" spans="1:3" x14ac:dyDescent="0.35">
      <c r="A3" t="s">
        <v>2</v>
      </c>
      <c r="B3">
        <v>31.586802937562815</v>
      </c>
      <c r="C3">
        <v>28.896411758779571</v>
      </c>
    </row>
    <row r="4" spans="1:3" x14ac:dyDescent="0.35">
      <c r="A4" t="s">
        <v>3</v>
      </c>
      <c r="B4">
        <v>71.357255365966992</v>
      </c>
      <c r="C4">
        <v>74.129300475414681</v>
      </c>
    </row>
    <row r="5" spans="1:3" x14ac:dyDescent="0.35">
      <c r="A5" t="s">
        <v>4</v>
      </c>
      <c r="B5">
        <v>2.5608797227160678</v>
      </c>
      <c r="C5">
        <v>2.5841932656658071</v>
      </c>
    </row>
    <row r="6" spans="1:3" x14ac:dyDescent="0.35">
      <c r="A6" t="s">
        <v>5</v>
      </c>
      <c r="B6">
        <v>45.421442751650751</v>
      </c>
      <c r="C6">
        <v>47.806255031711729</v>
      </c>
    </row>
    <row r="7" spans="1:3" x14ac:dyDescent="0.35">
      <c r="A7" t="s">
        <v>6</v>
      </c>
      <c r="B7">
        <v>70.017677525633175</v>
      </c>
      <c r="C7">
        <v>67.609551702622454</v>
      </c>
    </row>
    <row r="8" spans="1:3" x14ac:dyDescent="0.35">
      <c r="A8" t="s">
        <v>7</v>
      </c>
      <c r="B8">
        <v>5.5414734867795463</v>
      </c>
      <c r="C8">
        <v>5.5414734867795463</v>
      </c>
    </row>
    <row r="9" spans="1:3" x14ac:dyDescent="0.35">
      <c r="A9" t="s">
        <v>8</v>
      </c>
      <c r="B9">
        <v>43.308493373635066</v>
      </c>
      <c r="C9">
        <v>43.308493373635066</v>
      </c>
    </row>
    <row r="10" spans="1:3" x14ac:dyDescent="0.35">
      <c r="A10" t="s">
        <v>9</v>
      </c>
      <c r="B10">
        <v>69.150033139585403</v>
      </c>
      <c r="C10">
        <v>69.150033139585403</v>
      </c>
    </row>
    <row r="11" spans="1:3" x14ac:dyDescent="0.35">
      <c r="A11" t="s">
        <v>10</v>
      </c>
      <c r="B11">
        <v>1.2329723526688237</v>
      </c>
      <c r="C11">
        <v>1.2329723526688237</v>
      </c>
    </row>
    <row r="12" spans="1:3" x14ac:dyDescent="0.35">
      <c r="A12" t="s">
        <v>11</v>
      </c>
      <c r="B12">
        <v>41.678901326945656</v>
      </c>
      <c r="C12">
        <v>41.678901326945656</v>
      </c>
    </row>
    <row r="13" spans="1:3" x14ac:dyDescent="0.35">
      <c r="A13" t="s">
        <v>12</v>
      </c>
      <c r="B13">
        <v>75.088128078722548</v>
      </c>
      <c r="C13">
        <v>75.088128078722548</v>
      </c>
    </row>
    <row r="14" spans="1:3" x14ac:dyDescent="0.35">
      <c r="A14" t="s">
        <v>13</v>
      </c>
      <c r="B14">
        <v>0.83139738721992562</v>
      </c>
      <c r="C14">
        <v>0.87100484741606055</v>
      </c>
    </row>
    <row r="15" spans="1:3" x14ac:dyDescent="0.35">
      <c r="A15" t="s">
        <v>14</v>
      </c>
      <c r="B15">
        <v>1.0801883449723286</v>
      </c>
      <c r="C15">
        <v>1.0467535263085581</v>
      </c>
    </row>
    <row r="16" spans="1:3" x14ac:dyDescent="0.35">
      <c r="A16" t="s">
        <v>16</v>
      </c>
      <c r="B16">
        <v>0.43541600730866131</v>
      </c>
      <c r="C16">
        <v>0.45934031827552951</v>
      </c>
    </row>
    <row r="17" spans="1:3" x14ac:dyDescent="0.35">
      <c r="A17" t="s">
        <v>15</v>
      </c>
      <c r="B17">
        <v>1.5212290907586623</v>
      </c>
      <c r="C17">
        <v>1.5543388873828627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0088-2EC6-4D88-B74D-E8FAE3C8C49A}">
  <dimension ref="A1:D17"/>
  <sheetViews>
    <sheetView workbookViewId="0"/>
  </sheetViews>
  <sheetFormatPr defaultRowHeight="14.5" x14ac:dyDescent="0.35"/>
  <cols>
    <col min="1" max="1" width="26.453125" bestFit="1" customWidth="1"/>
    <col min="2" max="3" width="11.81640625" bestFit="1" customWidth="1"/>
    <col min="4" max="4" width="26.26953125" bestFit="1" customWidth="1"/>
  </cols>
  <sheetData>
    <row r="1" spans="1:4" x14ac:dyDescent="0.35">
      <c r="A1" t="s">
        <v>0</v>
      </c>
      <c r="B1" t="s">
        <v>53</v>
      </c>
      <c r="C1" t="s">
        <v>36</v>
      </c>
      <c r="D1" t="s">
        <v>54</v>
      </c>
    </row>
    <row r="2" spans="1:4" x14ac:dyDescent="0.35">
      <c r="A2" t="s">
        <v>1</v>
      </c>
      <c r="B2">
        <v>11.269258454442024</v>
      </c>
      <c r="C2">
        <v>15.055941696470192</v>
      </c>
      <c r="D2">
        <v>13.87094218338194</v>
      </c>
    </row>
    <row r="3" spans="1:4" x14ac:dyDescent="0.35">
      <c r="A3" t="s">
        <v>2</v>
      </c>
      <c r="B3">
        <v>35.866667568683624</v>
      </c>
      <c r="C3">
        <v>31.586802937562815</v>
      </c>
      <c r="D3">
        <v>32.591910562670677</v>
      </c>
    </row>
    <row r="4" spans="1:4" x14ac:dyDescent="0.35">
      <c r="A4" t="s">
        <v>3</v>
      </c>
      <c r="B4">
        <v>70.864076614379883</v>
      </c>
      <c r="C4">
        <v>71.357255365966992</v>
      </c>
      <c r="D4">
        <v>71.537147253947396</v>
      </c>
    </row>
    <row r="5" spans="1:4" x14ac:dyDescent="0.35">
      <c r="A5" t="s">
        <v>4</v>
      </c>
      <c r="B5">
        <v>2.6989147923886776</v>
      </c>
      <c r="C5">
        <v>2.5608797227160678</v>
      </c>
      <c r="D5">
        <v>3.147956779082568</v>
      </c>
    </row>
    <row r="6" spans="1:4" x14ac:dyDescent="0.35">
      <c r="A6" t="s">
        <v>5</v>
      </c>
      <c r="B6">
        <v>47.510016620159149</v>
      </c>
      <c r="C6">
        <v>45.421442751650751</v>
      </c>
      <c r="D6">
        <v>44.604673352326728</v>
      </c>
    </row>
    <row r="7" spans="1:4" x14ac:dyDescent="0.35">
      <c r="A7" t="s">
        <v>6</v>
      </c>
      <c r="B7">
        <v>67.79106616973877</v>
      </c>
      <c r="C7">
        <v>70.017677525633175</v>
      </c>
      <c r="D7">
        <v>70.247369868590724</v>
      </c>
    </row>
    <row r="8" spans="1:4" x14ac:dyDescent="0.35">
      <c r="A8" t="s">
        <v>7</v>
      </c>
      <c r="B8">
        <v>4.4950980395078659</v>
      </c>
      <c r="C8">
        <v>5.5414734867795463</v>
      </c>
      <c r="D8">
        <v>5.5775303064529043</v>
      </c>
    </row>
    <row r="9" spans="1:4" x14ac:dyDescent="0.35">
      <c r="A9" t="s">
        <v>8</v>
      </c>
      <c r="B9">
        <v>45.063828706741333</v>
      </c>
      <c r="C9">
        <v>43.308493373635066</v>
      </c>
      <c r="D9">
        <v>42.750730696601252</v>
      </c>
    </row>
    <row r="10" spans="1:4" x14ac:dyDescent="0.35">
      <c r="A10" t="s">
        <v>9</v>
      </c>
      <c r="B10">
        <v>68.441074132919312</v>
      </c>
      <c r="C10">
        <v>69.150033139585403</v>
      </c>
      <c r="D10">
        <v>69.671738996945834</v>
      </c>
    </row>
    <row r="11" spans="1:4" x14ac:dyDescent="0.35">
      <c r="A11" t="s">
        <v>10</v>
      </c>
      <c r="B11">
        <v>1.5884615536779165</v>
      </c>
      <c r="C11">
        <v>1.2329723526688237</v>
      </c>
      <c r="D11">
        <v>1.2329723526688237</v>
      </c>
    </row>
    <row r="12" spans="1:4" x14ac:dyDescent="0.35">
      <c r="A12" t="s">
        <v>11</v>
      </c>
      <c r="B12">
        <v>42.725001335144043</v>
      </c>
      <c r="C12">
        <v>41.678901326945656</v>
      </c>
      <c r="D12">
        <v>41.678901326945656</v>
      </c>
    </row>
    <row r="13" spans="1:4" x14ac:dyDescent="0.35">
      <c r="A13" t="s">
        <v>12</v>
      </c>
      <c r="B13">
        <v>73.686538100242615</v>
      </c>
      <c r="C13">
        <v>75.088128078722548</v>
      </c>
      <c r="D13">
        <v>75.088128078722548</v>
      </c>
    </row>
    <row r="14" spans="1:4" x14ac:dyDescent="0.35">
      <c r="A14" t="s">
        <v>13</v>
      </c>
      <c r="C14">
        <v>0.83139738721992562</v>
      </c>
      <c r="D14">
        <v>0.89924979562077767</v>
      </c>
    </row>
    <row r="15" spans="1:4" x14ac:dyDescent="0.35">
      <c r="A15" t="s">
        <v>14</v>
      </c>
      <c r="C15">
        <v>1.0801883449723286</v>
      </c>
      <c r="D15">
        <v>1.084102424366421</v>
      </c>
    </row>
    <row r="16" spans="1:4" x14ac:dyDescent="0.35">
      <c r="A16" t="s">
        <v>16</v>
      </c>
      <c r="C16">
        <v>0.43541600730866131</v>
      </c>
      <c r="D16">
        <v>0.45876164857784996</v>
      </c>
    </row>
    <row r="17" spans="1:4" x14ac:dyDescent="0.35">
      <c r="A17" t="s">
        <v>15</v>
      </c>
      <c r="B17">
        <v>1.6263232677513089</v>
      </c>
      <c r="C17">
        <v>1.5212290907586623</v>
      </c>
      <c r="D17">
        <v>1.5220423441131625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6388-0EE8-411C-BD2B-808E460BF0F1}">
  <dimension ref="A1:C17"/>
  <sheetViews>
    <sheetView workbookViewId="0"/>
  </sheetViews>
  <sheetFormatPr defaultRowHeight="14.5" x14ac:dyDescent="0.35"/>
  <cols>
    <col min="1" max="1" width="26.453125" bestFit="1" customWidth="1"/>
    <col min="2" max="2" width="11.81640625" bestFit="1" customWidth="1"/>
    <col min="3" max="3" width="25.08984375" bestFit="1" customWidth="1"/>
  </cols>
  <sheetData>
    <row r="1" spans="1:3" x14ac:dyDescent="0.35">
      <c r="A1" t="s">
        <v>0</v>
      </c>
      <c r="B1" t="s">
        <v>36</v>
      </c>
      <c r="C1" t="s">
        <v>55</v>
      </c>
    </row>
    <row r="2" spans="1:3" x14ac:dyDescent="0.35">
      <c r="A2" t="s">
        <v>1</v>
      </c>
      <c r="B2">
        <v>15.055941696470192</v>
      </c>
      <c r="C2">
        <v>11.823760258842647</v>
      </c>
    </row>
    <row r="3" spans="1:3" x14ac:dyDescent="0.35">
      <c r="A3" t="s">
        <v>2</v>
      </c>
      <c r="B3">
        <v>31.586802937562815</v>
      </c>
      <c r="C3">
        <v>34.371553532026994</v>
      </c>
    </row>
    <row r="4" spans="1:3" x14ac:dyDescent="0.35">
      <c r="A4" t="s">
        <v>3</v>
      </c>
      <c r="B4">
        <v>71.357255365966992</v>
      </c>
      <c r="C4">
        <v>71.804686209130352</v>
      </c>
    </row>
    <row r="5" spans="1:3" x14ac:dyDescent="0.35">
      <c r="A5" t="s">
        <v>4</v>
      </c>
      <c r="B5">
        <v>2.5608797227160678</v>
      </c>
      <c r="C5">
        <v>4.5017401677953544</v>
      </c>
    </row>
    <row r="6" spans="1:3" x14ac:dyDescent="0.35">
      <c r="A6" t="s">
        <v>5</v>
      </c>
      <c r="B6">
        <v>45.421442751650751</v>
      </c>
      <c r="C6">
        <v>42.81327663289229</v>
      </c>
    </row>
    <row r="7" spans="1:3" x14ac:dyDescent="0.35">
      <c r="A7" t="s">
        <v>6</v>
      </c>
      <c r="B7">
        <v>70.017677525633175</v>
      </c>
      <c r="C7">
        <v>70.684983199312356</v>
      </c>
    </row>
    <row r="8" spans="1:3" x14ac:dyDescent="0.35">
      <c r="A8" t="s">
        <v>7</v>
      </c>
      <c r="B8">
        <v>5.5414734867795463</v>
      </c>
      <c r="C8">
        <v>5.640543871756293</v>
      </c>
    </row>
    <row r="9" spans="1:3" x14ac:dyDescent="0.35">
      <c r="A9" t="s">
        <v>8</v>
      </c>
      <c r="B9">
        <v>43.308493373635066</v>
      </c>
      <c r="C9">
        <v>41.772024286130289</v>
      </c>
    </row>
    <row r="10" spans="1:3" x14ac:dyDescent="0.35">
      <c r="A10" t="s">
        <v>9</v>
      </c>
      <c r="B10">
        <v>69.150033139585403</v>
      </c>
      <c r="C10">
        <v>70.587431842113432</v>
      </c>
    </row>
    <row r="11" spans="1:3" x14ac:dyDescent="0.35">
      <c r="A11" t="s">
        <v>10</v>
      </c>
      <c r="B11">
        <v>1.2329723526688237</v>
      </c>
      <c r="C11">
        <v>1.2329723526688237</v>
      </c>
    </row>
    <row r="12" spans="1:3" x14ac:dyDescent="0.35">
      <c r="A12" t="s">
        <v>11</v>
      </c>
      <c r="B12">
        <v>41.678901326945656</v>
      </c>
      <c r="C12">
        <v>41.678901326945656</v>
      </c>
    </row>
    <row r="13" spans="1:3" x14ac:dyDescent="0.35">
      <c r="A13" t="s">
        <v>12</v>
      </c>
      <c r="B13">
        <v>75.088128078722548</v>
      </c>
      <c r="C13">
        <v>75.088128078722548</v>
      </c>
    </row>
    <row r="14" spans="1:3" x14ac:dyDescent="0.35">
      <c r="A14" t="s">
        <v>13</v>
      </c>
      <c r="B14">
        <v>0.83139738721992562</v>
      </c>
      <c r="C14">
        <v>1.0413125893717601</v>
      </c>
    </row>
    <row r="15" spans="1:3" x14ac:dyDescent="0.35">
      <c r="A15" t="s">
        <v>14</v>
      </c>
      <c r="B15">
        <v>1.0801883449723286</v>
      </c>
      <c r="C15">
        <v>1.0923289633076667</v>
      </c>
    </row>
    <row r="16" spans="1:3" x14ac:dyDescent="0.35">
      <c r="A16" t="s">
        <v>16</v>
      </c>
      <c r="B16">
        <v>0.43541600730866131</v>
      </c>
      <c r="C16">
        <v>0.50135982411617142</v>
      </c>
    </row>
    <row r="17" spans="1:3" x14ac:dyDescent="0.35">
      <c r="A17" t="s">
        <v>15</v>
      </c>
      <c r="B17">
        <v>1.5212290907586623</v>
      </c>
      <c r="C17">
        <v>1.5237405156753381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0E2A-DDAC-46E0-9B9D-0295BEFABB0D}">
  <dimension ref="A1:C13"/>
  <sheetViews>
    <sheetView workbookViewId="0"/>
  </sheetViews>
  <sheetFormatPr defaultRowHeight="14.5" x14ac:dyDescent="0.35"/>
  <cols>
    <col min="1" max="1" width="24.26953125" bestFit="1" customWidth="1"/>
    <col min="2" max="3" width="11.81640625" bestFit="1" customWidth="1"/>
  </cols>
  <sheetData>
    <row r="1" spans="1:3" x14ac:dyDescent="0.35">
      <c r="A1" t="s">
        <v>0</v>
      </c>
      <c r="B1" t="s">
        <v>23</v>
      </c>
      <c r="C1" t="s">
        <v>24</v>
      </c>
    </row>
    <row r="2" spans="1:3" x14ac:dyDescent="0.35">
      <c r="A2" t="s">
        <v>1</v>
      </c>
      <c r="B2">
        <v>18.088883310556412</v>
      </c>
      <c r="C2">
        <v>18.091488092867326</v>
      </c>
    </row>
    <row r="3" spans="1:3" x14ac:dyDescent="0.35">
      <c r="A3" t="s">
        <v>2</v>
      </c>
      <c r="B3">
        <v>41.095307767391205</v>
      </c>
      <c r="C3">
        <v>40.971365489130527</v>
      </c>
    </row>
    <row r="4" spans="1:3" x14ac:dyDescent="0.35">
      <c r="A4" t="s">
        <v>3</v>
      </c>
      <c r="B4">
        <v>58.815810680389404</v>
      </c>
      <c r="C4">
        <v>58.93714641800215</v>
      </c>
    </row>
    <row r="5" spans="1:3" x14ac:dyDescent="0.35">
      <c r="A5" t="s">
        <v>4</v>
      </c>
      <c r="B5">
        <v>3.9082741588354111</v>
      </c>
      <c r="C5">
        <v>3.8005194205288375</v>
      </c>
    </row>
    <row r="6" spans="1:3" x14ac:dyDescent="0.35">
      <c r="A6" t="s">
        <v>5</v>
      </c>
      <c r="B6">
        <v>47.377490758895874</v>
      </c>
      <c r="C6">
        <v>47.59708528994441</v>
      </c>
    </row>
    <row r="7" spans="1:3" x14ac:dyDescent="0.35">
      <c r="A7" t="s">
        <v>6</v>
      </c>
      <c r="B7">
        <v>66.714232444763184</v>
      </c>
      <c r="C7">
        <v>66.602395289526754</v>
      </c>
    </row>
    <row r="8" spans="1:3" x14ac:dyDescent="0.35">
      <c r="A8" t="s">
        <v>7</v>
      </c>
      <c r="B8">
        <v>7.3879624605178833</v>
      </c>
      <c r="C8">
        <v>7.386980201503488</v>
      </c>
    </row>
    <row r="9" spans="1:3" x14ac:dyDescent="0.35">
      <c r="A9" t="s">
        <v>8</v>
      </c>
      <c r="B9">
        <v>48.004366040229797</v>
      </c>
      <c r="C9">
        <v>48.017984296011377</v>
      </c>
    </row>
    <row r="10" spans="1:3" x14ac:dyDescent="0.35">
      <c r="A10" t="s">
        <v>9</v>
      </c>
      <c r="B10">
        <v>62.607671499252319</v>
      </c>
      <c r="C10">
        <v>62.595035942069394</v>
      </c>
    </row>
    <row r="11" spans="1:3" x14ac:dyDescent="0.35">
      <c r="A11" t="s">
        <v>10</v>
      </c>
      <c r="B11">
        <v>1.6645238064229488</v>
      </c>
      <c r="C11">
        <v>1.6642799810004973</v>
      </c>
    </row>
    <row r="12" spans="1:3" x14ac:dyDescent="0.35">
      <c r="A12" t="s">
        <v>11</v>
      </c>
      <c r="B12">
        <v>47.548387050628662</v>
      </c>
      <c r="C12">
        <v>47.562657702473892</v>
      </c>
    </row>
    <row r="13" spans="1:3" x14ac:dyDescent="0.35">
      <c r="A13" t="s">
        <v>12</v>
      </c>
      <c r="B13">
        <v>68.787086725234985</v>
      </c>
      <c r="C13">
        <v>68.773063195694121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32CC-E278-4144-8B4F-BF128AD5555B}">
  <dimension ref="A1:F2"/>
  <sheetViews>
    <sheetView workbookViewId="0"/>
  </sheetViews>
  <sheetFormatPr defaultRowHeight="14.5" x14ac:dyDescent="0.35"/>
  <cols>
    <col min="1" max="1" width="4.81640625" bestFit="1" customWidth="1"/>
    <col min="2" max="3" width="11.81640625" bestFit="1" customWidth="1"/>
    <col min="4" max="4" width="5.6328125" bestFit="1" customWidth="1"/>
    <col min="5" max="5" width="7.36328125" bestFit="1" customWidth="1"/>
    <col min="6" max="6" width="4.81640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>
        <v>0.96</v>
      </c>
      <c r="B2">
        <v>2.0408163265306121E-2</v>
      </c>
      <c r="C2">
        <v>6.6666666666666666E-2</v>
      </c>
      <c r="D2">
        <v>1.25</v>
      </c>
      <c r="E2">
        <v>0.95</v>
      </c>
      <c r="F2">
        <v>0.33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3290-6D28-4A33-8615-AC6352DD5642}">
  <dimension ref="A1:A7"/>
  <sheetViews>
    <sheetView workbookViewId="0"/>
  </sheetViews>
  <sheetFormatPr defaultRowHeight="14.5" x14ac:dyDescent="0.35"/>
  <cols>
    <col min="1" max="1" width="11.81640625" bestFit="1" customWidth="1"/>
  </cols>
  <sheetData>
    <row r="1" spans="1:1" x14ac:dyDescent="0.35">
      <c r="A1">
        <v>0.58011506751020248</v>
      </c>
    </row>
    <row r="2" spans="1:1" x14ac:dyDescent="0.35">
      <c r="A2">
        <v>0.39060813846038428</v>
      </c>
    </row>
    <row r="3" spans="1:1" x14ac:dyDescent="0.35">
      <c r="A3">
        <v>0.56968596044737763</v>
      </c>
    </row>
    <row r="4" spans="1:1" x14ac:dyDescent="0.35">
      <c r="A4">
        <v>3.9705901092238149E-2</v>
      </c>
    </row>
    <row r="5" spans="1:1" x14ac:dyDescent="0.35">
      <c r="A5">
        <v>0.38685809876938698</v>
      </c>
    </row>
    <row r="6" spans="1:1" x14ac:dyDescent="0.35">
      <c r="A6">
        <v>0.60728611525244747</v>
      </c>
    </row>
    <row r="7" spans="1:1" x14ac:dyDescent="0.35">
      <c r="A7">
        <v>5.8557859781655924E-3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07FE-16D5-4EA2-867D-3C69EB5067BF}">
  <dimension ref="A1:D3"/>
  <sheetViews>
    <sheetView workbookViewId="0"/>
  </sheetViews>
  <sheetFormatPr defaultRowHeight="14.5" x14ac:dyDescent="0.35"/>
  <cols>
    <col min="1" max="4" width="11.81640625" bestFit="1" customWidth="1"/>
  </cols>
  <sheetData>
    <row r="1" spans="1:4" x14ac:dyDescent="0.35">
      <c r="A1">
        <v>0.328125</v>
      </c>
      <c r="B1">
        <v>0.46872082352638245</v>
      </c>
      <c r="C1">
        <v>0.13647343218326569</v>
      </c>
      <c r="D1">
        <v>0.17768594622612</v>
      </c>
    </row>
    <row r="2" spans="1:4" x14ac:dyDescent="0.35">
      <c r="A2">
        <v>0.6271701455116272</v>
      </c>
      <c r="B2">
        <v>0.49439775943756104</v>
      </c>
      <c r="C2">
        <v>0.57850241661071777</v>
      </c>
      <c r="D2">
        <v>0.51239669322967529</v>
      </c>
    </row>
    <row r="3" spans="1:4" x14ac:dyDescent="0.35">
      <c r="A3">
        <v>4.47048619389534E-2</v>
      </c>
      <c r="B3">
        <v>3.6881420761346817E-2</v>
      </c>
      <c r="C3">
        <v>0.28502416610717773</v>
      </c>
      <c r="D3">
        <v>0.30991736054420471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186E-85E5-4996-A86D-E4ECE7544C30}">
  <dimension ref="A1:D3"/>
  <sheetViews>
    <sheetView workbookViewId="0"/>
  </sheetViews>
  <sheetFormatPr defaultRowHeight="14.5" x14ac:dyDescent="0.35"/>
  <cols>
    <col min="1" max="4" width="11.81640625" bestFit="1" customWidth="1"/>
  </cols>
  <sheetData>
    <row r="1" spans="1:4" x14ac:dyDescent="0.35">
      <c r="A1">
        <v>1</v>
      </c>
      <c r="B1">
        <v>0.83328397986378444</v>
      </c>
      <c r="C1">
        <v>2.3502775850104096</v>
      </c>
      <c r="D1">
        <v>1.7665768897231384</v>
      </c>
    </row>
    <row r="2" spans="1:4" x14ac:dyDescent="0.35">
      <c r="A2">
        <v>1.0643650242886884</v>
      </c>
      <c r="B2">
        <v>0.88691832346709187</v>
      </c>
      <c r="C2">
        <v>2.8782095766828593</v>
      </c>
      <c r="D2">
        <v>2.1633948918953916</v>
      </c>
    </row>
    <row r="3" spans="1:4" x14ac:dyDescent="0.35">
      <c r="A3">
        <v>1.2862595419847329</v>
      </c>
      <c r="B3">
        <v>1.0718194702828068</v>
      </c>
      <c r="C3">
        <v>4.3733518390006942</v>
      </c>
      <c r="D3">
        <v>3.2872126844423764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01BD-3788-45F4-9E1B-198AF3A6D151}">
  <dimension ref="A1:B2"/>
  <sheetViews>
    <sheetView workbookViewId="0"/>
  </sheetViews>
  <sheetFormatPr defaultRowHeight="14.5" x14ac:dyDescent="0.35"/>
  <cols>
    <col min="1" max="2" width="11.81640625" bestFit="1" customWidth="1"/>
  </cols>
  <sheetData>
    <row r="1" spans="1:2" x14ac:dyDescent="0.35">
      <c r="A1" t="s">
        <v>62</v>
      </c>
      <c r="B1" t="s">
        <v>63</v>
      </c>
    </row>
    <row r="2" spans="1:2" x14ac:dyDescent="0.35">
      <c r="A2">
        <v>1.0719257593154907</v>
      </c>
      <c r="B2">
        <v>1.1387362480163574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AE10-49E4-44B6-8CD1-5670DB3A53E2}">
  <dimension ref="A1:D7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  <col min="3" max="3" width="11.90625" bestFit="1" customWidth="1"/>
    <col min="4" max="4" width="11.816406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 t="s">
        <v>25</v>
      </c>
      <c r="B2">
        <v>0.25104853205512284</v>
      </c>
      <c r="C2">
        <v>0.2468544038346315</v>
      </c>
      <c r="D2">
        <v>5.9916117435590173E-3</v>
      </c>
    </row>
    <row r="3" spans="1:4" x14ac:dyDescent="0.35">
      <c r="A3" t="s">
        <v>26</v>
      </c>
      <c r="B3">
        <v>7.4295985620131816E-2</v>
      </c>
      <c r="C3">
        <v>0.37088076692630317</v>
      </c>
      <c r="D3">
        <v>2.2768124625524265E-2</v>
      </c>
    </row>
    <row r="4" spans="1:4" x14ac:dyDescent="0.35">
      <c r="A4" t="s">
        <v>27</v>
      </c>
      <c r="B4">
        <v>5.9916117435590175E-4</v>
      </c>
      <c r="C4">
        <v>1.078490113840623E-2</v>
      </c>
      <c r="D4">
        <v>1.6776512881965248E-2</v>
      </c>
    </row>
    <row r="5" spans="1:4" x14ac:dyDescent="0.35">
      <c r="A5" t="s">
        <v>25</v>
      </c>
      <c r="B5">
        <v>0.26456040835360306</v>
      </c>
      <c r="C5">
        <v>0.20445490510429815</v>
      </c>
      <c r="D5">
        <v>3.9529201257990886E-3</v>
      </c>
    </row>
    <row r="6" spans="1:4" x14ac:dyDescent="0.35">
      <c r="A6" t="s">
        <v>26</v>
      </c>
      <c r="B6">
        <v>6.9578450654079221E-2</v>
      </c>
      <c r="C6">
        <v>0.40201780128738601</v>
      </c>
      <c r="D6">
        <v>2.2029336977149986E-2</v>
      </c>
    </row>
    <row r="7" spans="1:4" x14ac:dyDescent="0.35">
      <c r="A7" t="s">
        <v>27</v>
      </c>
      <c r="B7">
        <v>7.6035540501854008E-4</v>
      </c>
      <c r="C7">
        <v>1.2688766208200775E-2</v>
      </c>
      <c r="D7">
        <v>1.9957055884465221E-2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260D-2578-41E4-8E32-15296D3419B5}">
  <dimension ref="A1:C13"/>
  <sheetViews>
    <sheetView workbookViewId="0"/>
  </sheetViews>
  <sheetFormatPr defaultRowHeight="14.5" x14ac:dyDescent="0.35"/>
  <cols>
    <col min="1" max="1" width="24.26953125" bestFit="1" customWidth="1"/>
    <col min="2" max="3" width="11.81640625" bestFit="1" customWidth="1"/>
  </cols>
  <sheetData>
    <row r="1" spans="1:3" x14ac:dyDescent="0.35">
      <c r="A1" t="s">
        <v>0</v>
      </c>
      <c r="B1" t="s">
        <v>23</v>
      </c>
      <c r="C1" t="s">
        <v>24</v>
      </c>
    </row>
    <row r="2" spans="1:3" x14ac:dyDescent="0.35">
      <c r="A2" t="s">
        <v>1</v>
      </c>
      <c r="B2">
        <v>11.269258454442024</v>
      </c>
      <c r="C2">
        <v>12.286437210164719</v>
      </c>
    </row>
    <row r="3" spans="1:3" x14ac:dyDescent="0.35">
      <c r="A3" t="s">
        <v>2</v>
      </c>
      <c r="B3">
        <v>35.866667568683624</v>
      </c>
      <c r="C3">
        <v>30.110653682703024</v>
      </c>
    </row>
    <row r="4" spans="1:3" x14ac:dyDescent="0.35">
      <c r="A4" t="s">
        <v>3</v>
      </c>
      <c r="B4">
        <v>70.864076614379883</v>
      </c>
      <c r="C4">
        <v>75.602909107132263</v>
      </c>
    </row>
    <row r="5" spans="1:3" x14ac:dyDescent="0.35">
      <c r="A5" t="s">
        <v>4</v>
      </c>
      <c r="B5">
        <v>2.6989147923886776</v>
      </c>
      <c r="C5">
        <v>2.091412484021165</v>
      </c>
    </row>
    <row r="6" spans="1:3" x14ac:dyDescent="0.35">
      <c r="A6" t="s">
        <v>5</v>
      </c>
      <c r="B6">
        <v>47.510016620159149</v>
      </c>
      <c r="C6">
        <v>41.191157136158751</v>
      </c>
    </row>
    <row r="7" spans="1:3" x14ac:dyDescent="0.35">
      <c r="A7" t="s">
        <v>6</v>
      </c>
      <c r="B7">
        <v>67.79106616973877</v>
      </c>
      <c r="C7">
        <v>74.717430379820087</v>
      </c>
    </row>
    <row r="8" spans="1:3" x14ac:dyDescent="0.35">
      <c r="A8" t="s">
        <v>7</v>
      </c>
      <c r="B8">
        <v>4.4950980395078659</v>
      </c>
      <c r="C8">
        <v>4.5389747434889083</v>
      </c>
    </row>
    <row r="9" spans="1:3" x14ac:dyDescent="0.35">
      <c r="A9" t="s">
        <v>8</v>
      </c>
      <c r="B9">
        <v>45.063828706741333</v>
      </c>
      <c r="C9">
        <v>40.146739906557926</v>
      </c>
    </row>
    <row r="10" spans="1:3" x14ac:dyDescent="0.35">
      <c r="A10" t="s">
        <v>9</v>
      </c>
      <c r="B10">
        <v>68.441074132919312</v>
      </c>
      <c r="C10">
        <v>73.314285349953167</v>
      </c>
    </row>
    <row r="11" spans="1:3" x14ac:dyDescent="0.35">
      <c r="A11" t="s">
        <v>10</v>
      </c>
      <c r="B11">
        <v>1.5884615536779165</v>
      </c>
      <c r="C11">
        <v>1.0022587713791007</v>
      </c>
    </row>
    <row r="12" spans="1:3" x14ac:dyDescent="0.35">
      <c r="A12" t="s">
        <v>11</v>
      </c>
      <c r="B12">
        <v>42.725001335144043</v>
      </c>
      <c r="C12">
        <v>37.933450271998503</v>
      </c>
    </row>
    <row r="13" spans="1:3" x14ac:dyDescent="0.35">
      <c r="A13" t="s">
        <v>12</v>
      </c>
      <c r="B13">
        <v>73.686538100242615</v>
      </c>
      <c r="C13">
        <v>79.064292714959421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184A-A8DA-4F1E-9AD7-F4123E06086A}">
  <dimension ref="A1:D7"/>
  <sheetViews>
    <sheetView workbookViewId="0"/>
  </sheetViews>
  <sheetFormatPr defaultRowHeight="14.5" x14ac:dyDescent="0.35"/>
  <cols>
    <col min="1" max="1" width="13.08984375" bestFit="1" customWidth="1"/>
    <col min="2" max="2" width="11.81640625" bestFit="1" customWidth="1"/>
    <col min="3" max="3" width="11.90625" bestFit="1" customWidth="1"/>
    <col min="4" max="4" width="11.81640625" bestFit="1" customWidth="1"/>
  </cols>
  <sheetData>
    <row r="1" spans="1:4" x14ac:dyDescent="0.35">
      <c r="A1" t="s">
        <v>28</v>
      </c>
      <c r="B1" t="s">
        <v>29</v>
      </c>
      <c r="C1" t="s">
        <v>30</v>
      </c>
      <c r="D1" t="s">
        <v>31</v>
      </c>
    </row>
    <row r="2" spans="1:4" x14ac:dyDescent="0.35">
      <c r="A2" t="s">
        <v>25</v>
      </c>
      <c r="B2">
        <v>9.9173553719008267E-2</v>
      </c>
      <c r="C2">
        <v>0.10082644628099173</v>
      </c>
      <c r="D2">
        <v>1.652892561983471E-3</v>
      </c>
    </row>
    <row r="3" spans="1:4" x14ac:dyDescent="0.35">
      <c r="A3" t="s">
        <v>26</v>
      </c>
      <c r="B3">
        <v>5.1239669421487603E-2</v>
      </c>
      <c r="C3">
        <v>0.43305785123966944</v>
      </c>
      <c r="D3">
        <v>6.7768595041322308E-2</v>
      </c>
    </row>
    <row r="4" spans="1:4" x14ac:dyDescent="0.35">
      <c r="A4" t="s">
        <v>27</v>
      </c>
      <c r="B4">
        <v>4.9586776859504135E-3</v>
      </c>
      <c r="C4">
        <v>7.9338842975206617E-2</v>
      </c>
      <c r="D4">
        <v>0.16198347107438016</v>
      </c>
    </row>
    <row r="5" spans="1:4" x14ac:dyDescent="0.35">
      <c r="A5" t="s">
        <v>25</v>
      </c>
      <c r="B5">
        <v>0.10100716121512629</v>
      </c>
      <c r="C5">
        <v>7.1821955681112132E-2</v>
      </c>
      <c r="D5">
        <v>9.5654925312104178E-3</v>
      </c>
    </row>
    <row r="6" spans="1:4" x14ac:dyDescent="0.35">
      <c r="A6" t="s">
        <v>26</v>
      </c>
      <c r="B6">
        <v>3.4898327321364733E-2</v>
      </c>
      <c r="C6">
        <v>0.36347445755956664</v>
      </c>
      <c r="D6">
        <v>0.14242522532546895</v>
      </c>
    </row>
    <row r="7" spans="1:4" x14ac:dyDescent="0.35">
      <c r="A7" t="s">
        <v>27</v>
      </c>
      <c r="B7">
        <v>4.8133027845134284E-3</v>
      </c>
      <c r="C7">
        <v>0.11293224910469819</v>
      </c>
      <c r="D7">
        <v>0.1590618284769392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B138-8B2F-440D-BB64-BFF01083393E}">
  <dimension ref="A1:J17"/>
  <sheetViews>
    <sheetView workbookViewId="0">
      <selection activeCell="B2" sqref="B2"/>
    </sheetView>
  </sheetViews>
  <sheetFormatPr defaultRowHeight="14.5" x14ac:dyDescent="0.35"/>
  <cols>
    <col min="1" max="1" width="26" bestFit="1" customWidth="1"/>
    <col min="2" max="10" width="11.81640625" bestFit="1" customWidth="1"/>
  </cols>
  <sheetData>
    <row r="1" spans="1:10" x14ac:dyDescent="0.3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5">
      <c r="A2" t="s">
        <v>1</v>
      </c>
      <c r="B2">
        <v>15.432864122848207</v>
      </c>
      <c r="C2">
        <v>15.595705161746089</v>
      </c>
      <c r="D2">
        <v>15.409303299550514</v>
      </c>
      <c r="E2">
        <v>12.650143972763527</v>
      </c>
      <c r="F2">
        <v>18.092783395177829</v>
      </c>
      <c r="G2">
        <v>18.055832685386971</v>
      </c>
      <c r="H2">
        <v>18.2321464812029</v>
      </c>
      <c r="I2">
        <v>22.05442253697592</v>
      </c>
      <c r="J2">
        <v>15.432864122848207</v>
      </c>
    </row>
    <row r="3" spans="1:10" x14ac:dyDescent="0.35">
      <c r="A3" t="s">
        <v>2</v>
      </c>
      <c r="B3">
        <v>29.749242724169246</v>
      </c>
      <c r="C3">
        <v>32.737806937103649</v>
      </c>
      <c r="D3">
        <v>31.722798822034285</v>
      </c>
      <c r="E3">
        <v>42.209469709731628</v>
      </c>
      <c r="F3">
        <v>41.03212069884755</v>
      </c>
      <c r="G3">
        <v>36.763091696538261</v>
      </c>
      <c r="H3">
        <v>39.626158064839728</v>
      </c>
      <c r="I3">
        <v>28.6380146789588</v>
      </c>
      <c r="J3">
        <v>29.749242724169246</v>
      </c>
    </row>
    <row r="4" spans="1:10" x14ac:dyDescent="0.35">
      <c r="A4" t="s">
        <v>3</v>
      </c>
      <c r="B4">
        <v>72.817893152982549</v>
      </c>
      <c r="C4">
        <v>69.666487901150262</v>
      </c>
      <c r="D4">
        <v>70.867897878415206</v>
      </c>
      <c r="E4">
        <v>63.140386317504841</v>
      </c>
      <c r="F4">
        <v>58.875095905974611</v>
      </c>
      <c r="G4">
        <v>63.181075618074765</v>
      </c>
      <c r="H4">
        <v>60.141695453957375</v>
      </c>
      <c r="I4">
        <v>67.307562784065283</v>
      </c>
      <c r="J4">
        <v>72.817893152982549</v>
      </c>
    </row>
    <row r="5" spans="1:10" x14ac:dyDescent="0.35">
      <c r="A5" t="s">
        <v>4</v>
      </c>
      <c r="B5">
        <v>2.6123237514072009</v>
      </c>
      <c r="C5">
        <v>2.5693894554169963</v>
      </c>
      <c r="D5">
        <v>2.295292446364003</v>
      </c>
      <c r="E5">
        <v>2.6584482819795605</v>
      </c>
      <c r="F5">
        <v>3.8003328166389818</v>
      </c>
      <c r="G5">
        <v>3.8018269943611895</v>
      </c>
      <c r="H5">
        <v>3.8956742362896697</v>
      </c>
      <c r="I5">
        <v>3.6940960031281511</v>
      </c>
      <c r="J5">
        <v>2.6123237514072009</v>
      </c>
    </row>
    <row r="6" spans="1:10" x14ac:dyDescent="0.35">
      <c r="A6" t="s">
        <v>5</v>
      </c>
      <c r="B6">
        <v>40.524103093726673</v>
      </c>
      <c r="C6">
        <v>37.856712045436481</v>
      </c>
      <c r="D6">
        <v>41.400974659080973</v>
      </c>
      <c r="E6">
        <v>48.760210440734262</v>
      </c>
      <c r="F6">
        <v>47.545315584923436</v>
      </c>
      <c r="G6">
        <v>51.176989380121313</v>
      </c>
      <c r="H6">
        <v>47.517242716749301</v>
      </c>
      <c r="I6">
        <v>39.437627014599819</v>
      </c>
      <c r="J6">
        <v>40.524103093726673</v>
      </c>
    </row>
    <row r="7" spans="1:10" x14ac:dyDescent="0.35">
      <c r="A7" t="s">
        <v>6</v>
      </c>
      <c r="B7">
        <v>74.863573154866131</v>
      </c>
      <c r="C7">
        <v>77.573898499146509</v>
      </c>
      <c r="D7">
        <v>74.303732894555012</v>
      </c>
      <c r="E7">
        <v>66.581341277286171</v>
      </c>
      <c r="F7">
        <v>66.654351598437557</v>
      </c>
      <c r="G7">
        <v>63.021183625517487</v>
      </c>
      <c r="H7">
        <v>66.587083046961013</v>
      </c>
      <c r="I7">
        <v>74.868276982272036</v>
      </c>
      <c r="J7">
        <v>74.863573154866131</v>
      </c>
    </row>
    <row r="8" spans="1:10" x14ac:dyDescent="0.35">
      <c r="A8" t="s">
        <v>7</v>
      </c>
      <c r="B8">
        <v>5.7162294659317068</v>
      </c>
      <c r="C8">
        <v>5.7162294659317068</v>
      </c>
      <c r="D8">
        <v>5.6217334599709412</v>
      </c>
      <c r="E8">
        <v>5.1268197166562883</v>
      </c>
      <c r="F8">
        <v>7.386980201503488</v>
      </c>
      <c r="G8">
        <v>7.386980201503488</v>
      </c>
      <c r="H8">
        <v>7.4478213594326492</v>
      </c>
      <c r="I8">
        <v>8.2161909889015412</v>
      </c>
      <c r="J8">
        <v>5.7162294659317068</v>
      </c>
    </row>
    <row r="9" spans="1:10" x14ac:dyDescent="0.35">
      <c r="A9" t="s">
        <v>8</v>
      </c>
      <c r="B9">
        <v>39.772378119327698</v>
      </c>
      <c r="C9">
        <v>39.772378119327698</v>
      </c>
      <c r="D9">
        <v>41.275135489916067</v>
      </c>
      <c r="E9">
        <v>48.927010745539931</v>
      </c>
      <c r="F9">
        <v>48.017984296011377</v>
      </c>
      <c r="G9">
        <v>48.017984296011377</v>
      </c>
      <c r="H9">
        <v>47.367169151837984</v>
      </c>
      <c r="I9">
        <v>38.977366733115538</v>
      </c>
      <c r="J9">
        <v>39.772378119327698</v>
      </c>
    </row>
    <row r="10" spans="1:10" x14ac:dyDescent="0.35">
      <c r="A10" t="s">
        <v>9</v>
      </c>
      <c r="B10">
        <v>72.511392414740584</v>
      </c>
      <c r="C10">
        <v>72.511392414740584</v>
      </c>
      <c r="D10">
        <v>71.103131489697233</v>
      </c>
      <c r="E10">
        <v>63.946169977388038</v>
      </c>
      <c r="F10">
        <v>62.595035942069394</v>
      </c>
      <c r="G10">
        <v>62.595035942069394</v>
      </c>
      <c r="H10">
        <v>63.185009488729371</v>
      </c>
      <c r="I10">
        <v>70.806442277982924</v>
      </c>
      <c r="J10">
        <v>72.511392414740584</v>
      </c>
    </row>
    <row r="11" spans="1:10" x14ac:dyDescent="0.35">
      <c r="A11" t="s">
        <v>10</v>
      </c>
      <c r="B11">
        <v>1.2730731808269278</v>
      </c>
      <c r="C11">
        <v>1.2730731808269278</v>
      </c>
      <c r="D11">
        <v>1.2571586113825046</v>
      </c>
      <c r="E11">
        <v>1.1360704014050824</v>
      </c>
      <c r="F11">
        <v>1.6642799810004973</v>
      </c>
      <c r="G11">
        <v>1.6642799810004973</v>
      </c>
      <c r="H11">
        <v>1.6754332134682621</v>
      </c>
      <c r="I11">
        <v>1.8639080915921431</v>
      </c>
      <c r="J11">
        <v>1.2730731808269278</v>
      </c>
    </row>
    <row r="12" spans="1:10" x14ac:dyDescent="0.35">
      <c r="A12" t="s">
        <v>11</v>
      </c>
      <c r="B12">
        <v>37.855451471687381</v>
      </c>
      <c r="C12">
        <v>37.855451471687381</v>
      </c>
      <c r="D12">
        <v>39.041518311099921</v>
      </c>
      <c r="E12">
        <v>47.76191417418152</v>
      </c>
      <c r="F12">
        <v>47.562657702473892</v>
      </c>
      <c r="G12">
        <v>47.562657702473892</v>
      </c>
      <c r="H12">
        <v>47.023434718079869</v>
      </c>
      <c r="I12">
        <v>37.685280258906324</v>
      </c>
      <c r="J12">
        <v>37.855451471687381</v>
      </c>
    </row>
    <row r="13" spans="1:10" x14ac:dyDescent="0.35">
      <c r="A13" t="s">
        <v>12</v>
      </c>
      <c r="B13">
        <v>78.87147710582272</v>
      </c>
      <c r="C13">
        <v>78.87147710582272</v>
      </c>
      <c r="D13">
        <v>77.701323956686082</v>
      </c>
      <c r="E13">
        <v>69.102016303581905</v>
      </c>
      <c r="F13">
        <v>68.773063195694121</v>
      </c>
      <c r="G13">
        <v>68.773063195694121</v>
      </c>
      <c r="H13">
        <v>69.301133826788885</v>
      </c>
      <c r="I13">
        <v>78.450813407838552</v>
      </c>
      <c r="J13">
        <v>78.87147710582272</v>
      </c>
    </row>
    <row r="14" spans="1:10" x14ac:dyDescent="0.35">
      <c r="A14" t="s">
        <v>13</v>
      </c>
      <c r="B14">
        <v>0.75237410823527995</v>
      </c>
      <c r="C14">
        <v>0.71205021106585087</v>
      </c>
      <c r="D14">
        <v>0.65578796394597816</v>
      </c>
      <c r="E14">
        <v>0.33651302072785122</v>
      </c>
      <c r="F14">
        <v>0.31374708447177269</v>
      </c>
      <c r="G14">
        <v>0.33678314308427337</v>
      </c>
      <c r="H14">
        <v>0.33299587968411098</v>
      </c>
      <c r="I14">
        <v>0.69429165320275232</v>
      </c>
      <c r="J14">
        <v>0.75237410823527995</v>
      </c>
    </row>
    <row r="15" spans="1:10" x14ac:dyDescent="0.35">
      <c r="A15" t="s">
        <v>14</v>
      </c>
      <c r="B15">
        <v>0.97650546341126476</v>
      </c>
      <c r="C15">
        <v>1.0087328778541269</v>
      </c>
      <c r="D15">
        <v>0.86040200519515397</v>
      </c>
      <c r="E15">
        <v>0.40492836724526265</v>
      </c>
      <c r="F15">
        <v>0.40537823842549242</v>
      </c>
      <c r="G15">
        <v>0.38332628505415534</v>
      </c>
      <c r="H15">
        <v>0.42453587467046644</v>
      </c>
      <c r="I15">
        <v>0.97546413726454939</v>
      </c>
      <c r="J15">
        <v>0.97650546341126476</v>
      </c>
    </row>
    <row r="16" spans="1:10" x14ac:dyDescent="0.35">
      <c r="A16" t="s">
        <v>16</v>
      </c>
      <c r="B16">
        <v>0.42011799831357055</v>
      </c>
      <c r="C16">
        <v>0.38824346854323399</v>
      </c>
      <c r="D16">
        <v>0.4044846858562377</v>
      </c>
      <c r="E16">
        <v>0.43288097296908329</v>
      </c>
      <c r="F16">
        <v>0.40714857899751566</v>
      </c>
      <c r="G16">
        <v>0.45342474121902721</v>
      </c>
      <c r="H16">
        <v>0.41636013041975878</v>
      </c>
      <c r="I16">
        <v>0.39132356662985684</v>
      </c>
      <c r="J16">
        <v>0.42011799831357055</v>
      </c>
    </row>
    <row r="17" spans="1:10" x14ac:dyDescent="0.35">
      <c r="A17" t="s">
        <v>15</v>
      </c>
      <c r="B17">
        <v>1.5261240788205925</v>
      </c>
      <c r="C17">
        <v>1.4893468068798568</v>
      </c>
      <c r="D17">
        <v>1.4527798898676085</v>
      </c>
      <c r="E17">
        <v>1.460430900493902</v>
      </c>
      <c r="F17">
        <v>1.4706500821603989</v>
      </c>
      <c r="G17">
        <v>1.4800953873540501</v>
      </c>
      <c r="H17">
        <v>1.5457953491312431</v>
      </c>
      <c r="I17">
        <v>1.53555086335325</v>
      </c>
      <c r="J17">
        <v>1.5261240788205925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3007-B255-41C9-AEA5-350742564433}">
  <dimension ref="A1:B5"/>
  <sheetViews>
    <sheetView workbookViewId="0">
      <selection activeCell="H28" sqref="H28"/>
    </sheetView>
  </sheetViews>
  <sheetFormatPr defaultRowHeight="14.5" x14ac:dyDescent="0.35"/>
  <cols>
    <col min="1" max="1" width="10.36328125" bestFit="1" customWidth="1"/>
    <col min="2" max="2" width="12.453125" bestFit="1" customWidth="1"/>
  </cols>
  <sheetData>
    <row r="1" spans="1:2" x14ac:dyDescent="0.35">
      <c r="A1" t="s">
        <v>17</v>
      </c>
      <c r="B1" t="s">
        <v>22</v>
      </c>
    </row>
    <row r="2" spans="1:2" x14ac:dyDescent="0.35">
      <c r="A2" t="s">
        <v>18</v>
      </c>
      <c r="B2">
        <v>0.36523666381835929</v>
      </c>
    </row>
    <row r="3" spans="1:2" x14ac:dyDescent="0.35">
      <c r="A3" t="s">
        <v>19</v>
      </c>
      <c r="B3">
        <v>0.57323837280273438</v>
      </c>
    </row>
    <row r="4" spans="1:2" x14ac:dyDescent="0.35">
      <c r="A4" t="s">
        <v>20</v>
      </c>
      <c r="B4">
        <v>6.1524963378906339E-2</v>
      </c>
    </row>
    <row r="5" spans="1:2" x14ac:dyDescent="0.35">
      <c r="A5" t="s">
        <v>21</v>
      </c>
      <c r="B5">
        <v>-0.373443603515625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6691-422A-4E5F-AAFF-D5B6CF4F5059}">
  <dimension ref="A1:D4"/>
  <sheetViews>
    <sheetView workbookViewId="0"/>
  </sheetViews>
  <sheetFormatPr defaultRowHeight="14.5" x14ac:dyDescent="0.35"/>
  <cols>
    <col min="1" max="1" width="12.1796875" bestFit="1" customWidth="1"/>
    <col min="2" max="4" width="12.453125" bestFit="1" customWidth="1"/>
  </cols>
  <sheetData>
    <row r="1" spans="1:4" x14ac:dyDescent="0.35">
      <c r="A1" t="s">
        <v>32</v>
      </c>
      <c r="B1" t="s">
        <v>33</v>
      </c>
      <c r="C1" t="s">
        <v>34</v>
      </c>
      <c r="D1" t="s">
        <v>35</v>
      </c>
    </row>
    <row r="2" spans="1:4" x14ac:dyDescent="0.35">
      <c r="A2" t="s">
        <v>33</v>
      </c>
      <c r="B2">
        <v>0.75305451603181572</v>
      </c>
      <c r="C2">
        <v>1.4828095048503727</v>
      </c>
      <c r="D2">
        <v>-4.0895598294279174E-3</v>
      </c>
    </row>
    <row r="3" spans="1:4" x14ac:dyDescent="0.35">
      <c r="A3" t="s">
        <v>34</v>
      </c>
      <c r="B3">
        <v>0.81308103567467205</v>
      </c>
      <c r="C3">
        <v>-0.25309952673993791</v>
      </c>
      <c r="D3">
        <v>4.077636394521126</v>
      </c>
    </row>
    <row r="4" spans="1:4" x14ac:dyDescent="0.35">
      <c r="A4" t="s">
        <v>35</v>
      </c>
      <c r="B4">
        <v>-0.69806740238202503</v>
      </c>
      <c r="C4">
        <v>0.60775203125970201</v>
      </c>
      <c r="D4">
        <v>-0.78529181050501162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calib_results_u, sigma=1.5</vt:lpstr>
      <vt:lpstr>calib_results_ms, sigma=1.5</vt:lpstr>
      <vt:lpstr>ta_res_1990, sigma=1.5</vt:lpstr>
      <vt:lpstr>ms_res_1990, sigma=1.5</vt:lpstr>
      <vt:lpstr>ta_res_2010, sigma=1.5</vt:lpstr>
      <vt:lpstr>ms_res_2010, sigma=1.5</vt:lpstr>
      <vt:lpstr>decomp_res, sigma=1.5</vt:lpstr>
      <vt:lpstr>calib_results_u, sigma=1.25</vt:lpstr>
      <vt:lpstr>calib_results_ms, sigma=1.25</vt:lpstr>
      <vt:lpstr>ta_res_1990, sigma=1.25</vt:lpstr>
      <vt:lpstr>ms_res_1990, sigma=1.25</vt:lpstr>
      <vt:lpstr>ta_res_2010, sigma=1.25</vt:lpstr>
      <vt:lpstr>ms_res_2010, sigma=1.25</vt:lpstr>
      <vt:lpstr>decomp_res, sigma=1.25</vt:lpstr>
      <vt:lpstr>decomp_res_NeG</vt:lpstr>
      <vt:lpstr>decomp_res_perc, sigma=1.25</vt:lpstr>
      <vt:lpstr>decomp_res_percdata, sigma=1.25</vt:lpstr>
      <vt:lpstr>calib_results_u, sigma=1</vt:lpstr>
      <vt:lpstr>calib_results_ms, sigma=1</vt:lpstr>
      <vt:lpstr>ta_res_1990, sigma=1</vt:lpstr>
      <vt:lpstr>ms_res_1990, sigma=1</vt:lpstr>
      <vt:lpstr>ta_res_2010, sigma=1</vt:lpstr>
      <vt:lpstr>ms_res_2010, sigma=1</vt:lpstr>
      <vt:lpstr>decomp_res, sigma=1</vt:lpstr>
      <vt:lpstr>dsexratio_fw, sigma=1.25</vt:lpstr>
      <vt:lpstr>dsexratio_bk, sigma=1.25</vt:lpstr>
      <vt:lpstr>quant_exp_1_results, sigma=1.25</vt:lpstr>
      <vt:lpstr>quant_exp_2_results, sigma=1.25</vt:lpstr>
      <vt:lpstr>quant_exp_3_results, sigma=1.25</vt:lpstr>
      <vt:lpstr>external_parameters, sigma=1.25</vt:lpstr>
      <vt:lpstr>data_match_param, sigma=1.25</vt:lpstr>
      <vt:lpstr>skills_distribution</vt:lpstr>
      <vt:lpstr>wages</vt:lpstr>
      <vt:lpstr>sex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Rodríguez Román</dc:creator>
  <cp:lastModifiedBy>Francisco Javier Rodríguez Román</cp:lastModifiedBy>
  <dcterms:created xsi:type="dcterms:W3CDTF">2019-10-03T10:41:11Z</dcterms:created>
  <dcterms:modified xsi:type="dcterms:W3CDTF">2019-11-30T16:00:46Z</dcterms:modified>
</cp:coreProperties>
</file>